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et1.cec.eu.int\HOMES\121\minucde\My Documents\EACEA-A1 (ex A2)\E+ KA\Knowledge Alliances 2021 - finalr reports\"/>
    </mc:Choice>
  </mc:AlternateContent>
  <bookViews>
    <workbookView xWindow="0" yWindow="0" windowWidth="38400" windowHeight="17250" tabRatio="720"/>
  </bookViews>
  <sheets>
    <sheet name="Final Statement" sheetId="1" r:id="rId1"/>
    <sheet name="II.Distribution of grant" sheetId="2" r:id="rId2"/>
    <sheet name="III. Project implementation sup" sheetId="3" r:id="rId3"/>
    <sheet name="IV. Learning mobility-optional" sheetId="4" r:id="rId4"/>
    <sheet name="Ceiling - Project impl." sheetId="5" r:id="rId5"/>
    <sheet name="Translation" sheetId="6" state="hidden" r:id="rId6"/>
    <sheet name="Sheet1" sheetId="7" state="hidden" r:id="rId7"/>
    <sheet name="Sheet2" sheetId="8" state="hidden" r:id="rId8"/>
    <sheet name="Sheet3" sheetId="9" state="hidden" r:id="rId9"/>
  </sheets>
  <definedNames>
    <definedName name="_xlnm._FilterDatabase" localSheetId="2" hidden="1">'III. Project implementation sup'!$E$1:$E$231</definedName>
    <definedName name="_xlnm._FilterDatabase" localSheetId="3" hidden="1">'IV. Learning mobility-optional'!$E$11:$E$412</definedName>
    <definedName name="_xlnm._FilterDatabase" localSheetId="7" hidden="1">Sheet2!$A$4:$E$119</definedName>
    <definedName name="Countries">'Ceiling - Project impl.'!$A$1:$A$203</definedName>
    <definedName name="_xlnm.Print_Area" localSheetId="4">'Ceiling - Project impl.'!$G$1</definedName>
    <definedName name="_xlnm.Print_Area" localSheetId="5">Translation!$A$2</definedName>
    <definedName name="_xlnm.Print_Titles" localSheetId="2">'III. Project implementation sup'!$1:$3</definedName>
    <definedName name="_xlnm.Print_Titles" localSheetId="3">'IV. Learning mobility-optional'!$10:$11</definedName>
    <definedName name="Z_A8A883A3_34E5_47E3_BCAC_BE7713531BD0_.wvu.Cols" localSheetId="4" hidden="1">'Ceiling - Project impl.'!$H:$XFD</definedName>
    <definedName name="Z_A8A883A3_34E5_47E3_BCAC_BE7713531BD0_.wvu.Cols" localSheetId="0" hidden="1">'Final Statement'!$V:$XFD</definedName>
    <definedName name="Z_A8A883A3_34E5_47E3_BCAC_BE7713531BD0_.wvu.Cols" localSheetId="1" hidden="1">'II.Distribution of grant'!$V:$XFD</definedName>
    <definedName name="Z_A8A883A3_34E5_47E3_BCAC_BE7713531BD0_.wvu.Cols" localSheetId="2" hidden="1">'III. Project implementation sup'!$Y:$XFD</definedName>
    <definedName name="Z_A8A883A3_34E5_47E3_BCAC_BE7713531BD0_.wvu.Cols" localSheetId="3" hidden="1">'IV. Learning mobility-optional'!$V:$XFD</definedName>
    <definedName name="Z_A8A883A3_34E5_47E3_BCAC_BE7713531BD0_.wvu.Cols" localSheetId="5" hidden="1">Translation!$F:$XFD</definedName>
    <definedName name="Z_A8A883A3_34E5_47E3_BCAC_BE7713531BD0_.wvu.FilterData" localSheetId="7" hidden="1">Sheet2!$A$4:$E$119</definedName>
    <definedName name="Z_A8A883A3_34E5_47E3_BCAC_BE7713531BD0_.wvu.PrintArea" localSheetId="4" hidden="1">'Ceiling - Project impl.'!$G$1</definedName>
    <definedName name="Z_A8A883A3_34E5_47E3_BCAC_BE7713531BD0_.wvu.PrintArea" localSheetId="5" hidden="1">Translation!$A$2</definedName>
    <definedName name="Z_A8A883A3_34E5_47E3_BCAC_BE7713531BD0_.wvu.Rows" localSheetId="4" hidden="1">'Ceiling - Project impl.'!$207:$1048576</definedName>
    <definedName name="Z_A8A883A3_34E5_47E3_BCAC_BE7713531BD0_.wvu.Rows" localSheetId="0" hidden="1">'Final Statement'!$170:$1048576,'Final Statement'!$66:$106,'Final Statement'!$108:$169</definedName>
    <definedName name="Z_A8A883A3_34E5_47E3_BCAC_BE7713531BD0_.wvu.Rows" localSheetId="1" hidden="1">'II.Distribution of grant'!$98:$1048576,'II.Distribution of grant'!$48:$97</definedName>
    <definedName name="Z_A8A883A3_34E5_47E3_BCAC_BE7713531BD0_.wvu.Rows" localSheetId="2" hidden="1">'III. Project implementation sup'!$215:$1048576,'III. Project implementation sup'!$186:$214</definedName>
    <definedName name="Z_A8A883A3_34E5_47E3_BCAC_BE7713531BD0_.wvu.Rows" localSheetId="3" hidden="1">'IV. Learning mobility-optional'!$448:$1048576,'IV. Learning mobility-optional'!$414:$447</definedName>
    <definedName name="Z_A8A883A3_34E5_47E3_BCAC_BE7713531BD0_.wvu.Rows" localSheetId="5" hidden="1">Translation!$135:$1048576,Translation!$2:$2,Translation!$133:$134</definedName>
    <definedName name="Z_E42105C3_FB7D_4EA1_A232_A195D17E29EB_.wvu.Cols" localSheetId="4" hidden="1">'Ceiling - Project impl.'!$H:$XFD</definedName>
    <definedName name="Z_E42105C3_FB7D_4EA1_A232_A195D17E29EB_.wvu.Cols" localSheetId="0" hidden="1">'Final Statement'!$V:$XFD</definedName>
    <definedName name="Z_E42105C3_FB7D_4EA1_A232_A195D17E29EB_.wvu.Cols" localSheetId="1" hidden="1">'II.Distribution of grant'!$V:$XFD</definedName>
    <definedName name="Z_E42105C3_FB7D_4EA1_A232_A195D17E29EB_.wvu.Cols" localSheetId="2" hidden="1">'III. Project implementation sup'!$Y:$XFD</definedName>
    <definedName name="Z_E42105C3_FB7D_4EA1_A232_A195D17E29EB_.wvu.Cols" localSheetId="3" hidden="1">'IV. Learning mobility-optional'!$V:$XFD</definedName>
    <definedName name="Z_E42105C3_FB7D_4EA1_A232_A195D17E29EB_.wvu.Cols" localSheetId="5" hidden="1">Translation!$F:$XFD</definedName>
    <definedName name="Z_E42105C3_FB7D_4EA1_A232_A195D17E29EB_.wvu.FilterData" localSheetId="7" hidden="1">Sheet2!$A$4:$E$119</definedName>
    <definedName name="Z_E42105C3_FB7D_4EA1_A232_A195D17E29EB_.wvu.PrintArea" localSheetId="4" hidden="1">'Ceiling - Project impl.'!$G$1</definedName>
    <definedName name="Z_E42105C3_FB7D_4EA1_A232_A195D17E29EB_.wvu.PrintArea" localSheetId="5" hidden="1">Translation!$A$2</definedName>
    <definedName name="Z_E42105C3_FB7D_4EA1_A232_A195D17E29EB_.wvu.Rows" localSheetId="4" hidden="1">'Ceiling - Project impl.'!$207:$1048576</definedName>
    <definedName name="Z_E42105C3_FB7D_4EA1_A232_A195D17E29EB_.wvu.Rows" localSheetId="0" hidden="1">'Final Statement'!$170:$1048576,'Final Statement'!$66:$106,'Final Statement'!$108:$169</definedName>
    <definedName name="Z_E42105C3_FB7D_4EA1_A232_A195D17E29EB_.wvu.Rows" localSheetId="1" hidden="1">'II.Distribution of grant'!$98:$1048576,'II.Distribution of grant'!$48:$97</definedName>
    <definedName name="Z_E42105C3_FB7D_4EA1_A232_A195D17E29EB_.wvu.Rows" localSheetId="2" hidden="1">'III. Project implementation sup'!$215:$1048576,'III. Project implementation sup'!$186:$214</definedName>
    <definedName name="Z_E42105C3_FB7D_4EA1_A232_A195D17E29EB_.wvu.Rows" localSheetId="3" hidden="1">'IV. Learning mobility-optional'!$448:$1048576,'IV. Learning mobility-optional'!$414:$447</definedName>
    <definedName name="Z_E42105C3_FB7D_4EA1_A232_A195D17E29EB_.wvu.Rows" localSheetId="5" hidden="1">Translation!$135:$1048576,Translation!$2:$2,Translation!$133:$134</definedName>
    <definedName name="Z_F3544430_7781_4FC0_A30C_4EB6DB229347_.wvu.Cols" localSheetId="4" hidden="1">'Ceiling - Project impl.'!$H:$XFD</definedName>
    <definedName name="Z_F3544430_7781_4FC0_A30C_4EB6DB229347_.wvu.Cols" localSheetId="0" hidden="1">'Final Statement'!$V:$XFD</definedName>
    <definedName name="Z_F3544430_7781_4FC0_A30C_4EB6DB229347_.wvu.Cols" localSheetId="1" hidden="1">'II.Distribution of grant'!$V:$XFD</definedName>
    <definedName name="Z_F3544430_7781_4FC0_A30C_4EB6DB229347_.wvu.Cols" localSheetId="2" hidden="1">'III. Project implementation sup'!$Y:$XFD</definedName>
    <definedName name="Z_F3544430_7781_4FC0_A30C_4EB6DB229347_.wvu.Cols" localSheetId="3" hidden="1">'IV. Learning mobility-optional'!$V:$XFD</definedName>
    <definedName name="Z_F3544430_7781_4FC0_A30C_4EB6DB229347_.wvu.Cols" localSheetId="5" hidden="1">Translation!$F:$XFD</definedName>
    <definedName name="Z_F3544430_7781_4FC0_A30C_4EB6DB229347_.wvu.FilterData" localSheetId="7" hidden="1">Sheet2!$A$4:$E$119</definedName>
    <definedName name="Z_F3544430_7781_4FC0_A30C_4EB6DB229347_.wvu.PrintArea" localSheetId="4" hidden="1">'Ceiling - Project impl.'!$G$1</definedName>
    <definedName name="Z_F3544430_7781_4FC0_A30C_4EB6DB229347_.wvu.PrintArea" localSheetId="5" hidden="1">Translation!$A$2</definedName>
    <definedName name="Z_F3544430_7781_4FC0_A30C_4EB6DB229347_.wvu.Rows" localSheetId="4" hidden="1">'Ceiling - Project impl.'!$207:$1048576</definedName>
    <definedName name="Z_F3544430_7781_4FC0_A30C_4EB6DB229347_.wvu.Rows" localSheetId="0" hidden="1">'Final Statement'!$170:$1048576,'Final Statement'!$66:$106,'Final Statement'!$108:$169</definedName>
    <definedName name="Z_F3544430_7781_4FC0_A30C_4EB6DB229347_.wvu.Rows" localSheetId="1" hidden="1">'II.Distribution of grant'!$98:$1048576,'II.Distribution of grant'!$48:$97</definedName>
    <definedName name="Z_F3544430_7781_4FC0_A30C_4EB6DB229347_.wvu.Rows" localSheetId="2" hidden="1">'III. Project implementation sup'!$215:$1048576,'III. Project implementation sup'!$186:$214</definedName>
    <definedName name="Z_F3544430_7781_4FC0_A30C_4EB6DB229347_.wvu.Rows" localSheetId="3" hidden="1">'IV. Learning mobility-optional'!$448:$1048576,'IV. Learning mobility-optional'!$414:$447</definedName>
    <definedName name="Z_F3544430_7781_4FC0_A30C_4EB6DB229347_.wvu.Rows" localSheetId="5" hidden="1">Translation!$135:$1048576,Translation!$2:$2,Translation!$133:$134</definedName>
  </definedNames>
  <calcPr calcId="162913"/>
  <customWorkbookViews>
    <customWorkbookView name="BURCEAG Petronela (EACEA) - Personal View" guid="{A8A883A3-34E5-47E3-BCAC-BE7713531BD0}" mergeInterval="0" personalView="1" maximized="1" windowWidth="1440" windowHeight="742" tabRatio="720" activeSheetId="1"/>
    <customWorkbookView name="Reference - Persönliche Ansicht" guid="{F3544430-7781-4FC0-A30C-4EB6DB229347}" mergeInterval="0" personalView="1" maximized="1" windowWidth="1276" windowHeight="799" tabRatio="720" activeSheetId="3"/>
    <customWorkbookView name="MINUCCI Delfido (EACEA) - Personal View" guid="{E42105C3-FB7D-4EA1-A232-A195D17E29EB}" mergeInterval="0" personalView="1" maximized="1" windowWidth="1916" windowHeight="867" tabRatio="720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M61" i="1" l="1"/>
  <c r="B61" i="1"/>
  <c r="P43" i="4"/>
  <c r="P42" i="4"/>
  <c r="P41" i="4"/>
  <c r="P40" i="4"/>
  <c r="P39" i="4"/>
  <c r="P38" i="4"/>
  <c r="P37" i="4"/>
  <c r="P36" i="4"/>
  <c r="P35" i="4"/>
  <c r="P26" i="4"/>
  <c r="P12" i="4"/>
  <c r="AD130" i="4" l="1"/>
  <c r="Q130" i="4"/>
  <c r="P130" i="4"/>
  <c r="K130" i="4"/>
  <c r="V130" i="4" s="1"/>
  <c r="Y130" i="4" s="1"/>
  <c r="C130" i="4"/>
  <c r="D130" i="4" s="1"/>
  <c r="B130" i="4"/>
  <c r="AD129" i="4"/>
  <c r="Q129" i="4"/>
  <c r="P129" i="4"/>
  <c r="K129" i="4"/>
  <c r="V129" i="4" s="1"/>
  <c r="Y129" i="4" s="1"/>
  <c r="C129" i="4"/>
  <c r="D129" i="4" s="1"/>
  <c r="B129" i="4"/>
  <c r="AD128" i="4"/>
  <c r="Q128" i="4"/>
  <c r="P128" i="4"/>
  <c r="K128" i="4"/>
  <c r="V128" i="4" s="1"/>
  <c r="Y128" i="4" s="1"/>
  <c r="C128" i="4"/>
  <c r="D128" i="4" s="1"/>
  <c r="B128" i="4"/>
  <c r="AD127" i="4"/>
  <c r="Q127" i="4"/>
  <c r="P127" i="4"/>
  <c r="K127" i="4"/>
  <c r="C127" i="4"/>
  <c r="D127" i="4" s="1"/>
  <c r="B127" i="4"/>
  <c r="AD126" i="4"/>
  <c r="Q126" i="4"/>
  <c r="P126" i="4"/>
  <c r="K126" i="4"/>
  <c r="V126" i="4" s="1"/>
  <c r="Y126" i="4" s="1"/>
  <c r="C126" i="4"/>
  <c r="D126" i="4" s="1"/>
  <c r="B126" i="4"/>
  <c r="AD125" i="4"/>
  <c r="Q125" i="4"/>
  <c r="P125" i="4"/>
  <c r="K125" i="4"/>
  <c r="V125" i="4" s="1"/>
  <c r="Y125" i="4" s="1"/>
  <c r="C125" i="4"/>
  <c r="D125" i="4" s="1"/>
  <c r="B125" i="4"/>
  <c r="AD124" i="4"/>
  <c r="Q124" i="4"/>
  <c r="P124" i="4"/>
  <c r="K124" i="4"/>
  <c r="C124" i="4"/>
  <c r="D124" i="4" s="1"/>
  <c r="B124" i="4"/>
  <c r="AD123" i="4"/>
  <c r="Q123" i="4"/>
  <c r="P123" i="4"/>
  <c r="K123" i="4"/>
  <c r="V123" i="4" s="1"/>
  <c r="Y123" i="4" s="1"/>
  <c r="C123" i="4"/>
  <c r="D123" i="4" s="1"/>
  <c r="B123" i="4"/>
  <c r="AD122" i="4"/>
  <c r="Q122" i="4"/>
  <c r="P122" i="4"/>
  <c r="K122" i="4"/>
  <c r="V122" i="4" s="1"/>
  <c r="Y122" i="4" s="1"/>
  <c r="C122" i="4"/>
  <c r="D122" i="4" s="1"/>
  <c r="B122" i="4"/>
  <c r="AD121" i="4"/>
  <c r="Q121" i="4"/>
  <c r="P121" i="4"/>
  <c r="K121" i="4"/>
  <c r="V121" i="4" s="1"/>
  <c r="Y121" i="4" s="1"/>
  <c r="C121" i="4"/>
  <c r="D121" i="4" s="1"/>
  <c r="B121" i="4"/>
  <c r="AD120" i="4"/>
  <c r="Q120" i="4"/>
  <c r="P120" i="4"/>
  <c r="K120" i="4"/>
  <c r="V120" i="4" s="1"/>
  <c r="Y120" i="4" s="1"/>
  <c r="C120" i="4"/>
  <c r="D120" i="4" s="1"/>
  <c r="B120" i="4"/>
  <c r="AD119" i="4"/>
  <c r="Q119" i="4"/>
  <c r="P119" i="4"/>
  <c r="K119" i="4"/>
  <c r="L119" i="4" s="1"/>
  <c r="C119" i="4"/>
  <c r="D119" i="4" s="1"/>
  <c r="B119" i="4"/>
  <c r="AD118" i="4"/>
  <c r="Q118" i="4"/>
  <c r="P118" i="4"/>
  <c r="K118" i="4"/>
  <c r="V118" i="4" s="1"/>
  <c r="Y118" i="4" s="1"/>
  <c r="C118" i="4"/>
  <c r="D118" i="4" s="1"/>
  <c r="B118" i="4"/>
  <c r="AD117" i="4"/>
  <c r="Q117" i="4"/>
  <c r="P117" i="4"/>
  <c r="K117" i="4"/>
  <c r="V117" i="4" s="1"/>
  <c r="Y117" i="4" s="1"/>
  <c r="C117" i="4"/>
  <c r="D117" i="4" s="1"/>
  <c r="B117" i="4"/>
  <c r="AD116" i="4"/>
  <c r="Q116" i="4"/>
  <c r="P116" i="4"/>
  <c r="K116" i="4"/>
  <c r="L116" i="4" s="1"/>
  <c r="C116" i="4"/>
  <c r="D116" i="4" s="1"/>
  <c r="B116" i="4"/>
  <c r="AD115" i="4"/>
  <c r="Q115" i="4"/>
  <c r="P115" i="4"/>
  <c r="K115" i="4"/>
  <c r="V115" i="4" s="1"/>
  <c r="Y115" i="4" s="1"/>
  <c r="C115" i="4"/>
  <c r="D115" i="4" s="1"/>
  <c r="B115" i="4"/>
  <c r="AD114" i="4"/>
  <c r="Q114" i="4"/>
  <c r="P114" i="4"/>
  <c r="K114" i="4"/>
  <c r="V114" i="4" s="1"/>
  <c r="Y114" i="4" s="1"/>
  <c r="C114" i="4"/>
  <c r="D114" i="4" s="1"/>
  <c r="B114" i="4"/>
  <c r="AD113" i="4"/>
  <c r="Q113" i="4"/>
  <c r="P113" i="4"/>
  <c r="K113" i="4"/>
  <c r="V113" i="4" s="1"/>
  <c r="Y113" i="4" s="1"/>
  <c r="C113" i="4"/>
  <c r="D113" i="4" s="1"/>
  <c r="B113" i="4"/>
  <c r="AD112" i="4"/>
  <c r="Q112" i="4"/>
  <c r="P112" i="4"/>
  <c r="K112" i="4"/>
  <c r="V112" i="4" s="1"/>
  <c r="Y112" i="4" s="1"/>
  <c r="C112" i="4"/>
  <c r="D112" i="4" s="1"/>
  <c r="B112" i="4"/>
  <c r="AD111" i="4"/>
  <c r="Q111" i="4"/>
  <c r="P111" i="4"/>
  <c r="K111" i="4"/>
  <c r="L111" i="4" s="1"/>
  <c r="C111" i="4"/>
  <c r="D111" i="4" s="1"/>
  <c r="B111" i="4"/>
  <c r="AD110" i="4"/>
  <c r="Q110" i="4"/>
  <c r="P110" i="4"/>
  <c r="K110" i="4"/>
  <c r="V110" i="4" s="1"/>
  <c r="Y110" i="4" s="1"/>
  <c r="C110" i="4"/>
  <c r="D110" i="4" s="1"/>
  <c r="B110" i="4"/>
  <c r="AD109" i="4"/>
  <c r="Q109" i="4"/>
  <c r="P109" i="4"/>
  <c r="K109" i="4"/>
  <c r="V109" i="4" s="1"/>
  <c r="Y109" i="4" s="1"/>
  <c r="C109" i="4"/>
  <c r="D109" i="4" s="1"/>
  <c r="B109" i="4"/>
  <c r="AD108" i="4"/>
  <c r="Q108" i="4"/>
  <c r="P108" i="4"/>
  <c r="K108" i="4"/>
  <c r="L108" i="4" s="1"/>
  <c r="C108" i="4"/>
  <c r="D108" i="4" s="1"/>
  <c r="B108" i="4"/>
  <c r="AD107" i="4"/>
  <c r="Q107" i="4"/>
  <c r="P107" i="4"/>
  <c r="K107" i="4"/>
  <c r="V107" i="4" s="1"/>
  <c r="Y107" i="4" s="1"/>
  <c r="C107" i="4"/>
  <c r="D107" i="4" s="1"/>
  <c r="B107" i="4"/>
  <c r="AD106" i="4"/>
  <c r="Q106" i="4"/>
  <c r="P106" i="4"/>
  <c r="K106" i="4"/>
  <c r="V106" i="4" s="1"/>
  <c r="Y106" i="4" s="1"/>
  <c r="C106" i="4"/>
  <c r="D106" i="4" s="1"/>
  <c r="B106" i="4"/>
  <c r="AD105" i="4"/>
  <c r="Q105" i="4"/>
  <c r="P105" i="4"/>
  <c r="K105" i="4"/>
  <c r="V105" i="4" s="1"/>
  <c r="Y105" i="4" s="1"/>
  <c r="C105" i="4"/>
  <c r="D105" i="4" s="1"/>
  <c r="B105" i="4"/>
  <c r="AD104" i="4"/>
  <c r="Q104" i="4"/>
  <c r="P104" i="4"/>
  <c r="K104" i="4"/>
  <c r="V104" i="4" s="1"/>
  <c r="Y104" i="4" s="1"/>
  <c r="C104" i="4"/>
  <c r="D104" i="4" s="1"/>
  <c r="B104" i="4"/>
  <c r="AD103" i="4"/>
  <c r="Q103" i="4"/>
  <c r="P103" i="4"/>
  <c r="K103" i="4"/>
  <c r="L103" i="4" s="1"/>
  <c r="C103" i="4"/>
  <c r="D103" i="4" s="1"/>
  <c r="B103" i="4"/>
  <c r="AD102" i="4"/>
  <c r="Q102" i="4"/>
  <c r="P102" i="4"/>
  <c r="K102" i="4"/>
  <c r="V102" i="4" s="1"/>
  <c r="Y102" i="4" s="1"/>
  <c r="C102" i="4"/>
  <c r="D102" i="4" s="1"/>
  <c r="B102" i="4"/>
  <c r="AD101" i="4"/>
  <c r="Q101" i="4"/>
  <c r="P101" i="4"/>
  <c r="K101" i="4"/>
  <c r="C101" i="4"/>
  <c r="D101" i="4" s="1"/>
  <c r="B101" i="4"/>
  <c r="AD100" i="4"/>
  <c r="Q100" i="4"/>
  <c r="P100" i="4"/>
  <c r="K100" i="4"/>
  <c r="L100" i="4" s="1"/>
  <c r="C100" i="4"/>
  <c r="D100" i="4" s="1"/>
  <c r="B100" i="4"/>
  <c r="AD99" i="4"/>
  <c r="Q99" i="4"/>
  <c r="P99" i="4"/>
  <c r="K99" i="4"/>
  <c r="C99" i="4"/>
  <c r="D99" i="4" s="1"/>
  <c r="B99" i="4"/>
  <c r="AD98" i="4"/>
  <c r="Q98" i="4"/>
  <c r="P98" i="4"/>
  <c r="K98" i="4"/>
  <c r="V98" i="4" s="1"/>
  <c r="Y98" i="4" s="1"/>
  <c r="C98" i="4"/>
  <c r="D98" i="4" s="1"/>
  <c r="B98" i="4"/>
  <c r="AD97" i="4"/>
  <c r="Q97" i="4"/>
  <c r="P97" i="4"/>
  <c r="K97" i="4"/>
  <c r="C97" i="4"/>
  <c r="D97" i="4" s="1"/>
  <c r="B97" i="4"/>
  <c r="AD96" i="4"/>
  <c r="Q96" i="4"/>
  <c r="P96" i="4"/>
  <c r="K96" i="4"/>
  <c r="V96" i="4" s="1"/>
  <c r="Y96" i="4" s="1"/>
  <c r="C96" i="4"/>
  <c r="D96" i="4" s="1"/>
  <c r="B96" i="4"/>
  <c r="AD95" i="4"/>
  <c r="Q95" i="4"/>
  <c r="P95" i="4"/>
  <c r="K95" i="4"/>
  <c r="L95" i="4" s="1"/>
  <c r="C95" i="4"/>
  <c r="D95" i="4" s="1"/>
  <c r="B95" i="4"/>
  <c r="AD94" i="4"/>
  <c r="Q94" i="4"/>
  <c r="P94" i="4"/>
  <c r="K94" i="4"/>
  <c r="V94" i="4" s="1"/>
  <c r="Y94" i="4" s="1"/>
  <c r="C94" i="4"/>
  <c r="D94" i="4" s="1"/>
  <c r="B94" i="4"/>
  <c r="AD93" i="4"/>
  <c r="Q93" i="4"/>
  <c r="P93" i="4"/>
  <c r="K93" i="4"/>
  <c r="C93" i="4"/>
  <c r="D93" i="4" s="1"/>
  <c r="B93" i="4"/>
  <c r="AD92" i="4"/>
  <c r="Q92" i="4"/>
  <c r="P92" i="4"/>
  <c r="K92" i="4"/>
  <c r="C92" i="4"/>
  <c r="D92" i="4" s="1"/>
  <c r="B92" i="4"/>
  <c r="AD91" i="4"/>
  <c r="Q91" i="4"/>
  <c r="P91" i="4"/>
  <c r="K91" i="4"/>
  <c r="L91" i="4" s="1"/>
  <c r="C91" i="4"/>
  <c r="D91" i="4" s="1"/>
  <c r="B91" i="4"/>
  <c r="AD90" i="4"/>
  <c r="Q90" i="4"/>
  <c r="P90" i="4"/>
  <c r="K90" i="4"/>
  <c r="V90" i="4" s="1"/>
  <c r="Y90" i="4" s="1"/>
  <c r="C90" i="4"/>
  <c r="D90" i="4" s="1"/>
  <c r="B90" i="4"/>
  <c r="AD89" i="4"/>
  <c r="Q89" i="4"/>
  <c r="P89" i="4"/>
  <c r="K89" i="4"/>
  <c r="C89" i="4"/>
  <c r="D89" i="4" s="1"/>
  <c r="B89" i="4"/>
  <c r="AD88" i="4"/>
  <c r="Q88" i="4"/>
  <c r="P88" i="4"/>
  <c r="K88" i="4"/>
  <c r="V88" i="4" s="1"/>
  <c r="Y88" i="4" s="1"/>
  <c r="C88" i="4"/>
  <c r="D88" i="4" s="1"/>
  <c r="B88" i="4"/>
  <c r="AD87" i="4"/>
  <c r="Q87" i="4"/>
  <c r="P87" i="4"/>
  <c r="K87" i="4"/>
  <c r="V87" i="4" s="1"/>
  <c r="Y87" i="4" s="1"/>
  <c r="C87" i="4"/>
  <c r="D87" i="4" s="1"/>
  <c r="B87" i="4"/>
  <c r="AD86" i="4"/>
  <c r="Q86" i="4"/>
  <c r="P86" i="4"/>
  <c r="K86" i="4"/>
  <c r="C86" i="4"/>
  <c r="D86" i="4" s="1"/>
  <c r="B86" i="4"/>
  <c r="AD85" i="4"/>
  <c r="Q85" i="4"/>
  <c r="P85" i="4"/>
  <c r="K85" i="4"/>
  <c r="V85" i="4" s="1"/>
  <c r="Y85" i="4" s="1"/>
  <c r="C85" i="4"/>
  <c r="D85" i="4" s="1"/>
  <c r="B85" i="4"/>
  <c r="AD84" i="4"/>
  <c r="Q84" i="4"/>
  <c r="P84" i="4"/>
  <c r="K84" i="4"/>
  <c r="C84" i="4"/>
  <c r="D84" i="4" s="1"/>
  <c r="B84" i="4"/>
  <c r="AD83" i="4"/>
  <c r="Q83" i="4"/>
  <c r="P83" i="4"/>
  <c r="K83" i="4"/>
  <c r="C83" i="4"/>
  <c r="D83" i="4" s="1"/>
  <c r="B83" i="4"/>
  <c r="AD82" i="4"/>
  <c r="Q82" i="4"/>
  <c r="P82" i="4"/>
  <c r="K82" i="4"/>
  <c r="V82" i="4" s="1"/>
  <c r="Y82" i="4" s="1"/>
  <c r="C82" i="4"/>
  <c r="D82" i="4" s="1"/>
  <c r="B82" i="4"/>
  <c r="AD81" i="4"/>
  <c r="Q81" i="4"/>
  <c r="P81" i="4"/>
  <c r="K81" i="4"/>
  <c r="V81" i="4" s="1"/>
  <c r="Y81" i="4" s="1"/>
  <c r="C81" i="4"/>
  <c r="D81" i="4" s="1"/>
  <c r="B81" i="4"/>
  <c r="AD80" i="4"/>
  <c r="Q80" i="4"/>
  <c r="P80" i="4"/>
  <c r="K80" i="4"/>
  <c r="V80" i="4" s="1"/>
  <c r="Y80" i="4" s="1"/>
  <c r="C80" i="4"/>
  <c r="D80" i="4" s="1"/>
  <c r="B80" i="4"/>
  <c r="AD79" i="4"/>
  <c r="Q79" i="4"/>
  <c r="P79" i="4"/>
  <c r="K79" i="4"/>
  <c r="L79" i="4" s="1"/>
  <c r="C79" i="4"/>
  <c r="D79" i="4" s="1"/>
  <c r="B79" i="4"/>
  <c r="AD78" i="4"/>
  <c r="Q78" i="4"/>
  <c r="P78" i="4"/>
  <c r="K78" i="4"/>
  <c r="V78" i="4" s="1"/>
  <c r="Y78" i="4" s="1"/>
  <c r="C78" i="4"/>
  <c r="D78" i="4" s="1"/>
  <c r="B78" i="4"/>
  <c r="AD77" i="4"/>
  <c r="Q77" i="4"/>
  <c r="P77" i="4"/>
  <c r="K77" i="4"/>
  <c r="V77" i="4" s="1"/>
  <c r="Y77" i="4" s="1"/>
  <c r="C77" i="4"/>
  <c r="D77" i="4" s="1"/>
  <c r="B77" i="4"/>
  <c r="AD76" i="4"/>
  <c r="Q76" i="4"/>
  <c r="P76" i="4"/>
  <c r="K76" i="4"/>
  <c r="L76" i="4" s="1"/>
  <c r="C76" i="4"/>
  <c r="D76" i="4" s="1"/>
  <c r="B76" i="4"/>
  <c r="AD75" i="4"/>
  <c r="Q75" i="4"/>
  <c r="P75" i="4"/>
  <c r="K75" i="4"/>
  <c r="V75" i="4" s="1"/>
  <c r="Y75" i="4" s="1"/>
  <c r="C75" i="4"/>
  <c r="D75" i="4" s="1"/>
  <c r="B75" i="4"/>
  <c r="AD74" i="4"/>
  <c r="Q74" i="4"/>
  <c r="P74" i="4"/>
  <c r="K74" i="4"/>
  <c r="V74" i="4" s="1"/>
  <c r="Y74" i="4" s="1"/>
  <c r="C74" i="4"/>
  <c r="D74" i="4" s="1"/>
  <c r="B74" i="4"/>
  <c r="AD73" i="4"/>
  <c r="Q73" i="4"/>
  <c r="P73" i="4"/>
  <c r="K73" i="4"/>
  <c r="V73" i="4" s="1"/>
  <c r="Y73" i="4" s="1"/>
  <c r="C73" i="4"/>
  <c r="D73" i="4" s="1"/>
  <c r="B73" i="4"/>
  <c r="AD72" i="4"/>
  <c r="Q72" i="4"/>
  <c r="P72" i="4"/>
  <c r="K72" i="4"/>
  <c r="V72" i="4" s="1"/>
  <c r="Y72" i="4" s="1"/>
  <c r="C72" i="4"/>
  <c r="D72" i="4" s="1"/>
  <c r="B72" i="4"/>
  <c r="AD71" i="4"/>
  <c r="Q71" i="4"/>
  <c r="P71" i="4"/>
  <c r="K71" i="4"/>
  <c r="L71" i="4" s="1"/>
  <c r="C71" i="4"/>
  <c r="D71" i="4" s="1"/>
  <c r="B71" i="4"/>
  <c r="AD70" i="4"/>
  <c r="Q70" i="4"/>
  <c r="P70" i="4"/>
  <c r="K70" i="4"/>
  <c r="V70" i="4" s="1"/>
  <c r="Y70" i="4" s="1"/>
  <c r="C70" i="4"/>
  <c r="D70" i="4" s="1"/>
  <c r="B70" i="4"/>
  <c r="AD69" i="4"/>
  <c r="Q69" i="4"/>
  <c r="P69" i="4"/>
  <c r="K69" i="4"/>
  <c r="V69" i="4" s="1"/>
  <c r="Y69" i="4" s="1"/>
  <c r="C69" i="4"/>
  <c r="D69" i="4" s="1"/>
  <c r="B69" i="4"/>
  <c r="AD68" i="4"/>
  <c r="Q68" i="4"/>
  <c r="P68" i="4"/>
  <c r="K68" i="4"/>
  <c r="L68" i="4" s="1"/>
  <c r="C68" i="4"/>
  <c r="D68" i="4" s="1"/>
  <c r="B68" i="4"/>
  <c r="AD67" i="4"/>
  <c r="Q67" i="4"/>
  <c r="P67" i="4"/>
  <c r="K67" i="4"/>
  <c r="V67" i="4" s="1"/>
  <c r="Y67" i="4" s="1"/>
  <c r="C67" i="4"/>
  <c r="D67" i="4" s="1"/>
  <c r="B67" i="4"/>
  <c r="AD66" i="4"/>
  <c r="Q66" i="4"/>
  <c r="P66" i="4"/>
  <c r="K66" i="4"/>
  <c r="V66" i="4" s="1"/>
  <c r="Y66" i="4" s="1"/>
  <c r="C66" i="4"/>
  <c r="D66" i="4" s="1"/>
  <c r="B66" i="4"/>
  <c r="AD65" i="4"/>
  <c r="Q65" i="4"/>
  <c r="P65" i="4"/>
  <c r="K65" i="4"/>
  <c r="V65" i="4" s="1"/>
  <c r="Y65" i="4" s="1"/>
  <c r="C65" i="4"/>
  <c r="D65" i="4" s="1"/>
  <c r="B65" i="4"/>
  <c r="AD64" i="4"/>
  <c r="Q64" i="4"/>
  <c r="P64" i="4"/>
  <c r="K64" i="4"/>
  <c r="V64" i="4" s="1"/>
  <c r="Y64" i="4" s="1"/>
  <c r="C64" i="4"/>
  <c r="D64" i="4" s="1"/>
  <c r="B64" i="4"/>
  <c r="AD63" i="4"/>
  <c r="Q63" i="4"/>
  <c r="P63" i="4"/>
  <c r="K63" i="4"/>
  <c r="C63" i="4"/>
  <c r="D63" i="4" s="1"/>
  <c r="B63" i="4"/>
  <c r="AD62" i="4"/>
  <c r="Q62" i="4"/>
  <c r="P62" i="4"/>
  <c r="K62" i="4"/>
  <c r="V62" i="4" s="1"/>
  <c r="Y62" i="4" s="1"/>
  <c r="C62" i="4"/>
  <c r="D62" i="4" s="1"/>
  <c r="B62" i="4"/>
  <c r="AD61" i="4"/>
  <c r="Q61" i="4"/>
  <c r="P61" i="4"/>
  <c r="K61" i="4"/>
  <c r="C61" i="4"/>
  <c r="D61" i="4" s="1"/>
  <c r="B61" i="4"/>
  <c r="AD60" i="4"/>
  <c r="Q60" i="4"/>
  <c r="P60" i="4"/>
  <c r="K60" i="4"/>
  <c r="C60" i="4"/>
  <c r="D60" i="4" s="1"/>
  <c r="B60" i="4"/>
  <c r="AD59" i="4"/>
  <c r="Q59" i="4"/>
  <c r="P59" i="4"/>
  <c r="K59" i="4"/>
  <c r="V59" i="4" s="1"/>
  <c r="Y59" i="4" s="1"/>
  <c r="C59" i="4"/>
  <c r="D59" i="4" s="1"/>
  <c r="B59" i="4"/>
  <c r="AD58" i="4"/>
  <c r="Q58" i="4"/>
  <c r="P58" i="4"/>
  <c r="K58" i="4"/>
  <c r="V58" i="4" s="1"/>
  <c r="Y58" i="4" s="1"/>
  <c r="C58" i="4"/>
  <c r="D58" i="4" s="1"/>
  <c r="B58" i="4"/>
  <c r="AD57" i="4"/>
  <c r="Q57" i="4"/>
  <c r="P57" i="4"/>
  <c r="K57" i="4"/>
  <c r="C57" i="4"/>
  <c r="D57" i="4" s="1"/>
  <c r="B57" i="4"/>
  <c r="AD56" i="4"/>
  <c r="Q56" i="4"/>
  <c r="P56" i="4"/>
  <c r="K56" i="4"/>
  <c r="V56" i="4" s="1"/>
  <c r="Y56" i="4" s="1"/>
  <c r="C56" i="4"/>
  <c r="D56" i="4" s="1"/>
  <c r="B56" i="4"/>
  <c r="AD55" i="4"/>
  <c r="Q55" i="4"/>
  <c r="P55" i="4"/>
  <c r="K55" i="4"/>
  <c r="V55" i="4" s="1"/>
  <c r="Y55" i="4" s="1"/>
  <c r="C55" i="4"/>
  <c r="D55" i="4" s="1"/>
  <c r="B55" i="4"/>
  <c r="AD54" i="4"/>
  <c r="Q54" i="4"/>
  <c r="P54" i="4"/>
  <c r="K54" i="4"/>
  <c r="V54" i="4" s="1"/>
  <c r="Y54" i="4" s="1"/>
  <c r="C54" i="4"/>
  <c r="D54" i="4" s="1"/>
  <c r="B54" i="4"/>
  <c r="AD53" i="4"/>
  <c r="Q53" i="4"/>
  <c r="P53" i="4"/>
  <c r="K53" i="4"/>
  <c r="C53" i="4"/>
  <c r="D53" i="4" s="1"/>
  <c r="B53" i="4"/>
  <c r="AD52" i="4"/>
  <c r="Q52" i="4"/>
  <c r="P52" i="4"/>
  <c r="K52" i="4"/>
  <c r="V52" i="4" s="1"/>
  <c r="Y52" i="4" s="1"/>
  <c r="C52" i="4"/>
  <c r="D52" i="4" s="1"/>
  <c r="B52" i="4"/>
  <c r="AD51" i="4"/>
  <c r="Q51" i="4"/>
  <c r="P51" i="4"/>
  <c r="K51" i="4"/>
  <c r="V51" i="4" s="1"/>
  <c r="Y51" i="4" s="1"/>
  <c r="C51" i="4"/>
  <c r="D51" i="4" s="1"/>
  <c r="B51" i="4"/>
  <c r="AD50" i="4"/>
  <c r="Q50" i="4"/>
  <c r="P50" i="4"/>
  <c r="K50" i="4"/>
  <c r="V50" i="4" s="1"/>
  <c r="Y50" i="4" s="1"/>
  <c r="C50" i="4"/>
  <c r="D50" i="4" s="1"/>
  <c r="B50" i="4"/>
  <c r="AD49" i="4"/>
  <c r="Q49" i="4"/>
  <c r="P49" i="4"/>
  <c r="K49" i="4"/>
  <c r="C49" i="4"/>
  <c r="D49" i="4" s="1"/>
  <c r="B49" i="4"/>
  <c r="AD48" i="4"/>
  <c r="Q48" i="4"/>
  <c r="P48" i="4"/>
  <c r="K48" i="4"/>
  <c r="V48" i="4" s="1"/>
  <c r="Y48" i="4" s="1"/>
  <c r="C48" i="4"/>
  <c r="D48" i="4" s="1"/>
  <c r="B48" i="4"/>
  <c r="AD47" i="4"/>
  <c r="Q47" i="4"/>
  <c r="P47" i="4"/>
  <c r="K47" i="4"/>
  <c r="C47" i="4"/>
  <c r="D47" i="4" s="1"/>
  <c r="B47" i="4"/>
  <c r="AD46" i="4"/>
  <c r="Q46" i="4"/>
  <c r="P46" i="4"/>
  <c r="K46" i="4"/>
  <c r="V46" i="4" s="1"/>
  <c r="Y46" i="4" s="1"/>
  <c r="C46" i="4"/>
  <c r="D46" i="4" s="1"/>
  <c r="B46" i="4"/>
  <c r="AD45" i="4"/>
  <c r="Q45" i="4"/>
  <c r="P45" i="4"/>
  <c r="K45" i="4"/>
  <c r="C45" i="4"/>
  <c r="D45" i="4" s="1"/>
  <c r="B45" i="4"/>
  <c r="AD44" i="4"/>
  <c r="Q44" i="4"/>
  <c r="P44" i="4"/>
  <c r="K44" i="4"/>
  <c r="V44" i="4" s="1"/>
  <c r="Y44" i="4" s="1"/>
  <c r="C44" i="4"/>
  <c r="D44" i="4" s="1"/>
  <c r="B44" i="4"/>
  <c r="AD43" i="4"/>
  <c r="Q43" i="4"/>
  <c r="K43" i="4"/>
  <c r="L43" i="4" s="1"/>
  <c r="C43" i="4"/>
  <c r="D43" i="4" s="1"/>
  <c r="B43" i="4"/>
  <c r="AD42" i="4"/>
  <c r="Q42" i="4"/>
  <c r="K42" i="4"/>
  <c r="V42" i="4" s="1"/>
  <c r="Y42" i="4" s="1"/>
  <c r="C42" i="4"/>
  <c r="D42" i="4" s="1"/>
  <c r="B42" i="4"/>
  <c r="AD41" i="4"/>
  <c r="Q41" i="4"/>
  <c r="K41" i="4"/>
  <c r="C41" i="4"/>
  <c r="B41" i="4"/>
  <c r="AD40" i="4"/>
  <c r="Q40" i="4"/>
  <c r="K40" i="4"/>
  <c r="V40" i="4" s="1"/>
  <c r="Y40" i="4" s="1"/>
  <c r="C40" i="4"/>
  <c r="B40" i="4"/>
  <c r="AD39" i="4"/>
  <c r="Q39" i="4"/>
  <c r="K39" i="4"/>
  <c r="C39" i="4"/>
  <c r="B39" i="4"/>
  <c r="AD38" i="4"/>
  <c r="Q38" i="4"/>
  <c r="K38" i="4"/>
  <c r="C38" i="4"/>
  <c r="B38" i="4"/>
  <c r="AD37" i="4"/>
  <c r="Q37" i="4"/>
  <c r="K37" i="4"/>
  <c r="V37" i="4" s="1"/>
  <c r="Y37" i="4" s="1"/>
  <c r="C37" i="4"/>
  <c r="B37" i="4"/>
  <c r="AD36" i="4"/>
  <c r="Q36" i="4"/>
  <c r="K36" i="4"/>
  <c r="V36" i="4" s="1"/>
  <c r="Y36" i="4" s="1"/>
  <c r="C36" i="4"/>
  <c r="B36" i="4"/>
  <c r="AD35" i="4"/>
  <c r="Q35" i="4"/>
  <c r="K35" i="4"/>
  <c r="V35" i="4" s="1"/>
  <c r="Y35" i="4" s="1"/>
  <c r="C35" i="4"/>
  <c r="B35" i="4"/>
  <c r="AD34" i="4"/>
  <c r="Q34" i="4"/>
  <c r="P34" i="4"/>
  <c r="K34" i="4"/>
  <c r="L34" i="4" s="1"/>
  <c r="C34" i="4"/>
  <c r="B34" i="4"/>
  <c r="AD33" i="4"/>
  <c r="Q33" i="4"/>
  <c r="P33" i="4"/>
  <c r="K33" i="4"/>
  <c r="V33" i="4" s="1"/>
  <c r="Y33" i="4" s="1"/>
  <c r="C33" i="4"/>
  <c r="B33" i="4"/>
  <c r="AD32" i="4"/>
  <c r="Q32" i="4"/>
  <c r="P32" i="4"/>
  <c r="K32" i="4"/>
  <c r="V32" i="4" s="1"/>
  <c r="Y32" i="4" s="1"/>
  <c r="C32" i="4"/>
  <c r="B32" i="4"/>
  <c r="AD31" i="4"/>
  <c r="Q31" i="4"/>
  <c r="P31" i="4"/>
  <c r="K31" i="4"/>
  <c r="V31" i="4" s="1"/>
  <c r="Y31" i="4" s="1"/>
  <c r="C31" i="4"/>
  <c r="B31" i="4"/>
  <c r="AD30" i="4"/>
  <c r="Q30" i="4"/>
  <c r="P30" i="4"/>
  <c r="K30" i="4"/>
  <c r="C30" i="4"/>
  <c r="B30" i="4"/>
  <c r="AD29" i="4"/>
  <c r="Q29" i="4"/>
  <c r="P29" i="4"/>
  <c r="K29" i="4"/>
  <c r="V29" i="4" s="1"/>
  <c r="Y29" i="4" s="1"/>
  <c r="C29" i="4"/>
  <c r="B29" i="4"/>
  <c r="AD28" i="4"/>
  <c r="Q28" i="4"/>
  <c r="P28" i="4"/>
  <c r="K28" i="4"/>
  <c r="V28" i="4" s="1"/>
  <c r="Y28" i="4" s="1"/>
  <c r="C28" i="4"/>
  <c r="B28" i="4"/>
  <c r="AD27" i="4"/>
  <c r="Q27" i="4"/>
  <c r="P27" i="4"/>
  <c r="K27" i="4"/>
  <c r="V27" i="4" s="1"/>
  <c r="Y27" i="4" s="1"/>
  <c r="C27" i="4"/>
  <c r="B27" i="4"/>
  <c r="AD26" i="4"/>
  <c r="Q26" i="4"/>
  <c r="K26" i="4"/>
  <c r="V26" i="4" s="1"/>
  <c r="Y26" i="4" s="1"/>
  <c r="C26" i="4"/>
  <c r="B26" i="4"/>
  <c r="AD25" i="4"/>
  <c r="Q25" i="4"/>
  <c r="P25" i="4"/>
  <c r="K25" i="4"/>
  <c r="V25" i="4" s="1"/>
  <c r="Y25" i="4" s="1"/>
  <c r="C25" i="4"/>
  <c r="B25" i="4"/>
  <c r="AD24" i="4"/>
  <c r="Q24" i="4"/>
  <c r="P24" i="4"/>
  <c r="K24" i="4"/>
  <c r="L24" i="4" s="1"/>
  <c r="C24" i="4"/>
  <c r="B24" i="4"/>
  <c r="AD23" i="4"/>
  <c r="Q23" i="4"/>
  <c r="P23" i="4"/>
  <c r="K23" i="4"/>
  <c r="V23" i="4" s="1"/>
  <c r="Y23" i="4" s="1"/>
  <c r="C23" i="4"/>
  <c r="B23" i="4"/>
  <c r="AD22" i="4"/>
  <c r="Q22" i="4"/>
  <c r="P22" i="4"/>
  <c r="K22" i="4"/>
  <c r="V22" i="4" s="1"/>
  <c r="Y22" i="4" s="1"/>
  <c r="C22" i="4"/>
  <c r="B22" i="4"/>
  <c r="AD21" i="4"/>
  <c r="Q21" i="4"/>
  <c r="P21" i="4"/>
  <c r="K21" i="4"/>
  <c r="V21" i="4" s="1"/>
  <c r="Y21" i="4" s="1"/>
  <c r="C21" i="4"/>
  <c r="B21" i="4"/>
  <c r="AD20" i="4"/>
  <c r="Q20" i="4"/>
  <c r="P20" i="4"/>
  <c r="K20" i="4"/>
  <c r="L20" i="4" s="1"/>
  <c r="C20" i="4"/>
  <c r="B20" i="4"/>
  <c r="AD19" i="4"/>
  <c r="Q19" i="4"/>
  <c r="P19" i="4"/>
  <c r="K19" i="4"/>
  <c r="V19" i="4" s="1"/>
  <c r="Y19" i="4" s="1"/>
  <c r="C19" i="4"/>
  <c r="B19" i="4"/>
  <c r="AD18" i="4"/>
  <c r="Q18" i="4"/>
  <c r="P18" i="4"/>
  <c r="K18" i="4"/>
  <c r="L18" i="4" s="1"/>
  <c r="C18" i="4"/>
  <c r="B18" i="4"/>
  <c r="AD410" i="4"/>
  <c r="Q410" i="4"/>
  <c r="P410" i="4"/>
  <c r="K410" i="4"/>
  <c r="V410" i="4" s="1"/>
  <c r="Y410" i="4" s="1"/>
  <c r="C410" i="4"/>
  <c r="D410" i="4" s="1"/>
  <c r="B410" i="4"/>
  <c r="AD409" i="4"/>
  <c r="Q409" i="4"/>
  <c r="P409" i="4"/>
  <c r="K409" i="4"/>
  <c r="V409" i="4" s="1"/>
  <c r="Y409" i="4" s="1"/>
  <c r="C409" i="4"/>
  <c r="D409" i="4" s="1"/>
  <c r="B409" i="4"/>
  <c r="AD408" i="4"/>
  <c r="Q408" i="4"/>
  <c r="P408" i="4"/>
  <c r="K408" i="4"/>
  <c r="V408" i="4" s="1"/>
  <c r="Y408" i="4" s="1"/>
  <c r="C408" i="4"/>
  <c r="D408" i="4" s="1"/>
  <c r="B408" i="4"/>
  <c r="AD407" i="4"/>
  <c r="Q407" i="4"/>
  <c r="P407" i="4"/>
  <c r="K407" i="4"/>
  <c r="V407" i="4" s="1"/>
  <c r="Y407" i="4" s="1"/>
  <c r="C407" i="4"/>
  <c r="D407" i="4" s="1"/>
  <c r="B407" i="4"/>
  <c r="AD406" i="4"/>
  <c r="Q406" i="4"/>
  <c r="P406" i="4"/>
  <c r="K406" i="4"/>
  <c r="L406" i="4" s="1"/>
  <c r="C406" i="4"/>
  <c r="D406" i="4" s="1"/>
  <c r="B406" i="4"/>
  <c r="AD405" i="4"/>
  <c r="Q405" i="4"/>
  <c r="P405" i="4"/>
  <c r="K405" i="4"/>
  <c r="V405" i="4" s="1"/>
  <c r="Y405" i="4" s="1"/>
  <c r="C405" i="4"/>
  <c r="D405" i="4" s="1"/>
  <c r="B405" i="4"/>
  <c r="AD404" i="4"/>
  <c r="Q404" i="4"/>
  <c r="P404" i="4"/>
  <c r="K404" i="4"/>
  <c r="L404" i="4" s="1"/>
  <c r="C404" i="4"/>
  <c r="D404" i="4" s="1"/>
  <c r="B404" i="4"/>
  <c r="AD403" i="4"/>
  <c r="Q403" i="4"/>
  <c r="P403" i="4"/>
  <c r="K403" i="4"/>
  <c r="V403" i="4" s="1"/>
  <c r="Y403" i="4" s="1"/>
  <c r="C403" i="4"/>
  <c r="D403" i="4" s="1"/>
  <c r="B403" i="4"/>
  <c r="AD402" i="4"/>
  <c r="Q402" i="4"/>
  <c r="P402" i="4"/>
  <c r="K402" i="4"/>
  <c r="C402" i="4"/>
  <c r="D402" i="4" s="1"/>
  <c r="B402" i="4"/>
  <c r="AD401" i="4"/>
  <c r="Q401" i="4"/>
  <c r="P401" i="4"/>
  <c r="K401" i="4"/>
  <c r="V401" i="4" s="1"/>
  <c r="Y401" i="4" s="1"/>
  <c r="C401" i="4"/>
  <c r="D401" i="4" s="1"/>
  <c r="B401" i="4"/>
  <c r="AD400" i="4"/>
  <c r="Q400" i="4"/>
  <c r="P400" i="4"/>
  <c r="K400" i="4"/>
  <c r="V400" i="4" s="1"/>
  <c r="Y400" i="4" s="1"/>
  <c r="C400" i="4"/>
  <c r="D400" i="4" s="1"/>
  <c r="B400" i="4"/>
  <c r="AD399" i="4"/>
  <c r="Q399" i="4"/>
  <c r="P399" i="4"/>
  <c r="K399" i="4"/>
  <c r="C399" i="4"/>
  <c r="D399" i="4" s="1"/>
  <c r="B399" i="4"/>
  <c r="AD398" i="4"/>
  <c r="Q398" i="4"/>
  <c r="P398" i="4"/>
  <c r="K398" i="4"/>
  <c r="V398" i="4" s="1"/>
  <c r="Y398" i="4" s="1"/>
  <c r="C398" i="4"/>
  <c r="D398" i="4" s="1"/>
  <c r="B398" i="4"/>
  <c r="AD397" i="4"/>
  <c r="Q397" i="4"/>
  <c r="P397" i="4"/>
  <c r="K397" i="4"/>
  <c r="V397" i="4" s="1"/>
  <c r="Y397" i="4" s="1"/>
  <c r="C397" i="4"/>
  <c r="D397" i="4" s="1"/>
  <c r="B397" i="4"/>
  <c r="AD396" i="4"/>
  <c r="Q396" i="4"/>
  <c r="P396" i="4"/>
  <c r="K396" i="4"/>
  <c r="C396" i="4"/>
  <c r="D396" i="4" s="1"/>
  <c r="B396" i="4"/>
  <c r="AD395" i="4"/>
  <c r="Q395" i="4"/>
  <c r="P395" i="4"/>
  <c r="K395" i="4"/>
  <c r="V395" i="4" s="1"/>
  <c r="Y395" i="4" s="1"/>
  <c r="C395" i="4"/>
  <c r="D395" i="4" s="1"/>
  <c r="B395" i="4"/>
  <c r="AD394" i="4"/>
  <c r="Q394" i="4"/>
  <c r="P394" i="4"/>
  <c r="K394" i="4"/>
  <c r="C394" i="4"/>
  <c r="D394" i="4" s="1"/>
  <c r="B394" i="4"/>
  <c r="AD393" i="4"/>
  <c r="Q393" i="4"/>
  <c r="P393" i="4"/>
  <c r="K393" i="4"/>
  <c r="V393" i="4" s="1"/>
  <c r="Y393" i="4" s="1"/>
  <c r="C393" i="4"/>
  <c r="D393" i="4" s="1"/>
  <c r="B393" i="4"/>
  <c r="AD392" i="4"/>
  <c r="Q392" i="4"/>
  <c r="P392" i="4"/>
  <c r="K392" i="4"/>
  <c r="C392" i="4"/>
  <c r="D392" i="4" s="1"/>
  <c r="B392" i="4"/>
  <c r="AD391" i="4"/>
  <c r="Q391" i="4"/>
  <c r="P391" i="4"/>
  <c r="K391" i="4"/>
  <c r="L391" i="4" s="1"/>
  <c r="C391" i="4"/>
  <c r="D391" i="4" s="1"/>
  <c r="B391" i="4"/>
  <c r="AD390" i="4"/>
  <c r="Q390" i="4"/>
  <c r="P390" i="4"/>
  <c r="K390" i="4"/>
  <c r="V390" i="4" s="1"/>
  <c r="Y390" i="4" s="1"/>
  <c r="C390" i="4"/>
  <c r="D390" i="4" s="1"/>
  <c r="B390" i="4"/>
  <c r="AD389" i="4"/>
  <c r="Q389" i="4"/>
  <c r="P389" i="4"/>
  <c r="K389" i="4"/>
  <c r="V389" i="4" s="1"/>
  <c r="Y389" i="4" s="1"/>
  <c r="C389" i="4"/>
  <c r="D389" i="4" s="1"/>
  <c r="B389" i="4"/>
  <c r="AD388" i="4"/>
  <c r="Q388" i="4"/>
  <c r="P388" i="4"/>
  <c r="K388" i="4"/>
  <c r="V388" i="4" s="1"/>
  <c r="Y388" i="4" s="1"/>
  <c r="C388" i="4"/>
  <c r="D388" i="4" s="1"/>
  <c r="B388" i="4"/>
  <c r="AD387" i="4"/>
  <c r="Q387" i="4"/>
  <c r="P387" i="4"/>
  <c r="K387" i="4"/>
  <c r="V387" i="4" s="1"/>
  <c r="Y387" i="4" s="1"/>
  <c r="C387" i="4"/>
  <c r="D387" i="4" s="1"/>
  <c r="B387" i="4"/>
  <c r="AD386" i="4"/>
  <c r="Q386" i="4"/>
  <c r="P386" i="4"/>
  <c r="K386" i="4"/>
  <c r="C386" i="4"/>
  <c r="D386" i="4" s="1"/>
  <c r="B386" i="4"/>
  <c r="AD385" i="4"/>
  <c r="Q385" i="4"/>
  <c r="P385" i="4"/>
  <c r="K385" i="4"/>
  <c r="V385" i="4" s="1"/>
  <c r="Y385" i="4" s="1"/>
  <c r="C385" i="4"/>
  <c r="D385" i="4" s="1"/>
  <c r="B385" i="4"/>
  <c r="AD384" i="4"/>
  <c r="Q384" i="4"/>
  <c r="P384" i="4"/>
  <c r="K384" i="4"/>
  <c r="L384" i="4" s="1"/>
  <c r="C384" i="4"/>
  <c r="D384" i="4" s="1"/>
  <c r="B384" i="4"/>
  <c r="AD383" i="4"/>
  <c r="Q383" i="4"/>
  <c r="P383" i="4"/>
  <c r="K383" i="4"/>
  <c r="V383" i="4" s="1"/>
  <c r="Y383" i="4" s="1"/>
  <c r="C383" i="4"/>
  <c r="D383" i="4" s="1"/>
  <c r="B383" i="4"/>
  <c r="AD382" i="4"/>
  <c r="Q382" i="4"/>
  <c r="P382" i="4"/>
  <c r="K382" i="4"/>
  <c r="V382" i="4" s="1"/>
  <c r="Y382" i="4" s="1"/>
  <c r="C382" i="4"/>
  <c r="D382" i="4" s="1"/>
  <c r="B382" i="4"/>
  <c r="AD381" i="4"/>
  <c r="Q381" i="4"/>
  <c r="P381" i="4"/>
  <c r="K381" i="4"/>
  <c r="C381" i="4"/>
  <c r="D381" i="4" s="1"/>
  <c r="B381" i="4"/>
  <c r="AD380" i="4"/>
  <c r="Q380" i="4"/>
  <c r="P380" i="4"/>
  <c r="K380" i="4"/>
  <c r="V380" i="4" s="1"/>
  <c r="Y380" i="4" s="1"/>
  <c r="C380" i="4"/>
  <c r="D380" i="4" s="1"/>
  <c r="B380" i="4"/>
  <c r="AD379" i="4"/>
  <c r="Q379" i="4"/>
  <c r="P379" i="4"/>
  <c r="K379" i="4"/>
  <c r="V379" i="4" s="1"/>
  <c r="Y379" i="4" s="1"/>
  <c r="C379" i="4"/>
  <c r="D379" i="4" s="1"/>
  <c r="B379" i="4"/>
  <c r="AD378" i="4"/>
  <c r="Q378" i="4"/>
  <c r="P378" i="4"/>
  <c r="K378" i="4"/>
  <c r="L378" i="4" s="1"/>
  <c r="C378" i="4"/>
  <c r="D378" i="4" s="1"/>
  <c r="B378" i="4"/>
  <c r="AD377" i="4"/>
  <c r="Q377" i="4"/>
  <c r="P377" i="4"/>
  <c r="K377" i="4"/>
  <c r="C377" i="4"/>
  <c r="D377" i="4" s="1"/>
  <c r="B377" i="4"/>
  <c r="AD376" i="4"/>
  <c r="Q376" i="4"/>
  <c r="P376" i="4"/>
  <c r="K376" i="4"/>
  <c r="L376" i="4" s="1"/>
  <c r="C376" i="4"/>
  <c r="D376" i="4" s="1"/>
  <c r="B376" i="4"/>
  <c r="AD375" i="4"/>
  <c r="Q375" i="4"/>
  <c r="P375" i="4"/>
  <c r="K375" i="4"/>
  <c r="L375" i="4" s="1"/>
  <c r="C375" i="4"/>
  <c r="D375" i="4" s="1"/>
  <c r="B375" i="4"/>
  <c r="AD374" i="4"/>
  <c r="Q374" i="4"/>
  <c r="P374" i="4"/>
  <c r="K374" i="4"/>
  <c r="L374" i="4" s="1"/>
  <c r="C374" i="4"/>
  <c r="D374" i="4" s="1"/>
  <c r="B374" i="4"/>
  <c r="AD373" i="4"/>
  <c r="Q373" i="4"/>
  <c r="P373" i="4"/>
  <c r="K373" i="4"/>
  <c r="C373" i="4"/>
  <c r="D373" i="4" s="1"/>
  <c r="B373" i="4"/>
  <c r="AD372" i="4"/>
  <c r="Q372" i="4"/>
  <c r="P372" i="4"/>
  <c r="K372" i="4"/>
  <c r="V372" i="4" s="1"/>
  <c r="Y372" i="4" s="1"/>
  <c r="C372" i="4"/>
  <c r="D372" i="4" s="1"/>
  <c r="B372" i="4"/>
  <c r="AD371" i="4"/>
  <c r="Q371" i="4"/>
  <c r="P371" i="4"/>
  <c r="K371" i="4"/>
  <c r="V371" i="4" s="1"/>
  <c r="Y371" i="4" s="1"/>
  <c r="C371" i="4"/>
  <c r="D371" i="4" s="1"/>
  <c r="B371" i="4"/>
  <c r="AD370" i="4"/>
  <c r="Q370" i="4"/>
  <c r="P370" i="4"/>
  <c r="K370" i="4"/>
  <c r="C370" i="4"/>
  <c r="D370" i="4" s="1"/>
  <c r="B370" i="4"/>
  <c r="AD369" i="4"/>
  <c r="Q369" i="4"/>
  <c r="P369" i="4"/>
  <c r="K369" i="4"/>
  <c r="C369" i="4"/>
  <c r="D369" i="4" s="1"/>
  <c r="B369" i="4"/>
  <c r="AD368" i="4"/>
  <c r="Q368" i="4"/>
  <c r="P368" i="4"/>
  <c r="K368" i="4"/>
  <c r="V368" i="4" s="1"/>
  <c r="Y368" i="4" s="1"/>
  <c r="C368" i="4"/>
  <c r="D368" i="4" s="1"/>
  <c r="B368" i="4"/>
  <c r="AD367" i="4"/>
  <c r="Q367" i="4"/>
  <c r="P367" i="4"/>
  <c r="K367" i="4"/>
  <c r="V367" i="4" s="1"/>
  <c r="Y367" i="4" s="1"/>
  <c r="C367" i="4"/>
  <c r="D367" i="4" s="1"/>
  <c r="B367" i="4"/>
  <c r="AD366" i="4"/>
  <c r="Q366" i="4"/>
  <c r="P366" i="4"/>
  <c r="K366" i="4"/>
  <c r="L366" i="4" s="1"/>
  <c r="C366" i="4"/>
  <c r="D366" i="4" s="1"/>
  <c r="B366" i="4"/>
  <c r="AD365" i="4"/>
  <c r="Q365" i="4"/>
  <c r="P365" i="4"/>
  <c r="K365" i="4"/>
  <c r="C365" i="4"/>
  <c r="D365" i="4" s="1"/>
  <c r="B365" i="4"/>
  <c r="AD364" i="4"/>
  <c r="Q364" i="4"/>
  <c r="P364" i="4"/>
  <c r="K364" i="4"/>
  <c r="L364" i="4" s="1"/>
  <c r="C364" i="4"/>
  <c r="D364" i="4" s="1"/>
  <c r="B364" i="4"/>
  <c r="AD363" i="4"/>
  <c r="Q363" i="4"/>
  <c r="P363" i="4"/>
  <c r="K363" i="4"/>
  <c r="L363" i="4" s="1"/>
  <c r="C363" i="4"/>
  <c r="D363" i="4" s="1"/>
  <c r="B363" i="4"/>
  <c r="AD362" i="4"/>
  <c r="Q362" i="4"/>
  <c r="P362" i="4"/>
  <c r="K362" i="4"/>
  <c r="V362" i="4" s="1"/>
  <c r="Y362" i="4" s="1"/>
  <c r="C362" i="4"/>
  <c r="D362" i="4" s="1"/>
  <c r="B362" i="4"/>
  <c r="AD361" i="4"/>
  <c r="Q361" i="4"/>
  <c r="P361" i="4"/>
  <c r="K361" i="4"/>
  <c r="V361" i="4" s="1"/>
  <c r="Y361" i="4" s="1"/>
  <c r="C361" i="4"/>
  <c r="D361" i="4" s="1"/>
  <c r="B361" i="4"/>
  <c r="AD360" i="4"/>
  <c r="Q360" i="4"/>
  <c r="P360" i="4"/>
  <c r="K360" i="4"/>
  <c r="L360" i="4" s="1"/>
  <c r="C360" i="4"/>
  <c r="D360" i="4" s="1"/>
  <c r="B360" i="4"/>
  <c r="AD359" i="4"/>
  <c r="Q359" i="4"/>
  <c r="P359" i="4"/>
  <c r="K359" i="4"/>
  <c r="V359" i="4" s="1"/>
  <c r="Y359" i="4" s="1"/>
  <c r="C359" i="4"/>
  <c r="D359" i="4" s="1"/>
  <c r="B359" i="4"/>
  <c r="AD358" i="4"/>
  <c r="Q358" i="4"/>
  <c r="P358" i="4"/>
  <c r="K358" i="4"/>
  <c r="V358" i="4" s="1"/>
  <c r="Y358" i="4" s="1"/>
  <c r="C358" i="4"/>
  <c r="D358" i="4" s="1"/>
  <c r="B358" i="4"/>
  <c r="AD357" i="4"/>
  <c r="Q357" i="4"/>
  <c r="P357" i="4"/>
  <c r="K357" i="4"/>
  <c r="L357" i="4" s="1"/>
  <c r="C357" i="4"/>
  <c r="D357" i="4" s="1"/>
  <c r="B357" i="4"/>
  <c r="AD356" i="4"/>
  <c r="Q356" i="4"/>
  <c r="P356" i="4"/>
  <c r="K356" i="4"/>
  <c r="V356" i="4" s="1"/>
  <c r="Y356" i="4" s="1"/>
  <c r="C356" i="4"/>
  <c r="D356" i="4" s="1"/>
  <c r="B356" i="4"/>
  <c r="AD355" i="4"/>
  <c r="Q355" i="4"/>
  <c r="P355" i="4"/>
  <c r="K355" i="4"/>
  <c r="V355" i="4" s="1"/>
  <c r="Y355" i="4" s="1"/>
  <c r="C355" i="4"/>
  <c r="D355" i="4" s="1"/>
  <c r="B355" i="4"/>
  <c r="AD354" i="4"/>
  <c r="Q354" i="4"/>
  <c r="P354" i="4"/>
  <c r="K354" i="4"/>
  <c r="V354" i="4" s="1"/>
  <c r="Y354" i="4" s="1"/>
  <c r="C354" i="4"/>
  <c r="D354" i="4" s="1"/>
  <c r="B354" i="4"/>
  <c r="AD353" i="4"/>
  <c r="Q353" i="4"/>
  <c r="P353" i="4"/>
  <c r="K353" i="4"/>
  <c r="L353" i="4" s="1"/>
  <c r="C353" i="4"/>
  <c r="D353" i="4" s="1"/>
  <c r="B353" i="4"/>
  <c r="AD352" i="4"/>
  <c r="Q352" i="4"/>
  <c r="P352" i="4"/>
  <c r="K352" i="4"/>
  <c r="V352" i="4" s="1"/>
  <c r="Y352" i="4" s="1"/>
  <c r="C352" i="4"/>
  <c r="D352" i="4" s="1"/>
  <c r="B352" i="4"/>
  <c r="AD351" i="4"/>
  <c r="Q351" i="4"/>
  <c r="P351" i="4"/>
  <c r="K351" i="4"/>
  <c r="V351" i="4" s="1"/>
  <c r="Y351" i="4" s="1"/>
  <c r="C351" i="4"/>
  <c r="D351" i="4" s="1"/>
  <c r="B351" i="4"/>
  <c r="AD350" i="4"/>
  <c r="Q350" i="4"/>
  <c r="P350" i="4"/>
  <c r="K350" i="4"/>
  <c r="V350" i="4" s="1"/>
  <c r="Y350" i="4" s="1"/>
  <c r="C350" i="4"/>
  <c r="D350" i="4" s="1"/>
  <c r="B350" i="4"/>
  <c r="AD349" i="4"/>
  <c r="Q349" i="4"/>
  <c r="P349" i="4"/>
  <c r="K349" i="4"/>
  <c r="L349" i="4" s="1"/>
  <c r="C349" i="4"/>
  <c r="D349" i="4" s="1"/>
  <c r="B349" i="4"/>
  <c r="AD348" i="4"/>
  <c r="Q348" i="4"/>
  <c r="P348" i="4"/>
  <c r="K348" i="4"/>
  <c r="L348" i="4" s="1"/>
  <c r="C348" i="4"/>
  <c r="D348" i="4" s="1"/>
  <c r="B348" i="4"/>
  <c r="AD347" i="4"/>
  <c r="Q347" i="4"/>
  <c r="P347" i="4"/>
  <c r="K347" i="4"/>
  <c r="V347" i="4" s="1"/>
  <c r="Y347" i="4" s="1"/>
  <c r="C347" i="4"/>
  <c r="D347" i="4" s="1"/>
  <c r="B347" i="4"/>
  <c r="AD346" i="4"/>
  <c r="Q346" i="4"/>
  <c r="P346" i="4"/>
  <c r="K346" i="4"/>
  <c r="C346" i="4"/>
  <c r="D346" i="4" s="1"/>
  <c r="B346" i="4"/>
  <c r="AD345" i="4"/>
  <c r="Q345" i="4"/>
  <c r="P345" i="4"/>
  <c r="K345" i="4"/>
  <c r="L345" i="4" s="1"/>
  <c r="C345" i="4"/>
  <c r="D345" i="4" s="1"/>
  <c r="B345" i="4"/>
  <c r="AD344" i="4"/>
  <c r="Q344" i="4"/>
  <c r="P344" i="4"/>
  <c r="K344" i="4"/>
  <c r="V344" i="4" s="1"/>
  <c r="Y344" i="4" s="1"/>
  <c r="C344" i="4"/>
  <c r="D344" i="4" s="1"/>
  <c r="B344" i="4"/>
  <c r="AD343" i="4"/>
  <c r="Q343" i="4"/>
  <c r="P343" i="4"/>
  <c r="K343" i="4"/>
  <c r="V343" i="4" s="1"/>
  <c r="Y343" i="4" s="1"/>
  <c r="C343" i="4"/>
  <c r="D343" i="4" s="1"/>
  <c r="B343" i="4"/>
  <c r="AD342" i="4"/>
  <c r="Q342" i="4"/>
  <c r="P342" i="4"/>
  <c r="K342" i="4"/>
  <c r="C342" i="4"/>
  <c r="D342" i="4" s="1"/>
  <c r="B342" i="4"/>
  <c r="AD341" i="4"/>
  <c r="Q341" i="4"/>
  <c r="P341" i="4"/>
  <c r="K341" i="4"/>
  <c r="V341" i="4" s="1"/>
  <c r="Y341" i="4" s="1"/>
  <c r="C341" i="4"/>
  <c r="D341" i="4" s="1"/>
  <c r="B341" i="4"/>
  <c r="AD340" i="4"/>
  <c r="Q340" i="4"/>
  <c r="P340" i="4"/>
  <c r="K340" i="4"/>
  <c r="V340" i="4" s="1"/>
  <c r="Y340" i="4" s="1"/>
  <c r="C340" i="4"/>
  <c r="D340" i="4" s="1"/>
  <c r="B340" i="4"/>
  <c r="AD339" i="4"/>
  <c r="Q339" i="4"/>
  <c r="P339" i="4"/>
  <c r="K339" i="4"/>
  <c r="V339" i="4" s="1"/>
  <c r="Y339" i="4" s="1"/>
  <c r="C339" i="4"/>
  <c r="D339" i="4" s="1"/>
  <c r="B339" i="4"/>
  <c r="AD338" i="4"/>
  <c r="Q338" i="4"/>
  <c r="P338" i="4"/>
  <c r="K338" i="4"/>
  <c r="C338" i="4"/>
  <c r="D338" i="4" s="1"/>
  <c r="B338" i="4"/>
  <c r="AD337" i="4"/>
  <c r="Q337" i="4"/>
  <c r="P337" i="4"/>
  <c r="K337" i="4"/>
  <c r="V337" i="4" s="1"/>
  <c r="Y337" i="4" s="1"/>
  <c r="C337" i="4"/>
  <c r="D337" i="4" s="1"/>
  <c r="B337" i="4"/>
  <c r="AD336" i="4"/>
  <c r="Q336" i="4"/>
  <c r="P336" i="4"/>
  <c r="K336" i="4"/>
  <c r="L336" i="4" s="1"/>
  <c r="C336" i="4"/>
  <c r="D336" i="4" s="1"/>
  <c r="B336" i="4"/>
  <c r="AD335" i="4"/>
  <c r="Q335" i="4"/>
  <c r="P335" i="4"/>
  <c r="K335" i="4"/>
  <c r="V335" i="4" s="1"/>
  <c r="Y335" i="4" s="1"/>
  <c r="C335" i="4"/>
  <c r="D335" i="4" s="1"/>
  <c r="B335" i="4"/>
  <c r="AD334" i="4"/>
  <c r="Q334" i="4"/>
  <c r="P334" i="4"/>
  <c r="K334" i="4"/>
  <c r="C334" i="4"/>
  <c r="D334" i="4" s="1"/>
  <c r="B334" i="4"/>
  <c r="AD333" i="4"/>
  <c r="Q333" i="4"/>
  <c r="P333" i="4"/>
  <c r="K333" i="4"/>
  <c r="V333" i="4" s="1"/>
  <c r="Y333" i="4" s="1"/>
  <c r="C333" i="4"/>
  <c r="D333" i="4" s="1"/>
  <c r="B333" i="4"/>
  <c r="AD332" i="4"/>
  <c r="Q332" i="4"/>
  <c r="P332" i="4"/>
  <c r="K332" i="4"/>
  <c r="L332" i="4" s="1"/>
  <c r="C332" i="4"/>
  <c r="D332" i="4" s="1"/>
  <c r="B332" i="4"/>
  <c r="AD331" i="4"/>
  <c r="Q331" i="4"/>
  <c r="P331" i="4"/>
  <c r="K331" i="4"/>
  <c r="C331" i="4"/>
  <c r="D331" i="4" s="1"/>
  <c r="B331" i="4"/>
  <c r="AD330" i="4"/>
  <c r="Q330" i="4"/>
  <c r="P330" i="4"/>
  <c r="K330" i="4"/>
  <c r="V330" i="4" s="1"/>
  <c r="Y330" i="4" s="1"/>
  <c r="C330" i="4"/>
  <c r="D330" i="4" s="1"/>
  <c r="B330" i="4"/>
  <c r="AD329" i="4"/>
  <c r="Q329" i="4"/>
  <c r="P329" i="4"/>
  <c r="K329" i="4"/>
  <c r="V329" i="4" s="1"/>
  <c r="Y329" i="4" s="1"/>
  <c r="C329" i="4"/>
  <c r="D329" i="4" s="1"/>
  <c r="B329" i="4"/>
  <c r="AD328" i="4"/>
  <c r="Q328" i="4"/>
  <c r="P328" i="4"/>
  <c r="K328" i="4"/>
  <c r="L328" i="4" s="1"/>
  <c r="C328" i="4"/>
  <c r="D328" i="4" s="1"/>
  <c r="B328" i="4"/>
  <c r="AD327" i="4"/>
  <c r="Q327" i="4"/>
  <c r="P327" i="4"/>
  <c r="K327" i="4"/>
  <c r="C327" i="4"/>
  <c r="D327" i="4" s="1"/>
  <c r="B327" i="4"/>
  <c r="AD326" i="4"/>
  <c r="Q326" i="4"/>
  <c r="P326" i="4"/>
  <c r="K326" i="4"/>
  <c r="V326" i="4" s="1"/>
  <c r="Y326" i="4" s="1"/>
  <c r="C326" i="4"/>
  <c r="D326" i="4" s="1"/>
  <c r="B326" i="4"/>
  <c r="AD325" i="4"/>
  <c r="Q325" i="4"/>
  <c r="P325" i="4"/>
  <c r="K325" i="4"/>
  <c r="V325" i="4" s="1"/>
  <c r="Y325" i="4" s="1"/>
  <c r="C325" i="4"/>
  <c r="D325" i="4" s="1"/>
  <c r="B325" i="4"/>
  <c r="AD324" i="4"/>
  <c r="Q324" i="4"/>
  <c r="P324" i="4"/>
  <c r="K324" i="4"/>
  <c r="L324" i="4" s="1"/>
  <c r="C324" i="4"/>
  <c r="D324" i="4" s="1"/>
  <c r="B324" i="4"/>
  <c r="AD323" i="4"/>
  <c r="Q323" i="4"/>
  <c r="P323" i="4"/>
  <c r="K323" i="4"/>
  <c r="V323" i="4" s="1"/>
  <c r="Y323" i="4" s="1"/>
  <c r="C323" i="4"/>
  <c r="D323" i="4" s="1"/>
  <c r="B323" i="4"/>
  <c r="AD322" i="4"/>
  <c r="Q322" i="4"/>
  <c r="P322" i="4"/>
  <c r="K322" i="4"/>
  <c r="V322" i="4" s="1"/>
  <c r="Y322" i="4" s="1"/>
  <c r="C322" i="4"/>
  <c r="D322" i="4" s="1"/>
  <c r="B322" i="4"/>
  <c r="AD321" i="4"/>
  <c r="Q321" i="4"/>
  <c r="P321" i="4"/>
  <c r="K321" i="4"/>
  <c r="V321" i="4" s="1"/>
  <c r="Y321" i="4" s="1"/>
  <c r="C321" i="4"/>
  <c r="D321" i="4" s="1"/>
  <c r="B321" i="4"/>
  <c r="AD320" i="4"/>
  <c r="Q320" i="4"/>
  <c r="P320" i="4"/>
  <c r="K320" i="4"/>
  <c r="V320" i="4" s="1"/>
  <c r="Y320" i="4" s="1"/>
  <c r="C320" i="4"/>
  <c r="D320" i="4" s="1"/>
  <c r="B320" i="4"/>
  <c r="AD319" i="4"/>
  <c r="Q319" i="4"/>
  <c r="P319" i="4"/>
  <c r="K319" i="4"/>
  <c r="V319" i="4" s="1"/>
  <c r="Y319" i="4" s="1"/>
  <c r="C319" i="4"/>
  <c r="D319" i="4" s="1"/>
  <c r="B319" i="4"/>
  <c r="AD318" i="4"/>
  <c r="Q318" i="4"/>
  <c r="P318" i="4"/>
  <c r="K318" i="4"/>
  <c r="V318" i="4" s="1"/>
  <c r="Y318" i="4" s="1"/>
  <c r="C318" i="4"/>
  <c r="D318" i="4" s="1"/>
  <c r="B318" i="4"/>
  <c r="AD317" i="4"/>
  <c r="Q317" i="4"/>
  <c r="P317" i="4"/>
  <c r="K317" i="4"/>
  <c r="V317" i="4" s="1"/>
  <c r="Y317" i="4" s="1"/>
  <c r="C317" i="4"/>
  <c r="D317" i="4" s="1"/>
  <c r="B317" i="4"/>
  <c r="AD316" i="4"/>
  <c r="Q316" i="4"/>
  <c r="P316" i="4"/>
  <c r="K316" i="4"/>
  <c r="V316" i="4" s="1"/>
  <c r="Y316" i="4" s="1"/>
  <c r="C316" i="4"/>
  <c r="D316" i="4" s="1"/>
  <c r="B316" i="4"/>
  <c r="AD315" i="4"/>
  <c r="Q315" i="4"/>
  <c r="P315" i="4"/>
  <c r="K315" i="4"/>
  <c r="V315" i="4" s="1"/>
  <c r="Y315" i="4" s="1"/>
  <c r="C315" i="4"/>
  <c r="D315" i="4" s="1"/>
  <c r="B315" i="4"/>
  <c r="AD314" i="4"/>
  <c r="Q314" i="4"/>
  <c r="P314" i="4"/>
  <c r="K314" i="4"/>
  <c r="V314" i="4" s="1"/>
  <c r="Y314" i="4" s="1"/>
  <c r="C314" i="4"/>
  <c r="D314" i="4" s="1"/>
  <c r="B314" i="4"/>
  <c r="AD313" i="4"/>
  <c r="Q313" i="4"/>
  <c r="P313" i="4"/>
  <c r="K313" i="4"/>
  <c r="V313" i="4" s="1"/>
  <c r="Y313" i="4" s="1"/>
  <c r="C313" i="4"/>
  <c r="D313" i="4" s="1"/>
  <c r="B313" i="4"/>
  <c r="AD312" i="4"/>
  <c r="Q312" i="4"/>
  <c r="P312" i="4"/>
  <c r="K312" i="4"/>
  <c r="V312" i="4" s="1"/>
  <c r="Y312" i="4" s="1"/>
  <c r="C312" i="4"/>
  <c r="D312" i="4" s="1"/>
  <c r="B312" i="4"/>
  <c r="AD311" i="4"/>
  <c r="Q311" i="4"/>
  <c r="P311" i="4"/>
  <c r="K311" i="4"/>
  <c r="V311" i="4" s="1"/>
  <c r="Y311" i="4" s="1"/>
  <c r="C311" i="4"/>
  <c r="D311" i="4" s="1"/>
  <c r="B311" i="4"/>
  <c r="AD310" i="4"/>
  <c r="Q310" i="4"/>
  <c r="P310" i="4"/>
  <c r="K310" i="4"/>
  <c r="V310" i="4" s="1"/>
  <c r="Y310" i="4" s="1"/>
  <c r="C310" i="4"/>
  <c r="D310" i="4" s="1"/>
  <c r="B310" i="4"/>
  <c r="AD309" i="4"/>
  <c r="Q309" i="4"/>
  <c r="P309" i="4"/>
  <c r="K309" i="4"/>
  <c r="V309" i="4" s="1"/>
  <c r="Y309" i="4" s="1"/>
  <c r="C309" i="4"/>
  <c r="D309" i="4" s="1"/>
  <c r="B309" i="4"/>
  <c r="AD308" i="4"/>
  <c r="Q308" i="4"/>
  <c r="P308" i="4"/>
  <c r="K308" i="4"/>
  <c r="V308" i="4" s="1"/>
  <c r="Y308" i="4" s="1"/>
  <c r="C308" i="4"/>
  <c r="D308" i="4" s="1"/>
  <c r="B308" i="4"/>
  <c r="AD307" i="4"/>
  <c r="Q307" i="4"/>
  <c r="P307" i="4"/>
  <c r="K307" i="4"/>
  <c r="L307" i="4" s="1"/>
  <c r="C307" i="4"/>
  <c r="D307" i="4" s="1"/>
  <c r="B307" i="4"/>
  <c r="AD306" i="4"/>
  <c r="Q306" i="4"/>
  <c r="P306" i="4"/>
  <c r="K306" i="4"/>
  <c r="V306" i="4" s="1"/>
  <c r="Y306" i="4" s="1"/>
  <c r="C306" i="4"/>
  <c r="D306" i="4" s="1"/>
  <c r="B306" i="4"/>
  <c r="AD305" i="4"/>
  <c r="Q305" i="4"/>
  <c r="P305" i="4"/>
  <c r="K305" i="4"/>
  <c r="L305" i="4" s="1"/>
  <c r="C305" i="4"/>
  <c r="D305" i="4" s="1"/>
  <c r="B305" i="4"/>
  <c r="AD304" i="4"/>
  <c r="Q304" i="4"/>
  <c r="P304" i="4"/>
  <c r="K304" i="4"/>
  <c r="V304" i="4" s="1"/>
  <c r="Y304" i="4" s="1"/>
  <c r="C304" i="4"/>
  <c r="D304" i="4" s="1"/>
  <c r="B304" i="4"/>
  <c r="AD303" i="4"/>
  <c r="Q303" i="4"/>
  <c r="P303" i="4"/>
  <c r="K303" i="4"/>
  <c r="V303" i="4" s="1"/>
  <c r="Y303" i="4" s="1"/>
  <c r="C303" i="4"/>
  <c r="D303" i="4" s="1"/>
  <c r="B303" i="4"/>
  <c r="AD302" i="4"/>
  <c r="Q302" i="4"/>
  <c r="P302" i="4"/>
  <c r="K302" i="4"/>
  <c r="C302" i="4"/>
  <c r="D302" i="4" s="1"/>
  <c r="B302" i="4"/>
  <c r="AD301" i="4"/>
  <c r="Q301" i="4"/>
  <c r="P301" i="4"/>
  <c r="K301" i="4"/>
  <c r="V301" i="4" s="1"/>
  <c r="Y301" i="4" s="1"/>
  <c r="C301" i="4"/>
  <c r="D301" i="4" s="1"/>
  <c r="B301" i="4"/>
  <c r="AD300" i="4"/>
  <c r="Q300" i="4"/>
  <c r="P300" i="4"/>
  <c r="K300" i="4"/>
  <c r="V300" i="4" s="1"/>
  <c r="Y300" i="4" s="1"/>
  <c r="C300" i="4"/>
  <c r="D300" i="4" s="1"/>
  <c r="B300" i="4"/>
  <c r="AD299" i="4"/>
  <c r="Q299" i="4"/>
  <c r="P299" i="4"/>
  <c r="K299" i="4"/>
  <c r="V299" i="4" s="1"/>
  <c r="Y299" i="4" s="1"/>
  <c r="C299" i="4"/>
  <c r="D299" i="4" s="1"/>
  <c r="B299" i="4"/>
  <c r="AD298" i="4"/>
  <c r="Q298" i="4"/>
  <c r="P298" i="4"/>
  <c r="K298" i="4"/>
  <c r="C298" i="4"/>
  <c r="D298" i="4" s="1"/>
  <c r="B298" i="4"/>
  <c r="AD297" i="4"/>
  <c r="Q297" i="4"/>
  <c r="P297" i="4"/>
  <c r="K297" i="4"/>
  <c r="V297" i="4" s="1"/>
  <c r="Y297" i="4" s="1"/>
  <c r="C297" i="4"/>
  <c r="D297" i="4" s="1"/>
  <c r="B297" i="4"/>
  <c r="AD296" i="4"/>
  <c r="Q296" i="4"/>
  <c r="P296" i="4"/>
  <c r="K296" i="4"/>
  <c r="V296" i="4" s="1"/>
  <c r="Y296" i="4" s="1"/>
  <c r="C296" i="4"/>
  <c r="D296" i="4" s="1"/>
  <c r="B296" i="4"/>
  <c r="AD295" i="4"/>
  <c r="Q295" i="4"/>
  <c r="P295" i="4"/>
  <c r="K295" i="4"/>
  <c r="V295" i="4" s="1"/>
  <c r="Y295" i="4" s="1"/>
  <c r="C295" i="4"/>
  <c r="D295" i="4" s="1"/>
  <c r="B295" i="4"/>
  <c r="AD294" i="4"/>
  <c r="Q294" i="4"/>
  <c r="P294" i="4"/>
  <c r="K294" i="4"/>
  <c r="C294" i="4"/>
  <c r="D294" i="4" s="1"/>
  <c r="B294" i="4"/>
  <c r="AD293" i="4"/>
  <c r="Q293" i="4"/>
  <c r="P293" i="4"/>
  <c r="K293" i="4"/>
  <c r="L293" i="4" s="1"/>
  <c r="C293" i="4"/>
  <c r="D293" i="4" s="1"/>
  <c r="B293" i="4"/>
  <c r="AD292" i="4"/>
  <c r="Q292" i="4"/>
  <c r="P292" i="4"/>
  <c r="K292" i="4"/>
  <c r="V292" i="4" s="1"/>
  <c r="Y292" i="4" s="1"/>
  <c r="C292" i="4"/>
  <c r="D292" i="4" s="1"/>
  <c r="B292" i="4"/>
  <c r="AD291" i="4"/>
  <c r="Q291" i="4"/>
  <c r="P291" i="4"/>
  <c r="K291" i="4"/>
  <c r="L291" i="4" s="1"/>
  <c r="C291" i="4"/>
  <c r="D291" i="4" s="1"/>
  <c r="B291" i="4"/>
  <c r="AD290" i="4"/>
  <c r="Q290" i="4"/>
  <c r="P290" i="4"/>
  <c r="K290" i="4"/>
  <c r="C290" i="4"/>
  <c r="D290" i="4" s="1"/>
  <c r="B290" i="4"/>
  <c r="AD289" i="4"/>
  <c r="Q289" i="4"/>
  <c r="P289" i="4"/>
  <c r="K289" i="4"/>
  <c r="V289" i="4" s="1"/>
  <c r="Y289" i="4" s="1"/>
  <c r="C289" i="4"/>
  <c r="D289" i="4" s="1"/>
  <c r="B289" i="4"/>
  <c r="AD288" i="4"/>
  <c r="Q288" i="4"/>
  <c r="P288" i="4"/>
  <c r="K288" i="4"/>
  <c r="C288" i="4"/>
  <c r="D288" i="4" s="1"/>
  <c r="B288" i="4"/>
  <c r="AD287" i="4"/>
  <c r="Q287" i="4"/>
  <c r="P287" i="4"/>
  <c r="K287" i="4"/>
  <c r="L287" i="4" s="1"/>
  <c r="C287" i="4"/>
  <c r="D287" i="4" s="1"/>
  <c r="B287" i="4"/>
  <c r="AD286" i="4"/>
  <c r="Q286" i="4"/>
  <c r="P286" i="4"/>
  <c r="K286" i="4"/>
  <c r="C286" i="4"/>
  <c r="D286" i="4" s="1"/>
  <c r="B286" i="4"/>
  <c r="AD285" i="4"/>
  <c r="Q285" i="4"/>
  <c r="P285" i="4"/>
  <c r="K285" i="4"/>
  <c r="L285" i="4" s="1"/>
  <c r="C285" i="4"/>
  <c r="D285" i="4" s="1"/>
  <c r="B285" i="4"/>
  <c r="AD284" i="4"/>
  <c r="Q284" i="4"/>
  <c r="P284" i="4"/>
  <c r="K284" i="4"/>
  <c r="C284" i="4"/>
  <c r="D284" i="4" s="1"/>
  <c r="B284" i="4"/>
  <c r="AD283" i="4"/>
  <c r="Q283" i="4"/>
  <c r="P283" i="4"/>
  <c r="K283" i="4"/>
  <c r="V283" i="4" s="1"/>
  <c r="Y283" i="4" s="1"/>
  <c r="C283" i="4"/>
  <c r="D283" i="4" s="1"/>
  <c r="B283" i="4"/>
  <c r="AD282" i="4"/>
  <c r="Q282" i="4"/>
  <c r="P282" i="4"/>
  <c r="K282" i="4"/>
  <c r="L282" i="4" s="1"/>
  <c r="C282" i="4"/>
  <c r="D282" i="4" s="1"/>
  <c r="B282" i="4"/>
  <c r="AD281" i="4"/>
  <c r="Q281" i="4"/>
  <c r="P281" i="4"/>
  <c r="K281" i="4"/>
  <c r="C281" i="4"/>
  <c r="D281" i="4" s="1"/>
  <c r="B281" i="4"/>
  <c r="AD280" i="4"/>
  <c r="Q280" i="4"/>
  <c r="P280" i="4"/>
  <c r="K280" i="4"/>
  <c r="C280" i="4"/>
  <c r="D280" i="4" s="1"/>
  <c r="B280" i="4"/>
  <c r="AD279" i="4"/>
  <c r="Q279" i="4"/>
  <c r="P279" i="4"/>
  <c r="K279" i="4"/>
  <c r="V279" i="4" s="1"/>
  <c r="Y279" i="4" s="1"/>
  <c r="C279" i="4"/>
  <c r="D279" i="4" s="1"/>
  <c r="B279" i="4"/>
  <c r="AD278" i="4"/>
  <c r="Q278" i="4"/>
  <c r="P278" i="4"/>
  <c r="K278" i="4"/>
  <c r="L278" i="4" s="1"/>
  <c r="C278" i="4"/>
  <c r="D278" i="4" s="1"/>
  <c r="B278" i="4"/>
  <c r="AD277" i="4"/>
  <c r="Q277" i="4"/>
  <c r="P277" i="4"/>
  <c r="K277" i="4"/>
  <c r="L277" i="4" s="1"/>
  <c r="C277" i="4"/>
  <c r="D277" i="4" s="1"/>
  <c r="B277" i="4"/>
  <c r="AD276" i="4"/>
  <c r="Q276" i="4"/>
  <c r="P276" i="4"/>
  <c r="K276" i="4"/>
  <c r="C276" i="4"/>
  <c r="D276" i="4" s="1"/>
  <c r="B276" i="4"/>
  <c r="AD275" i="4"/>
  <c r="Q275" i="4"/>
  <c r="P275" i="4"/>
  <c r="K275" i="4"/>
  <c r="V275" i="4" s="1"/>
  <c r="Y275" i="4" s="1"/>
  <c r="C275" i="4"/>
  <c r="D275" i="4" s="1"/>
  <c r="B275" i="4"/>
  <c r="AD274" i="4"/>
  <c r="Q274" i="4"/>
  <c r="P274" i="4"/>
  <c r="K274" i="4"/>
  <c r="V274" i="4" s="1"/>
  <c r="Y274" i="4" s="1"/>
  <c r="C274" i="4"/>
  <c r="D274" i="4" s="1"/>
  <c r="B274" i="4"/>
  <c r="AD273" i="4"/>
  <c r="Q273" i="4"/>
  <c r="P273" i="4"/>
  <c r="K273" i="4"/>
  <c r="L273" i="4" s="1"/>
  <c r="C273" i="4"/>
  <c r="D273" i="4" s="1"/>
  <c r="B273" i="4"/>
  <c r="AD272" i="4"/>
  <c r="Q272" i="4"/>
  <c r="P272" i="4"/>
  <c r="K272" i="4"/>
  <c r="C272" i="4"/>
  <c r="D272" i="4" s="1"/>
  <c r="B272" i="4"/>
  <c r="AD271" i="4"/>
  <c r="Q271" i="4"/>
  <c r="P271" i="4"/>
  <c r="K271" i="4"/>
  <c r="V271" i="4" s="1"/>
  <c r="Y271" i="4" s="1"/>
  <c r="C271" i="4"/>
  <c r="D271" i="4" s="1"/>
  <c r="B271" i="4"/>
  <c r="AD270" i="4"/>
  <c r="Q270" i="4"/>
  <c r="P270" i="4"/>
  <c r="K270" i="4"/>
  <c r="L270" i="4" s="1"/>
  <c r="C270" i="4"/>
  <c r="D270" i="4" s="1"/>
  <c r="B270" i="4"/>
  <c r="AD269" i="4"/>
  <c r="Q269" i="4"/>
  <c r="P269" i="4"/>
  <c r="K269" i="4"/>
  <c r="V269" i="4" s="1"/>
  <c r="Y269" i="4" s="1"/>
  <c r="C269" i="4"/>
  <c r="D269" i="4" s="1"/>
  <c r="B269" i="4"/>
  <c r="AD268" i="4"/>
  <c r="Q268" i="4"/>
  <c r="P268" i="4"/>
  <c r="K268" i="4"/>
  <c r="V268" i="4" s="1"/>
  <c r="Y268" i="4" s="1"/>
  <c r="C268" i="4"/>
  <c r="D268" i="4" s="1"/>
  <c r="B268" i="4"/>
  <c r="AD267" i="4"/>
  <c r="Q267" i="4"/>
  <c r="P267" i="4"/>
  <c r="K267" i="4"/>
  <c r="V267" i="4" s="1"/>
  <c r="Y267" i="4" s="1"/>
  <c r="C267" i="4"/>
  <c r="D267" i="4" s="1"/>
  <c r="B267" i="4"/>
  <c r="AD266" i="4"/>
  <c r="Q266" i="4"/>
  <c r="P266" i="4"/>
  <c r="K266" i="4"/>
  <c r="C266" i="4"/>
  <c r="D266" i="4" s="1"/>
  <c r="B266" i="4"/>
  <c r="AD265" i="4"/>
  <c r="Q265" i="4"/>
  <c r="P265" i="4"/>
  <c r="K265" i="4"/>
  <c r="V265" i="4" s="1"/>
  <c r="Y265" i="4" s="1"/>
  <c r="C265" i="4"/>
  <c r="D265" i="4" s="1"/>
  <c r="B265" i="4"/>
  <c r="AD264" i="4"/>
  <c r="Q264" i="4"/>
  <c r="P264" i="4"/>
  <c r="K264" i="4"/>
  <c r="L264" i="4" s="1"/>
  <c r="C264" i="4"/>
  <c r="D264" i="4" s="1"/>
  <c r="B264" i="4"/>
  <c r="AD263" i="4"/>
  <c r="Q263" i="4"/>
  <c r="P263" i="4"/>
  <c r="K263" i="4"/>
  <c r="V263" i="4" s="1"/>
  <c r="Y263" i="4" s="1"/>
  <c r="C263" i="4"/>
  <c r="D263" i="4" s="1"/>
  <c r="B263" i="4"/>
  <c r="AD262" i="4"/>
  <c r="Q262" i="4"/>
  <c r="P262" i="4"/>
  <c r="K262" i="4"/>
  <c r="V262" i="4" s="1"/>
  <c r="Y262" i="4" s="1"/>
  <c r="C262" i="4"/>
  <c r="D262" i="4" s="1"/>
  <c r="B262" i="4"/>
  <c r="AD261" i="4"/>
  <c r="Q261" i="4"/>
  <c r="P261" i="4"/>
  <c r="K261" i="4"/>
  <c r="V261" i="4" s="1"/>
  <c r="Y261" i="4" s="1"/>
  <c r="C261" i="4"/>
  <c r="D261" i="4" s="1"/>
  <c r="B261" i="4"/>
  <c r="AD260" i="4"/>
  <c r="Q260" i="4"/>
  <c r="P260" i="4"/>
  <c r="K260" i="4"/>
  <c r="C260" i="4"/>
  <c r="D260" i="4" s="1"/>
  <c r="B260" i="4"/>
  <c r="AD259" i="4"/>
  <c r="Q259" i="4"/>
  <c r="P259" i="4"/>
  <c r="K259" i="4"/>
  <c r="V259" i="4" s="1"/>
  <c r="Y259" i="4" s="1"/>
  <c r="C259" i="4"/>
  <c r="D259" i="4" s="1"/>
  <c r="B259" i="4"/>
  <c r="AD258" i="4"/>
  <c r="Q258" i="4"/>
  <c r="P258" i="4"/>
  <c r="K258" i="4"/>
  <c r="V258" i="4" s="1"/>
  <c r="Y258" i="4" s="1"/>
  <c r="C258" i="4"/>
  <c r="D258" i="4" s="1"/>
  <c r="B258" i="4"/>
  <c r="AD257" i="4"/>
  <c r="Q257" i="4"/>
  <c r="P257" i="4"/>
  <c r="K257" i="4"/>
  <c r="V257" i="4" s="1"/>
  <c r="Y257" i="4" s="1"/>
  <c r="C257" i="4"/>
  <c r="D257" i="4" s="1"/>
  <c r="B257" i="4"/>
  <c r="AD256" i="4"/>
  <c r="Q256" i="4"/>
  <c r="P256" i="4"/>
  <c r="K256" i="4"/>
  <c r="L256" i="4" s="1"/>
  <c r="C256" i="4"/>
  <c r="D256" i="4" s="1"/>
  <c r="B256" i="4"/>
  <c r="AD255" i="4"/>
  <c r="Q255" i="4"/>
  <c r="P255" i="4"/>
  <c r="K255" i="4"/>
  <c r="V255" i="4" s="1"/>
  <c r="Y255" i="4" s="1"/>
  <c r="C255" i="4"/>
  <c r="D255" i="4" s="1"/>
  <c r="B255" i="4"/>
  <c r="AD254" i="4"/>
  <c r="Q254" i="4"/>
  <c r="P254" i="4"/>
  <c r="K254" i="4"/>
  <c r="C254" i="4"/>
  <c r="D254" i="4" s="1"/>
  <c r="B254" i="4"/>
  <c r="AD253" i="4"/>
  <c r="Q253" i="4"/>
  <c r="P253" i="4"/>
  <c r="K253" i="4"/>
  <c r="V253" i="4" s="1"/>
  <c r="Y253" i="4" s="1"/>
  <c r="C253" i="4"/>
  <c r="D253" i="4" s="1"/>
  <c r="B253" i="4"/>
  <c r="AD252" i="4"/>
  <c r="Q252" i="4"/>
  <c r="P252" i="4"/>
  <c r="K252" i="4"/>
  <c r="V252" i="4" s="1"/>
  <c r="Y252" i="4" s="1"/>
  <c r="C252" i="4"/>
  <c r="D252" i="4" s="1"/>
  <c r="B252" i="4"/>
  <c r="AD251" i="4"/>
  <c r="Q251" i="4"/>
  <c r="P251" i="4"/>
  <c r="K251" i="4"/>
  <c r="V251" i="4" s="1"/>
  <c r="Y251" i="4" s="1"/>
  <c r="C251" i="4"/>
  <c r="D251" i="4" s="1"/>
  <c r="B251" i="4"/>
  <c r="AD250" i="4"/>
  <c r="Q250" i="4"/>
  <c r="P250" i="4"/>
  <c r="K250" i="4"/>
  <c r="L250" i="4" s="1"/>
  <c r="C250" i="4"/>
  <c r="D250" i="4" s="1"/>
  <c r="B250" i="4"/>
  <c r="AD249" i="4"/>
  <c r="Q249" i="4"/>
  <c r="P249" i="4"/>
  <c r="K249" i="4"/>
  <c r="V249" i="4" s="1"/>
  <c r="Y249" i="4" s="1"/>
  <c r="C249" i="4"/>
  <c r="D249" i="4" s="1"/>
  <c r="B249" i="4"/>
  <c r="AD248" i="4"/>
  <c r="Q248" i="4"/>
  <c r="P248" i="4"/>
  <c r="K248" i="4"/>
  <c r="L248" i="4" s="1"/>
  <c r="C248" i="4"/>
  <c r="D248" i="4" s="1"/>
  <c r="B248" i="4"/>
  <c r="AD247" i="4"/>
  <c r="Q247" i="4"/>
  <c r="P247" i="4"/>
  <c r="K247" i="4"/>
  <c r="V247" i="4" s="1"/>
  <c r="Y247" i="4" s="1"/>
  <c r="C247" i="4"/>
  <c r="D247" i="4" s="1"/>
  <c r="B247" i="4"/>
  <c r="AD246" i="4"/>
  <c r="Q246" i="4"/>
  <c r="P246" i="4"/>
  <c r="K246" i="4"/>
  <c r="L246" i="4" s="1"/>
  <c r="C246" i="4"/>
  <c r="D246" i="4" s="1"/>
  <c r="B246" i="4"/>
  <c r="AD245" i="4"/>
  <c r="Q245" i="4"/>
  <c r="P245" i="4"/>
  <c r="K245" i="4"/>
  <c r="V245" i="4" s="1"/>
  <c r="Y245" i="4" s="1"/>
  <c r="C245" i="4"/>
  <c r="D245" i="4" s="1"/>
  <c r="B245" i="4"/>
  <c r="AD244" i="4"/>
  <c r="Q244" i="4"/>
  <c r="P244" i="4"/>
  <c r="K244" i="4"/>
  <c r="L244" i="4" s="1"/>
  <c r="C244" i="4"/>
  <c r="D244" i="4" s="1"/>
  <c r="B244" i="4"/>
  <c r="AD243" i="4"/>
  <c r="Q243" i="4"/>
  <c r="P243" i="4"/>
  <c r="K243" i="4"/>
  <c r="V243" i="4" s="1"/>
  <c r="Y243" i="4" s="1"/>
  <c r="C243" i="4"/>
  <c r="D243" i="4" s="1"/>
  <c r="B243" i="4"/>
  <c r="AD242" i="4"/>
  <c r="Q242" i="4"/>
  <c r="P242" i="4"/>
  <c r="K242" i="4"/>
  <c r="V242" i="4" s="1"/>
  <c r="Y242" i="4" s="1"/>
  <c r="C242" i="4"/>
  <c r="D242" i="4" s="1"/>
  <c r="B242" i="4"/>
  <c r="AD241" i="4"/>
  <c r="Q241" i="4"/>
  <c r="P241" i="4"/>
  <c r="K241" i="4"/>
  <c r="V241" i="4" s="1"/>
  <c r="Y241" i="4" s="1"/>
  <c r="C241" i="4"/>
  <c r="D241" i="4" s="1"/>
  <c r="B241" i="4"/>
  <c r="AD240" i="4"/>
  <c r="Q240" i="4"/>
  <c r="P240" i="4"/>
  <c r="K240" i="4"/>
  <c r="L240" i="4" s="1"/>
  <c r="C240" i="4"/>
  <c r="D240" i="4" s="1"/>
  <c r="B240" i="4"/>
  <c r="AD239" i="4"/>
  <c r="Q239" i="4"/>
  <c r="P239" i="4"/>
  <c r="K239" i="4"/>
  <c r="V239" i="4" s="1"/>
  <c r="Y239" i="4" s="1"/>
  <c r="C239" i="4"/>
  <c r="D239" i="4" s="1"/>
  <c r="B239" i="4"/>
  <c r="AD238" i="4"/>
  <c r="Q238" i="4"/>
  <c r="P238" i="4"/>
  <c r="K238" i="4"/>
  <c r="L238" i="4" s="1"/>
  <c r="C238" i="4"/>
  <c r="D238" i="4" s="1"/>
  <c r="B238" i="4"/>
  <c r="AD237" i="4"/>
  <c r="Q237" i="4"/>
  <c r="P237" i="4"/>
  <c r="K237" i="4"/>
  <c r="V237" i="4" s="1"/>
  <c r="Y237" i="4" s="1"/>
  <c r="C237" i="4"/>
  <c r="D237" i="4" s="1"/>
  <c r="B237" i="4"/>
  <c r="AD236" i="4"/>
  <c r="Q236" i="4"/>
  <c r="P236" i="4"/>
  <c r="K236" i="4"/>
  <c r="V236" i="4" s="1"/>
  <c r="Y236" i="4" s="1"/>
  <c r="C236" i="4"/>
  <c r="D236" i="4" s="1"/>
  <c r="B236" i="4"/>
  <c r="AD235" i="4"/>
  <c r="Q235" i="4"/>
  <c r="P235" i="4"/>
  <c r="K235" i="4"/>
  <c r="V235" i="4" s="1"/>
  <c r="Y235" i="4" s="1"/>
  <c r="C235" i="4"/>
  <c r="D235" i="4" s="1"/>
  <c r="B235" i="4"/>
  <c r="AD234" i="4"/>
  <c r="Q234" i="4"/>
  <c r="P234" i="4"/>
  <c r="K234" i="4"/>
  <c r="L234" i="4" s="1"/>
  <c r="C234" i="4"/>
  <c r="D234" i="4" s="1"/>
  <c r="B234" i="4"/>
  <c r="AD233" i="4"/>
  <c r="Q233" i="4"/>
  <c r="P233" i="4"/>
  <c r="K233" i="4"/>
  <c r="V233" i="4" s="1"/>
  <c r="Y233" i="4" s="1"/>
  <c r="C233" i="4"/>
  <c r="D233" i="4" s="1"/>
  <c r="B233" i="4"/>
  <c r="AD232" i="4"/>
  <c r="Q232" i="4"/>
  <c r="P232" i="4"/>
  <c r="K232" i="4"/>
  <c r="L232" i="4" s="1"/>
  <c r="C232" i="4"/>
  <c r="D232" i="4" s="1"/>
  <c r="B232" i="4"/>
  <c r="AD231" i="4"/>
  <c r="Q231" i="4"/>
  <c r="P231" i="4"/>
  <c r="K231" i="4"/>
  <c r="V231" i="4" s="1"/>
  <c r="Y231" i="4" s="1"/>
  <c r="C231" i="4"/>
  <c r="D231" i="4" s="1"/>
  <c r="B231" i="4"/>
  <c r="AD230" i="4"/>
  <c r="Q230" i="4"/>
  <c r="P230" i="4"/>
  <c r="K230" i="4"/>
  <c r="V230" i="4" s="1"/>
  <c r="Y230" i="4" s="1"/>
  <c r="C230" i="4"/>
  <c r="D230" i="4" s="1"/>
  <c r="B230" i="4"/>
  <c r="AD229" i="4"/>
  <c r="Q229" i="4"/>
  <c r="P229" i="4"/>
  <c r="K229" i="4"/>
  <c r="V229" i="4" s="1"/>
  <c r="Y229" i="4" s="1"/>
  <c r="C229" i="4"/>
  <c r="D229" i="4" s="1"/>
  <c r="B229" i="4"/>
  <c r="AD228" i="4"/>
  <c r="Q228" i="4"/>
  <c r="P228" i="4"/>
  <c r="K228" i="4"/>
  <c r="L228" i="4" s="1"/>
  <c r="C228" i="4"/>
  <c r="D228" i="4" s="1"/>
  <c r="B228" i="4"/>
  <c r="AD227" i="4"/>
  <c r="Q227" i="4"/>
  <c r="P227" i="4"/>
  <c r="K227" i="4"/>
  <c r="V227" i="4" s="1"/>
  <c r="Y227" i="4" s="1"/>
  <c r="C227" i="4"/>
  <c r="D227" i="4" s="1"/>
  <c r="B227" i="4"/>
  <c r="AD226" i="4"/>
  <c r="Q226" i="4"/>
  <c r="P226" i="4"/>
  <c r="K226" i="4"/>
  <c r="V226" i="4" s="1"/>
  <c r="Y226" i="4" s="1"/>
  <c r="C226" i="4"/>
  <c r="D226" i="4" s="1"/>
  <c r="B226" i="4"/>
  <c r="AD225" i="4"/>
  <c r="Q225" i="4"/>
  <c r="P225" i="4"/>
  <c r="K225" i="4"/>
  <c r="V225" i="4" s="1"/>
  <c r="Y225" i="4" s="1"/>
  <c r="C225" i="4"/>
  <c r="D225" i="4" s="1"/>
  <c r="B225" i="4"/>
  <c r="AD224" i="4"/>
  <c r="Q224" i="4"/>
  <c r="P224" i="4"/>
  <c r="K224" i="4"/>
  <c r="V224" i="4" s="1"/>
  <c r="Y224" i="4" s="1"/>
  <c r="C224" i="4"/>
  <c r="D224" i="4" s="1"/>
  <c r="B224" i="4"/>
  <c r="AD223" i="4"/>
  <c r="Q223" i="4"/>
  <c r="P223" i="4"/>
  <c r="K223" i="4"/>
  <c r="V223" i="4" s="1"/>
  <c r="Y223" i="4" s="1"/>
  <c r="C223" i="4"/>
  <c r="D223" i="4" s="1"/>
  <c r="B223" i="4"/>
  <c r="AD222" i="4"/>
  <c r="Q222" i="4"/>
  <c r="P222" i="4"/>
  <c r="K222" i="4"/>
  <c r="L222" i="4" s="1"/>
  <c r="C222" i="4"/>
  <c r="D222" i="4" s="1"/>
  <c r="B222" i="4"/>
  <c r="AD221" i="4"/>
  <c r="Q221" i="4"/>
  <c r="P221" i="4"/>
  <c r="K221" i="4"/>
  <c r="C221" i="4"/>
  <c r="D221" i="4" s="1"/>
  <c r="B221" i="4"/>
  <c r="AD220" i="4"/>
  <c r="Q220" i="4"/>
  <c r="P220" i="4"/>
  <c r="K220" i="4"/>
  <c r="L220" i="4" s="1"/>
  <c r="C220" i="4"/>
  <c r="D220" i="4" s="1"/>
  <c r="B220" i="4"/>
  <c r="AD219" i="4"/>
  <c r="Q219" i="4"/>
  <c r="P219" i="4"/>
  <c r="K219" i="4"/>
  <c r="V219" i="4" s="1"/>
  <c r="Y219" i="4" s="1"/>
  <c r="C219" i="4"/>
  <c r="D219" i="4" s="1"/>
  <c r="B219" i="4"/>
  <c r="AD218" i="4"/>
  <c r="Q218" i="4"/>
  <c r="P218" i="4"/>
  <c r="K218" i="4"/>
  <c r="V218" i="4" s="1"/>
  <c r="Y218" i="4" s="1"/>
  <c r="C218" i="4"/>
  <c r="D218" i="4" s="1"/>
  <c r="B218" i="4"/>
  <c r="AD217" i="4"/>
  <c r="Q217" i="4"/>
  <c r="P217" i="4"/>
  <c r="K217" i="4"/>
  <c r="C217" i="4"/>
  <c r="D217" i="4" s="1"/>
  <c r="B217" i="4"/>
  <c r="AD216" i="4"/>
  <c r="Q216" i="4"/>
  <c r="P216" i="4"/>
  <c r="K216" i="4"/>
  <c r="L216" i="4" s="1"/>
  <c r="C216" i="4"/>
  <c r="D216" i="4" s="1"/>
  <c r="B216" i="4"/>
  <c r="AD215" i="4"/>
  <c r="Q215" i="4"/>
  <c r="P215" i="4"/>
  <c r="K215" i="4"/>
  <c r="V215" i="4" s="1"/>
  <c r="Y215" i="4" s="1"/>
  <c r="C215" i="4"/>
  <c r="D215" i="4" s="1"/>
  <c r="B215" i="4"/>
  <c r="AD214" i="4"/>
  <c r="Q214" i="4"/>
  <c r="P214" i="4"/>
  <c r="K214" i="4"/>
  <c r="L214" i="4" s="1"/>
  <c r="C214" i="4"/>
  <c r="D214" i="4" s="1"/>
  <c r="B214" i="4"/>
  <c r="AD213" i="4"/>
  <c r="Q213" i="4"/>
  <c r="P213" i="4"/>
  <c r="K213" i="4"/>
  <c r="C213" i="4"/>
  <c r="D213" i="4" s="1"/>
  <c r="B213" i="4"/>
  <c r="AD212" i="4"/>
  <c r="Q212" i="4"/>
  <c r="P212" i="4"/>
  <c r="K212" i="4"/>
  <c r="V212" i="4" s="1"/>
  <c r="Y212" i="4" s="1"/>
  <c r="C212" i="4"/>
  <c r="D212" i="4" s="1"/>
  <c r="B212" i="4"/>
  <c r="AD211" i="4"/>
  <c r="Q211" i="4"/>
  <c r="P211" i="4"/>
  <c r="K211" i="4"/>
  <c r="V211" i="4" s="1"/>
  <c r="Y211" i="4" s="1"/>
  <c r="C211" i="4"/>
  <c r="D211" i="4" s="1"/>
  <c r="B211" i="4"/>
  <c r="AD210" i="4"/>
  <c r="Q210" i="4"/>
  <c r="P210" i="4"/>
  <c r="K210" i="4"/>
  <c r="L210" i="4" s="1"/>
  <c r="C210" i="4"/>
  <c r="D210" i="4" s="1"/>
  <c r="B210" i="4"/>
  <c r="AD209" i="4"/>
  <c r="Q209" i="4"/>
  <c r="P209" i="4"/>
  <c r="K209" i="4"/>
  <c r="C209" i="4"/>
  <c r="D209" i="4" s="1"/>
  <c r="B209" i="4"/>
  <c r="AD208" i="4"/>
  <c r="Q208" i="4"/>
  <c r="P208" i="4"/>
  <c r="K208" i="4"/>
  <c r="L208" i="4" s="1"/>
  <c r="C208" i="4"/>
  <c r="D208" i="4" s="1"/>
  <c r="B208" i="4"/>
  <c r="AD207" i="4"/>
  <c r="Q207" i="4"/>
  <c r="P207" i="4"/>
  <c r="K207" i="4"/>
  <c r="C207" i="4"/>
  <c r="D207" i="4" s="1"/>
  <c r="B207" i="4"/>
  <c r="AD206" i="4"/>
  <c r="Q206" i="4"/>
  <c r="P206" i="4"/>
  <c r="K206" i="4"/>
  <c r="V206" i="4" s="1"/>
  <c r="Y206" i="4" s="1"/>
  <c r="C206" i="4"/>
  <c r="D206" i="4" s="1"/>
  <c r="B206" i="4"/>
  <c r="AD205" i="4"/>
  <c r="Q205" i="4"/>
  <c r="P205" i="4"/>
  <c r="K205" i="4"/>
  <c r="C205" i="4"/>
  <c r="D205" i="4" s="1"/>
  <c r="B205" i="4"/>
  <c r="AD204" i="4"/>
  <c r="Q204" i="4"/>
  <c r="P204" i="4"/>
  <c r="K204" i="4"/>
  <c r="L204" i="4" s="1"/>
  <c r="C204" i="4"/>
  <c r="D204" i="4" s="1"/>
  <c r="B204" i="4"/>
  <c r="AD203" i="4"/>
  <c r="Q203" i="4"/>
  <c r="P203" i="4"/>
  <c r="K203" i="4"/>
  <c r="C203" i="4"/>
  <c r="D203" i="4" s="1"/>
  <c r="B203" i="4"/>
  <c r="AD202" i="4"/>
  <c r="Q202" i="4"/>
  <c r="P202" i="4"/>
  <c r="K202" i="4"/>
  <c r="V202" i="4" s="1"/>
  <c r="Y202" i="4" s="1"/>
  <c r="C202" i="4"/>
  <c r="D202" i="4" s="1"/>
  <c r="B202" i="4"/>
  <c r="AD201" i="4"/>
  <c r="Q201" i="4"/>
  <c r="P201" i="4"/>
  <c r="K201" i="4"/>
  <c r="C201" i="4"/>
  <c r="D201" i="4" s="1"/>
  <c r="B201" i="4"/>
  <c r="AD200" i="4"/>
  <c r="Q200" i="4"/>
  <c r="P200" i="4"/>
  <c r="K200" i="4"/>
  <c r="V200" i="4" s="1"/>
  <c r="Y200" i="4" s="1"/>
  <c r="C200" i="4"/>
  <c r="D200" i="4" s="1"/>
  <c r="B200" i="4"/>
  <c r="AD199" i="4"/>
  <c r="Q199" i="4"/>
  <c r="P199" i="4"/>
  <c r="K199" i="4"/>
  <c r="C199" i="4"/>
  <c r="D199" i="4" s="1"/>
  <c r="B199" i="4"/>
  <c r="AD198" i="4"/>
  <c r="Q198" i="4"/>
  <c r="P198" i="4"/>
  <c r="K198" i="4"/>
  <c r="L198" i="4" s="1"/>
  <c r="C198" i="4"/>
  <c r="D198" i="4" s="1"/>
  <c r="B198" i="4"/>
  <c r="AD197" i="4"/>
  <c r="Q197" i="4"/>
  <c r="P197" i="4"/>
  <c r="K197" i="4"/>
  <c r="C197" i="4"/>
  <c r="D197" i="4" s="1"/>
  <c r="B197" i="4"/>
  <c r="AD196" i="4"/>
  <c r="Q196" i="4"/>
  <c r="P196" i="4"/>
  <c r="K196" i="4"/>
  <c r="L196" i="4" s="1"/>
  <c r="C196" i="4"/>
  <c r="D196" i="4" s="1"/>
  <c r="B196" i="4"/>
  <c r="AD195" i="4"/>
  <c r="Q195" i="4"/>
  <c r="P195" i="4"/>
  <c r="K195" i="4"/>
  <c r="C195" i="4"/>
  <c r="D195" i="4" s="1"/>
  <c r="B195" i="4"/>
  <c r="AD194" i="4"/>
  <c r="Q194" i="4"/>
  <c r="P194" i="4"/>
  <c r="K194" i="4"/>
  <c r="V194" i="4" s="1"/>
  <c r="Y194" i="4" s="1"/>
  <c r="C194" i="4"/>
  <c r="D194" i="4" s="1"/>
  <c r="B194" i="4"/>
  <c r="AD193" i="4"/>
  <c r="Q193" i="4"/>
  <c r="P193" i="4"/>
  <c r="K193" i="4"/>
  <c r="C193" i="4"/>
  <c r="D193" i="4" s="1"/>
  <c r="B193" i="4"/>
  <c r="AD192" i="4"/>
  <c r="Q192" i="4"/>
  <c r="P192" i="4"/>
  <c r="K192" i="4"/>
  <c r="V192" i="4" s="1"/>
  <c r="Y192" i="4" s="1"/>
  <c r="C192" i="4"/>
  <c r="D192" i="4" s="1"/>
  <c r="B192" i="4"/>
  <c r="AD191" i="4"/>
  <c r="Q191" i="4"/>
  <c r="P191" i="4"/>
  <c r="K191" i="4"/>
  <c r="V191" i="4" s="1"/>
  <c r="Y191" i="4" s="1"/>
  <c r="C191" i="4"/>
  <c r="D191" i="4" s="1"/>
  <c r="B191" i="4"/>
  <c r="AD190" i="4"/>
  <c r="Q190" i="4"/>
  <c r="P190" i="4"/>
  <c r="K190" i="4"/>
  <c r="V190" i="4" s="1"/>
  <c r="Y190" i="4" s="1"/>
  <c r="C190" i="4"/>
  <c r="D190" i="4" s="1"/>
  <c r="B190" i="4"/>
  <c r="AD189" i="4"/>
  <c r="Q189" i="4"/>
  <c r="P189" i="4"/>
  <c r="K189" i="4"/>
  <c r="C189" i="4"/>
  <c r="D189" i="4" s="1"/>
  <c r="B189" i="4"/>
  <c r="AD188" i="4"/>
  <c r="Q188" i="4"/>
  <c r="P188" i="4"/>
  <c r="K188" i="4"/>
  <c r="V188" i="4" s="1"/>
  <c r="Y188" i="4" s="1"/>
  <c r="C188" i="4"/>
  <c r="D188" i="4" s="1"/>
  <c r="B188" i="4"/>
  <c r="AD187" i="4"/>
  <c r="Q187" i="4"/>
  <c r="P187" i="4"/>
  <c r="K187" i="4"/>
  <c r="V187" i="4" s="1"/>
  <c r="Y187" i="4" s="1"/>
  <c r="C187" i="4"/>
  <c r="D187" i="4" s="1"/>
  <c r="B187" i="4"/>
  <c r="AD186" i="4"/>
  <c r="Q186" i="4"/>
  <c r="P186" i="4"/>
  <c r="K186" i="4"/>
  <c r="V186" i="4" s="1"/>
  <c r="Y186" i="4" s="1"/>
  <c r="C186" i="4"/>
  <c r="D186" i="4" s="1"/>
  <c r="B186" i="4"/>
  <c r="AD185" i="4"/>
  <c r="Q185" i="4"/>
  <c r="P185" i="4"/>
  <c r="K185" i="4"/>
  <c r="V185" i="4" s="1"/>
  <c r="Y185" i="4" s="1"/>
  <c r="C185" i="4"/>
  <c r="D185" i="4" s="1"/>
  <c r="B185" i="4"/>
  <c r="AD184" i="4"/>
  <c r="Q184" i="4"/>
  <c r="P184" i="4"/>
  <c r="K184" i="4"/>
  <c r="V184" i="4" s="1"/>
  <c r="Y184" i="4" s="1"/>
  <c r="C184" i="4"/>
  <c r="D184" i="4" s="1"/>
  <c r="B184" i="4"/>
  <c r="AD183" i="4"/>
  <c r="Q183" i="4"/>
  <c r="P183" i="4"/>
  <c r="K183" i="4"/>
  <c r="L183" i="4" s="1"/>
  <c r="C183" i="4"/>
  <c r="D183" i="4" s="1"/>
  <c r="B183" i="4"/>
  <c r="AD182" i="4"/>
  <c r="Q182" i="4"/>
  <c r="P182" i="4"/>
  <c r="K182" i="4"/>
  <c r="V182" i="4" s="1"/>
  <c r="Y182" i="4" s="1"/>
  <c r="C182" i="4"/>
  <c r="D182" i="4" s="1"/>
  <c r="B182" i="4"/>
  <c r="AD181" i="4"/>
  <c r="Q181" i="4"/>
  <c r="P181" i="4"/>
  <c r="K181" i="4"/>
  <c r="V181" i="4" s="1"/>
  <c r="Y181" i="4" s="1"/>
  <c r="C181" i="4"/>
  <c r="D181" i="4" s="1"/>
  <c r="B181" i="4"/>
  <c r="AD180" i="4"/>
  <c r="Q180" i="4"/>
  <c r="P180" i="4"/>
  <c r="K180" i="4"/>
  <c r="V180" i="4" s="1"/>
  <c r="Y180" i="4" s="1"/>
  <c r="C180" i="4"/>
  <c r="D180" i="4" s="1"/>
  <c r="B180" i="4"/>
  <c r="AD179" i="4"/>
  <c r="Q179" i="4"/>
  <c r="P179" i="4"/>
  <c r="K179" i="4"/>
  <c r="V179" i="4" s="1"/>
  <c r="Y179" i="4" s="1"/>
  <c r="C179" i="4"/>
  <c r="D179" i="4" s="1"/>
  <c r="B179" i="4"/>
  <c r="AD178" i="4"/>
  <c r="Q178" i="4"/>
  <c r="P178" i="4"/>
  <c r="K178" i="4"/>
  <c r="V178" i="4" s="1"/>
  <c r="Y178" i="4" s="1"/>
  <c r="C178" i="4"/>
  <c r="D178" i="4" s="1"/>
  <c r="B178" i="4"/>
  <c r="AD177" i="4"/>
  <c r="Q177" i="4"/>
  <c r="P177" i="4"/>
  <c r="K177" i="4"/>
  <c r="L177" i="4" s="1"/>
  <c r="C177" i="4"/>
  <c r="D177" i="4" s="1"/>
  <c r="B177" i="4"/>
  <c r="AD176" i="4"/>
  <c r="Q176" i="4"/>
  <c r="P176" i="4"/>
  <c r="K176" i="4"/>
  <c r="V176" i="4" s="1"/>
  <c r="Y176" i="4" s="1"/>
  <c r="C176" i="4"/>
  <c r="D176" i="4" s="1"/>
  <c r="B176" i="4"/>
  <c r="AD175" i="4"/>
  <c r="Q175" i="4"/>
  <c r="P175" i="4"/>
  <c r="K175" i="4"/>
  <c r="L175" i="4" s="1"/>
  <c r="C175" i="4"/>
  <c r="D175" i="4" s="1"/>
  <c r="B175" i="4"/>
  <c r="AD174" i="4"/>
  <c r="Q174" i="4"/>
  <c r="P174" i="4"/>
  <c r="K174" i="4"/>
  <c r="V174" i="4" s="1"/>
  <c r="Y174" i="4" s="1"/>
  <c r="C174" i="4"/>
  <c r="D174" i="4" s="1"/>
  <c r="B174" i="4"/>
  <c r="AD173" i="4"/>
  <c r="Q173" i="4"/>
  <c r="P173" i="4"/>
  <c r="K173" i="4"/>
  <c r="V173" i="4" s="1"/>
  <c r="Y173" i="4" s="1"/>
  <c r="C173" i="4"/>
  <c r="D173" i="4" s="1"/>
  <c r="B173" i="4"/>
  <c r="AD172" i="4"/>
  <c r="Q172" i="4"/>
  <c r="P172" i="4"/>
  <c r="K172" i="4"/>
  <c r="V172" i="4" s="1"/>
  <c r="Y172" i="4" s="1"/>
  <c r="C172" i="4"/>
  <c r="D172" i="4" s="1"/>
  <c r="B172" i="4"/>
  <c r="AD171" i="4"/>
  <c r="Q171" i="4"/>
  <c r="P171" i="4"/>
  <c r="K171" i="4"/>
  <c r="L171" i="4" s="1"/>
  <c r="C171" i="4"/>
  <c r="D171" i="4" s="1"/>
  <c r="B171" i="4"/>
  <c r="AD170" i="4"/>
  <c r="Q170" i="4"/>
  <c r="P170" i="4"/>
  <c r="K170" i="4"/>
  <c r="V170" i="4" s="1"/>
  <c r="Y170" i="4" s="1"/>
  <c r="C170" i="4"/>
  <c r="D170" i="4" s="1"/>
  <c r="B170" i="4"/>
  <c r="AD169" i="4"/>
  <c r="Q169" i="4"/>
  <c r="P169" i="4"/>
  <c r="K169" i="4"/>
  <c r="V169" i="4" s="1"/>
  <c r="Y169" i="4" s="1"/>
  <c r="C169" i="4"/>
  <c r="D169" i="4" s="1"/>
  <c r="B169" i="4"/>
  <c r="AD168" i="4"/>
  <c r="Q168" i="4"/>
  <c r="P168" i="4"/>
  <c r="K168" i="4"/>
  <c r="V168" i="4" s="1"/>
  <c r="Y168" i="4" s="1"/>
  <c r="C168" i="4"/>
  <c r="D168" i="4" s="1"/>
  <c r="B168" i="4"/>
  <c r="AD167" i="4"/>
  <c r="Q167" i="4"/>
  <c r="P167" i="4"/>
  <c r="K167" i="4"/>
  <c r="V167" i="4" s="1"/>
  <c r="Y167" i="4" s="1"/>
  <c r="C167" i="4"/>
  <c r="D167" i="4" s="1"/>
  <c r="B167" i="4"/>
  <c r="AD166" i="4"/>
  <c r="Q166" i="4"/>
  <c r="P166" i="4"/>
  <c r="K166" i="4"/>
  <c r="V166" i="4" s="1"/>
  <c r="Y166" i="4" s="1"/>
  <c r="C166" i="4"/>
  <c r="D166" i="4" s="1"/>
  <c r="B166" i="4"/>
  <c r="AD165" i="4"/>
  <c r="Q165" i="4"/>
  <c r="P165" i="4"/>
  <c r="K165" i="4"/>
  <c r="L165" i="4" s="1"/>
  <c r="C165" i="4"/>
  <c r="D165" i="4" s="1"/>
  <c r="B165" i="4"/>
  <c r="AD164" i="4"/>
  <c r="Q164" i="4"/>
  <c r="P164" i="4"/>
  <c r="K164" i="4"/>
  <c r="V164" i="4" s="1"/>
  <c r="Y164" i="4" s="1"/>
  <c r="C164" i="4"/>
  <c r="D164" i="4" s="1"/>
  <c r="B164" i="4"/>
  <c r="AD163" i="4"/>
  <c r="Q163" i="4"/>
  <c r="P163" i="4"/>
  <c r="K163" i="4"/>
  <c r="V163" i="4" s="1"/>
  <c r="Y163" i="4" s="1"/>
  <c r="C163" i="4"/>
  <c r="D163" i="4" s="1"/>
  <c r="B163" i="4"/>
  <c r="AD162" i="4"/>
  <c r="Q162" i="4"/>
  <c r="P162" i="4"/>
  <c r="K162" i="4"/>
  <c r="V162" i="4" s="1"/>
  <c r="Y162" i="4" s="1"/>
  <c r="C162" i="4"/>
  <c r="D162" i="4" s="1"/>
  <c r="B162" i="4"/>
  <c r="AD161" i="4"/>
  <c r="Q161" i="4"/>
  <c r="P161" i="4"/>
  <c r="K161" i="4"/>
  <c r="L161" i="4" s="1"/>
  <c r="C161" i="4"/>
  <c r="D161" i="4" s="1"/>
  <c r="B161" i="4"/>
  <c r="AD160" i="4"/>
  <c r="Q160" i="4"/>
  <c r="P160" i="4"/>
  <c r="K160" i="4"/>
  <c r="V160" i="4" s="1"/>
  <c r="Y160" i="4" s="1"/>
  <c r="C160" i="4"/>
  <c r="D160" i="4" s="1"/>
  <c r="B160" i="4"/>
  <c r="AD159" i="4"/>
  <c r="Q159" i="4"/>
  <c r="P159" i="4"/>
  <c r="K159" i="4"/>
  <c r="V159" i="4" s="1"/>
  <c r="Y159" i="4" s="1"/>
  <c r="C159" i="4"/>
  <c r="D159" i="4" s="1"/>
  <c r="B159" i="4"/>
  <c r="AD158" i="4"/>
  <c r="Q158" i="4"/>
  <c r="P158" i="4"/>
  <c r="K158" i="4"/>
  <c r="V158" i="4" s="1"/>
  <c r="Y158" i="4" s="1"/>
  <c r="C158" i="4"/>
  <c r="D158" i="4" s="1"/>
  <c r="B158" i="4"/>
  <c r="AD157" i="4"/>
  <c r="Q157" i="4"/>
  <c r="P157" i="4"/>
  <c r="K157" i="4"/>
  <c r="V157" i="4" s="1"/>
  <c r="Y157" i="4" s="1"/>
  <c r="C157" i="4"/>
  <c r="D157" i="4" s="1"/>
  <c r="B157" i="4"/>
  <c r="AD156" i="4"/>
  <c r="Q156" i="4"/>
  <c r="P156" i="4"/>
  <c r="K156" i="4"/>
  <c r="V156" i="4" s="1"/>
  <c r="Y156" i="4" s="1"/>
  <c r="C156" i="4"/>
  <c r="D156" i="4" s="1"/>
  <c r="B156" i="4"/>
  <c r="AD155" i="4"/>
  <c r="Q155" i="4"/>
  <c r="P155" i="4"/>
  <c r="K155" i="4"/>
  <c r="L155" i="4" s="1"/>
  <c r="C155" i="4"/>
  <c r="D155" i="4" s="1"/>
  <c r="B155" i="4"/>
  <c r="AD154" i="4"/>
  <c r="Q154" i="4"/>
  <c r="P154" i="4"/>
  <c r="K154" i="4"/>
  <c r="V154" i="4" s="1"/>
  <c r="Y154" i="4" s="1"/>
  <c r="C154" i="4"/>
  <c r="D154" i="4" s="1"/>
  <c r="B154" i="4"/>
  <c r="AD153" i="4"/>
  <c r="Q153" i="4"/>
  <c r="P153" i="4"/>
  <c r="K153" i="4"/>
  <c r="V153" i="4" s="1"/>
  <c r="Y153" i="4" s="1"/>
  <c r="C153" i="4"/>
  <c r="D153" i="4" s="1"/>
  <c r="B153" i="4"/>
  <c r="AD152" i="4"/>
  <c r="Q152" i="4"/>
  <c r="P152" i="4"/>
  <c r="K152" i="4"/>
  <c r="V152" i="4" s="1"/>
  <c r="Y152" i="4" s="1"/>
  <c r="C152" i="4"/>
  <c r="D152" i="4" s="1"/>
  <c r="B152" i="4"/>
  <c r="AD151" i="4"/>
  <c r="Q151" i="4"/>
  <c r="P151" i="4"/>
  <c r="K151" i="4"/>
  <c r="L151" i="4" s="1"/>
  <c r="C151" i="4"/>
  <c r="D151" i="4" s="1"/>
  <c r="B151" i="4"/>
  <c r="AD150" i="4"/>
  <c r="Q150" i="4"/>
  <c r="P150" i="4"/>
  <c r="K150" i="4"/>
  <c r="V150" i="4" s="1"/>
  <c r="Y150" i="4" s="1"/>
  <c r="C150" i="4"/>
  <c r="D150" i="4" s="1"/>
  <c r="B150" i="4"/>
  <c r="AD149" i="4"/>
  <c r="Q149" i="4"/>
  <c r="P149" i="4"/>
  <c r="K149" i="4"/>
  <c r="V149" i="4" s="1"/>
  <c r="Y149" i="4" s="1"/>
  <c r="C149" i="4"/>
  <c r="D149" i="4" s="1"/>
  <c r="B149" i="4"/>
  <c r="AD148" i="4"/>
  <c r="Q148" i="4"/>
  <c r="P148" i="4"/>
  <c r="K148" i="4"/>
  <c r="V148" i="4" s="1"/>
  <c r="Y148" i="4" s="1"/>
  <c r="C148" i="4"/>
  <c r="D148" i="4" s="1"/>
  <c r="B148" i="4"/>
  <c r="AD147" i="4"/>
  <c r="Q147" i="4"/>
  <c r="P147" i="4"/>
  <c r="K147" i="4"/>
  <c r="V147" i="4" s="1"/>
  <c r="Y147" i="4" s="1"/>
  <c r="C147" i="4"/>
  <c r="D147" i="4" s="1"/>
  <c r="B147" i="4"/>
  <c r="AD146" i="4"/>
  <c r="Q146" i="4"/>
  <c r="P146" i="4"/>
  <c r="K146" i="4"/>
  <c r="V146" i="4" s="1"/>
  <c r="Y146" i="4" s="1"/>
  <c r="C146" i="4"/>
  <c r="D146" i="4" s="1"/>
  <c r="B146" i="4"/>
  <c r="AD145" i="4"/>
  <c r="Q145" i="4"/>
  <c r="P145" i="4"/>
  <c r="K145" i="4"/>
  <c r="V145" i="4" s="1"/>
  <c r="Y145" i="4" s="1"/>
  <c r="C145" i="4"/>
  <c r="D145" i="4" s="1"/>
  <c r="B145" i="4"/>
  <c r="AD144" i="4"/>
  <c r="Q144" i="4"/>
  <c r="P144" i="4"/>
  <c r="K144" i="4"/>
  <c r="V144" i="4" s="1"/>
  <c r="Y144" i="4" s="1"/>
  <c r="C144" i="4"/>
  <c r="D144" i="4" s="1"/>
  <c r="B144" i="4"/>
  <c r="AD143" i="4"/>
  <c r="Q143" i="4"/>
  <c r="P143" i="4"/>
  <c r="K143" i="4"/>
  <c r="V143" i="4" s="1"/>
  <c r="Y143" i="4" s="1"/>
  <c r="C143" i="4"/>
  <c r="D143" i="4" s="1"/>
  <c r="B143" i="4"/>
  <c r="AD142" i="4"/>
  <c r="Q142" i="4"/>
  <c r="P142" i="4"/>
  <c r="K142" i="4"/>
  <c r="V142" i="4" s="1"/>
  <c r="Y142" i="4" s="1"/>
  <c r="C142" i="4"/>
  <c r="D142" i="4" s="1"/>
  <c r="B142" i="4"/>
  <c r="AD141" i="4"/>
  <c r="Q141" i="4"/>
  <c r="P141" i="4"/>
  <c r="K141" i="4"/>
  <c r="V141" i="4" s="1"/>
  <c r="Y141" i="4" s="1"/>
  <c r="C141" i="4"/>
  <c r="D141" i="4" s="1"/>
  <c r="B141" i="4"/>
  <c r="AD140" i="4"/>
  <c r="Q140" i="4"/>
  <c r="P140" i="4"/>
  <c r="K140" i="4"/>
  <c r="V140" i="4" s="1"/>
  <c r="Y140" i="4" s="1"/>
  <c r="C140" i="4"/>
  <c r="D140" i="4" s="1"/>
  <c r="B140" i="4"/>
  <c r="AD139" i="4"/>
  <c r="Q139" i="4"/>
  <c r="P139" i="4"/>
  <c r="K139" i="4"/>
  <c r="V139" i="4" s="1"/>
  <c r="Y139" i="4" s="1"/>
  <c r="C139" i="4"/>
  <c r="D139" i="4" s="1"/>
  <c r="B139" i="4"/>
  <c r="AD138" i="4"/>
  <c r="Q138" i="4"/>
  <c r="P138" i="4"/>
  <c r="K138" i="4"/>
  <c r="V138" i="4" s="1"/>
  <c r="Y138" i="4" s="1"/>
  <c r="C138" i="4"/>
  <c r="D138" i="4" s="1"/>
  <c r="B138" i="4"/>
  <c r="AD137" i="4"/>
  <c r="Q137" i="4"/>
  <c r="P137" i="4"/>
  <c r="K137" i="4"/>
  <c r="L137" i="4" s="1"/>
  <c r="C137" i="4"/>
  <c r="D137" i="4" s="1"/>
  <c r="B137" i="4"/>
  <c r="AD136" i="4"/>
  <c r="Q136" i="4"/>
  <c r="P136" i="4"/>
  <c r="K136" i="4"/>
  <c r="V136" i="4" s="1"/>
  <c r="Y136" i="4" s="1"/>
  <c r="C136" i="4"/>
  <c r="D136" i="4" s="1"/>
  <c r="B136" i="4"/>
  <c r="AD135" i="4"/>
  <c r="Q135" i="4"/>
  <c r="P135" i="4"/>
  <c r="K135" i="4"/>
  <c r="L135" i="4" s="1"/>
  <c r="C135" i="4"/>
  <c r="D135" i="4" s="1"/>
  <c r="B135" i="4"/>
  <c r="AD134" i="4"/>
  <c r="Q134" i="4"/>
  <c r="P134" i="4"/>
  <c r="K134" i="4"/>
  <c r="V134" i="4" s="1"/>
  <c r="Y134" i="4" s="1"/>
  <c r="C134" i="4"/>
  <c r="D134" i="4" s="1"/>
  <c r="B134" i="4"/>
  <c r="AD133" i="4"/>
  <c r="Q133" i="4"/>
  <c r="P133" i="4"/>
  <c r="K133" i="4"/>
  <c r="V133" i="4" s="1"/>
  <c r="Y133" i="4" s="1"/>
  <c r="C133" i="4"/>
  <c r="D133" i="4" s="1"/>
  <c r="B133" i="4"/>
  <c r="AD132" i="4"/>
  <c r="Q132" i="4"/>
  <c r="P132" i="4"/>
  <c r="K132" i="4"/>
  <c r="V132" i="4" s="1"/>
  <c r="Y132" i="4" s="1"/>
  <c r="C132" i="4"/>
  <c r="D132" i="4" s="1"/>
  <c r="B132" i="4"/>
  <c r="AD131" i="4"/>
  <c r="Q131" i="4"/>
  <c r="P131" i="4"/>
  <c r="K131" i="4"/>
  <c r="V131" i="4" s="1"/>
  <c r="Y131" i="4" s="1"/>
  <c r="C131" i="4"/>
  <c r="D131" i="4" s="1"/>
  <c r="B131" i="4"/>
  <c r="AD17" i="4"/>
  <c r="Q17" i="4"/>
  <c r="P17" i="4"/>
  <c r="K17" i="4"/>
  <c r="V17" i="4" s="1"/>
  <c r="Y17" i="4" s="1"/>
  <c r="C17" i="4"/>
  <c r="B17" i="4"/>
  <c r="AD16" i="4"/>
  <c r="Q16" i="4"/>
  <c r="P16" i="4"/>
  <c r="K16" i="4"/>
  <c r="L16" i="4" s="1"/>
  <c r="C16" i="4"/>
  <c r="B16" i="4"/>
  <c r="AD15" i="4"/>
  <c r="Q15" i="4"/>
  <c r="P15" i="4"/>
  <c r="K15" i="4"/>
  <c r="V15" i="4" s="1"/>
  <c r="Y15" i="4" s="1"/>
  <c r="C15" i="4"/>
  <c r="B15" i="4"/>
  <c r="AS12" i="3"/>
  <c r="AQ12" i="3"/>
  <c r="AM12" i="3"/>
  <c r="AK12" i="3"/>
  <c r="AE12" i="3"/>
  <c r="AA12" i="3"/>
  <c r="Y12" i="3"/>
  <c r="V12" i="3"/>
  <c r="T12" i="3"/>
  <c r="U12" i="3" s="1"/>
  <c r="P12" i="3"/>
  <c r="Q12" i="3" s="1"/>
  <c r="H12" i="3"/>
  <c r="I12" i="3" s="1"/>
  <c r="C12" i="3"/>
  <c r="B12" i="3"/>
  <c r="AS11" i="3"/>
  <c r="AQ11" i="3"/>
  <c r="AM11" i="3"/>
  <c r="AK11" i="3"/>
  <c r="AE11" i="3"/>
  <c r="AA11" i="3"/>
  <c r="Y11" i="3"/>
  <c r="V11" i="3"/>
  <c r="T11" i="3"/>
  <c r="U11" i="3" s="1"/>
  <c r="P11" i="3"/>
  <c r="Q11" i="3" s="1"/>
  <c r="H11" i="3"/>
  <c r="I11" i="3" s="1"/>
  <c r="C11" i="3"/>
  <c r="B11" i="3"/>
  <c r="AQ10" i="3"/>
  <c r="AM10" i="3"/>
  <c r="AK10" i="3"/>
  <c r="AG10" i="3"/>
  <c r="AE10" i="3"/>
  <c r="AA10" i="3"/>
  <c r="Y10" i="3"/>
  <c r="V10" i="3"/>
  <c r="P10" i="3"/>
  <c r="Q10" i="3" s="1"/>
  <c r="L10" i="3"/>
  <c r="M10" i="3" s="1"/>
  <c r="H10" i="3"/>
  <c r="I10" i="3" s="1"/>
  <c r="C10" i="3"/>
  <c r="B10" i="3"/>
  <c r="AS9" i="3"/>
  <c r="AQ9" i="3"/>
  <c r="AM9" i="3"/>
  <c r="AK9" i="3"/>
  <c r="AE9" i="3"/>
  <c r="AA9" i="3"/>
  <c r="Y9" i="3"/>
  <c r="V9" i="3"/>
  <c r="T9" i="3"/>
  <c r="U9" i="3" s="1"/>
  <c r="P9" i="3"/>
  <c r="Q9" i="3" s="1"/>
  <c r="H9" i="3"/>
  <c r="I9" i="3" s="1"/>
  <c r="C9" i="3"/>
  <c r="B9" i="3"/>
  <c r="AS181" i="3"/>
  <c r="AQ181" i="3"/>
  <c r="AM181" i="3"/>
  <c r="AK181" i="3"/>
  <c r="AG181" i="3"/>
  <c r="AE181" i="3"/>
  <c r="AA181" i="3"/>
  <c r="Y181" i="3"/>
  <c r="V181" i="3"/>
  <c r="T181" i="3"/>
  <c r="U181" i="3" s="1"/>
  <c r="P181" i="3"/>
  <c r="Q181" i="3" s="1"/>
  <c r="L181" i="3"/>
  <c r="M181" i="3" s="1"/>
  <c r="H181" i="3"/>
  <c r="I181" i="3" s="1"/>
  <c r="D181" i="3"/>
  <c r="C181" i="3"/>
  <c r="B181" i="3"/>
  <c r="AS180" i="3"/>
  <c r="AQ180" i="3"/>
  <c r="AM180" i="3"/>
  <c r="AK180" i="3"/>
  <c r="AG180" i="3"/>
  <c r="AE180" i="3"/>
  <c r="AA180" i="3"/>
  <c r="Y180" i="3"/>
  <c r="V180" i="3"/>
  <c r="T180" i="3"/>
  <c r="U180" i="3" s="1"/>
  <c r="P180" i="3"/>
  <c r="Q180" i="3" s="1"/>
  <c r="L180" i="3"/>
  <c r="M180" i="3" s="1"/>
  <c r="H180" i="3"/>
  <c r="I180" i="3" s="1"/>
  <c r="D180" i="3"/>
  <c r="C180" i="3"/>
  <c r="B180" i="3"/>
  <c r="AS179" i="3"/>
  <c r="AQ179" i="3"/>
  <c r="AM179" i="3"/>
  <c r="AK179" i="3"/>
  <c r="AG179" i="3"/>
  <c r="AE179" i="3"/>
  <c r="AA179" i="3"/>
  <c r="Y179" i="3"/>
  <c r="V179" i="3"/>
  <c r="T179" i="3"/>
  <c r="U179" i="3" s="1"/>
  <c r="P179" i="3"/>
  <c r="Q179" i="3" s="1"/>
  <c r="L179" i="3"/>
  <c r="M179" i="3" s="1"/>
  <c r="H179" i="3"/>
  <c r="I179" i="3" s="1"/>
  <c r="D179" i="3"/>
  <c r="C179" i="3"/>
  <c r="B179" i="3"/>
  <c r="AS178" i="3"/>
  <c r="AQ178" i="3"/>
  <c r="AM178" i="3"/>
  <c r="AK178" i="3"/>
  <c r="AG178" i="3"/>
  <c r="AE178" i="3"/>
  <c r="AA178" i="3"/>
  <c r="Y178" i="3"/>
  <c r="V178" i="3"/>
  <c r="T178" i="3"/>
  <c r="U178" i="3" s="1"/>
  <c r="P178" i="3"/>
  <c r="Q178" i="3" s="1"/>
  <c r="L178" i="3"/>
  <c r="M178" i="3" s="1"/>
  <c r="H178" i="3"/>
  <c r="I178" i="3" s="1"/>
  <c r="D178" i="3"/>
  <c r="C178" i="3"/>
  <c r="B178" i="3"/>
  <c r="AS177" i="3"/>
  <c r="AQ177" i="3"/>
  <c r="AM177" i="3"/>
  <c r="AK177" i="3"/>
  <c r="AG177" i="3"/>
  <c r="AE177" i="3"/>
  <c r="AA177" i="3"/>
  <c r="Y177" i="3"/>
  <c r="V177" i="3"/>
  <c r="T177" i="3"/>
  <c r="U177" i="3" s="1"/>
  <c r="P177" i="3"/>
  <c r="Q177" i="3" s="1"/>
  <c r="L177" i="3"/>
  <c r="M177" i="3" s="1"/>
  <c r="H177" i="3"/>
  <c r="I177" i="3" s="1"/>
  <c r="D177" i="3"/>
  <c r="C177" i="3"/>
  <c r="B177" i="3"/>
  <c r="AS176" i="3"/>
  <c r="AQ176" i="3"/>
  <c r="AM176" i="3"/>
  <c r="AK176" i="3"/>
  <c r="AG176" i="3"/>
  <c r="AE176" i="3"/>
  <c r="AA176" i="3"/>
  <c r="Y176" i="3"/>
  <c r="V176" i="3"/>
  <c r="T176" i="3"/>
  <c r="U176" i="3" s="1"/>
  <c r="P176" i="3"/>
  <c r="Q176" i="3" s="1"/>
  <c r="L176" i="3"/>
  <c r="M176" i="3" s="1"/>
  <c r="H176" i="3"/>
  <c r="I176" i="3" s="1"/>
  <c r="D176" i="3"/>
  <c r="C176" i="3"/>
  <c r="B176" i="3"/>
  <c r="AS175" i="3"/>
  <c r="AQ175" i="3"/>
  <c r="AM175" i="3"/>
  <c r="AK175" i="3"/>
  <c r="AG175" i="3"/>
  <c r="AE175" i="3"/>
  <c r="AA175" i="3"/>
  <c r="Y175" i="3"/>
  <c r="V175" i="3"/>
  <c r="T175" i="3"/>
  <c r="U175" i="3" s="1"/>
  <c r="P175" i="3"/>
  <c r="Q175" i="3" s="1"/>
  <c r="L175" i="3"/>
  <c r="M175" i="3" s="1"/>
  <c r="H175" i="3"/>
  <c r="I175" i="3" s="1"/>
  <c r="D175" i="3"/>
  <c r="C175" i="3"/>
  <c r="B175" i="3"/>
  <c r="AS174" i="3"/>
  <c r="AQ174" i="3"/>
  <c r="AM174" i="3"/>
  <c r="AK174" i="3"/>
  <c r="AG174" i="3"/>
  <c r="AE174" i="3"/>
  <c r="AA174" i="3"/>
  <c r="Y174" i="3"/>
  <c r="V174" i="3"/>
  <c r="T174" i="3"/>
  <c r="U174" i="3" s="1"/>
  <c r="P174" i="3"/>
  <c r="Q174" i="3" s="1"/>
  <c r="L174" i="3"/>
  <c r="M174" i="3" s="1"/>
  <c r="H174" i="3"/>
  <c r="I174" i="3" s="1"/>
  <c r="D174" i="3"/>
  <c r="C174" i="3"/>
  <c r="B174" i="3"/>
  <c r="AS173" i="3"/>
  <c r="AQ173" i="3"/>
  <c r="AM173" i="3"/>
  <c r="AK173" i="3"/>
  <c r="AG173" i="3"/>
  <c r="AE173" i="3"/>
  <c r="AA173" i="3"/>
  <c r="Y173" i="3"/>
  <c r="V173" i="3"/>
  <c r="T173" i="3"/>
  <c r="U173" i="3" s="1"/>
  <c r="P173" i="3"/>
  <c r="Q173" i="3" s="1"/>
  <c r="L173" i="3"/>
  <c r="M173" i="3" s="1"/>
  <c r="H173" i="3"/>
  <c r="I173" i="3" s="1"/>
  <c r="D173" i="3"/>
  <c r="C173" i="3"/>
  <c r="B173" i="3"/>
  <c r="AS172" i="3"/>
  <c r="AQ172" i="3"/>
  <c r="AM172" i="3"/>
  <c r="AK172" i="3"/>
  <c r="AG172" i="3"/>
  <c r="AE172" i="3"/>
  <c r="AA172" i="3"/>
  <c r="Y172" i="3"/>
  <c r="V172" i="3"/>
  <c r="T172" i="3"/>
  <c r="U172" i="3" s="1"/>
  <c r="P172" i="3"/>
  <c r="Q172" i="3" s="1"/>
  <c r="L172" i="3"/>
  <c r="M172" i="3" s="1"/>
  <c r="H172" i="3"/>
  <c r="I172" i="3" s="1"/>
  <c r="D172" i="3"/>
  <c r="C172" i="3"/>
  <c r="B172" i="3"/>
  <c r="AS171" i="3"/>
  <c r="AQ171" i="3"/>
  <c r="AM171" i="3"/>
  <c r="AK171" i="3"/>
  <c r="AG171" i="3"/>
  <c r="AE171" i="3"/>
  <c r="AA171" i="3"/>
  <c r="Y171" i="3"/>
  <c r="V171" i="3"/>
  <c r="T171" i="3"/>
  <c r="U171" i="3" s="1"/>
  <c r="P171" i="3"/>
  <c r="Q171" i="3" s="1"/>
  <c r="L171" i="3"/>
  <c r="M171" i="3" s="1"/>
  <c r="H171" i="3"/>
  <c r="I171" i="3" s="1"/>
  <c r="D171" i="3"/>
  <c r="C171" i="3"/>
  <c r="B171" i="3"/>
  <c r="AS170" i="3"/>
  <c r="AQ170" i="3"/>
  <c r="AM170" i="3"/>
  <c r="AK170" i="3"/>
  <c r="AG170" i="3"/>
  <c r="AE170" i="3"/>
  <c r="AA170" i="3"/>
  <c r="Y170" i="3"/>
  <c r="V170" i="3"/>
  <c r="T170" i="3"/>
  <c r="U170" i="3" s="1"/>
  <c r="P170" i="3"/>
  <c r="Q170" i="3" s="1"/>
  <c r="L170" i="3"/>
  <c r="M170" i="3" s="1"/>
  <c r="H170" i="3"/>
  <c r="I170" i="3" s="1"/>
  <c r="D170" i="3"/>
  <c r="C170" i="3"/>
  <c r="B170" i="3"/>
  <c r="AS169" i="3"/>
  <c r="AQ169" i="3"/>
  <c r="AM169" i="3"/>
  <c r="AK169" i="3"/>
  <c r="AG169" i="3"/>
  <c r="AE169" i="3"/>
  <c r="AA169" i="3"/>
  <c r="Y169" i="3"/>
  <c r="V169" i="3"/>
  <c r="T169" i="3"/>
  <c r="U169" i="3" s="1"/>
  <c r="P169" i="3"/>
  <c r="Q169" i="3" s="1"/>
  <c r="L169" i="3"/>
  <c r="M169" i="3" s="1"/>
  <c r="H169" i="3"/>
  <c r="I169" i="3" s="1"/>
  <c r="D169" i="3"/>
  <c r="C169" i="3"/>
  <c r="B169" i="3"/>
  <c r="AS168" i="3"/>
  <c r="AQ168" i="3"/>
  <c r="AM168" i="3"/>
  <c r="AK168" i="3"/>
  <c r="AG168" i="3"/>
  <c r="AE168" i="3"/>
  <c r="AA168" i="3"/>
  <c r="Y168" i="3"/>
  <c r="V168" i="3"/>
  <c r="T168" i="3"/>
  <c r="U168" i="3" s="1"/>
  <c r="P168" i="3"/>
  <c r="Q168" i="3" s="1"/>
  <c r="L168" i="3"/>
  <c r="M168" i="3" s="1"/>
  <c r="H168" i="3"/>
  <c r="I168" i="3" s="1"/>
  <c r="D168" i="3"/>
  <c r="C168" i="3"/>
  <c r="B168" i="3"/>
  <c r="AS167" i="3"/>
  <c r="AQ167" i="3"/>
  <c r="AM167" i="3"/>
  <c r="AK167" i="3"/>
  <c r="AG167" i="3"/>
  <c r="AE167" i="3"/>
  <c r="AA167" i="3"/>
  <c r="Y167" i="3"/>
  <c r="V167" i="3"/>
  <c r="T167" i="3"/>
  <c r="U167" i="3" s="1"/>
  <c r="P167" i="3"/>
  <c r="Q167" i="3" s="1"/>
  <c r="L167" i="3"/>
  <c r="M167" i="3" s="1"/>
  <c r="H167" i="3"/>
  <c r="I167" i="3" s="1"/>
  <c r="D167" i="3"/>
  <c r="C167" i="3"/>
  <c r="B167" i="3"/>
  <c r="AS166" i="3"/>
  <c r="AQ166" i="3"/>
  <c r="AM166" i="3"/>
  <c r="AK166" i="3"/>
  <c r="AG166" i="3"/>
  <c r="AE166" i="3"/>
  <c r="AA166" i="3"/>
  <c r="Y166" i="3"/>
  <c r="V166" i="3"/>
  <c r="T166" i="3"/>
  <c r="U166" i="3" s="1"/>
  <c r="P166" i="3"/>
  <c r="Q166" i="3" s="1"/>
  <c r="L166" i="3"/>
  <c r="M166" i="3" s="1"/>
  <c r="H166" i="3"/>
  <c r="I166" i="3" s="1"/>
  <c r="D166" i="3"/>
  <c r="C166" i="3"/>
  <c r="B166" i="3"/>
  <c r="AS165" i="3"/>
  <c r="AQ165" i="3"/>
  <c r="AM165" i="3"/>
  <c r="AK165" i="3"/>
  <c r="AG165" i="3"/>
  <c r="AE165" i="3"/>
  <c r="AA165" i="3"/>
  <c r="Y165" i="3"/>
  <c r="V165" i="3"/>
  <c r="T165" i="3"/>
  <c r="U165" i="3" s="1"/>
  <c r="P165" i="3"/>
  <c r="Q165" i="3" s="1"/>
  <c r="L165" i="3"/>
  <c r="M165" i="3" s="1"/>
  <c r="H165" i="3"/>
  <c r="I165" i="3" s="1"/>
  <c r="D165" i="3"/>
  <c r="C165" i="3"/>
  <c r="B165" i="3"/>
  <c r="AS164" i="3"/>
  <c r="AQ164" i="3"/>
  <c r="AM164" i="3"/>
  <c r="AK164" i="3"/>
  <c r="AG164" i="3"/>
  <c r="AE164" i="3"/>
  <c r="AA164" i="3"/>
  <c r="Y164" i="3"/>
  <c r="V164" i="3"/>
  <c r="T164" i="3"/>
  <c r="U164" i="3" s="1"/>
  <c r="P164" i="3"/>
  <c r="Q164" i="3" s="1"/>
  <c r="L164" i="3"/>
  <c r="M164" i="3" s="1"/>
  <c r="H164" i="3"/>
  <c r="I164" i="3" s="1"/>
  <c r="D164" i="3"/>
  <c r="C164" i="3"/>
  <c r="B164" i="3"/>
  <c r="AS163" i="3"/>
  <c r="AQ163" i="3"/>
  <c r="AM163" i="3"/>
  <c r="AK163" i="3"/>
  <c r="AG163" i="3"/>
  <c r="AE163" i="3"/>
  <c r="AA163" i="3"/>
  <c r="Y163" i="3"/>
  <c r="V163" i="3"/>
  <c r="T163" i="3"/>
  <c r="U163" i="3" s="1"/>
  <c r="P163" i="3"/>
  <c r="Q163" i="3" s="1"/>
  <c r="L163" i="3"/>
  <c r="M163" i="3" s="1"/>
  <c r="H163" i="3"/>
  <c r="I163" i="3" s="1"/>
  <c r="D163" i="3"/>
  <c r="C163" i="3"/>
  <c r="B163" i="3"/>
  <c r="AS162" i="3"/>
  <c r="AQ162" i="3"/>
  <c r="AM162" i="3"/>
  <c r="AK162" i="3"/>
  <c r="AG162" i="3"/>
  <c r="AE162" i="3"/>
  <c r="AA162" i="3"/>
  <c r="Y162" i="3"/>
  <c r="V162" i="3"/>
  <c r="T162" i="3"/>
  <c r="U162" i="3" s="1"/>
  <c r="P162" i="3"/>
  <c r="Q162" i="3" s="1"/>
  <c r="L162" i="3"/>
  <c r="M162" i="3" s="1"/>
  <c r="H162" i="3"/>
  <c r="I162" i="3" s="1"/>
  <c r="D162" i="3"/>
  <c r="C162" i="3"/>
  <c r="B162" i="3"/>
  <c r="AS161" i="3"/>
  <c r="AQ161" i="3"/>
  <c r="AM161" i="3"/>
  <c r="AK161" i="3"/>
  <c r="AG161" i="3"/>
  <c r="AE161" i="3"/>
  <c r="AA161" i="3"/>
  <c r="Y161" i="3"/>
  <c r="V161" i="3"/>
  <c r="T161" i="3"/>
  <c r="U161" i="3" s="1"/>
  <c r="P161" i="3"/>
  <c r="Q161" i="3" s="1"/>
  <c r="L161" i="3"/>
  <c r="M161" i="3" s="1"/>
  <c r="H161" i="3"/>
  <c r="I161" i="3" s="1"/>
  <c r="D161" i="3"/>
  <c r="C161" i="3"/>
  <c r="B161" i="3"/>
  <c r="AS160" i="3"/>
  <c r="AQ160" i="3"/>
  <c r="AM160" i="3"/>
  <c r="AK160" i="3"/>
  <c r="AG160" i="3"/>
  <c r="AE160" i="3"/>
  <c r="AA160" i="3"/>
  <c r="Y160" i="3"/>
  <c r="V160" i="3"/>
  <c r="T160" i="3"/>
  <c r="U160" i="3" s="1"/>
  <c r="P160" i="3"/>
  <c r="Q160" i="3" s="1"/>
  <c r="L160" i="3"/>
  <c r="M160" i="3" s="1"/>
  <c r="H160" i="3"/>
  <c r="I160" i="3" s="1"/>
  <c r="D160" i="3"/>
  <c r="C160" i="3"/>
  <c r="B160" i="3"/>
  <c r="AS159" i="3"/>
  <c r="AQ159" i="3"/>
  <c r="AM159" i="3"/>
  <c r="AK159" i="3"/>
  <c r="AG159" i="3"/>
  <c r="AE159" i="3"/>
  <c r="AA159" i="3"/>
  <c r="Y159" i="3"/>
  <c r="V159" i="3"/>
  <c r="T159" i="3"/>
  <c r="U159" i="3" s="1"/>
  <c r="P159" i="3"/>
  <c r="Q159" i="3" s="1"/>
  <c r="L159" i="3"/>
  <c r="M159" i="3" s="1"/>
  <c r="H159" i="3"/>
  <c r="I159" i="3" s="1"/>
  <c r="D159" i="3"/>
  <c r="C159" i="3"/>
  <c r="B159" i="3"/>
  <c r="AS158" i="3"/>
  <c r="AQ158" i="3"/>
  <c r="AM158" i="3"/>
  <c r="AK158" i="3"/>
  <c r="AG158" i="3"/>
  <c r="AE158" i="3"/>
  <c r="AA158" i="3"/>
  <c r="Y158" i="3"/>
  <c r="V158" i="3"/>
  <c r="T158" i="3"/>
  <c r="U158" i="3" s="1"/>
  <c r="P158" i="3"/>
  <c r="Q158" i="3" s="1"/>
  <c r="L158" i="3"/>
  <c r="M158" i="3" s="1"/>
  <c r="H158" i="3"/>
  <c r="I158" i="3" s="1"/>
  <c r="D158" i="3"/>
  <c r="C158" i="3"/>
  <c r="B158" i="3"/>
  <c r="AS157" i="3"/>
  <c r="AQ157" i="3"/>
  <c r="AM157" i="3"/>
  <c r="AK157" i="3"/>
  <c r="AG157" i="3"/>
  <c r="AE157" i="3"/>
  <c r="AA157" i="3"/>
  <c r="Y157" i="3"/>
  <c r="V157" i="3"/>
  <c r="T157" i="3"/>
  <c r="U157" i="3" s="1"/>
  <c r="P157" i="3"/>
  <c r="Q157" i="3" s="1"/>
  <c r="L157" i="3"/>
  <c r="M157" i="3" s="1"/>
  <c r="H157" i="3"/>
  <c r="I157" i="3" s="1"/>
  <c r="D157" i="3"/>
  <c r="C157" i="3"/>
  <c r="B157" i="3"/>
  <c r="AS156" i="3"/>
  <c r="AQ156" i="3"/>
  <c r="AM156" i="3"/>
  <c r="AK156" i="3"/>
  <c r="AG156" i="3"/>
  <c r="AE156" i="3"/>
  <c r="AA156" i="3"/>
  <c r="Y156" i="3"/>
  <c r="V156" i="3"/>
  <c r="T156" i="3"/>
  <c r="U156" i="3" s="1"/>
  <c r="P156" i="3"/>
  <c r="Q156" i="3" s="1"/>
  <c r="L156" i="3"/>
  <c r="M156" i="3" s="1"/>
  <c r="H156" i="3"/>
  <c r="I156" i="3" s="1"/>
  <c r="D156" i="3"/>
  <c r="C156" i="3"/>
  <c r="B156" i="3"/>
  <c r="AS155" i="3"/>
  <c r="AQ155" i="3"/>
  <c r="AM155" i="3"/>
  <c r="AK155" i="3"/>
  <c r="AG155" i="3"/>
  <c r="AE155" i="3"/>
  <c r="AA155" i="3"/>
  <c r="Y155" i="3"/>
  <c r="V155" i="3"/>
  <c r="T155" i="3"/>
  <c r="U155" i="3" s="1"/>
  <c r="P155" i="3"/>
  <c r="Q155" i="3" s="1"/>
  <c r="L155" i="3"/>
  <c r="M155" i="3" s="1"/>
  <c r="H155" i="3"/>
  <c r="I155" i="3" s="1"/>
  <c r="D155" i="3"/>
  <c r="C155" i="3"/>
  <c r="B155" i="3"/>
  <c r="AS154" i="3"/>
  <c r="AQ154" i="3"/>
  <c r="AM154" i="3"/>
  <c r="AK154" i="3"/>
  <c r="AG154" i="3"/>
  <c r="AE154" i="3"/>
  <c r="AA154" i="3"/>
  <c r="Y154" i="3"/>
  <c r="V154" i="3"/>
  <c r="T154" i="3"/>
  <c r="U154" i="3" s="1"/>
  <c r="P154" i="3"/>
  <c r="Q154" i="3" s="1"/>
  <c r="L154" i="3"/>
  <c r="M154" i="3" s="1"/>
  <c r="H154" i="3"/>
  <c r="I154" i="3" s="1"/>
  <c r="D154" i="3"/>
  <c r="C154" i="3"/>
  <c r="B154" i="3"/>
  <c r="AS153" i="3"/>
  <c r="AQ153" i="3"/>
  <c r="AM153" i="3"/>
  <c r="AK153" i="3"/>
  <c r="AG153" i="3"/>
  <c r="AE153" i="3"/>
  <c r="AA153" i="3"/>
  <c r="Y153" i="3"/>
  <c r="V153" i="3"/>
  <c r="T153" i="3"/>
  <c r="U153" i="3" s="1"/>
  <c r="P153" i="3"/>
  <c r="Q153" i="3" s="1"/>
  <c r="L153" i="3"/>
  <c r="M153" i="3" s="1"/>
  <c r="H153" i="3"/>
  <c r="I153" i="3" s="1"/>
  <c r="D153" i="3"/>
  <c r="C153" i="3"/>
  <c r="B153" i="3"/>
  <c r="AS152" i="3"/>
  <c r="AQ152" i="3"/>
  <c r="AM152" i="3"/>
  <c r="AK152" i="3"/>
  <c r="AG152" i="3"/>
  <c r="AE152" i="3"/>
  <c r="AA152" i="3"/>
  <c r="Y152" i="3"/>
  <c r="V152" i="3"/>
  <c r="T152" i="3"/>
  <c r="U152" i="3" s="1"/>
  <c r="P152" i="3"/>
  <c r="Q152" i="3" s="1"/>
  <c r="L152" i="3"/>
  <c r="M152" i="3" s="1"/>
  <c r="H152" i="3"/>
  <c r="I152" i="3" s="1"/>
  <c r="D152" i="3"/>
  <c r="C152" i="3"/>
  <c r="B152" i="3"/>
  <c r="AS151" i="3"/>
  <c r="AQ151" i="3"/>
  <c r="AM151" i="3"/>
  <c r="AK151" i="3"/>
  <c r="AG151" i="3"/>
  <c r="AE151" i="3"/>
  <c r="AA151" i="3"/>
  <c r="Y151" i="3"/>
  <c r="V151" i="3"/>
  <c r="T151" i="3"/>
  <c r="U151" i="3" s="1"/>
  <c r="P151" i="3"/>
  <c r="Q151" i="3" s="1"/>
  <c r="L151" i="3"/>
  <c r="M151" i="3" s="1"/>
  <c r="H151" i="3"/>
  <c r="I151" i="3" s="1"/>
  <c r="D151" i="3"/>
  <c r="C151" i="3"/>
  <c r="B151" i="3"/>
  <c r="AS150" i="3"/>
  <c r="AQ150" i="3"/>
  <c r="AM150" i="3"/>
  <c r="AK150" i="3"/>
  <c r="AG150" i="3"/>
  <c r="AE150" i="3"/>
  <c r="AA150" i="3"/>
  <c r="Y150" i="3"/>
  <c r="V150" i="3"/>
  <c r="T150" i="3"/>
  <c r="U150" i="3" s="1"/>
  <c r="P150" i="3"/>
  <c r="Q150" i="3" s="1"/>
  <c r="L150" i="3"/>
  <c r="M150" i="3" s="1"/>
  <c r="H150" i="3"/>
  <c r="I150" i="3" s="1"/>
  <c r="D150" i="3"/>
  <c r="C150" i="3"/>
  <c r="B150" i="3"/>
  <c r="AS149" i="3"/>
  <c r="AQ149" i="3"/>
  <c r="AM149" i="3"/>
  <c r="AK149" i="3"/>
  <c r="AG149" i="3"/>
  <c r="AE149" i="3"/>
  <c r="AA149" i="3"/>
  <c r="Y149" i="3"/>
  <c r="V149" i="3"/>
  <c r="T149" i="3"/>
  <c r="U149" i="3" s="1"/>
  <c r="P149" i="3"/>
  <c r="Q149" i="3" s="1"/>
  <c r="L149" i="3"/>
  <c r="M149" i="3" s="1"/>
  <c r="H149" i="3"/>
  <c r="I149" i="3" s="1"/>
  <c r="D149" i="3"/>
  <c r="C149" i="3"/>
  <c r="B149" i="3"/>
  <c r="AS148" i="3"/>
  <c r="AQ148" i="3"/>
  <c r="AM148" i="3"/>
  <c r="AK148" i="3"/>
  <c r="AG148" i="3"/>
  <c r="AE148" i="3"/>
  <c r="AA148" i="3"/>
  <c r="Y148" i="3"/>
  <c r="V148" i="3"/>
  <c r="T148" i="3"/>
  <c r="U148" i="3" s="1"/>
  <c r="P148" i="3"/>
  <c r="Q148" i="3" s="1"/>
  <c r="L148" i="3"/>
  <c r="M148" i="3" s="1"/>
  <c r="H148" i="3"/>
  <c r="I148" i="3" s="1"/>
  <c r="D148" i="3"/>
  <c r="C148" i="3"/>
  <c r="B148" i="3"/>
  <c r="AS147" i="3"/>
  <c r="AQ147" i="3"/>
  <c r="AM147" i="3"/>
  <c r="AK147" i="3"/>
  <c r="AG147" i="3"/>
  <c r="AE147" i="3"/>
  <c r="AA147" i="3"/>
  <c r="Y147" i="3"/>
  <c r="V147" i="3"/>
  <c r="T147" i="3"/>
  <c r="U147" i="3" s="1"/>
  <c r="P147" i="3"/>
  <c r="Q147" i="3" s="1"/>
  <c r="L147" i="3"/>
  <c r="M147" i="3" s="1"/>
  <c r="H147" i="3"/>
  <c r="I147" i="3" s="1"/>
  <c r="D147" i="3"/>
  <c r="C147" i="3"/>
  <c r="B147" i="3"/>
  <c r="AS146" i="3"/>
  <c r="AQ146" i="3"/>
  <c r="AM146" i="3"/>
  <c r="AK146" i="3"/>
  <c r="AG146" i="3"/>
  <c r="AE146" i="3"/>
  <c r="AA146" i="3"/>
  <c r="Y146" i="3"/>
  <c r="V146" i="3"/>
  <c r="T146" i="3"/>
  <c r="U146" i="3" s="1"/>
  <c r="P146" i="3"/>
  <c r="Q146" i="3" s="1"/>
  <c r="L146" i="3"/>
  <c r="M146" i="3" s="1"/>
  <c r="H146" i="3"/>
  <c r="I146" i="3" s="1"/>
  <c r="D146" i="3"/>
  <c r="C146" i="3"/>
  <c r="B146" i="3"/>
  <c r="AS145" i="3"/>
  <c r="AQ145" i="3"/>
  <c r="AM145" i="3"/>
  <c r="AK145" i="3"/>
  <c r="AG145" i="3"/>
  <c r="AE145" i="3"/>
  <c r="AA145" i="3"/>
  <c r="Y145" i="3"/>
  <c r="V145" i="3"/>
  <c r="T145" i="3"/>
  <c r="U145" i="3" s="1"/>
  <c r="P145" i="3"/>
  <c r="Q145" i="3" s="1"/>
  <c r="L145" i="3"/>
  <c r="M145" i="3" s="1"/>
  <c r="H145" i="3"/>
  <c r="I145" i="3" s="1"/>
  <c r="D145" i="3"/>
  <c r="C145" i="3"/>
  <c r="B145" i="3"/>
  <c r="AS144" i="3"/>
  <c r="AQ144" i="3"/>
  <c r="AM144" i="3"/>
  <c r="AK144" i="3"/>
  <c r="AG144" i="3"/>
  <c r="AE144" i="3"/>
  <c r="AA144" i="3"/>
  <c r="Y144" i="3"/>
  <c r="V144" i="3"/>
  <c r="T144" i="3"/>
  <c r="U144" i="3" s="1"/>
  <c r="P144" i="3"/>
  <c r="Q144" i="3" s="1"/>
  <c r="L144" i="3"/>
  <c r="M144" i="3" s="1"/>
  <c r="H144" i="3"/>
  <c r="I144" i="3" s="1"/>
  <c r="D144" i="3"/>
  <c r="C144" i="3"/>
  <c r="B144" i="3"/>
  <c r="AS143" i="3"/>
  <c r="AQ143" i="3"/>
  <c r="AM143" i="3"/>
  <c r="AK143" i="3"/>
  <c r="AG143" i="3"/>
  <c r="AE143" i="3"/>
  <c r="AA143" i="3"/>
  <c r="Y143" i="3"/>
  <c r="V143" i="3"/>
  <c r="T143" i="3"/>
  <c r="U143" i="3" s="1"/>
  <c r="P143" i="3"/>
  <c r="Q143" i="3" s="1"/>
  <c r="L143" i="3"/>
  <c r="M143" i="3" s="1"/>
  <c r="H143" i="3"/>
  <c r="I143" i="3" s="1"/>
  <c r="D143" i="3"/>
  <c r="C143" i="3"/>
  <c r="B143" i="3"/>
  <c r="AS142" i="3"/>
  <c r="AQ142" i="3"/>
  <c r="AM142" i="3"/>
  <c r="AK142" i="3"/>
  <c r="AG142" i="3"/>
  <c r="AE142" i="3"/>
  <c r="AA142" i="3"/>
  <c r="Y142" i="3"/>
  <c r="V142" i="3"/>
  <c r="T142" i="3"/>
  <c r="U142" i="3" s="1"/>
  <c r="P142" i="3"/>
  <c r="Q142" i="3" s="1"/>
  <c r="L142" i="3"/>
  <c r="M142" i="3" s="1"/>
  <c r="H142" i="3"/>
  <c r="I142" i="3" s="1"/>
  <c r="D142" i="3"/>
  <c r="C142" i="3"/>
  <c r="B142" i="3"/>
  <c r="AS141" i="3"/>
  <c r="AQ141" i="3"/>
  <c r="AM141" i="3"/>
  <c r="AK141" i="3"/>
  <c r="AG141" i="3"/>
  <c r="AE141" i="3"/>
  <c r="AA141" i="3"/>
  <c r="Y141" i="3"/>
  <c r="V141" i="3"/>
  <c r="T141" i="3"/>
  <c r="U141" i="3" s="1"/>
  <c r="P141" i="3"/>
  <c r="Q141" i="3" s="1"/>
  <c r="L141" i="3"/>
  <c r="M141" i="3" s="1"/>
  <c r="H141" i="3"/>
  <c r="I141" i="3" s="1"/>
  <c r="D141" i="3"/>
  <c r="C141" i="3"/>
  <c r="B141" i="3"/>
  <c r="AS140" i="3"/>
  <c r="AQ140" i="3"/>
  <c r="AM140" i="3"/>
  <c r="AK140" i="3"/>
  <c r="AG140" i="3"/>
  <c r="AE140" i="3"/>
  <c r="AA140" i="3"/>
  <c r="Y140" i="3"/>
  <c r="V140" i="3"/>
  <c r="T140" i="3"/>
  <c r="U140" i="3" s="1"/>
  <c r="P140" i="3"/>
  <c r="Q140" i="3" s="1"/>
  <c r="L140" i="3"/>
  <c r="M140" i="3" s="1"/>
  <c r="H140" i="3"/>
  <c r="I140" i="3" s="1"/>
  <c r="D140" i="3"/>
  <c r="C140" i="3"/>
  <c r="B140" i="3"/>
  <c r="AS139" i="3"/>
  <c r="AQ139" i="3"/>
  <c r="AM139" i="3"/>
  <c r="AK139" i="3"/>
  <c r="AG139" i="3"/>
  <c r="AE139" i="3"/>
  <c r="AA139" i="3"/>
  <c r="Y139" i="3"/>
  <c r="V139" i="3"/>
  <c r="T139" i="3"/>
  <c r="U139" i="3" s="1"/>
  <c r="P139" i="3"/>
  <c r="Q139" i="3" s="1"/>
  <c r="L139" i="3"/>
  <c r="M139" i="3" s="1"/>
  <c r="H139" i="3"/>
  <c r="I139" i="3" s="1"/>
  <c r="D139" i="3"/>
  <c r="C139" i="3"/>
  <c r="B139" i="3"/>
  <c r="AS138" i="3"/>
  <c r="AQ138" i="3"/>
  <c r="AM138" i="3"/>
  <c r="AK138" i="3"/>
  <c r="AG138" i="3"/>
  <c r="AE138" i="3"/>
  <c r="AA138" i="3"/>
  <c r="Y138" i="3"/>
  <c r="V138" i="3"/>
  <c r="T138" i="3"/>
  <c r="U138" i="3" s="1"/>
  <c r="P138" i="3"/>
  <c r="Q138" i="3" s="1"/>
  <c r="L138" i="3"/>
  <c r="M138" i="3" s="1"/>
  <c r="H138" i="3"/>
  <c r="I138" i="3" s="1"/>
  <c r="D138" i="3"/>
  <c r="C138" i="3"/>
  <c r="B138" i="3"/>
  <c r="AS137" i="3"/>
  <c r="AQ137" i="3"/>
  <c r="AM137" i="3"/>
  <c r="AK137" i="3"/>
  <c r="AG137" i="3"/>
  <c r="AE137" i="3"/>
  <c r="AA137" i="3"/>
  <c r="Y137" i="3"/>
  <c r="V137" i="3"/>
  <c r="T137" i="3"/>
  <c r="U137" i="3" s="1"/>
  <c r="P137" i="3"/>
  <c r="Q137" i="3" s="1"/>
  <c r="L137" i="3"/>
  <c r="M137" i="3" s="1"/>
  <c r="H137" i="3"/>
  <c r="I137" i="3" s="1"/>
  <c r="D137" i="3"/>
  <c r="C137" i="3"/>
  <c r="B137" i="3"/>
  <c r="AS136" i="3"/>
  <c r="AQ136" i="3"/>
  <c r="AM136" i="3"/>
  <c r="AK136" i="3"/>
  <c r="AG136" i="3"/>
  <c r="AE136" i="3"/>
  <c r="AA136" i="3"/>
  <c r="Y136" i="3"/>
  <c r="V136" i="3"/>
  <c r="T136" i="3"/>
  <c r="U136" i="3" s="1"/>
  <c r="P136" i="3"/>
  <c r="Q136" i="3" s="1"/>
  <c r="L136" i="3"/>
  <c r="M136" i="3" s="1"/>
  <c r="H136" i="3"/>
  <c r="I136" i="3" s="1"/>
  <c r="D136" i="3"/>
  <c r="C136" i="3"/>
  <c r="B136" i="3"/>
  <c r="AS135" i="3"/>
  <c r="AQ135" i="3"/>
  <c r="AM135" i="3"/>
  <c r="AK135" i="3"/>
  <c r="AG135" i="3"/>
  <c r="AE135" i="3"/>
  <c r="AA135" i="3"/>
  <c r="Y135" i="3"/>
  <c r="V135" i="3"/>
  <c r="T135" i="3"/>
  <c r="U135" i="3" s="1"/>
  <c r="P135" i="3"/>
  <c r="Q135" i="3" s="1"/>
  <c r="L135" i="3"/>
  <c r="M135" i="3" s="1"/>
  <c r="H135" i="3"/>
  <c r="I135" i="3" s="1"/>
  <c r="D135" i="3"/>
  <c r="C135" i="3"/>
  <c r="B135" i="3"/>
  <c r="AS134" i="3"/>
  <c r="AQ134" i="3"/>
  <c r="AM134" i="3"/>
  <c r="AK134" i="3"/>
  <c r="AG134" i="3"/>
  <c r="AE134" i="3"/>
  <c r="AA134" i="3"/>
  <c r="Y134" i="3"/>
  <c r="V134" i="3"/>
  <c r="T134" i="3"/>
  <c r="U134" i="3" s="1"/>
  <c r="P134" i="3"/>
  <c r="Q134" i="3" s="1"/>
  <c r="L134" i="3"/>
  <c r="M134" i="3" s="1"/>
  <c r="H134" i="3"/>
  <c r="I134" i="3" s="1"/>
  <c r="D134" i="3"/>
  <c r="C134" i="3"/>
  <c r="B134" i="3"/>
  <c r="AS133" i="3"/>
  <c r="AQ133" i="3"/>
  <c r="AM133" i="3"/>
  <c r="AK133" i="3"/>
  <c r="AG133" i="3"/>
  <c r="AE133" i="3"/>
  <c r="AA133" i="3"/>
  <c r="Y133" i="3"/>
  <c r="V133" i="3"/>
  <c r="T133" i="3"/>
  <c r="U133" i="3" s="1"/>
  <c r="P133" i="3"/>
  <c r="Q133" i="3" s="1"/>
  <c r="L133" i="3"/>
  <c r="M133" i="3" s="1"/>
  <c r="H133" i="3"/>
  <c r="I133" i="3" s="1"/>
  <c r="D133" i="3"/>
  <c r="C133" i="3"/>
  <c r="B133" i="3"/>
  <c r="AS132" i="3"/>
  <c r="AQ132" i="3"/>
  <c r="AM132" i="3"/>
  <c r="AK132" i="3"/>
  <c r="AG132" i="3"/>
  <c r="AE132" i="3"/>
  <c r="AA132" i="3"/>
  <c r="Y132" i="3"/>
  <c r="V132" i="3"/>
  <c r="T132" i="3"/>
  <c r="U132" i="3" s="1"/>
  <c r="P132" i="3"/>
  <c r="Q132" i="3" s="1"/>
  <c r="L132" i="3"/>
  <c r="M132" i="3" s="1"/>
  <c r="H132" i="3"/>
  <c r="I132" i="3" s="1"/>
  <c r="D132" i="3"/>
  <c r="C132" i="3"/>
  <c r="B132" i="3"/>
  <c r="AS131" i="3"/>
  <c r="AQ131" i="3"/>
  <c r="AM131" i="3"/>
  <c r="AK131" i="3"/>
  <c r="AG131" i="3"/>
  <c r="AE131" i="3"/>
  <c r="AA131" i="3"/>
  <c r="Y131" i="3"/>
  <c r="V131" i="3"/>
  <c r="T131" i="3"/>
  <c r="U131" i="3" s="1"/>
  <c r="P131" i="3"/>
  <c r="Q131" i="3" s="1"/>
  <c r="L131" i="3"/>
  <c r="M131" i="3" s="1"/>
  <c r="H131" i="3"/>
  <c r="I131" i="3" s="1"/>
  <c r="D131" i="3"/>
  <c r="C131" i="3"/>
  <c r="B131" i="3"/>
  <c r="AS130" i="3"/>
  <c r="AQ130" i="3"/>
  <c r="AM130" i="3"/>
  <c r="AK130" i="3"/>
  <c r="AG130" i="3"/>
  <c r="AE130" i="3"/>
  <c r="AA130" i="3"/>
  <c r="Y130" i="3"/>
  <c r="V130" i="3"/>
  <c r="T130" i="3"/>
  <c r="U130" i="3" s="1"/>
  <c r="P130" i="3"/>
  <c r="Q130" i="3" s="1"/>
  <c r="L130" i="3"/>
  <c r="M130" i="3" s="1"/>
  <c r="H130" i="3"/>
  <c r="I130" i="3" s="1"/>
  <c r="D130" i="3"/>
  <c r="C130" i="3"/>
  <c r="B130" i="3"/>
  <c r="AS129" i="3"/>
  <c r="AQ129" i="3"/>
  <c r="AM129" i="3"/>
  <c r="AK129" i="3"/>
  <c r="AG129" i="3"/>
  <c r="AE129" i="3"/>
  <c r="AA129" i="3"/>
  <c r="Y129" i="3"/>
  <c r="V129" i="3"/>
  <c r="T129" i="3"/>
  <c r="U129" i="3" s="1"/>
  <c r="P129" i="3"/>
  <c r="Q129" i="3" s="1"/>
  <c r="L129" i="3"/>
  <c r="M129" i="3" s="1"/>
  <c r="H129" i="3"/>
  <c r="I129" i="3" s="1"/>
  <c r="D129" i="3"/>
  <c r="C129" i="3"/>
  <c r="B129" i="3"/>
  <c r="AS128" i="3"/>
  <c r="AQ128" i="3"/>
  <c r="AM128" i="3"/>
  <c r="AK128" i="3"/>
  <c r="AG128" i="3"/>
  <c r="AE128" i="3"/>
  <c r="AA128" i="3"/>
  <c r="Y128" i="3"/>
  <c r="V128" i="3"/>
  <c r="T128" i="3"/>
  <c r="U128" i="3" s="1"/>
  <c r="P128" i="3"/>
  <c r="Q128" i="3" s="1"/>
  <c r="L128" i="3"/>
  <c r="M128" i="3" s="1"/>
  <c r="H128" i="3"/>
  <c r="I128" i="3" s="1"/>
  <c r="D128" i="3"/>
  <c r="C128" i="3"/>
  <c r="B128" i="3"/>
  <c r="AS127" i="3"/>
  <c r="AQ127" i="3"/>
  <c r="AM127" i="3"/>
  <c r="AK127" i="3"/>
  <c r="AG127" i="3"/>
  <c r="AE127" i="3"/>
  <c r="AA127" i="3"/>
  <c r="Y127" i="3"/>
  <c r="V127" i="3"/>
  <c r="T127" i="3"/>
  <c r="U127" i="3" s="1"/>
  <c r="P127" i="3"/>
  <c r="Q127" i="3" s="1"/>
  <c r="L127" i="3"/>
  <c r="M127" i="3" s="1"/>
  <c r="H127" i="3"/>
  <c r="I127" i="3" s="1"/>
  <c r="D127" i="3"/>
  <c r="C127" i="3"/>
  <c r="B127" i="3"/>
  <c r="AS126" i="3"/>
  <c r="AQ126" i="3"/>
  <c r="AM126" i="3"/>
  <c r="AK126" i="3"/>
  <c r="AG126" i="3"/>
  <c r="AE126" i="3"/>
  <c r="AA126" i="3"/>
  <c r="Y126" i="3"/>
  <c r="V126" i="3"/>
  <c r="T126" i="3"/>
  <c r="U126" i="3" s="1"/>
  <c r="P126" i="3"/>
  <c r="Q126" i="3" s="1"/>
  <c r="L126" i="3"/>
  <c r="M126" i="3" s="1"/>
  <c r="H126" i="3"/>
  <c r="I126" i="3" s="1"/>
  <c r="D126" i="3"/>
  <c r="C126" i="3"/>
  <c r="B126" i="3"/>
  <c r="AS125" i="3"/>
  <c r="AQ125" i="3"/>
  <c r="AM125" i="3"/>
  <c r="AK125" i="3"/>
  <c r="AG125" i="3"/>
  <c r="AE125" i="3"/>
  <c r="AA125" i="3"/>
  <c r="Y125" i="3"/>
  <c r="V125" i="3"/>
  <c r="T125" i="3"/>
  <c r="U125" i="3" s="1"/>
  <c r="P125" i="3"/>
  <c r="Q125" i="3" s="1"/>
  <c r="L125" i="3"/>
  <c r="M125" i="3" s="1"/>
  <c r="H125" i="3"/>
  <c r="I125" i="3" s="1"/>
  <c r="D125" i="3"/>
  <c r="C125" i="3"/>
  <c r="B125" i="3"/>
  <c r="AS124" i="3"/>
  <c r="AQ124" i="3"/>
  <c r="AM124" i="3"/>
  <c r="AK124" i="3"/>
  <c r="AG124" i="3"/>
  <c r="AE124" i="3"/>
  <c r="AA124" i="3"/>
  <c r="Y124" i="3"/>
  <c r="V124" i="3"/>
  <c r="T124" i="3"/>
  <c r="U124" i="3" s="1"/>
  <c r="P124" i="3"/>
  <c r="Q124" i="3" s="1"/>
  <c r="L124" i="3"/>
  <c r="M124" i="3" s="1"/>
  <c r="H124" i="3"/>
  <c r="I124" i="3" s="1"/>
  <c r="D124" i="3"/>
  <c r="C124" i="3"/>
  <c r="B124" i="3"/>
  <c r="AS123" i="3"/>
  <c r="AQ123" i="3"/>
  <c r="AM123" i="3"/>
  <c r="AK123" i="3"/>
  <c r="AG123" i="3"/>
  <c r="AE123" i="3"/>
  <c r="AA123" i="3"/>
  <c r="Y123" i="3"/>
  <c r="V123" i="3"/>
  <c r="T123" i="3"/>
  <c r="U123" i="3" s="1"/>
  <c r="P123" i="3"/>
  <c r="Q123" i="3" s="1"/>
  <c r="L123" i="3"/>
  <c r="M123" i="3" s="1"/>
  <c r="H123" i="3"/>
  <c r="I123" i="3" s="1"/>
  <c r="D123" i="3"/>
  <c r="C123" i="3"/>
  <c r="B123" i="3"/>
  <c r="AS122" i="3"/>
  <c r="AQ122" i="3"/>
  <c r="AM122" i="3"/>
  <c r="AK122" i="3"/>
  <c r="AG122" i="3"/>
  <c r="AE122" i="3"/>
  <c r="AA122" i="3"/>
  <c r="Y122" i="3"/>
  <c r="V122" i="3"/>
  <c r="T122" i="3"/>
  <c r="U122" i="3" s="1"/>
  <c r="P122" i="3"/>
  <c r="Q122" i="3" s="1"/>
  <c r="L122" i="3"/>
  <c r="M122" i="3" s="1"/>
  <c r="H122" i="3"/>
  <c r="I122" i="3" s="1"/>
  <c r="D122" i="3"/>
  <c r="C122" i="3"/>
  <c r="B122" i="3"/>
  <c r="AS121" i="3"/>
  <c r="AQ121" i="3"/>
  <c r="AM121" i="3"/>
  <c r="AK121" i="3"/>
  <c r="AG121" i="3"/>
  <c r="AE121" i="3"/>
  <c r="AA121" i="3"/>
  <c r="Y121" i="3"/>
  <c r="V121" i="3"/>
  <c r="T121" i="3"/>
  <c r="U121" i="3" s="1"/>
  <c r="P121" i="3"/>
  <c r="Q121" i="3" s="1"/>
  <c r="L121" i="3"/>
  <c r="M121" i="3" s="1"/>
  <c r="H121" i="3"/>
  <c r="I121" i="3" s="1"/>
  <c r="D121" i="3"/>
  <c r="C121" i="3"/>
  <c r="B121" i="3"/>
  <c r="AS120" i="3"/>
  <c r="AQ120" i="3"/>
  <c r="AM120" i="3"/>
  <c r="AK120" i="3"/>
  <c r="AG120" i="3"/>
  <c r="AE120" i="3"/>
  <c r="AA120" i="3"/>
  <c r="Y120" i="3"/>
  <c r="V120" i="3"/>
  <c r="T120" i="3"/>
  <c r="U120" i="3" s="1"/>
  <c r="P120" i="3"/>
  <c r="Q120" i="3" s="1"/>
  <c r="L120" i="3"/>
  <c r="M120" i="3" s="1"/>
  <c r="H120" i="3"/>
  <c r="I120" i="3" s="1"/>
  <c r="D120" i="3"/>
  <c r="C120" i="3"/>
  <c r="B120" i="3"/>
  <c r="AS119" i="3"/>
  <c r="AQ119" i="3"/>
  <c r="AM119" i="3"/>
  <c r="AK119" i="3"/>
  <c r="AG119" i="3"/>
  <c r="AE119" i="3"/>
  <c r="AA119" i="3"/>
  <c r="Y119" i="3"/>
  <c r="V119" i="3"/>
  <c r="T119" i="3"/>
  <c r="U119" i="3" s="1"/>
  <c r="P119" i="3"/>
  <c r="Q119" i="3" s="1"/>
  <c r="L119" i="3"/>
  <c r="M119" i="3" s="1"/>
  <c r="H119" i="3"/>
  <c r="I119" i="3" s="1"/>
  <c r="D119" i="3"/>
  <c r="C119" i="3"/>
  <c r="B119" i="3"/>
  <c r="AS118" i="3"/>
  <c r="AQ118" i="3"/>
  <c r="AM118" i="3"/>
  <c r="AK118" i="3"/>
  <c r="AG118" i="3"/>
  <c r="AE118" i="3"/>
  <c r="AA118" i="3"/>
  <c r="Y118" i="3"/>
  <c r="V118" i="3"/>
  <c r="T118" i="3"/>
  <c r="U118" i="3" s="1"/>
  <c r="P118" i="3"/>
  <c r="Q118" i="3" s="1"/>
  <c r="L118" i="3"/>
  <c r="M118" i="3" s="1"/>
  <c r="H118" i="3"/>
  <c r="I118" i="3" s="1"/>
  <c r="D118" i="3"/>
  <c r="C118" i="3"/>
  <c r="B118" i="3"/>
  <c r="AS117" i="3"/>
  <c r="AQ117" i="3"/>
  <c r="AM117" i="3"/>
  <c r="AK117" i="3"/>
  <c r="AG117" i="3"/>
  <c r="AE117" i="3"/>
  <c r="AA117" i="3"/>
  <c r="Y117" i="3"/>
  <c r="V117" i="3"/>
  <c r="T117" i="3"/>
  <c r="U117" i="3" s="1"/>
  <c r="P117" i="3"/>
  <c r="Q117" i="3" s="1"/>
  <c r="L117" i="3"/>
  <c r="M117" i="3" s="1"/>
  <c r="H117" i="3"/>
  <c r="I117" i="3" s="1"/>
  <c r="D117" i="3"/>
  <c r="C117" i="3"/>
  <c r="B117" i="3"/>
  <c r="AS116" i="3"/>
  <c r="AQ116" i="3"/>
  <c r="AM116" i="3"/>
  <c r="AK116" i="3"/>
  <c r="AG116" i="3"/>
  <c r="AE116" i="3"/>
  <c r="AA116" i="3"/>
  <c r="Y116" i="3"/>
  <c r="V116" i="3"/>
  <c r="T116" i="3"/>
  <c r="U116" i="3" s="1"/>
  <c r="P116" i="3"/>
  <c r="Q116" i="3" s="1"/>
  <c r="L116" i="3"/>
  <c r="M116" i="3" s="1"/>
  <c r="H116" i="3"/>
  <c r="I116" i="3" s="1"/>
  <c r="D116" i="3"/>
  <c r="C116" i="3"/>
  <c r="B116" i="3"/>
  <c r="AS115" i="3"/>
  <c r="AQ115" i="3"/>
  <c r="AM115" i="3"/>
  <c r="AK115" i="3"/>
  <c r="AG115" i="3"/>
  <c r="AE115" i="3"/>
  <c r="AA115" i="3"/>
  <c r="Y115" i="3"/>
  <c r="V115" i="3"/>
  <c r="T115" i="3"/>
  <c r="U115" i="3" s="1"/>
  <c r="P115" i="3"/>
  <c r="Q115" i="3" s="1"/>
  <c r="L115" i="3"/>
  <c r="M115" i="3" s="1"/>
  <c r="H115" i="3"/>
  <c r="I115" i="3" s="1"/>
  <c r="D115" i="3"/>
  <c r="C115" i="3"/>
  <c r="B115" i="3"/>
  <c r="AS114" i="3"/>
  <c r="AQ114" i="3"/>
  <c r="AM114" i="3"/>
  <c r="AK114" i="3"/>
  <c r="AG114" i="3"/>
  <c r="AE114" i="3"/>
  <c r="AA114" i="3"/>
  <c r="Y114" i="3"/>
  <c r="V114" i="3"/>
  <c r="T114" i="3"/>
  <c r="U114" i="3" s="1"/>
  <c r="P114" i="3"/>
  <c r="Q114" i="3" s="1"/>
  <c r="L114" i="3"/>
  <c r="M114" i="3" s="1"/>
  <c r="H114" i="3"/>
  <c r="I114" i="3" s="1"/>
  <c r="D114" i="3"/>
  <c r="C114" i="3"/>
  <c r="B114" i="3"/>
  <c r="AS113" i="3"/>
  <c r="AQ113" i="3"/>
  <c r="AM113" i="3"/>
  <c r="AK113" i="3"/>
  <c r="AG113" i="3"/>
  <c r="AE113" i="3"/>
  <c r="AA113" i="3"/>
  <c r="Y113" i="3"/>
  <c r="V113" i="3"/>
  <c r="T113" i="3"/>
  <c r="U113" i="3" s="1"/>
  <c r="P113" i="3"/>
  <c r="Q113" i="3" s="1"/>
  <c r="L113" i="3"/>
  <c r="M113" i="3" s="1"/>
  <c r="H113" i="3"/>
  <c r="I113" i="3" s="1"/>
  <c r="D113" i="3"/>
  <c r="C113" i="3"/>
  <c r="B113" i="3"/>
  <c r="AS112" i="3"/>
  <c r="AQ112" i="3"/>
  <c r="AM112" i="3"/>
  <c r="AK112" i="3"/>
  <c r="AG112" i="3"/>
  <c r="AE112" i="3"/>
  <c r="AA112" i="3"/>
  <c r="Y112" i="3"/>
  <c r="V112" i="3"/>
  <c r="T112" i="3"/>
  <c r="U112" i="3" s="1"/>
  <c r="P112" i="3"/>
  <c r="Q112" i="3" s="1"/>
  <c r="L112" i="3"/>
  <c r="M112" i="3" s="1"/>
  <c r="H112" i="3"/>
  <c r="I112" i="3" s="1"/>
  <c r="D112" i="3"/>
  <c r="C112" i="3"/>
  <c r="B112" i="3"/>
  <c r="AS111" i="3"/>
  <c r="AQ111" i="3"/>
  <c r="AM111" i="3"/>
  <c r="AK111" i="3"/>
  <c r="AG111" i="3"/>
  <c r="AE111" i="3"/>
  <c r="AA111" i="3"/>
  <c r="Y111" i="3"/>
  <c r="V111" i="3"/>
  <c r="T111" i="3"/>
  <c r="U111" i="3" s="1"/>
  <c r="P111" i="3"/>
  <c r="Q111" i="3" s="1"/>
  <c r="L111" i="3"/>
  <c r="M111" i="3" s="1"/>
  <c r="H111" i="3"/>
  <c r="I111" i="3" s="1"/>
  <c r="D111" i="3"/>
  <c r="C111" i="3"/>
  <c r="B111" i="3"/>
  <c r="AS110" i="3"/>
  <c r="AQ110" i="3"/>
  <c r="AM110" i="3"/>
  <c r="AK110" i="3"/>
  <c r="AG110" i="3"/>
  <c r="AE110" i="3"/>
  <c r="AA110" i="3"/>
  <c r="Y110" i="3"/>
  <c r="V110" i="3"/>
  <c r="T110" i="3"/>
  <c r="U110" i="3" s="1"/>
  <c r="P110" i="3"/>
  <c r="Q110" i="3" s="1"/>
  <c r="L110" i="3"/>
  <c r="M110" i="3" s="1"/>
  <c r="H110" i="3"/>
  <c r="I110" i="3" s="1"/>
  <c r="D110" i="3"/>
  <c r="C110" i="3"/>
  <c r="B110" i="3"/>
  <c r="AS109" i="3"/>
  <c r="AQ109" i="3"/>
  <c r="AM109" i="3"/>
  <c r="AK109" i="3"/>
  <c r="AG109" i="3"/>
  <c r="AE109" i="3"/>
  <c r="AA109" i="3"/>
  <c r="Y109" i="3"/>
  <c r="V109" i="3"/>
  <c r="T109" i="3"/>
  <c r="U109" i="3" s="1"/>
  <c r="P109" i="3"/>
  <c r="Q109" i="3" s="1"/>
  <c r="L109" i="3"/>
  <c r="M109" i="3" s="1"/>
  <c r="H109" i="3"/>
  <c r="I109" i="3" s="1"/>
  <c r="D109" i="3"/>
  <c r="C109" i="3"/>
  <c r="B109" i="3"/>
  <c r="AS108" i="3"/>
  <c r="AQ108" i="3"/>
  <c r="AM108" i="3"/>
  <c r="AK108" i="3"/>
  <c r="AG108" i="3"/>
  <c r="AE108" i="3"/>
  <c r="AA108" i="3"/>
  <c r="Y108" i="3"/>
  <c r="V108" i="3"/>
  <c r="T108" i="3"/>
  <c r="U108" i="3" s="1"/>
  <c r="P108" i="3"/>
  <c r="Q108" i="3" s="1"/>
  <c r="L108" i="3"/>
  <c r="M108" i="3" s="1"/>
  <c r="H108" i="3"/>
  <c r="I108" i="3" s="1"/>
  <c r="D108" i="3"/>
  <c r="C108" i="3"/>
  <c r="B108" i="3"/>
  <c r="AS107" i="3"/>
  <c r="AQ107" i="3"/>
  <c r="AM107" i="3"/>
  <c r="AK107" i="3"/>
  <c r="AG107" i="3"/>
  <c r="AE107" i="3"/>
  <c r="AA107" i="3"/>
  <c r="Y107" i="3"/>
  <c r="V107" i="3"/>
  <c r="T107" i="3"/>
  <c r="U107" i="3" s="1"/>
  <c r="P107" i="3"/>
  <c r="Q107" i="3" s="1"/>
  <c r="L107" i="3"/>
  <c r="M107" i="3" s="1"/>
  <c r="H107" i="3"/>
  <c r="I107" i="3" s="1"/>
  <c r="D107" i="3"/>
  <c r="C107" i="3"/>
  <c r="B107" i="3"/>
  <c r="AS106" i="3"/>
  <c r="AQ106" i="3"/>
  <c r="AM106" i="3"/>
  <c r="AK106" i="3"/>
  <c r="AG106" i="3"/>
  <c r="AE106" i="3"/>
  <c r="AA106" i="3"/>
  <c r="Y106" i="3"/>
  <c r="V106" i="3"/>
  <c r="T106" i="3"/>
  <c r="U106" i="3" s="1"/>
  <c r="P106" i="3"/>
  <c r="Q106" i="3" s="1"/>
  <c r="L106" i="3"/>
  <c r="M106" i="3" s="1"/>
  <c r="H106" i="3"/>
  <c r="I106" i="3" s="1"/>
  <c r="D106" i="3"/>
  <c r="C106" i="3"/>
  <c r="B106" i="3"/>
  <c r="AS105" i="3"/>
  <c r="AQ105" i="3"/>
  <c r="AM105" i="3"/>
  <c r="AK105" i="3"/>
  <c r="AG105" i="3"/>
  <c r="AE105" i="3"/>
  <c r="AA105" i="3"/>
  <c r="Y105" i="3"/>
  <c r="V105" i="3"/>
  <c r="T105" i="3"/>
  <c r="U105" i="3" s="1"/>
  <c r="P105" i="3"/>
  <c r="Q105" i="3" s="1"/>
  <c r="L105" i="3"/>
  <c r="M105" i="3" s="1"/>
  <c r="H105" i="3"/>
  <c r="I105" i="3" s="1"/>
  <c r="D105" i="3"/>
  <c r="C105" i="3"/>
  <c r="B105" i="3"/>
  <c r="AS104" i="3"/>
  <c r="AQ104" i="3"/>
  <c r="AM104" i="3"/>
  <c r="AK104" i="3"/>
  <c r="AG104" i="3"/>
  <c r="AE104" i="3"/>
  <c r="AA104" i="3"/>
  <c r="Y104" i="3"/>
  <c r="V104" i="3"/>
  <c r="T104" i="3"/>
  <c r="U104" i="3" s="1"/>
  <c r="P104" i="3"/>
  <c r="Q104" i="3" s="1"/>
  <c r="L104" i="3"/>
  <c r="M104" i="3" s="1"/>
  <c r="H104" i="3"/>
  <c r="I104" i="3" s="1"/>
  <c r="D104" i="3"/>
  <c r="C104" i="3"/>
  <c r="B104" i="3"/>
  <c r="AS103" i="3"/>
  <c r="AQ103" i="3"/>
  <c r="AM103" i="3"/>
  <c r="AK103" i="3"/>
  <c r="AG103" i="3"/>
  <c r="AE103" i="3"/>
  <c r="AA103" i="3"/>
  <c r="Y103" i="3"/>
  <c r="V103" i="3"/>
  <c r="T103" i="3"/>
  <c r="U103" i="3" s="1"/>
  <c r="P103" i="3"/>
  <c r="Q103" i="3" s="1"/>
  <c r="L103" i="3"/>
  <c r="M103" i="3" s="1"/>
  <c r="H103" i="3"/>
  <c r="I103" i="3" s="1"/>
  <c r="D103" i="3"/>
  <c r="C103" i="3"/>
  <c r="B103" i="3"/>
  <c r="AS102" i="3"/>
  <c r="AQ102" i="3"/>
  <c r="AM102" i="3"/>
  <c r="AK102" i="3"/>
  <c r="AG102" i="3"/>
  <c r="AE102" i="3"/>
  <c r="AA102" i="3"/>
  <c r="Y102" i="3"/>
  <c r="V102" i="3"/>
  <c r="T102" i="3"/>
  <c r="U102" i="3" s="1"/>
  <c r="P102" i="3"/>
  <c r="Q102" i="3" s="1"/>
  <c r="L102" i="3"/>
  <c r="M102" i="3" s="1"/>
  <c r="H102" i="3"/>
  <c r="I102" i="3" s="1"/>
  <c r="D102" i="3"/>
  <c r="C102" i="3"/>
  <c r="B102" i="3"/>
  <c r="AS101" i="3"/>
  <c r="AQ101" i="3"/>
  <c r="AM101" i="3"/>
  <c r="AK101" i="3"/>
  <c r="AG101" i="3"/>
  <c r="AE101" i="3"/>
  <c r="AA101" i="3"/>
  <c r="Y101" i="3"/>
  <c r="V101" i="3"/>
  <c r="T101" i="3"/>
  <c r="U101" i="3" s="1"/>
  <c r="P101" i="3"/>
  <c r="Q101" i="3" s="1"/>
  <c r="L101" i="3"/>
  <c r="M101" i="3" s="1"/>
  <c r="H101" i="3"/>
  <c r="I101" i="3" s="1"/>
  <c r="D101" i="3"/>
  <c r="C101" i="3"/>
  <c r="B101" i="3"/>
  <c r="AS100" i="3"/>
  <c r="AQ100" i="3"/>
  <c r="AM100" i="3"/>
  <c r="AK100" i="3"/>
  <c r="AG100" i="3"/>
  <c r="AE100" i="3"/>
  <c r="AA100" i="3"/>
  <c r="Y100" i="3"/>
  <c r="V100" i="3"/>
  <c r="T100" i="3"/>
  <c r="U100" i="3" s="1"/>
  <c r="P100" i="3"/>
  <c r="Q100" i="3" s="1"/>
  <c r="L100" i="3"/>
  <c r="M100" i="3" s="1"/>
  <c r="H100" i="3"/>
  <c r="I100" i="3" s="1"/>
  <c r="D100" i="3"/>
  <c r="C100" i="3"/>
  <c r="B100" i="3"/>
  <c r="AS99" i="3"/>
  <c r="AQ99" i="3"/>
  <c r="AM99" i="3"/>
  <c r="AK99" i="3"/>
  <c r="AG99" i="3"/>
  <c r="AE99" i="3"/>
  <c r="AA99" i="3"/>
  <c r="Y99" i="3"/>
  <c r="V99" i="3"/>
  <c r="T99" i="3"/>
  <c r="U99" i="3" s="1"/>
  <c r="P99" i="3"/>
  <c r="Q99" i="3" s="1"/>
  <c r="L99" i="3"/>
  <c r="M99" i="3" s="1"/>
  <c r="H99" i="3"/>
  <c r="I99" i="3" s="1"/>
  <c r="D99" i="3"/>
  <c r="C99" i="3"/>
  <c r="B99" i="3"/>
  <c r="AS98" i="3"/>
  <c r="AQ98" i="3"/>
  <c r="AM98" i="3"/>
  <c r="AK98" i="3"/>
  <c r="AG98" i="3"/>
  <c r="AE98" i="3"/>
  <c r="AA98" i="3"/>
  <c r="Y98" i="3"/>
  <c r="V98" i="3"/>
  <c r="T98" i="3"/>
  <c r="U98" i="3" s="1"/>
  <c r="P98" i="3"/>
  <c r="Q98" i="3" s="1"/>
  <c r="L98" i="3"/>
  <c r="M98" i="3" s="1"/>
  <c r="H98" i="3"/>
  <c r="I98" i="3" s="1"/>
  <c r="D98" i="3"/>
  <c r="C98" i="3"/>
  <c r="B98" i="3"/>
  <c r="AS97" i="3"/>
  <c r="AQ97" i="3"/>
  <c r="AM97" i="3"/>
  <c r="AK97" i="3"/>
  <c r="AG97" i="3"/>
  <c r="AE97" i="3"/>
  <c r="AA97" i="3"/>
  <c r="Y97" i="3"/>
  <c r="V97" i="3"/>
  <c r="T97" i="3"/>
  <c r="U97" i="3" s="1"/>
  <c r="P97" i="3"/>
  <c r="Q97" i="3" s="1"/>
  <c r="L97" i="3"/>
  <c r="M97" i="3" s="1"/>
  <c r="H97" i="3"/>
  <c r="I97" i="3" s="1"/>
  <c r="D97" i="3"/>
  <c r="C97" i="3"/>
  <c r="B97" i="3"/>
  <c r="AS96" i="3"/>
  <c r="AQ96" i="3"/>
  <c r="AM96" i="3"/>
  <c r="AK96" i="3"/>
  <c r="AG96" i="3"/>
  <c r="AE96" i="3"/>
  <c r="AA96" i="3"/>
  <c r="Y96" i="3"/>
  <c r="V96" i="3"/>
  <c r="T96" i="3"/>
  <c r="U96" i="3" s="1"/>
  <c r="P96" i="3"/>
  <c r="Q96" i="3" s="1"/>
  <c r="L96" i="3"/>
  <c r="M96" i="3" s="1"/>
  <c r="H96" i="3"/>
  <c r="I96" i="3" s="1"/>
  <c r="D96" i="3"/>
  <c r="C96" i="3"/>
  <c r="B96" i="3"/>
  <c r="AS95" i="3"/>
  <c r="AQ95" i="3"/>
  <c r="AM95" i="3"/>
  <c r="AK95" i="3"/>
  <c r="AG95" i="3"/>
  <c r="AE95" i="3"/>
  <c r="AA95" i="3"/>
  <c r="Y95" i="3"/>
  <c r="V95" i="3"/>
  <c r="T95" i="3"/>
  <c r="U95" i="3" s="1"/>
  <c r="P95" i="3"/>
  <c r="Q95" i="3" s="1"/>
  <c r="L95" i="3"/>
  <c r="M95" i="3" s="1"/>
  <c r="H95" i="3"/>
  <c r="I95" i="3" s="1"/>
  <c r="D95" i="3"/>
  <c r="C95" i="3"/>
  <c r="B95" i="3"/>
  <c r="AS94" i="3"/>
  <c r="AQ94" i="3"/>
  <c r="AM94" i="3"/>
  <c r="AK94" i="3"/>
  <c r="AG94" i="3"/>
  <c r="AE94" i="3"/>
  <c r="AA94" i="3"/>
  <c r="Y94" i="3"/>
  <c r="V94" i="3"/>
  <c r="T94" i="3"/>
  <c r="U94" i="3" s="1"/>
  <c r="P94" i="3"/>
  <c r="Q94" i="3" s="1"/>
  <c r="L94" i="3"/>
  <c r="M94" i="3" s="1"/>
  <c r="H94" i="3"/>
  <c r="I94" i="3" s="1"/>
  <c r="D94" i="3"/>
  <c r="C94" i="3"/>
  <c r="B94" i="3"/>
  <c r="AS93" i="3"/>
  <c r="AQ93" i="3"/>
  <c r="AM93" i="3"/>
  <c r="AK93" i="3"/>
  <c r="AG93" i="3"/>
  <c r="AE93" i="3"/>
  <c r="AA93" i="3"/>
  <c r="Y93" i="3"/>
  <c r="V93" i="3"/>
  <c r="T93" i="3"/>
  <c r="U93" i="3" s="1"/>
  <c r="P93" i="3"/>
  <c r="Q93" i="3" s="1"/>
  <c r="L93" i="3"/>
  <c r="M93" i="3" s="1"/>
  <c r="H93" i="3"/>
  <c r="I93" i="3" s="1"/>
  <c r="D93" i="3"/>
  <c r="C93" i="3"/>
  <c r="B93" i="3"/>
  <c r="AS92" i="3"/>
  <c r="AQ92" i="3"/>
  <c r="AM92" i="3"/>
  <c r="AK92" i="3"/>
  <c r="AG92" i="3"/>
  <c r="AE92" i="3"/>
  <c r="AA92" i="3"/>
  <c r="Y92" i="3"/>
  <c r="V92" i="3"/>
  <c r="T92" i="3"/>
  <c r="U92" i="3" s="1"/>
  <c r="P92" i="3"/>
  <c r="Q92" i="3" s="1"/>
  <c r="L92" i="3"/>
  <c r="M92" i="3" s="1"/>
  <c r="H92" i="3"/>
  <c r="I92" i="3" s="1"/>
  <c r="D92" i="3"/>
  <c r="C92" i="3"/>
  <c r="B92" i="3"/>
  <c r="AS91" i="3"/>
  <c r="AQ91" i="3"/>
  <c r="AM91" i="3"/>
  <c r="AK91" i="3"/>
  <c r="AG91" i="3"/>
  <c r="AE91" i="3"/>
  <c r="AA91" i="3"/>
  <c r="Y91" i="3"/>
  <c r="V91" i="3"/>
  <c r="T91" i="3"/>
  <c r="U91" i="3" s="1"/>
  <c r="P91" i="3"/>
  <c r="Q91" i="3" s="1"/>
  <c r="L91" i="3"/>
  <c r="M91" i="3" s="1"/>
  <c r="H91" i="3"/>
  <c r="I91" i="3" s="1"/>
  <c r="D91" i="3"/>
  <c r="C91" i="3"/>
  <c r="B91" i="3"/>
  <c r="AS90" i="3"/>
  <c r="AQ90" i="3"/>
  <c r="AM90" i="3"/>
  <c r="AK90" i="3"/>
  <c r="AG90" i="3"/>
  <c r="AE90" i="3"/>
  <c r="AA90" i="3"/>
  <c r="Y90" i="3"/>
  <c r="V90" i="3"/>
  <c r="T90" i="3"/>
  <c r="U90" i="3" s="1"/>
  <c r="P90" i="3"/>
  <c r="Q90" i="3" s="1"/>
  <c r="L90" i="3"/>
  <c r="M90" i="3" s="1"/>
  <c r="H90" i="3"/>
  <c r="I90" i="3" s="1"/>
  <c r="D90" i="3"/>
  <c r="C90" i="3"/>
  <c r="B90" i="3"/>
  <c r="AS89" i="3"/>
  <c r="AQ89" i="3"/>
  <c r="AM89" i="3"/>
  <c r="AK89" i="3"/>
  <c r="AG89" i="3"/>
  <c r="AE89" i="3"/>
  <c r="AA89" i="3"/>
  <c r="Y89" i="3"/>
  <c r="V89" i="3"/>
  <c r="T89" i="3"/>
  <c r="U89" i="3" s="1"/>
  <c r="P89" i="3"/>
  <c r="Q89" i="3" s="1"/>
  <c r="L89" i="3"/>
  <c r="M89" i="3" s="1"/>
  <c r="H89" i="3"/>
  <c r="I89" i="3" s="1"/>
  <c r="D89" i="3"/>
  <c r="C89" i="3"/>
  <c r="B89" i="3"/>
  <c r="AS88" i="3"/>
  <c r="AQ88" i="3"/>
  <c r="AM88" i="3"/>
  <c r="AK88" i="3"/>
  <c r="AG88" i="3"/>
  <c r="AE88" i="3"/>
  <c r="AA88" i="3"/>
  <c r="Y88" i="3"/>
  <c r="V88" i="3"/>
  <c r="T88" i="3"/>
  <c r="U88" i="3" s="1"/>
  <c r="P88" i="3"/>
  <c r="Q88" i="3" s="1"/>
  <c r="L88" i="3"/>
  <c r="M88" i="3" s="1"/>
  <c r="H88" i="3"/>
  <c r="I88" i="3" s="1"/>
  <c r="D88" i="3"/>
  <c r="C88" i="3"/>
  <c r="B88" i="3"/>
  <c r="AS87" i="3"/>
  <c r="AQ87" i="3"/>
  <c r="AM87" i="3"/>
  <c r="AK87" i="3"/>
  <c r="AG87" i="3"/>
  <c r="AE87" i="3"/>
  <c r="AA87" i="3"/>
  <c r="Y87" i="3"/>
  <c r="V87" i="3"/>
  <c r="T87" i="3"/>
  <c r="U87" i="3" s="1"/>
  <c r="P87" i="3"/>
  <c r="Q87" i="3" s="1"/>
  <c r="L87" i="3"/>
  <c r="M87" i="3" s="1"/>
  <c r="H87" i="3"/>
  <c r="I87" i="3" s="1"/>
  <c r="D87" i="3"/>
  <c r="C87" i="3"/>
  <c r="B87" i="3"/>
  <c r="AS86" i="3"/>
  <c r="AQ86" i="3"/>
  <c r="AM86" i="3"/>
  <c r="AK86" i="3"/>
  <c r="AG86" i="3"/>
  <c r="AE86" i="3"/>
  <c r="AA86" i="3"/>
  <c r="Y86" i="3"/>
  <c r="V86" i="3"/>
  <c r="T86" i="3"/>
  <c r="U86" i="3" s="1"/>
  <c r="P86" i="3"/>
  <c r="Q86" i="3" s="1"/>
  <c r="L86" i="3"/>
  <c r="M86" i="3" s="1"/>
  <c r="H86" i="3"/>
  <c r="I86" i="3" s="1"/>
  <c r="D86" i="3"/>
  <c r="C86" i="3"/>
  <c r="B86" i="3"/>
  <c r="AS85" i="3"/>
  <c r="AQ85" i="3"/>
  <c r="AM85" i="3"/>
  <c r="AK85" i="3"/>
  <c r="AG85" i="3"/>
  <c r="AE85" i="3"/>
  <c r="AA85" i="3"/>
  <c r="Y85" i="3"/>
  <c r="V85" i="3"/>
  <c r="T85" i="3"/>
  <c r="U85" i="3" s="1"/>
  <c r="P85" i="3"/>
  <c r="Q85" i="3" s="1"/>
  <c r="L85" i="3"/>
  <c r="M85" i="3" s="1"/>
  <c r="H85" i="3"/>
  <c r="I85" i="3" s="1"/>
  <c r="D85" i="3"/>
  <c r="C85" i="3"/>
  <c r="B85" i="3"/>
  <c r="AS84" i="3"/>
  <c r="AQ84" i="3"/>
  <c r="AM84" i="3"/>
  <c r="AK84" i="3"/>
  <c r="AG84" i="3"/>
  <c r="AE84" i="3"/>
  <c r="AA84" i="3"/>
  <c r="Y84" i="3"/>
  <c r="V84" i="3"/>
  <c r="T84" i="3"/>
  <c r="U84" i="3" s="1"/>
  <c r="P84" i="3"/>
  <c r="Q84" i="3" s="1"/>
  <c r="L84" i="3"/>
  <c r="M84" i="3" s="1"/>
  <c r="H84" i="3"/>
  <c r="I84" i="3" s="1"/>
  <c r="D84" i="3"/>
  <c r="C84" i="3"/>
  <c r="B84" i="3"/>
  <c r="AS83" i="3"/>
  <c r="AQ83" i="3"/>
  <c r="AM83" i="3"/>
  <c r="AK83" i="3"/>
  <c r="AG83" i="3"/>
  <c r="AE83" i="3"/>
  <c r="AA83" i="3"/>
  <c r="Y83" i="3"/>
  <c r="V83" i="3"/>
  <c r="T83" i="3"/>
  <c r="U83" i="3" s="1"/>
  <c r="P83" i="3"/>
  <c r="Q83" i="3" s="1"/>
  <c r="L83" i="3"/>
  <c r="M83" i="3" s="1"/>
  <c r="H83" i="3"/>
  <c r="I83" i="3" s="1"/>
  <c r="D83" i="3"/>
  <c r="C83" i="3"/>
  <c r="B83" i="3"/>
  <c r="AS82" i="3"/>
  <c r="AQ82" i="3"/>
  <c r="AM82" i="3"/>
  <c r="AK82" i="3"/>
  <c r="AG82" i="3"/>
  <c r="AE82" i="3"/>
  <c r="AA82" i="3"/>
  <c r="Y82" i="3"/>
  <c r="V82" i="3"/>
  <c r="T82" i="3"/>
  <c r="U82" i="3" s="1"/>
  <c r="P82" i="3"/>
  <c r="Q82" i="3" s="1"/>
  <c r="L82" i="3"/>
  <c r="M82" i="3" s="1"/>
  <c r="H82" i="3"/>
  <c r="I82" i="3" s="1"/>
  <c r="D82" i="3"/>
  <c r="C82" i="3"/>
  <c r="B82" i="3"/>
  <c r="AS81" i="3"/>
  <c r="AQ81" i="3"/>
  <c r="AM81" i="3"/>
  <c r="AK81" i="3"/>
  <c r="AG81" i="3"/>
  <c r="AE81" i="3"/>
  <c r="AA81" i="3"/>
  <c r="Y81" i="3"/>
  <c r="V81" i="3"/>
  <c r="T81" i="3"/>
  <c r="U81" i="3" s="1"/>
  <c r="P81" i="3"/>
  <c r="Q81" i="3" s="1"/>
  <c r="L81" i="3"/>
  <c r="M81" i="3" s="1"/>
  <c r="H81" i="3"/>
  <c r="I81" i="3" s="1"/>
  <c r="D81" i="3"/>
  <c r="C81" i="3"/>
  <c r="B81" i="3"/>
  <c r="AS80" i="3"/>
  <c r="AQ80" i="3"/>
  <c r="AM80" i="3"/>
  <c r="AK80" i="3"/>
  <c r="AG80" i="3"/>
  <c r="AE80" i="3"/>
  <c r="AA80" i="3"/>
  <c r="Y80" i="3"/>
  <c r="V80" i="3"/>
  <c r="T80" i="3"/>
  <c r="U80" i="3" s="1"/>
  <c r="P80" i="3"/>
  <c r="Q80" i="3" s="1"/>
  <c r="L80" i="3"/>
  <c r="M80" i="3" s="1"/>
  <c r="H80" i="3"/>
  <c r="I80" i="3" s="1"/>
  <c r="D80" i="3"/>
  <c r="C80" i="3"/>
  <c r="B80" i="3"/>
  <c r="AS79" i="3"/>
  <c r="AQ79" i="3"/>
  <c r="AM79" i="3"/>
  <c r="AK79" i="3"/>
  <c r="AG79" i="3"/>
  <c r="AE79" i="3"/>
  <c r="AA79" i="3"/>
  <c r="Y79" i="3"/>
  <c r="V79" i="3"/>
  <c r="T79" i="3"/>
  <c r="U79" i="3" s="1"/>
  <c r="P79" i="3"/>
  <c r="Q79" i="3" s="1"/>
  <c r="L79" i="3"/>
  <c r="M79" i="3" s="1"/>
  <c r="H79" i="3"/>
  <c r="I79" i="3" s="1"/>
  <c r="D79" i="3"/>
  <c r="C79" i="3"/>
  <c r="B79" i="3"/>
  <c r="AS78" i="3"/>
  <c r="AQ78" i="3"/>
  <c r="AM78" i="3"/>
  <c r="AK78" i="3"/>
  <c r="AG78" i="3"/>
  <c r="AE78" i="3"/>
  <c r="AA78" i="3"/>
  <c r="Y78" i="3"/>
  <c r="V78" i="3"/>
  <c r="T78" i="3"/>
  <c r="U78" i="3" s="1"/>
  <c r="P78" i="3"/>
  <c r="Q78" i="3" s="1"/>
  <c r="L78" i="3"/>
  <c r="M78" i="3" s="1"/>
  <c r="H78" i="3"/>
  <c r="I78" i="3" s="1"/>
  <c r="D78" i="3"/>
  <c r="C78" i="3"/>
  <c r="B78" i="3"/>
  <c r="AS77" i="3"/>
  <c r="AQ77" i="3"/>
  <c r="AM77" i="3"/>
  <c r="AK77" i="3"/>
  <c r="AG77" i="3"/>
  <c r="AE77" i="3"/>
  <c r="AA77" i="3"/>
  <c r="Y77" i="3"/>
  <c r="V77" i="3"/>
  <c r="T77" i="3"/>
  <c r="U77" i="3" s="1"/>
  <c r="P77" i="3"/>
  <c r="Q77" i="3" s="1"/>
  <c r="L77" i="3"/>
  <c r="M77" i="3" s="1"/>
  <c r="H77" i="3"/>
  <c r="I77" i="3" s="1"/>
  <c r="D77" i="3"/>
  <c r="C77" i="3"/>
  <c r="B77" i="3"/>
  <c r="AS76" i="3"/>
  <c r="AQ76" i="3"/>
  <c r="AM76" i="3"/>
  <c r="AK76" i="3"/>
  <c r="AG76" i="3"/>
  <c r="AE76" i="3"/>
  <c r="AA76" i="3"/>
  <c r="Y76" i="3"/>
  <c r="V76" i="3"/>
  <c r="T76" i="3"/>
  <c r="U76" i="3" s="1"/>
  <c r="P76" i="3"/>
  <c r="Q76" i="3" s="1"/>
  <c r="L76" i="3"/>
  <c r="M76" i="3" s="1"/>
  <c r="H76" i="3"/>
  <c r="I76" i="3" s="1"/>
  <c r="D76" i="3"/>
  <c r="C76" i="3"/>
  <c r="B76" i="3"/>
  <c r="AS75" i="3"/>
  <c r="AQ75" i="3"/>
  <c r="AM75" i="3"/>
  <c r="AK75" i="3"/>
  <c r="AG75" i="3"/>
  <c r="AE75" i="3"/>
  <c r="AA75" i="3"/>
  <c r="Y75" i="3"/>
  <c r="V75" i="3"/>
  <c r="T75" i="3"/>
  <c r="U75" i="3" s="1"/>
  <c r="P75" i="3"/>
  <c r="Q75" i="3" s="1"/>
  <c r="L75" i="3"/>
  <c r="M75" i="3" s="1"/>
  <c r="H75" i="3"/>
  <c r="I75" i="3" s="1"/>
  <c r="D75" i="3"/>
  <c r="C75" i="3"/>
  <c r="B75" i="3"/>
  <c r="AS74" i="3"/>
  <c r="AQ74" i="3"/>
  <c r="AM74" i="3"/>
  <c r="AK74" i="3"/>
  <c r="AG74" i="3"/>
  <c r="AE74" i="3"/>
  <c r="AA74" i="3"/>
  <c r="Y74" i="3"/>
  <c r="V74" i="3"/>
  <c r="T74" i="3"/>
  <c r="U74" i="3" s="1"/>
  <c r="P74" i="3"/>
  <c r="Q74" i="3" s="1"/>
  <c r="L74" i="3"/>
  <c r="M74" i="3" s="1"/>
  <c r="H74" i="3"/>
  <c r="I74" i="3" s="1"/>
  <c r="D74" i="3"/>
  <c r="C74" i="3"/>
  <c r="B74" i="3"/>
  <c r="AS73" i="3"/>
  <c r="AQ73" i="3"/>
  <c r="AM73" i="3"/>
  <c r="AK73" i="3"/>
  <c r="AG73" i="3"/>
  <c r="AE73" i="3"/>
  <c r="AA73" i="3"/>
  <c r="Y73" i="3"/>
  <c r="V73" i="3"/>
  <c r="T73" i="3"/>
  <c r="U73" i="3" s="1"/>
  <c r="P73" i="3"/>
  <c r="Q73" i="3" s="1"/>
  <c r="L73" i="3"/>
  <c r="M73" i="3" s="1"/>
  <c r="H73" i="3"/>
  <c r="I73" i="3" s="1"/>
  <c r="D73" i="3"/>
  <c r="C73" i="3"/>
  <c r="B73" i="3"/>
  <c r="AS72" i="3"/>
  <c r="AQ72" i="3"/>
  <c r="AM72" i="3"/>
  <c r="AK72" i="3"/>
  <c r="AG72" i="3"/>
  <c r="AE72" i="3"/>
  <c r="AA72" i="3"/>
  <c r="Y72" i="3"/>
  <c r="V72" i="3"/>
  <c r="T72" i="3"/>
  <c r="U72" i="3" s="1"/>
  <c r="P72" i="3"/>
  <c r="Q72" i="3" s="1"/>
  <c r="L72" i="3"/>
  <c r="M72" i="3" s="1"/>
  <c r="H72" i="3"/>
  <c r="I72" i="3" s="1"/>
  <c r="D72" i="3"/>
  <c r="C72" i="3"/>
  <c r="B72" i="3"/>
  <c r="AS71" i="3"/>
  <c r="AQ71" i="3"/>
  <c r="AM71" i="3"/>
  <c r="AK71" i="3"/>
  <c r="AG71" i="3"/>
  <c r="AE71" i="3"/>
  <c r="AA71" i="3"/>
  <c r="Y71" i="3"/>
  <c r="V71" i="3"/>
  <c r="T71" i="3"/>
  <c r="U71" i="3" s="1"/>
  <c r="P71" i="3"/>
  <c r="Q71" i="3" s="1"/>
  <c r="L71" i="3"/>
  <c r="M71" i="3" s="1"/>
  <c r="H71" i="3"/>
  <c r="I71" i="3" s="1"/>
  <c r="D71" i="3"/>
  <c r="C71" i="3"/>
  <c r="B71" i="3"/>
  <c r="AS70" i="3"/>
  <c r="AQ70" i="3"/>
  <c r="AM70" i="3"/>
  <c r="AK70" i="3"/>
  <c r="AG70" i="3"/>
  <c r="AE70" i="3"/>
  <c r="AA70" i="3"/>
  <c r="Y70" i="3"/>
  <c r="V70" i="3"/>
  <c r="T70" i="3"/>
  <c r="U70" i="3" s="1"/>
  <c r="P70" i="3"/>
  <c r="Q70" i="3" s="1"/>
  <c r="L70" i="3"/>
  <c r="M70" i="3" s="1"/>
  <c r="H70" i="3"/>
  <c r="I70" i="3" s="1"/>
  <c r="D70" i="3"/>
  <c r="C70" i="3"/>
  <c r="B70" i="3"/>
  <c r="AS69" i="3"/>
  <c r="AQ69" i="3"/>
  <c r="AM69" i="3"/>
  <c r="AK69" i="3"/>
  <c r="AE69" i="3"/>
  <c r="AA69" i="3"/>
  <c r="Y69" i="3"/>
  <c r="V69" i="3"/>
  <c r="T69" i="3"/>
  <c r="U69" i="3" s="1"/>
  <c r="P69" i="3"/>
  <c r="Q69" i="3" s="1"/>
  <c r="H69" i="3"/>
  <c r="I69" i="3" s="1"/>
  <c r="C69" i="3"/>
  <c r="B69" i="3"/>
  <c r="AS68" i="3"/>
  <c r="AQ68" i="3"/>
  <c r="AM68" i="3"/>
  <c r="AK68" i="3"/>
  <c r="AE68" i="3"/>
  <c r="AA68" i="3"/>
  <c r="Y68" i="3"/>
  <c r="V68" i="3"/>
  <c r="T68" i="3"/>
  <c r="U68" i="3" s="1"/>
  <c r="P68" i="3"/>
  <c r="Q68" i="3" s="1"/>
  <c r="H68" i="3"/>
  <c r="I68" i="3" s="1"/>
  <c r="C68" i="3"/>
  <c r="B68" i="3"/>
  <c r="AS67" i="3"/>
  <c r="AQ67" i="3"/>
  <c r="AM67" i="3"/>
  <c r="AK67" i="3"/>
  <c r="AE67" i="3"/>
  <c r="AA67" i="3"/>
  <c r="Y67" i="3"/>
  <c r="V67" i="3"/>
  <c r="T67" i="3"/>
  <c r="U67" i="3" s="1"/>
  <c r="P67" i="3"/>
  <c r="Q67" i="3" s="1"/>
  <c r="H67" i="3"/>
  <c r="I67" i="3" s="1"/>
  <c r="C67" i="3"/>
  <c r="B67" i="3"/>
  <c r="AS66" i="3"/>
  <c r="AQ66" i="3"/>
  <c r="AM66" i="3"/>
  <c r="AK66" i="3"/>
  <c r="AE66" i="3"/>
  <c r="AA66" i="3"/>
  <c r="Y66" i="3"/>
  <c r="V66" i="3"/>
  <c r="T66" i="3"/>
  <c r="U66" i="3" s="1"/>
  <c r="P66" i="3"/>
  <c r="Q66" i="3" s="1"/>
  <c r="H66" i="3"/>
  <c r="I66" i="3" s="1"/>
  <c r="C66" i="3"/>
  <c r="B66" i="3"/>
  <c r="AQ65" i="3"/>
  <c r="AM65" i="3"/>
  <c r="AK65" i="3"/>
  <c r="AG65" i="3"/>
  <c r="AE65" i="3"/>
  <c r="AA65" i="3"/>
  <c r="Y65" i="3"/>
  <c r="V65" i="3"/>
  <c r="P65" i="3"/>
  <c r="Q65" i="3" s="1"/>
  <c r="L65" i="3"/>
  <c r="M65" i="3" s="1"/>
  <c r="H65" i="3"/>
  <c r="I65" i="3" s="1"/>
  <c r="C65" i="3"/>
  <c r="B65" i="3"/>
  <c r="AQ64" i="3"/>
  <c r="AM64" i="3"/>
  <c r="AK64" i="3"/>
  <c r="AG64" i="3"/>
  <c r="AE64" i="3"/>
  <c r="AA64" i="3"/>
  <c r="Y64" i="3"/>
  <c r="V64" i="3"/>
  <c r="P64" i="3"/>
  <c r="Q64" i="3" s="1"/>
  <c r="L64" i="3"/>
  <c r="M64" i="3" s="1"/>
  <c r="H64" i="3"/>
  <c r="I64" i="3" s="1"/>
  <c r="C64" i="3"/>
  <c r="B64" i="3"/>
  <c r="AQ63" i="3"/>
  <c r="AM63" i="3"/>
  <c r="AK63" i="3"/>
  <c r="AG63" i="3"/>
  <c r="AE63" i="3"/>
  <c r="AA63" i="3"/>
  <c r="Y63" i="3"/>
  <c r="V63" i="3"/>
  <c r="P63" i="3"/>
  <c r="Q63" i="3" s="1"/>
  <c r="L63" i="3"/>
  <c r="M63" i="3" s="1"/>
  <c r="H63" i="3"/>
  <c r="I63" i="3" s="1"/>
  <c r="C63" i="3"/>
  <c r="B63" i="3"/>
  <c r="AS62" i="3"/>
  <c r="AQ62" i="3"/>
  <c r="AM62" i="3"/>
  <c r="AK62" i="3"/>
  <c r="AE62" i="3"/>
  <c r="AA62" i="3"/>
  <c r="Y62" i="3"/>
  <c r="V62" i="3"/>
  <c r="T62" i="3"/>
  <c r="U62" i="3" s="1"/>
  <c r="P62" i="3"/>
  <c r="Q62" i="3" s="1"/>
  <c r="H62" i="3"/>
  <c r="I62" i="3" s="1"/>
  <c r="C62" i="3"/>
  <c r="B62" i="3"/>
  <c r="AS61" i="3"/>
  <c r="AQ61" i="3"/>
  <c r="AM61" i="3"/>
  <c r="AK61" i="3"/>
  <c r="AE61" i="3"/>
  <c r="AA61" i="3"/>
  <c r="Y61" i="3"/>
  <c r="V61" i="3"/>
  <c r="T61" i="3"/>
  <c r="U61" i="3" s="1"/>
  <c r="P61" i="3"/>
  <c r="Q61" i="3" s="1"/>
  <c r="H61" i="3"/>
  <c r="I61" i="3" s="1"/>
  <c r="C61" i="3"/>
  <c r="B61" i="3"/>
  <c r="AQ60" i="3"/>
  <c r="AM60" i="3"/>
  <c r="AK60" i="3"/>
  <c r="AE60" i="3"/>
  <c r="AA60" i="3"/>
  <c r="Y60" i="3"/>
  <c r="V60" i="3"/>
  <c r="P60" i="3"/>
  <c r="Q60" i="3" s="1"/>
  <c r="H60" i="3"/>
  <c r="I60" i="3" s="1"/>
  <c r="C60" i="3"/>
  <c r="B60" i="3"/>
  <c r="AQ59" i="3"/>
  <c r="AM59" i="3"/>
  <c r="AK59" i="3"/>
  <c r="AG59" i="3"/>
  <c r="AE59" i="3"/>
  <c r="AA59" i="3"/>
  <c r="Y59" i="3"/>
  <c r="V59" i="3"/>
  <c r="P59" i="3"/>
  <c r="Q59" i="3" s="1"/>
  <c r="H59" i="3"/>
  <c r="I59" i="3" s="1"/>
  <c r="C59" i="3"/>
  <c r="B59" i="3"/>
  <c r="AS58" i="3"/>
  <c r="AQ58" i="3"/>
  <c r="AM58" i="3"/>
  <c r="AK58" i="3"/>
  <c r="AE58" i="3"/>
  <c r="AA58" i="3"/>
  <c r="Y58" i="3"/>
  <c r="V58" i="3"/>
  <c r="T58" i="3"/>
  <c r="U58" i="3" s="1"/>
  <c r="P58" i="3"/>
  <c r="Q58" i="3" s="1"/>
  <c r="H58" i="3"/>
  <c r="I58" i="3" s="1"/>
  <c r="C58" i="3"/>
  <c r="B58" i="3"/>
  <c r="AS57" i="3"/>
  <c r="AQ57" i="3"/>
  <c r="AM57" i="3"/>
  <c r="AK57" i="3"/>
  <c r="AE57" i="3"/>
  <c r="AA57" i="3"/>
  <c r="Y57" i="3"/>
  <c r="V57" i="3"/>
  <c r="T57" i="3"/>
  <c r="U57" i="3" s="1"/>
  <c r="P57" i="3"/>
  <c r="Q57" i="3" s="1"/>
  <c r="H57" i="3"/>
  <c r="I57" i="3" s="1"/>
  <c r="C57" i="3"/>
  <c r="B57" i="3"/>
  <c r="AQ56" i="3"/>
  <c r="AM56" i="3"/>
  <c r="AK56" i="3"/>
  <c r="AE56" i="3"/>
  <c r="AA56" i="3"/>
  <c r="Y56" i="3"/>
  <c r="V56" i="3"/>
  <c r="P56" i="3"/>
  <c r="Q56" i="3" s="1"/>
  <c r="H56" i="3"/>
  <c r="I56" i="3" s="1"/>
  <c r="C56" i="3"/>
  <c r="B56" i="3"/>
  <c r="AQ55" i="3"/>
  <c r="AM55" i="3"/>
  <c r="AK55" i="3"/>
  <c r="AG55" i="3"/>
  <c r="AE55" i="3"/>
  <c r="AA55" i="3"/>
  <c r="Y55" i="3"/>
  <c r="V55" i="3"/>
  <c r="P55" i="3"/>
  <c r="Q55" i="3" s="1"/>
  <c r="L55" i="3"/>
  <c r="M55" i="3" s="1"/>
  <c r="H55" i="3"/>
  <c r="I55" i="3" s="1"/>
  <c r="C55" i="3"/>
  <c r="B55" i="3"/>
  <c r="AQ54" i="3"/>
  <c r="AM54" i="3"/>
  <c r="AK54" i="3"/>
  <c r="AE54" i="3"/>
  <c r="AA54" i="3"/>
  <c r="Y54" i="3"/>
  <c r="V54" i="3"/>
  <c r="P54" i="3"/>
  <c r="Q54" i="3" s="1"/>
  <c r="H54" i="3"/>
  <c r="I54" i="3" s="1"/>
  <c r="C54" i="3"/>
  <c r="B54" i="3"/>
  <c r="AS53" i="3"/>
  <c r="AQ53" i="3"/>
  <c r="AM53" i="3"/>
  <c r="AK53" i="3"/>
  <c r="AE53" i="3"/>
  <c r="AA53" i="3"/>
  <c r="Y53" i="3"/>
  <c r="V53" i="3"/>
  <c r="T53" i="3"/>
  <c r="U53" i="3" s="1"/>
  <c r="P53" i="3"/>
  <c r="Q53" i="3" s="1"/>
  <c r="H53" i="3"/>
  <c r="I53" i="3" s="1"/>
  <c r="C53" i="3"/>
  <c r="B53" i="3"/>
  <c r="AS52" i="3"/>
  <c r="AQ52" i="3"/>
  <c r="AM52" i="3"/>
  <c r="AK52" i="3"/>
  <c r="AE52" i="3"/>
  <c r="AA52" i="3"/>
  <c r="Y52" i="3"/>
  <c r="V52" i="3"/>
  <c r="T52" i="3"/>
  <c r="U52" i="3" s="1"/>
  <c r="P52" i="3"/>
  <c r="Q52" i="3" s="1"/>
  <c r="H52" i="3"/>
  <c r="I52" i="3" s="1"/>
  <c r="C52" i="3"/>
  <c r="B52" i="3"/>
  <c r="AS51" i="3"/>
  <c r="AQ51" i="3"/>
  <c r="AM51" i="3"/>
  <c r="AK51" i="3"/>
  <c r="AE51" i="3"/>
  <c r="AA51" i="3"/>
  <c r="Y51" i="3"/>
  <c r="V51" i="3"/>
  <c r="T51" i="3"/>
  <c r="U51" i="3" s="1"/>
  <c r="P51" i="3"/>
  <c r="Q51" i="3" s="1"/>
  <c r="H51" i="3"/>
  <c r="I51" i="3" s="1"/>
  <c r="C51" i="3"/>
  <c r="B51" i="3"/>
  <c r="AS50" i="3"/>
  <c r="AQ50" i="3"/>
  <c r="AM50" i="3"/>
  <c r="AK50" i="3"/>
  <c r="AE50" i="3"/>
  <c r="AA50" i="3"/>
  <c r="Y50" i="3"/>
  <c r="V50" i="3"/>
  <c r="T50" i="3"/>
  <c r="U50" i="3" s="1"/>
  <c r="P50" i="3"/>
  <c r="Q50" i="3" s="1"/>
  <c r="H50" i="3"/>
  <c r="I50" i="3" s="1"/>
  <c r="C50" i="3"/>
  <c r="B50" i="3"/>
  <c r="AS49" i="3"/>
  <c r="AQ49" i="3"/>
  <c r="AM49" i="3"/>
  <c r="AK49" i="3"/>
  <c r="AE49" i="3"/>
  <c r="AA49" i="3"/>
  <c r="Y49" i="3"/>
  <c r="V49" i="3"/>
  <c r="T49" i="3"/>
  <c r="U49" i="3" s="1"/>
  <c r="P49" i="3"/>
  <c r="Q49" i="3" s="1"/>
  <c r="H49" i="3"/>
  <c r="I49" i="3" s="1"/>
  <c r="C49" i="3"/>
  <c r="B49" i="3"/>
  <c r="AS48" i="3"/>
  <c r="AQ48" i="3"/>
  <c r="AM48" i="3"/>
  <c r="AK48" i="3"/>
  <c r="AE48" i="3"/>
  <c r="AA48" i="3"/>
  <c r="Y48" i="3"/>
  <c r="V48" i="3"/>
  <c r="P48" i="3"/>
  <c r="Q48" i="3" s="1"/>
  <c r="H48" i="3"/>
  <c r="I48" i="3" s="1"/>
  <c r="C48" i="3"/>
  <c r="B48" i="3"/>
  <c r="AQ47" i="3"/>
  <c r="AM47" i="3"/>
  <c r="AK47" i="3"/>
  <c r="AG47" i="3"/>
  <c r="AE47" i="3"/>
  <c r="AA47" i="3"/>
  <c r="Y47" i="3"/>
  <c r="V47" i="3"/>
  <c r="P47" i="3"/>
  <c r="Q47" i="3" s="1"/>
  <c r="H47" i="3"/>
  <c r="I47" i="3" s="1"/>
  <c r="C47" i="3"/>
  <c r="B47" i="3"/>
  <c r="AS46" i="3"/>
  <c r="AQ46" i="3"/>
  <c r="AM46" i="3"/>
  <c r="AK46" i="3"/>
  <c r="AE46" i="3"/>
  <c r="AA46" i="3"/>
  <c r="Y46" i="3"/>
  <c r="V46" i="3"/>
  <c r="T46" i="3"/>
  <c r="U46" i="3" s="1"/>
  <c r="P46" i="3"/>
  <c r="Q46" i="3" s="1"/>
  <c r="H46" i="3"/>
  <c r="I46" i="3" s="1"/>
  <c r="C46" i="3"/>
  <c r="B46" i="3"/>
  <c r="AQ45" i="3"/>
  <c r="AM45" i="3"/>
  <c r="AK45" i="3"/>
  <c r="AE45" i="3"/>
  <c r="AA45" i="3"/>
  <c r="Y45" i="3"/>
  <c r="V45" i="3"/>
  <c r="P45" i="3"/>
  <c r="Q45" i="3" s="1"/>
  <c r="H45" i="3"/>
  <c r="I45" i="3" s="1"/>
  <c r="C45" i="3"/>
  <c r="B45" i="3"/>
  <c r="AQ44" i="3"/>
  <c r="AM44" i="3"/>
  <c r="AK44" i="3"/>
  <c r="AE44" i="3"/>
  <c r="AA44" i="3"/>
  <c r="Y44" i="3"/>
  <c r="V44" i="3"/>
  <c r="P44" i="3"/>
  <c r="Q44" i="3" s="1"/>
  <c r="L44" i="3"/>
  <c r="M44" i="3" s="1"/>
  <c r="H44" i="3"/>
  <c r="I44" i="3" s="1"/>
  <c r="C44" i="3"/>
  <c r="B44" i="3"/>
  <c r="AS43" i="3"/>
  <c r="AQ43" i="3"/>
  <c r="AM43" i="3"/>
  <c r="AK43" i="3"/>
  <c r="AE43" i="3"/>
  <c r="AA43" i="3"/>
  <c r="Y43" i="3"/>
  <c r="V43" i="3"/>
  <c r="T43" i="3"/>
  <c r="U43" i="3" s="1"/>
  <c r="P43" i="3"/>
  <c r="Q43" i="3" s="1"/>
  <c r="H43" i="3"/>
  <c r="I43" i="3" s="1"/>
  <c r="C43" i="3"/>
  <c r="B43" i="3"/>
  <c r="AQ42" i="3"/>
  <c r="AM42" i="3"/>
  <c r="AK42" i="3"/>
  <c r="AE42" i="3"/>
  <c r="AA42" i="3"/>
  <c r="Y42" i="3"/>
  <c r="V42" i="3"/>
  <c r="P42" i="3"/>
  <c r="Q42" i="3" s="1"/>
  <c r="H42" i="3"/>
  <c r="I42" i="3" s="1"/>
  <c r="C42" i="3"/>
  <c r="B42" i="3"/>
  <c r="AQ41" i="3"/>
  <c r="AM41" i="3"/>
  <c r="AK41" i="3"/>
  <c r="AG41" i="3"/>
  <c r="AE41" i="3"/>
  <c r="AA41" i="3"/>
  <c r="Y41" i="3"/>
  <c r="V41" i="3"/>
  <c r="P41" i="3"/>
  <c r="Q41" i="3" s="1"/>
  <c r="L41" i="3"/>
  <c r="M41" i="3" s="1"/>
  <c r="H41" i="3"/>
  <c r="I41" i="3" s="1"/>
  <c r="C41" i="3"/>
  <c r="B41" i="3"/>
  <c r="AS40" i="3"/>
  <c r="AQ40" i="3"/>
  <c r="AM40" i="3"/>
  <c r="AK40" i="3"/>
  <c r="AE40" i="3"/>
  <c r="AA40" i="3"/>
  <c r="Y40" i="3"/>
  <c r="V40" i="3"/>
  <c r="T40" i="3"/>
  <c r="U40" i="3" s="1"/>
  <c r="P40" i="3"/>
  <c r="Q40" i="3" s="1"/>
  <c r="H40" i="3"/>
  <c r="I40" i="3" s="1"/>
  <c r="C40" i="3"/>
  <c r="B40" i="3"/>
  <c r="AS39" i="3"/>
  <c r="AQ39" i="3"/>
  <c r="AM39" i="3"/>
  <c r="AK39" i="3"/>
  <c r="AE39" i="3"/>
  <c r="AA39" i="3"/>
  <c r="Y39" i="3"/>
  <c r="V39" i="3"/>
  <c r="T39" i="3"/>
  <c r="U39" i="3" s="1"/>
  <c r="P39" i="3"/>
  <c r="Q39" i="3" s="1"/>
  <c r="H39" i="3"/>
  <c r="I39" i="3" s="1"/>
  <c r="C39" i="3"/>
  <c r="B39" i="3"/>
  <c r="AS38" i="3"/>
  <c r="AQ38" i="3"/>
  <c r="AM38" i="3"/>
  <c r="AK38" i="3"/>
  <c r="AE38" i="3"/>
  <c r="AA38" i="3"/>
  <c r="Y38" i="3"/>
  <c r="V38" i="3"/>
  <c r="T38" i="3"/>
  <c r="U38" i="3" s="1"/>
  <c r="P38" i="3"/>
  <c r="Q38" i="3" s="1"/>
  <c r="H38" i="3"/>
  <c r="I38" i="3" s="1"/>
  <c r="C38" i="3"/>
  <c r="B38" i="3"/>
  <c r="AS37" i="3"/>
  <c r="AQ37" i="3"/>
  <c r="AM37" i="3"/>
  <c r="AK37" i="3"/>
  <c r="AE37" i="3"/>
  <c r="AA37" i="3"/>
  <c r="Y37" i="3"/>
  <c r="V37" i="3"/>
  <c r="P37" i="3"/>
  <c r="Q37" i="3" s="1"/>
  <c r="H37" i="3"/>
  <c r="I37" i="3" s="1"/>
  <c r="C37" i="3"/>
  <c r="B37" i="3"/>
  <c r="AQ36" i="3"/>
  <c r="AM36" i="3"/>
  <c r="AK36" i="3"/>
  <c r="AE36" i="3"/>
  <c r="AA36" i="3"/>
  <c r="Y36" i="3"/>
  <c r="V36" i="3"/>
  <c r="P36" i="3"/>
  <c r="Q36" i="3" s="1"/>
  <c r="H36" i="3"/>
  <c r="I36" i="3" s="1"/>
  <c r="C36" i="3"/>
  <c r="B36" i="3"/>
  <c r="AS35" i="3"/>
  <c r="AQ35" i="3"/>
  <c r="AM35" i="3"/>
  <c r="AK35" i="3"/>
  <c r="AE35" i="3"/>
  <c r="AA35" i="3"/>
  <c r="Y35" i="3"/>
  <c r="V35" i="3"/>
  <c r="T35" i="3"/>
  <c r="U35" i="3" s="1"/>
  <c r="P35" i="3"/>
  <c r="Q35" i="3" s="1"/>
  <c r="H35" i="3"/>
  <c r="I35" i="3" s="1"/>
  <c r="C35" i="3"/>
  <c r="B35" i="3"/>
  <c r="AS34" i="3"/>
  <c r="AQ34" i="3"/>
  <c r="AM34" i="3"/>
  <c r="AK34" i="3"/>
  <c r="AE34" i="3"/>
  <c r="AA34" i="3"/>
  <c r="Y34" i="3"/>
  <c r="V34" i="3"/>
  <c r="T34" i="3"/>
  <c r="U34" i="3" s="1"/>
  <c r="P34" i="3"/>
  <c r="Q34" i="3" s="1"/>
  <c r="H34" i="3"/>
  <c r="I34" i="3" s="1"/>
  <c r="C34" i="3"/>
  <c r="B34" i="3"/>
  <c r="AS33" i="3"/>
  <c r="AQ33" i="3"/>
  <c r="AM33" i="3"/>
  <c r="AK33" i="3"/>
  <c r="AE33" i="3"/>
  <c r="AA33" i="3"/>
  <c r="Y33" i="3"/>
  <c r="V33" i="3"/>
  <c r="T33" i="3"/>
  <c r="U33" i="3" s="1"/>
  <c r="P33" i="3"/>
  <c r="Q33" i="3" s="1"/>
  <c r="H33" i="3"/>
  <c r="I33" i="3" s="1"/>
  <c r="C33" i="3"/>
  <c r="B33" i="3"/>
  <c r="AS32" i="3"/>
  <c r="AQ32" i="3"/>
  <c r="AM32" i="3"/>
  <c r="AK32" i="3"/>
  <c r="AE32" i="3"/>
  <c r="AA32" i="3"/>
  <c r="Y32" i="3"/>
  <c r="V32" i="3"/>
  <c r="T32" i="3"/>
  <c r="U32" i="3" s="1"/>
  <c r="P32" i="3"/>
  <c r="Q32" i="3" s="1"/>
  <c r="H32" i="3"/>
  <c r="I32" i="3" s="1"/>
  <c r="C32" i="3"/>
  <c r="B32" i="3"/>
  <c r="AQ31" i="3"/>
  <c r="AM31" i="3"/>
  <c r="AK31" i="3"/>
  <c r="AG31" i="3"/>
  <c r="AE31" i="3"/>
  <c r="AA31" i="3"/>
  <c r="Y31" i="3"/>
  <c r="V31" i="3"/>
  <c r="P31" i="3"/>
  <c r="Q31" i="3" s="1"/>
  <c r="L31" i="3"/>
  <c r="M31" i="3" s="1"/>
  <c r="H31" i="3"/>
  <c r="I31" i="3" s="1"/>
  <c r="C31" i="3"/>
  <c r="B31" i="3"/>
  <c r="AQ30" i="3"/>
  <c r="AM30" i="3"/>
  <c r="AK30" i="3"/>
  <c r="AG30" i="3"/>
  <c r="AE30" i="3"/>
  <c r="AA30" i="3"/>
  <c r="Y30" i="3"/>
  <c r="V30" i="3"/>
  <c r="P30" i="3"/>
  <c r="Q30" i="3" s="1"/>
  <c r="L30" i="3"/>
  <c r="M30" i="3" s="1"/>
  <c r="H30" i="3"/>
  <c r="I30" i="3" s="1"/>
  <c r="C30" i="3"/>
  <c r="B30" i="3"/>
  <c r="AS29" i="3"/>
  <c r="AQ29" i="3"/>
  <c r="AM29" i="3"/>
  <c r="AK29" i="3"/>
  <c r="AE29" i="3"/>
  <c r="AA29" i="3"/>
  <c r="Y29" i="3"/>
  <c r="V29" i="3"/>
  <c r="T29" i="3"/>
  <c r="U29" i="3" s="1"/>
  <c r="P29" i="3"/>
  <c r="Q29" i="3" s="1"/>
  <c r="H29" i="3"/>
  <c r="I29" i="3" s="1"/>
  <c r="C29" i="3"/>
  <c r="B29" i="3"/>
  <c r="AS28" i="3"/>
  <c r="AQ28" i="3"/>
  <c r="AM28" i="3"/>
  <c r="AK28" i="3"/>
  <c r="AE28" i="3"/>
  <c r="AA28" i="3"/>
  <c r="Y28" i="3"/>
  <c r="V28" i="3"/>
  <c r="T28" i="3"/>
  <c r="U28" i="3" s="1"/>
  <c r="P28" i="3"/>
  <c r="Q28" i="3" s="1"/>
  <c r="H28" i="3"/>
  <c r="I28" i="3" s="1"/>
  <c r="C28" i="3"/>
  <c r="B28" i="3"/>
  <c r="AS27" i="3"/>
  <c r="AQ27" i="3"/>
  <c r="AM27" i="3"/>
  <c r="AK27" i="3"/>
  <c r="AE27" i="3"/>
  <c r="AA27" i="3"/>
  <c r="Y27" i="3"/>
  <c r="V27" i="3"/>
  <c r="T27" i="3"/>
  <c r="U27" i="3" s="1"/>
  <c r="P27" i="3"/>
  <c r="Q27" i="3" s="1"/>
  <c r="H27" i="3"/>
  <c r="I27" i="3" s="1"/>
  <c r="C27" i="3"/>
  <c r="B27" i="3"/>
  <c r="AS26" i="3"/>
  <c r="AQ26" i="3"/>
  <c r="AM26" i="3"/>
  <c r="AK26" i="3"/>
  <c r="AE26" i="3"/>
  <c r="AA26" i="3"/>
  <c r="Y26" i="3"/>
  <c r="V26" i="3"/>
  <c r="T26" i="3"/>
  <c r="U26" i="3" s="1"/>
  <c r="P26" i="3"/>
  <c r="Q26" i="3" s="1"/>
  <c r="H26" i="3"/>
  <c r="I26" i="3" s="1"/>
  <c r="C26" i="3"/>
  <c r="B26" i="3"/>
  <c r="AS25" i="3"/>
  <c r="AQ25" i="3"/>
  <c r="AM25" i="3"/>
  <c r="AK25" i="3"/>
  <c r="AE25" i="3"/>
  <c r="AA25" i="3"/>
  <c r="Y25" i="3"/>
  <c r="V25" i="3"/>
  <c r="T25" i="3"/>
  <c r="U25" i="3" s="1"/>
  <c r="P25" i="3"/>
  <c r="Q25" i="3" s="1"/>
  <c r="H25" i="3"/>
  <c r="I25" i="3" s="1"/>
  <c r="C25" i="3"/>
  <c r="B25" i="3"/>
  <c r="AS24" i="3"/>
  <c r="AQ24" i="3"/>
  <c r="AM24" i="3"/>
  <c r="AK24" i="3"/>
  <c r="AE24" i="3"/>
  <c r="AA24" i="3"/>
  <c r="Y24" i="3"/>
  <c r="V24" i="3"/>
  <c r="T24" i="3"/>
  <c r="U24" i="3" s="1"/>
  <c r="P24" i="3"/>
  <c r="Q24" i="3" s="1"/>
  <c r="H24" i="3"/>
  <c r="I24" i="3" s="1"/>
  <c r="C24" i="3"/>
  <c r="B24" i="3"/>
  <c r="AQ23" i="3"/>
  <c r="AM23" i="3"/>
  <c r="AK23" i="3"/>
  <c r="AG23" i="3"/>
  <c r="AE23" i="3"/>
  <c r="AA23" i="3"/>
  <c r="Y23" i="3"/>
  <c r="V23" i="3"/>
  <c r="P23" i="3"/>
  <c r="Q23" i="3" s="1"/>
  <c r="L23" i="3"/>
  <c r="M23" i="3" s="1"/>
  <c r="H23" i="3"/>
  <c r="I23" i="3" s="1"/>
  <c r="C23" i="3"/>
  <c r="B23" i="3"/>
  <c r="AS22" i="3"/>
  <c r="AQ22" i="3"/>
  <c r="AM22" i="3"/>
  <c r="AK22" i="3"/>
  <c r="AE22" i="3"/>
  <c r="AA22" i="3"/>
  <c r="Y22" i="3"/>
  <c r="V22" i="3"/>
  <c r="T22" i="3"/>
  <c r="U22" i="3" s="1"/>
  <c r="P22" i="3"/>
  <c r="Q22" i="3" s="1"/>
  <c r="H22" i="3"/>
  <c r="I22" i="3" s="1"/>
  <c r="C22" i="3"/>
  <c r="B22" i="3"/>
  <c r="AS21" i="3"/>
  <c r="AQ21" i="3"/>
  <c r="AM21" i="3"/>
  <c r="AK21" i="3"/>
  <c r="AE21" i="3"/>
  <c r="AA21" i="3"/>
  <c r="Y21" i="3"/>
  <c r="V21" i="3"/>
  <c r="T21" i="3"/>
  <c r="U21" i="3" s="1"/>
  <c r="P21" i="3"/>
  <c r="Q21" i="3" s="1"/>
  <c r="H21" i="3"/>
  <c r="I21" i="3" s="1"/>
  <c r="C21" i="3"/>
  <c r="B21" i="3"/>
  <c r="AQ20" i="3"/>
  <c r="AM20" i="3"/>
  <c r="AK20" i="3"/>
  <c r="AG20" i="3"/>
  <c r="AE20" i="3"/>
  <c r="AA20" i="3"/>
  <c r="Y20" i="3"/>
  <c r="V20" i="3"/>
  <c r="P20" i="3"/>
  <c r="Q20" i="3" s="1"/>
  <c r="L20" i="3"/>
  <c r="M20" i="3" s="1"/>
  <c r="H20" i="3"/>
  <c r="I20" i="3" s="1"/>
  <c r="C20" i="3"/>
  <c r="B20" i="3"/>
  <c r="AS19" i="3"/>
  <c r="AQ19" i="3"/>
  <c r="AM19" i="3"/>
  <c r="AK19" i="3"/>
  <c r="AE19" i="3"/>
  <c r="AA19" i="3"/>
  <c r="Y19" i="3"/>
  <c r="V19" i="3"/>
  <c r="T19" i="3"/>
  <c r="U19" i="3" s="1"/>
  <c r="P19" i="3"/>
  <c r="Q19" i="3" s="1"/>
  <c r="H19" i="3"/>
  <c r="I19" i="3" s="1"/>
  <c r="C19" i="3"/>
  <c r="B19" i="3"/>
  <c r="AS18" i="3"/>
  <c r="AQ18" i="3"/>
  <c r="AM18" i="3"/>
  <c r="AK18" i="3"/>
  <c r="AE18" i="3"/>
  <c r="AA18" i="3"/>
  <c r="Y18" i="3"/>
  <c r="V18" i="3"/>
  <c r="T18" i="3"/>
  <c r="U18" i="3" s="1"/>
  <c r="P18" i="3"/>
  <c r="Q18" i="3" s="1"/>
  <c r="H18" i="3"/>
  <c r="I18" i="3" s="1"/>
  <c r="C18" i="3"/>
  <c r="B18" i="3"/>
  <c r="AS17" i="3"/>
  <c r="AQ17" i="3"/>
  <c r="AM17" i="3"/>
  <c r="AK17" i="3"/>
  <c r="AE17" i="3"/>
  <c r="AA17" i="3"/>
  <c r="Y17" i="3"/>
  <c r="V17" i="3"/>
  <c r="T17" i="3"/>
  <c r="U17" i="3" s="1"/>
  <c r="P17" i="3"/>
  <c r="Q17" i="3" s="1"/>
  <c r="H17" i="3"/>
  <c r="I17" i="3" s="1"/>
  <c r="C17" i="3"/>
  <c r="B17" i="3"/>
  <c r="AQ16" i="3"/>
  <c r="AM16" i="3"/>
  <c r="AK16" i="3"/>
  <c r="AG16" i="3"/>
  <c r="AE16" i="3"/>
  <c r="AA16" i="3"/>
  <c r="Y16" i="3"/>
  <c r="V16" i="3"/>
  <c r="P16" i="3"/>
  <c r="Q16" i="3" s="1"/>
  <c r="L16" i="3"/>
  <c r="M16" i="3" s="1"/>
  <c r="H16" i="3"/>
  <c r="I16" i="3" s="1"/>
  <c r="C16" i="3"/>
  <c r="B16" i="3"/>
  <c r="AS15" i="3"/>
  <c r="AQ15" i="3"/>
  <c r="AM15" i="3"/>
  <c r="AK15" i="3"/>
  <c r="AE15" i="3"/>
  <c r="AA15" i="3"/>
  <c r="Y15" i="3"/>
  <c r="V15" i="3"/>
  <c r="T15" i="3"/>
  <c r="U15" i="3" s="1"/>
  <c r="P15" i="3"/>
  <c r="Q15" i="3" s="1"/>
  <c r="H15" i="3"/>
  <c r="I15" i="3" s="1"/>
  <c r="C15" i="3"/>
  <c r="B15" i="3"/>
  <c r="AS14" i="3"/>
  <c r="AQ14" i="3"/>
  <c r="AM14" i="3"/>
  <c r="AK14" i="3"/>
  <c r="AE14" i="3"/>
  <c r="AA14" i="3"/>
  <c r="Y14" i="3"/>
  <c r="V14" i="3"/>
  <c r="T14" i="3"/>
  <c r="U14" i="3" s="1"/>
  <c r="P14" i="3"/>
  <c r="Q14" i="3" s="1"/>
  <c r="H14" i="3"/>
  <c r="I14" i="3" s="1"/>
  <c r="C14" i="3"/>
  <c r="B14" i="3"/>
  <c r="AQ13" i="3"/>
  <c r="AM13" i="3"/>
  <c r="AK13" i="3"/>
  <c r="AG13" i="3"/>
  <c r="AE13" i="3"/>
  <c r="AA13" i="3"/>
  <c r="Y13" i="3"/>
  <c r="V13" i="3"/>
  <c r="P13" i="3"/>
  <c r="Q13" i="3" s="1"/>
  <c r="L13" i="3"/>
  <c r="M13" i="3" s="1"/>
  <c r="H13" i="3"/>
  <c r="I13" i="3" s="1"/>
  <c r="C13" i="3"/>
  <c r="B13" i="3"/>
  <c r="R176" i="4" l="1"/>
  <c r="V366" i="4"/>
  <c r="Y366" i="4" s="1"/>
  <c r="AB69" i="3"/>
  <c r="AC69" i="3" s="1"/>
  <c r="AB80" i="3"/>
  <c r="AC80" i="3" s="1"/>
  <c r="AB81" i="3"/>
  <c r="AC81" i="3" s="1"/>
  <c r="AB82" i="3"/>
  <c r="AC82" i="3" s="1"/>
  <c r="AB83" i="3"/>
  <c r="AC83" i="3" s="1"/>
  <c r="AB84" i="3"/>
  <c r="AC84" i="3" s="1"/>
  <c r="AB85" i="3"/>
  <c r="AB87" i="3"/>
  <c r="AB89" i="3"/>
  <c r="AC89" i="3" s="1"/>
  <c r="AB121" i="3"/>
  <c r="AC121" i="3" s="1"/>
  <c r="AB123" i="3"/>
  <c r="AC123" i="3" s="1"/>
  <c r="AB125" i="3"/>
  <c r="AC125" i="3" s="1"/>
  <c r="AB134" i="3"/>
  <c r="AC134" i="3" s="1"/>
  <c r="AB138" i="3"/>
  <c r="AC138" i="3" s="1"/>
  <c r="AB143" i="3"/>
  <c r="AB144" i="3"/>
  <c r="AB146" i="3"/>
  <c r="AB147" i="3"/>
  <c r="AC147" i="3" s="1"/>
  <c r="AB148" i="3"/>
  <c r="AC148" i="3" s="1"/>
  <c r="AB157" i="3"/>
  <c r="AC157" i="3" s="1"/>
  <c r="V24" i="4"/>
  <c r="Y24" i="4" s="1"/>
  <c r="R46" i="4"/>
  <c r="R66" i="4"/>
  <c r="Z288" i="4"/>
  <c r="AC288" i="4" s="1"/>
  <c r="L87" i="4"/>
  <c r="R88" i="4"/>
  <c r="R372" i="4"/>
  <c r="R331" i="4"/>
  <c r="L85" i="4"/>
  <c r="L153" i="4"/>
  <c r="L36" i="4"/>
  <c r="R64" i="4"/>
  <c r="L242" i="4"/>
  <c r="L380" i="4"/>
  <c r="L313" i="4"/>
  <c r="L344" i="4"/>
  <c r="R349" i="4"/>
  <c r="Z373" i="4"/>
  <c r="AC373" i="4" s="1"/>
  <c r="Z390" i="4"/>
  <c r="AC390" i="4" s="1"/>
  <c r="R152" i="4"/>
  <c r="L289" i="4"/>
  <c r="L112" i="4"/>
  <c r="Z113" i="4"/>
  <c r="AC113" i="4" s="1"/>
  <c r="R19" i="4"/>
  <c r="R27" i="4"/>
  <c r="R104" i="4"/>
  <c r="V151" i="4"/>
  <c r="Y151" i="4" s="1"/>
  <c r="R220" i="4"/>
  <c r="R354" i="4"/>
  <c r="L403" i="4"/>
  <c r="R312" i="4"/>
  <c r="R127" i="4"/>
  <c r="V171" i="4"/>
  <c r="Y171" i="4" s="1"/>
  <c r="Z267" i="4"/>
  <c r="AC267" i="4" s="1"/>
  <c r="R80" i="4"/>
  <c r="R97" i="4"/>
  <c r="L190" i="4"/>
  <c r="V240" i="4"/>
  <c r="Y240" i="4" s="1"/>
  <c r="V282" i="4"/>
  <c r="Y282" i="4" s="1"/>
  <c r="V328" i="4"/>
  <c r="Y328" i="4" s="1"/>
  <c r="R373" i="4"/>
  <c r="V404" i="4"/>
  <c r="Y404" i="4" s="1"/>
  <c r="L206" i="4"/>
  <c r="V277" i="4"/>
  <c r="Y277" i="4" s="1"/>
  <c r="Z62" i="4"/>
  <c r="AC62" i="4" s="1"/>
  <c r="V116" i="4"/>
  <c r="Y116" i="4" s="1"/>
  <c r="R143" i="4"/>
  <c r="V165" i="4"/>
  <c r="Y165" i="4" s="1"/>
  <c r="R326" i="4"/>
  <c r="R155" i="4"/>
  <c r="R246" i="4"/>
  <c r="V293" i="4"/>
  <c r="Y293" i="4" s="1"/>
  <c r="R363" i="4"/>
  <c r="Z60" i="4"/>
  <c r="AC60" i="4" s="1"/>
  <c r="R93" i="4"/>
  <c r="Z171" i="4"/>
  <c r="AC171" i="4" s="1"/>
  <c r="V250" i="4"/>
  <c r="Y250" i="4" s="1"/>
  <c r="R287" i="4"/>
  <c r="V384" i="4"/>
  <c r="Y384" i="4" s="1"/>
  <c r="R404" i="4"/>
  <c r="Z135" i="4"/>
  <c r="AC135" i="4" s="1"/>
  <c r="R139" i="4"/>
  <c r="L143" i="4"/>
  <c r="R144" i="4"/>
  <c r="R161" i="4"/>
  <c r="R165" i="4"/>
  <c r="V204" i="4"/>
  <c r="Y204" i="4" s="1"/>
  <c r="Z250" i="4"/>
  <c r="AC250" i="4" s="1"/>
  <c r="L279" i="4"/>
  <c r="R280" i="4"/>
  <c r="V363" i="4"/>
  <c r="Y363" i="4" s="1"/>
  <c r="L398" i="4"/>
  <c r="Z44" i="4"/>
  <c r="AC44" i="4" s="1"/>
  <c r="Z102" i="4"/>
  <c r="AC102" i="4" s="1"/>
  <c r="V111" i="4"/>
  <c r="Y111" i="4" s="1"/>
  <c r="L115" i="4"/>
  <c r="L128" i="4"/>
  <c r="Z151" i="4"/>
  <c r="AC151" i="4" s="1"/>
  <c r="R156" i="4"/>
  <c r="L173" i="4"/>
  <c r="R240" i="4"/>
  <c r="R245" i="4"/>
  <c r="Z266" i="4"/>
  <c r="AC266" i="4" s="1"/>
  <c r="L297" i="4"/>
  <c r="V349" i="4"/>
  <c r="Y349" i="4" s="1"/>
  <c r="Z376" i="4"/>
  <c r="AC376" i="4" s="1"/>
  <c r="R397" i="4"/>
  <c r="L407" i="4"/>
  <c r="L64" i="4"/>
  <c r="Z65" i="4"/>
  <c r="AC65" i="4" s="1"/>
  <c r="V43" i="4"/>
  <c r="Y43" i="4" s="1"/>
  <c r="L55" i="4"/>
  <c r="Z68" i="4"/>
  <c r="AC68" i="4" s="1"/>
  <c r="L72" i="4"/>
  <c r="Z73" i="4"/>
  <c r="AC73" i="4" s="1"/>
  <c r="Z78" i="4"/>
  <c r="AC78" i="4" s="1"/>
  <c r="R137" i="4"/>
  <c r="L167" i="4"/>
  <c r="L226" i="4"/>
  <c r="L252" i="4"/>
  <c r="R253" i="4"/>
  <c r="V287" i="4"/>
  <c r="Y287" i="4" s="1"/>
  <c r="L317" i="4"/>
  <c r="L383" i="4"/>
  <c r="V91" i="4"/>
  <c r="Y91" i="4" s="1"/>
  <c r="V100" i="4"/>
  <c r="Y100" i="4" s="1"/>
  <c r="R72" i="4"/>
  <c r="V95" i="4"/>
  <c r="Y95" i="4" s="1"/>
  <c r="V108" i="4"/>
  <c r="Y108" i="4" s="1"/>
  <c r="Z118" i="4"/>
  <c r="AC118" i="4" s="1"/>
  <c r="R126" i="4"/>
  <c r="R260" i="4"/>
  <c r="R264" i="4"/>
  <c r="Z342" i="4"/>
  <c r="AC342" i="4" s="1"/>
  <c r="V374" i="4"/>
  <c r="Y374" i="4" s="1"/>
  <c r="R391" i="4"/>
  <c r="R45" i="4"/>
  <c r="L75" i="4"/>
  <c r="L139" i="4"/>
  <c r="R140" i="4"/>
  <c r="R204" i="4"/>
  <c r="R209" i="4"/>
  <c r="V76" i="4"/>
  <c r="Y76" i="4" s="1"/>
  <c r="R112" i="4"/>
  <c r="AB65" i="3"/>
  <c r="AC65" i="3" s="1"/>
  <c r="AN71" i="3"/>
  <c r="AO71" i="3" s="1"/>
  <c r="AN72" i="3"/>
  <c r="AO72" i="3" s="1"/>
  <c r="AN73" i="3"/>
  <c r="AO73" i="3" s="1"/>
  <c r="AN74" i="3"/>
  <c r="AO74" i="3" s="1"/>
  <c r="AN75" i="3"/>
  <c r="AO75" i="3" s="1"/>
  <c r="AN76" i="3"/>
  <c r="AN77" i="3"/>
  <c r="AO77" i="3" s="1"/>
  <c r="AN80" i="3"/>
  <c r="AO80" i="3" s="1"/>
  <c r="AN81" i="3"/>
  <c r="AN82" i="3"/>
  <c r="AO82" i="3" s="1"/>
  <c r="AN83" i="3"/>
  <c r="AO83" i="3" s="1"/>
  <c r="AN84" i="3"/>
  <c r="AO84" i="3" s="1"/>
  <c r="AN86" i="3"/>
  <c r="AO86" i="3" s="1"/>
  <c r="AN88" i="3"/>
  <c r="AN120" i="3"/>
  <c r="AN126" i="3"/>
  <c r="AO126" i="3" s="1"/>
  <c r="AN127" i="3"/>
  <c r="AO127" i="3" s="1"/>
  <c r="AN128" i="3"/>
  <c r="AO128" i="3" s="1"/>
  <c r="AN129" i="3"/>
  <c r="AO129" i="3" s="1"/>
  <c r="AN132" i="3"/>
  <c r="AO132" i="3" s="1"/>
  <c r="AN143" i="3"/>
  <c r="AO143" i="3" s="1"/>
  <c r="AN144" i="3"/>
  <c r="AN145" i="3"/>
  <c r="AO145" i="3" s="1"/>
  <c r="AN146" i="3"/>
  <c r="AO146" i="3" s="1"/>
  <c r="AN147" i="3"/>
  <c r="AO147" i="3" s="1"/>
  <c r="AN148" i="3"/>
  <c r="AO148" i="3" s="1"/>
  <c r="AT51" i="3"/>
  <c r="AU51" i="3" s="1"/>
  <c r="AH23" i="3"/>
  <c r="AI23" i="3" s="1"/>
  <c r="AN67" i="3"/>
  <c r="AO67" i="3" s="1"/>
  <c r="L268" i="4"/>
  <c r="R293" i="4"/>
  <c r="R303" i="4"/>
  <c r="R333" i="4"/>
  <c r="Z347" i="4"/>
  <c r="AC347" i="4" s="1"/>
  <c r="L356" i="4"/>
  <c r="Z388" i="4"/>
  <c r="AC388" i="4" s="1"/>
  <c r="L408" i="4"/>
  <c r="L59" i="4"/>
  <c r="V79" i="4"/>
  <c r="Y79" i="4" s="1"/>
  <c r="V103" i="4"/>
  <c r="Y103" i="4" s="1"/>
  <c r="L107" i="4"/>
  <c r="V119" i="4"/>
  <c r="Y119" i="4" s="1"/>
  <c r="L123" i="4"/>
  <c r="L131" i="4"/>
  <c r="R141" i="4"/>
  <c r="L159" i="4"/>
  <c r="R160" i="4"/>
  <c r="L169" i="4"/>
  <c r="L179" i="4"/>
  <c r="R180" i="4"/>
  <c r="L200" i="4"/>
  <c r="R216" i="4"/>
  <c r="L230" i="4"/>
  <c r="R249" i="4"/>
  <c r="Z254" i="4"/>
  <c r="AC254" i="4" s="1"/>
  <c r="L258" i="4"/>
  <c r="L301" i="4"/>
  <c r="R306" i="4"/>
  <c r="R337" i="4"/>
  <c r="L379" i="4"/>
  <c r="L395" i="4"/>
  <c r="L400" i="4"/>
  <c r="Z401" i="4"/>
  <c r="AC401" i="4" s="1"/>
  <c r="R408" i="4"/>
  <c r="R136" i="4"/>
  <c r="R145" i="4"/>
  <c r="L149" i="4"/>
  <c r="L163" i="4"/>
  <c r="R192" i="4"/>
  <c r="R196" i="4"/>
  <c r="Z205" i="4"/>
  <c r="AC205" i="4" s="1"/>
  <c r="Z210" i="4"/>
  <c r="AC210" i="4" s="1"/>
  <c r="V216" i="4"/>
  <c r="Y216" i="4" s="1"/>
  <c r="L224" i="4"/>
  <c r="R230" i="4"/>
  <c r="L262" i="4"/>
  <c r="R291" i="4"/>
  <c r="R305" i="4"/>
  <c r="L309" i="4"/>
  <c r="R319" i="4"/>
  <c r="L340" i="4"/>
  <c r="L390" i="4"/>
  <c r="R31" i="4"/>
  <c r="L67" i="4"/>
  <c r="R82" i="4"/>
  <c r="R178" i="4"/>
  <c r="V210" i="4"/>
  <c r="Y210" i="4" s="1"/>
  <c r="V248" i="4"/>
  <c r="Y248" i="4" s="1"/>
  <c r="R262" i="4"/>
  <c r="V291" i="4"/>
  <c r="Y291" i="4" s="1"/>
  <c r="R394" i="4"/>
  <c r="V406" i="4"/>
  <c r="Y406" i="4" s="1"/>
  <c r="R42" i="4"/>
  <c r="R44" i="4"/>
  <c r="Z76" i="4"/>
  <c r="AC76" i="4" s="1"/>
  <c r="R86" i="4"/>
  <c r="L147" i="4"/>
  <c r="R177" i="4"/>
  <c r="L218" i="4"/>
  <c r="R228" i="4"/>
  <c r="R233" i="4"/>
  <c r="Z270" i="4"/>
  <c r="AC270" i="4" s="1"/>
  <c r="R295" i="4"/>
  <c r="L321" i="4"/>
  <c r="L352" i="4"/>
  <c r="L382" i="4"/>
  <c r="L388" i="4"/>
  <c r="Z404" i="4"/>
  <c r="AC404" i="4" s="1"/>
  <c r="V34" i="4"/>
  <c r="Y34" i="4" s="1"/>
  <c r="R57" i="4"/>
  <c r="L80" i="4"/>
  <c r="Z81" i="4"/>
  <c r="AC81" i="4" s="1"/>
  <c r="Z90" i="4"/>
  <c r="AC90" i="4" s="1"/>
  <c r="L104" i="4"/>
  <c r="Z105" i="4"/>
  <c r="AC105" i="4" s="1"/>
  <c r="Z110" i="4"/>
  <c r="AC110" i="4" s="1"/>
  <c r="L120" i="4"/>
  <c r="L133" i="4"/>
  <c r="V177" i="4"/>
  <c r="Y177" i="4" s="1"/>
  <c r="L202" i="4"/>
  <c r="L212" i="4"/>
  <c r="V228" i="4"/>
  <c r="Y228" i="4" s="1"/>
  <c r="L236" i="4"/>
  <c r="V256" i="4"/>
  <c r="Y256" i="4" s="1"/>
  <c r="R265" i="4"/>
  <c r="V270" i="4"/>
  <c r="Y270" i="4" s="1"/>
  <c r="R274" i="4"/>
  <c r="L283" i="4"/>
  <c r="R299" i="4"/>
  <c r="L361" i="4"/>
  <c r="Z377" i="4"/>
  <c r="AC377" i="4" s="1"/>
  <c r="L387" i="4"/>
  <c r="Z398" i="4"/>
  <c r="AC398" i="4" s="1"/>
  <c r="L28" i="4"/>
  <c r="L51" i="4"/>
  <c r="R52" i="4"/>
  <c r="Z70" i="4"/>
  <c r="AC70" i="4" s="1"/>
  <c r="R74" i="4"/>
  <c r="Z84" i="4"/>
  <c r="AC84" i="4" s="1"/>
  <c r="R41" i="4"/>
  <c r="AS60" i="3"/>
  <c r="AT60" i="3" s="1"/>
  <c r="AS56" i="3"/>
  <c r="AT56" i="3" s="1"/>
  <c r="T42" i="3"/>
  <c r="U42" i="3" s="1"/>
  <c r="AG36" i="3"/>
  <c r="AH36" i="3" s="1"/>
  <c r="AS42" i="3"/>
  <c r="AT42" i="3" s="1"/>
  <c r="T45" i="3"/>
  <c r="U45" i="3" s="1"/>
  <c r="L47" i="3"/>
  <c r="M47" i="3" s="1"/>
  <c r="AG54" i="3"/>
  <c r="AH54" i="3" s="1"/>
  <c r="L59" i="3"/>
  <c r="M59" i="3" s="1"/>
  <c r="AB64" i="3"/>
  <c r="AC64" i="3" s="1"/>
  <c r="AT68" i="3"/>
  <c r="AU68" i="3" s="1"/>
  <c r="AH70" i="3"/>
  <c r="AI70" i="3" s="1"/>
  <c r="AH81" i="3"/>
  <c r="AI81" i="3" s="1"/>
  <c r="AT81" i="3"/>
  <c r="AU81" i="3" s="1"/>
  <c r="AH82" i="3"/>
  <c r="AI82" i="3" s="1"/>
  <c r="AT82" i="3"/>
  <c r="AU82" i="3" s="1"/>
  <c r="AH83" i="3"/>
  <c r="AI83" i="3" s="1"/>
  <c r="AT83" i="3"/>
  <c r="AU83" i="3" s="1"/>
  <c r="AH84" i="3"/>
  <c r="AI84" i="3" s="1"/>
  <c r="AT84" i="3"/>
  <c r="AU84" i="3" s="1"/>
  <c r="AT85" i="3"/>
  <c r="AU85" i="3" s="1"/>
  <c r="AH86" i="3"/>
  <c r="AI86" i="3" s="1"/>
  <c r="AT87" i="3"/>
  <c r="AU87" i="3" s="1"/>
  <c r="AH88" i="3"/>
  <c r="AI88" i="3" s="1"/>
  <c r="AT122" i="3"/>
  <c r="AU122" i="3" s="1"/>
  <c r="AT124" i="3"/>
  <c r="AU124" i="3" s="1"/>
  <c r="AH126" i="3"/>
  <c r="AI126" i="3" s="1"/>
  <c r="AH127" i="3"/>
  <c r="AI127" i="3" s="1"/>
  <c r="AH128" i="3"/>
  <c r="AI128" i="3" s="1"/>
  <c r="AH129" i="3"/>
  <c r="AI129" i="3" s="1"/>
  <c r="AH130" i="3"/>
  <c r="AI130" i="3" s="1"/>
  <c r="AH131" i="3"/>
  <c r="AI131" i="3" s="1"/>
  <c r="AT132" i="3"/>
  <c r="AU132" i="3" s="1"/>
  <c r="AH135" i="3"/>
  <c r="AI135" i="3" s="1"/>
  <c r="AH136" i="3"/>
  <c r="AI136" i="3" s="1"/>
  <c r="AT137" i="3"/>
  <c r="AU137" i="3" s="1"/>
  <c r="AH139" i="3"/>
  <c r="AI139" i="3" s="1"/>
  <c r="AH141" i="3"/>
  <c r="AI141" i="3" s="1"/>
  <c r="AT141" i="3"/>
  <c r="AU141" i="3" s="1"/>
  <c r="AH142" i="3"/>
  <c r="AI142" i="3" s="1"/>
  <c r="AT142" i="3"/>
  <c r="AU142" i="3" s="1"/>
  <c r="AH143" i="3"/>
  <c r="AI143" i="3" s="1"/>
  <c r="AT143" i="3"/>
  <c r="AU143" i="3" s="1"/>
  <c r="AH144" i="3"/>
  <c r="AI144" i="3" s="1"/>
  <c r="AT144" i="3"/>
  <c r="AU144" i="3" s="1"/>
  <c r="AH145" i="3"/>
  <c r="AI145" i="3" s="1"/>
  <c r="AS45" i="3"/>
  <c r="AT45" i="3" s="1"/>
  <c r="T48" i="3"/>
  <c r="U48" i="3" s="1"/>
  <c r="L54" i="3"/>
  <c r="M54" i="3" s="1"/>
  <c r="T56" i="3"/>
  <c r="U56" i="3" s="1"/>
  <c r="T60" i="3"/>
  <c r="U60" i="3" s="1"/>
  <c r="AN63" i="3"/>
  <c r="AO63" i="3" s="1"/>
  <c r="L36" i="3"/>
  <c r="M36" i="3" s="1"/>
  <c r="T37" i="3"/>
  <c r="U37" i="3" s="1"/>
  <c r="AG44" i="3"/>
  <c r="AH44" i="3" s="1"/>
  <c r="AI44" i="3" s="1"/>
  <c r="AV55" i="3"/>
  <c r="AT15" i="3"/>
  <c r="AU15" i="3" s="1"/>
  <c r="R36" i="4"/>
  <c r="R35" i="4"/>
  <c r="R32" i="4"/>
  <c r="L32" i="4"/>
  <c r="R28" i="4"/>
  <c r="L26" i="4"/>
  <c r="Z26" i="4"/>
  <c r="AC26" i="4" s="1"/>
  <c r="Z22" i="4"/>
  <c r="AC22" i="4" s="1"/>
  <c r="L22" i="4"/>
  <c r="V20" i="4"/>
  <c r="Y20" i="4" s="1"/>
  <c r="V18" i="4"/>
  <c r="Y18" i="4" s="1"/>
  <c r="AV51" i="3"/>
  <c r="Z201" i="4"/>
  <c r="AC201" i="4" s="1"/>
  <c r="R201" i="4"/>
  <c r="V332" i="4"/>
  <c r="Y332" i="4" s="1"/>
  <c r="L370" i="4"/>
  <c r="V370" i="4"/>
  <c r="Y370" i="4" s="1"/>
  <c r="AB17" i="3"/>
  <c r="AC17" i="3" s="1"/>
  <c r="AB19" i="3"/>
  <c r="AC19" i="3" s="1"/>
  <c r="AB22" i="3"/>
  <c r="AC22" i="3" s="1"/>
  <c r="AN54" i="3"/>
  <c r="AO54" i="3" s="1"/>
  <c r="L145" i="4"/>
  <c r="L194" i="4"/>
  <c r="V222" i="4"/>
  <c r="Y222" i="4" s="1"/>
  <c r="V246" i="4"/>
  <c r="Y246" i="4" s="1"/>
  <c r="R248" i="4"/>
  <c r="L402" i="4"/>
  <c r="V402" i="4"/>
  <c r="Y402" i="4" s="1"/>
  <c r="L30" i="4"/>
  <c r="V30" i="4"/>
  <c r="Y30" i="4" s="1"/>
  <c r="L47" i="4"/>
  <c r="V47" i="4"/>
  <c r="Y47" i="4" s="1"/>
  <c r="L63" i="4"/>
  <c r="V63" i="4"/>
  <c r="Y63" i="4" s="1"/>
  <c r="L83" i="4"/>
  <c r="V83" i="4"/>
  <c r="Y83" i="4" s="1"/>
  <c r="L127" i="4"/>
  <c r="V127" i="4"/>
  <c r="Y127" i="4" s="1"/>
  <c r="AV70" i="3"/>
  <c r="AV84" i="3"/>
  <c r="V137" i="4"/>
  <c r="Y137" i="4" s="1"/>
  <c r="L141" i="4"/>
  <c r="Z143" i="4"/>
  <c r="AC143" i="4" s="1"/>
  <c r="L157" i="4"/>
  <c r="R164" i="4"/>
  <c r="V198" i="4"/>
  <c r="Y198" i="4" s="1"/>
  <c r="R203" i="4"/>
  <c r="L281" i="4"/>
  <c r="V281" i="4"/>
  <c r="Y281" i="4" s="1"/>
  <c r="Z314" i="4"/>
  <c r="AC314" i="4" s="1"/>
  <c r="R314" i="4"/>
  <c r="Z325" i="4"/>
  <c r="AC325" i="4" s="1"/>
  <c r="R325" i="4"/>
  <c r="V345" i="4"/>
  <c r="Y345" i="4" s="1"/>
  <c r="V348" i="4"/>
  <c r="Y348" i="4" s="1"/>
  <c r="L399" i="4"/>
  <c r="V399" i="4"/>
  <c r="Y399" i="4" s="1"/>
  <c r="L60" i="4"/>
  <c r="V60" i="4"/>
  <c r="Y60" i="4" s="1"/>
  <c r="L99" i="4"/>
  <c r="V99" i="4"/>
  <c r="Y99" i="4" s="1"/>
  <c r="AB13" i="3"/>
  <c r="AC13" i="3" s="1"/>
  <c r="AB14" i="3"/>
  <c r="AC14" i="3" s="1"/>
  <c r="AB18" i="3"/>
  <c r="AC18" i="3" s="1"/>
  <c r="AB25" i="3"/>
  <c r="AC25" i="3" s="1"/>
  <c r="AB26" i="3"/>
  <c r="AC26" i="3" s="1"/>
  <c r="AB51" i="3"/>
  <c r="AC51" i="3" s="1"/>
  <c r="AN58" i="3"/>
  <c r="AO58" i="3" s="1"/>
  <c r="R132" i="4"/>
  <c r="R133" i="4"/>
  <c r="Z234" i="4"/>
  <c r="AC234" i="4" s="1"/>
  <c r="L260" i="4"/>
  <c r="V260" i="4"/>
  <c r="Y260" i="4" s="1"/>
  <c r="AT145" i="3"/>
  <c r="AU145" i="3" s="1"/>
  <c r="AH146" i="3"/>
  <c r="AI146" i="3" s="1"/>
  <c r="AT146" i="3"/>
  <c r="AU146" i="3" s="1"/>
  <c r="AH147" i="3"/>
  <c r="AI147" i="3" s="1"/>
  <c r="AT147" i="3"/>
  <c r="AH148" i="3"/>
  <c r="AI148" i="3" s="1"/>
  <c r="AT157" i="3"/>
  <c r="AU157" i="3" s="1"/>
  <c r="AH158" i="3"/>
  <c r="AI158" i="3" s="1"/>
  <c r="V135" i="4"/>
  <c r="Y135" i="4" s="1"/>
  <c r="Z139" i="4"/>
  <c r="AC139" i="4" s="1"/>
  <c r="R148" i="4"/>
  <c r="R149" i="4"/>
  <c r="Z155" i="4"/>
  <c r="AC155" i="4" s="1"/>
  <c r="Z160" i="4"/>
  <c r="AC160" i="4" s="1"/>
  <c r="V161" i="4"/>
  <c r="Y161" i="4" s="1"/>
  <c r="Z175" i="4"/>
  <c r="AC175" i="4" s="1"/>
  <c r="V183" i="4"/>
  <c r="Y183" i="4" s="1"/>
  <c r="R185" i="4"/>
  <c r="R187" i="4"/>
  <c r="R208" i="4"/>
  <c r="Z214" i="4"/>
  <c r="AC214" i="4" s="1"/>
  <c r="V220" i="4"/>
  <c r="Y220" i="4" s="1"/>
  <c r="R232" i="4"/>
  <c r="Z238" i="4"/>
  <c r="AC238" i="4" s="1"/>
  <c r="R244" i="4"/>
  <c r="L254" i="4"/>
  <c r="V254" i="4"/>
  <c r="Y254" i="4" s="1"/>
  <c r="L266" i="4"/>
  <c r="V266" i="4"/>
  <c r="Y266" i="4" s="1"/>
  <c r="Z302" i="4"/>
  <c r="AC302" i="4" s="1"/>
  <c r="R302" i="4"/>
  <c r="V307" i="4"/>
  <c r="Y307" i="4" s="1"/>
  <c r="Z318" i="4"/>
  <c r="AC318" i="4" s="1"/>
  <c r="R318" i="4"/>
  <c r="R323" i="4"/>
  <c r="V357" i="4"/>
  <c r="Y357" i="4" s="1"/>
  <c r="R378" i="4"/>
  <c r="V391" i="4"/>
  <c r="Y391" i="4" s="1"/>
  <c r="L392" i="4"/>
  <c r="V392" i="4"/>
  <c r="Y392" i="4" s="1"/>
  <c r="L394" i="4"/>
  <c r="V394" i="4"/>
  <c r="Y394" i="4" s="1"/>
  <c r="AV59" i="3"/>
  <c r="AV69" i="3"/>
  <c r="AV122" i="3"/>
  <c r="AV124" i="3"/>
  <c r="AB9" i="3"/>
  <c r="AC9" i="3" s="1"/>
  <c r="AN9" i="3"/>
  <c r="AO9" i="3" s="1"/>
  <c r="AB11" i="3"/>
  <c r="AC11" i="3" s="1"/>
  <c r="AN11" i="3"/>
  <c r="AO11" i="3" s="1"/>
  <c r="R15" i="4"/>
  <c r="Z131" i="4"/>
  <c r="AC131" i="4" s="1"/>
  <c r="Z147" i="4"/>
  <c r="AC147" i="4" s="1"/>
  <c r="V155" i="4"/>
  <c r="Y155" i="4" s="1"/>
  <c r="Z159" i="4"/>
  <c r="AC159" i="4" s="1"/>
  <c r="Z163" i="4"/>
  <c r="AC163" i="4" s="1"/>
  <c r="R168" i="4"/>
  <c r="R169" i="4"/>
  <c r="R173" i="4"/>
  <c r="V175" i="4"/>
  <c r="Y175" i="4" s="1"/>
  <c r="Z179" i="4"/>
  <c r="AC179" i="4" s="1"/>
  <c r="R195" i="4"/>
  <c r="V196" i="4"/>
  <c r="Y196" i="4" s="1"/>
  <c r="R200" i="4"/>
  <c r="Z202" i="4"/>
  <c r="AC202" i="4" s="1"/>
  <c r="Z206" i="4"/>
  <c r="AC206" i="4" s="1"/>
  <c r="V208" i="4"/>
  <c r="Y208" i="4" s="1"/>
  <c r="R213" i="4"/>
  <c r="V214" i="4"/>
  <c r="Y214" i="4" s="1"/>
  <c r="Z218" i="4"/>
  <c r="AC218" i="4" s="1"/>
  <c r="R225" i="4"/>
  <c r="Z226" i="4"/>
  <c r="AC226" i="4" s="1"/>
  <c r="Z230" i="4"/>
  <c r="AC230" i="4" s="1"/>
  <c r="V232" i="4"/>
  <c r="Y232" i="4" s="1"/>
  <c r="V234" i="4"/>
  <c r="Y234" i="4" s="1"/>
  <c r="R237" i="4"/>
  <c r="V238" i="4"/>
  <c r="Y238" i="4" s="1"/>
  <c r="V244" i="4"/>
  <c r="Y244" i="4" s="1"/>
  <c r="R269" i="4"/>
  <c r="R276" i="4"/>
  <c r="Z285" i="4"/>
  <c r="AC285" i="4" s="1"/>
  <c r="R311" i="4"/>
  <c r="Z322" i="4"/>
  <c r="AC322" i="4" s="1"/>
  <c r="R322" i="4"/>
  <c r="V336" i="4"/>
  <c r="Y336" i="4" s="1"/>
  <c r="R341" i="4"/>
  <c r="V353" i="4"/>
  <c r="Y353" i="4" s="1"/>
  <c r="R377" i="4"/>
  <c r="L386" i="4"/>
  <c r="V386" i="4"/>
  <c r="Y386" i="4" s="1"/>
  <c r="Z40" i="4"/>
  <c r="AC40" i="4" s="1"/>
  <c r="R40" i="4"/>
  <c r="Z49" i="4"/>
  <c r="AC49" i="4" s="1"/>
  <c r="R49" i="4"/>
  <c r="L92" i="4"/>
  <c r="V92" i="4"/>
  <c r="Y92" i="4" s="1"/>
  <c r="L124" i="4"/>
  <c r="V124" i="4"/>
  <c r="Y124" i="4" s="1"/>
  <c r="R153" i="4"/>
  <c r="R157" i="4"/>
  <c r="Z167" i="4"/>
  <c r="AC167" i="4" s="1"/>
  <c r="R171" i="4"/>
  <c r="R172" i="4"/>
  <c r="Z176" i="4"/>
  <c r="AC176" i="4" s="1"/>
  <c r="R181" i="4"/>
  <c r="R184" i="4"/>
  <c r="R193" i="4"/>
  <c r="Z194" i="4"/>
  <c r="AC194" i="4" s="1"/>
  <c r="Z198" i="4"/>
  <c r="AC198" i="4" s="1"/>
  <c r="R212" i="4"/>
  <c r="R217" i="4"/>
  <c r="R221" i="4"/>
  <c r="Z222" i="4"/>
  <c r="AC222" i="4" s="1"/>
  <c r="R224" i="4"/>
  <c r="R229" i="4"/>
  <c r="Z233" i="4"/>
  <c r="AC233" i="4" s="1"/>
  <c r="Z235" i="4"/>
  <c r="AC235" i="4" s="1"/>
  <c r="R236" i="4"/>
  <c r="R241" i="4"/>
  <c r="Z242" i="4"/>
  <c r="AC242" i="4" s="1"/>
  <c r="Z246" i="4"/>
  <c r="AC246" i="4" s="1"/>
  <c r="R284" i="4"/>
  <c r="R290" i="4"/>
  <c r="Z298" i="4"/>
  <c r="AC298" i="4" s="1"/>
  <c r="R298" i="4"/>
  <c r="Z305" i="4"/>
  <c r="AC305" i="4" s="1"/>
  <c r="Z310" i="4"/>
  <c r="AC310" i="4" s="1"/>
  <c r="R310" i="4"/>
  <c r="R315" i="4"/>
  <c r="Z326" i="4"/>
  <c r="AC326" i="4" s="1"/>
  <c r="L396" i="4"/>
  <c r="V396" i="4"/>
  <c r="Y396" i="4" s="1"/>
  <c r="L39" i="4"/>
  <c r="V39" i="4"/>
  <c r="Y39" i="4" s="1"/>
  <c r="Z48" i="4"/>
  <c r="AC48" i="4" s="1"/>
  <c r="R48" i="4"/>
  <c r="L84" i="4"/>
  <c r="V84" i="4"/>
  <c r="Y84" i="4" s="1"/>
  <c r="R252" i="4"/>
  <c r="R257" i="4"/>
  <c r="Z258" i="4"/>
  <c r="AC258" i="4" s="1"/>
  <c r="Z262" i="4"/>
  <c r="AC262" i="4" s="1"/>
  <c r="V264" i="4"/>
  <c r="Y264" i="4" s="1"/>
  <c r="R268" i="4"/>
  <c r="V273" i="4"/>
  <c r="Y273" i="4" s="1"/>
  <c r="V278" i="4"/>
  <c r="Y278" i="4" s="1"/>
  <c r="R279" i="4"/>
  <c r="Z283" i="4"/>
  <c r="AC283" i="4" s="1"/>
  <c r="V285" i="4"/>
  <c r="Y285" i="4" s="1"/>
  <c r="Z289" i="4"/>
  <c r="AC289" i="4" s="1"/>
  <c r="R294" i="4"/>
  <c r="V305" i="4"/>
  <c r="Y305" i="4" s="1"/>
  <c r="Z309" i="4"/>
  <c r="AC309" i="4" s="1"/>
  <c r="Z330" i="4"/>
  <c r="AC330" i="4" s="1"/>
  <c r="Z334" i="4"/>
  <c r="AC334" i="4" s="1"/>
  <c r="Z339" i="4"/>
  <c r="AC339" i="4" s="1"/>
  <c r="Z359" i="4"/>
  <c r="AC359" i="4" s="1"/>
  <c r="V360" i="4"/>
  <c r="Y360" i="4" s="1"/>
  <c r="R361" i="4"/>
  <c r="V364" i="4"/>
  <c r="Y364" i="4" s="1"/>
  <c r="Z368" i="4"/>
  <c r="AC368" i="4" s="1"/>
  <c r="V375" i="4"/>
  <c r="Y375" i="4" s="1"/>
  <c r="V376" i="4"/>
  <c r="Y376" i="4" s="1"/>
  <c r="V378" i="4"/>
  <c r="Y378" i="4" s="1"/>
  <c r="V68" i="4"/>
  <c r="Y68" i="4" s="1"/>
  <c r="V71" i="4"/>
  <c r="Y71" i="4" s="1"/>
  <c r="R256" i="4"/>
  <c r="R261" i="4"/>
  <c r="Z265" i="4"/>
  <c r="AC265" i="4" s="1"/>
  <c r="R275" i="4"/>
  <c r="Z293" i="4"/>
  <c r="AC293" i="4" s="1"/>
  <c r="R307" i="4"/>
  <c r="R327" i="4"/>
  <c r="R329" i="4"/>
  <c r="Z338" i="4"/>
  <c r="AC338" i="4" s="1"/>
  <c r="Z343" i="4"/>
  <c r="AC343" i="4" s="1"/>
  <c r="R345" i="4"/>
  <c r="Z351" i="4"/>
  <c r="AC351" i="4" s="1"/>
  <c r="R353" i="4"/>
  <c r="Z354" i="4"/>
  <c r="AC354" i="4" s="1"/>
  <c r="Z355" i="4"/>
  <c r="AC355" i="4" s="1"/>
  <c r="R357" i="4"/>
  <c r="Z363" i="4"/>
  <c r="AC363" i="4" s="1"/>
  <c r="R367" i="4"/>
  <c r="Z372" i="4"/>
  <c r="AC372" i="4" s="1"/>
  <c r="Z380" i="4"/>
  <c r="AC380" i="4" s="1"/>
  <c r="R401" i="4"/>
  <c r="R382" i="4"/>
  <c r="Z382" i="4"/>
  <c r="AC382" i="4" s="1"/>
  <c r="Z385" i="4"/>
  <c r="AC385" i="4" s="1"/>
  <c r="Z386" i="4"/>
  <c r="AC386" i="4" s="1"/>
  <c r="Z392" i="4"/>
  <c r="AC392" i="4" s="1"/>
  <c r="Z397" i="4"/>
  <c r="AC397" i="4" s="1"/>
  <c r="Z402" i="4"/>
  <c r="AC402" i="4" s="1"/>
  <c r="Z406" i="4"/>
  <c r="AC406" i="4" s="1"/>
  <c r="Z18" i="4"/>
  <c r="AC18" i="4" s="1"/>
  <c r="R20" i="4"/>
  <c r="Z30" i="4"/>
  <c r="AC30" i="4" s="1"/>
  <c r="R56" i="4"/>
  <c r="Z66" i="4"/>
  <c r="AC66" i="4" s="1"/>
  <c r="R68" i="4"/>
  <c r="R94" i="4"/>
  <c r="R96" i="4"/>
  <c r="Z106" i="4"/>
  <c r="AC106" i="4" s="1"/>
  <c r="R108" i="4"/>
  <c r="Z122" i="4"/>
  <c r="AC122" i="4" s="1"/>
  <c r="Z389" i="4"/>
  <c r="AC389" i="4" s="1"/>
  <c r="Z394" i="4"/>
  <c r="AC394" i="4" s="1"/>
  <c r="Z409" i="4"/>
  <c r="AC409" i="4" s="1"/>
  <c r="Z19" i="4"/>
  <c r="AC19" i="4" s="1"/>
  <c r="R21" i="4"/>
  <c r="R22" i="4"/>
  <c r="R23" i="4"/>
  <c r="R24" i="4"/>
  <c r="Z34" i="4"/>
  <c r="AC34" i="4" s="1"/>
  <c r="Z41" i="4"/>
  <c r="AC41" i="4" s="1"/>
  <c r="Z45" i="4"/>
  <c r="AC45" i="4" s="1"/>
  <c r="Z53" i="4"/>
  <c r="AC53" i="4" s="1"/>
  <c r="R60" i="4"/>
  <c r="Z74" i="4"/>
  <c r="AC74" i="4" s="1"/>
  <c r="R76" i="4"/>
  <c r="R89" i="4"/>
  <c r="R92" i="4"/>
  <c r="Z93" i="4"/>
  <c r="AC93" i="4" s="1"/>
  <c r="Z98" i="4"/>
  <c r="AC98" i="4" s="1"/>
  <c r="R100" i="4"/>
  <c r="Z101" i="4"/>
  <c r="AC101" i="4" s="1"/>
  <c r="Z114" i="4"/>
  <c r="AC114" i="4" s="1"/>
  <c r="R116" i="4"/>
  <c r="R383" i="4"/>
  <c r="Z35" i="4"/>
  <c r="AC35" i="4" s="1"/>
  <c r="R37" i="4"/>
  <c r="R50" i="4"/>
  <c r="Z52" i="4"/>
  <c r="AC52" i="4" s="1"/>
  <c r="R54" i="4"/>
  <c r="R71" i="4"/>
  <c r="R79" i="4"/>
  <c r="R106" i="4"/>
  <c r="Z108" i="4"/>
  <c r="AC108" i="4" s="1"/>
  <c r="R114" i="4"/>
  <c r="Z116" i="4"/>
  <c r="AC116" i="4" s="1"/>
  <c r="AN122" i="3"/>
  <c r="AO122" i="3" s="1"/>
  <c r="R334" i="4"/>
  <c r="R342" i="4"/>
  <c r="R368" i="4"/>
  <c r="R376" i="4"/>
  <c r="R53" i="4"/>
  <c r="R101" i="4"/>
  <c r="R105" i="4"/>
  <c r="R113" i="4"/>
  <c r="R123" i="4"/>
  <c r="AH16" i="3"/>
  <c r="AI16" i="3" s="1"/>
  <c r="AT24" i="3"/>
  <c r="AU24" i="3" s="1"/>
  <c r="AH103" i="3"/>
  <c r="AI103" i="3" s="1"/>
  <c r="AT120" i="3"/>
  <c r="AU120" i="3" s="1"/>
  <c r="R162" i="4"/>
  <c r="Z213" i="4"/>
  <c r="AC213" i="4" s="1"/>
  <c r="Z249" i="4"/>
  <c r="AC249" i="4" s="1"/>
  <c r="Z251" i="4"/>
  <c r="AC251" i="4" s="1"/>
  <c r="R385" i="4"/>
  <c r="R387" i="4"/>
  <c r="R388" i="4"/>
  <c r="Z27" i="4"/>
  <c r="AC27" i="4" s="1"/>
  <c r="R29" i="4"/>
  <c r="R30" i="4"/>
  <c r="R65" i="4"/>
  <c r="R73" i="4"/>
  <c r="R81" i="4"/>
  <c r="R103" i="4"/>
  <c r="R111" i="4"/>
  <c r="R119" i="4"/>
  <c r="Z125" i="4"/>
  <c r="AC125" i="4" s="1"/>
  <c r="R125" i="4"/>
  <c r="Z400" i="4"/>
  <c r="AC400" i="4" s="1"/>
  <c r="R400" i="4"/>
  <c r="Z121" i="4"/>
  <c r="AC121" i="4" s="1"/>
  <c r="R121" i="4"/>
  <c r="Z405" i="4"/>
  <c r="AC405" i="4" s="1"/>
  <c r="R405" i="4"/>
  <c r="Z109" i="4"/>
  <c r="AC109" i="4" s="1"/>
  <c r="R109" i="4"/>
  <c r="Z117" i="4"/>
  <c r="AC117" i="4" s="1"/>
  <c r="R117" i="4"/>
  <c r="Z384" i="4"/>
  <c r="AC384" i="4" s="1"/>
  <c r="R384" i="4"/>
  <c r="Z364" i="4"/>
  <c r="AC364" i="4" s="1"/>
  <c r="R364" i="4"/>
  <c r="Z188" i="4"/>
  <c r="AC188" i="4" s="1"/>
  <c r="R188" i="4"/>
  <c r="Z275" i="4"/>
  <c r="AC275" i="4" s="1"/>
  <c r="Z350" i="4"/>
  <c r="AC350" i="4" s="1"/>
  <c r="R350" i="4"/>
  <c r="Z358" i="4"/>
  <c r="AC358" i="4" s="1"/>
  <c r="R358" i="4"/>
  <c r="Z57" i="4"/>
  <c r="AC57" i="4" s="1"/>
  <c r="Z61" i="4"/>
  <c r="AC61" i="4" s="1"/>
  <c r="R61" i="4"/>
  <c r="Z69" i="4"/>
  <c r="AC69" i="4" s="1"/>
  <c r="R69" i="4"/>
  <c r="Z77" i="4"/>
  <c r="AC77" i="4" s="1"/>
  <c r="R77" i="4"/>
  <c r="Z85" i="4"/>
  <c r="AC85" i="4" s="1"/>
  <c r="R85" i="4"/>
  <c r="Z129" i="4"/>
  <c r="AC129" i="4" s="1"/>
  <c r="R129" i="4"/>
  <c r="AB40" i="3"/>
  <c r="AC40" i="3" s="1"/>
  <c r="AN40" i="3"/>
  <c r="AO40" i="3" s="1"/>
  <c r="AB46" i="3"/>
  <c r="AC46" i="3" s="1"/>
  <c r="AN46" i="3"/>
  <c r="AO46" i="3" s="1"/>
  <c r="AB50" i="3"/>
  <c r="AC50" i="3" s="1"/>
  <c r="AB52" i="3"/>
  <c r="AC52" i="3" s="1"/>
  <c r="AB53" i="3"/>
  <c r="AC53" i="3" s="1"/>
  <c r="AN55" i="3"/>
  <c r="AO55" i="3" s="1"/>
  <c r="AB56" i="3"/>
  <c r="AC56" i="3" s="1"/>
  <c r="AB57" i="3"/>
  <c r="AC57" i="3" s="1"/>
  <c r="AN59" i="3"/>
  <c r="AO59" i="3" s="1"/>
  <c r="AB60" i="3"/>
  <c r="AC60" i="3" s="1"/>
  <c r="AB61" i="3"/>
  <c r="AC61" i="3" s="1"/>
  <c r="AN64" i="3"/>
  <c r="Z152" i="4"/>
  <c r="AC152" i="4" s="1"/>
  <c r="R154" i="4"/>
  <c r="R163" i="4"/>
  <c r="Z168" i="4"/>
  <c r="AC168" i="4" s="1"/>
  <c r="R170" i="4"/>
  <c r="R183" i="4"/>
  <c r="Z189" i="4"/>
  <c r="AC189" i="4" s="1"/>
  <c r="Z193" i="4"/>
  <c r="AC193" i="4" s="1"/>
  <c r="Z241" i="4"/>
  <c r="AC241" i="4" s="1"/>
  <c r="Z243" i="4"/>
  <c r="AC243" i="4" s="1"/>
  <c r="R254" i="4"/>
  <c r="Z272" i="4"/>
  <c r="AC272" i="4" s="1"/>
  <c r="R289" i="4"/>
  <c r="R390" i="4"/>
  <c r="Z23" i="4"/>
  <c r="AC23" i="4" s="1"/>
  <c r="R25" i="4"/>
  <c r="R26" i="4"/>
  <c r="R38" i="4"/>
  <c r="R62" i="4"/>
  <c r="Z64" i="4"/>
  <c r="AC64" i="4" s="1"/>
  <c r="R67" i="4"/>
  <c r="R78" i="4"/>
  <c r="Z80" i="4"/>
  <c r="AC80" i="4" s="1"/>
  <c r="Z104" i="4"/>
  <c r="AC104" i="4" s="1"/>
  <c r="R107" i="4"/>
  <c r="R118" i="4"/>
  <c r="Z120" i="4"/>
  <c r="AC120" i="4" s="1"/>
  <c r="R122" i="4"/>
  <c r="Z124" i="4"/>
  <c r="AC124" i="4" s="1"/>
  <c r="Z128" i="4"/>
  <c r="AC128" i="4" s="1"/>
  <c r="R130" i="4"/>
  <c r="AT52" i="3"/>
  <c r="AU52" i="3" s="1"/>
  <c r="AH63" i="3"/>
  <c r="AI63" i="3" s="1"/>
  <c r="AH64" i="3"/>
  <c r="AI64" i="3" s="1"/>
  <c r="Z136" i="4"/>
  <c r="AC136" i="4" s="1"/>
  <c r="R138" i="4"/>
  <c r="R142" i="4"/>
  <c r="R179" i="4"/>
  <c r="Z197" i="4"/>
  <c r="AC197" i="4" s="1"/>
  <c r="Z209" i="4"/>
  <c r="AC209" i="4" s="1"/>
  <c r="R218" i="4"/>
  <c r="Z225" i="4"/>
  <c r="AC225" i="4" s="1"/>
  <c r="Z227" i="4"/>
  <c r="AC227" i="4" s="1"/>
  <c r="R238" i="4"/>
  <c r="Z257" i="4"/>
  <c r="AC257" i="4" s="1"/>
  <c r="Z259" i="4"/>
  <c r="AC259" i="4" s="1"/>
  <c r="R270" i="4"/>
  <c r="Z274" i="4"/>
  <c r="AC274" i="4" s="1"/>
  <c r="Z276" i="4"/>
  <c r="AC276" i="4" s="1"/>
  <c r="Z284" i="4"/>
  <c r="AC284" i="4" s="1"/>
  <c r="R347" i="4"/>
  <c r="Z349" i="4"/>
  <c r="AC349" i="4" s="1"/>
  <c r="R351" i="4"/>
  <c r="Z353" i="4"/>
  <c r="AC353" i="4" s="1"/>
  <c r="R356" i="4"/>
  <c r="R407" i="4"/>
  <c r="R18" i="4"/>
  <c r="Z31" i="4"/>
  <c r="AC31" i="4" s="1"/>
  <c r="R33" i="4"/>
  <c r="R34" i="4"/>
  <c r="Z56" i="4"/>
  <c r="AC56" i="4" s="1"/>
  <c r="R58" i="4"/>
  <c r="R70" i="4"/>
  <c r="Z72" i="4"/>
  <c r="AC72" i="4" s="1"/>
  <c r="R75" i="4"/>
  <c r="R87" i="4"/>
  <c r="Z88" i="4"/>
  <c r="AC88" i="4" s="1"/>
  <c r="Z92" i="4"/>
  <c r="AC92" i="4" s="1"/>
  <c r="Z96" i="4"/>
  <c r="AC96" i="4" s="1"/>
  <c r="Z100" i="4"/>
  <c r="AC100" i="4" s="1"/>
  <c r="R110" i="4"/>
  <c r="Z112" i="4"/>
  <c r="AC112" i="4" s="1"/>
  <c r="R115" i="4"/>
  <c r="AH65" i="3"/>
  <c r="AI65" i="3" s="1"/>
  <c r="AT69" i="3"/>
  <c r="AU69" i="3" s="1"/>
  <c r="AH71" i="3"/>
  <c r="AI71" i="3" s="1"/>
  <c r="AH72" i="3"/>
  <c r="AI72" i="3" s="1"/>
  <c r="AT72" i="3"/>
  <c r="AU72" i="3" s="1"/>
  <c r="AH125" i="3"/>
  <c r="AI125" i="3" s="1"/>
  <c r="AT128" i="3"/>
  <c r="AU128" i="3" s="1"/>
  <c r="AH133" i="3"/>
  <c r="AI133" i="3" s="1"/>
  <c r="AH134" i="3"/>
  <c r="AI134" i="3" s="1"/>
  <c r="AH174" i="3"/>
  <c r="AI174" i="3" s="1"/>
  <c r="AT174" i="3"/>
  <c r="AU174" i="3" s="1"/>
  <c r="AH176" i="3"/>
  <c r="AI176" i="3" s="1"/>
  <c r="AT176" i="3"/>
  <c r="AU176" i="3" s="1"/>
  <c r="AH178" i="3"/>
  <c r="AI178" i="3" s="1"/>
  <c r="AT178" i="3"/>
  <c r="AU178" i="3" s="1"/>
  <c r="AH180" i="3"/>
  <c r="AI180" i="3" s="1"/>
  <c r="AT180" i="3"/>
  <c r="AU180" i="3" s="1"/>
  <c r="AH181" i="3"/>
  <c r="AI181" i="3" s="1"/>
  <c r="AT181" i="3"/>
  <c r="AU181" i="3" s="1"/>
  <c r="AT9" i="3"/>
  <c r="AU9" i="3" s="1"/>
  <c r="AT12" i="3"/>
  <c r="AU12" i="3" s="1"/>
  <c r="AB86" i="3"/>
  <c r="AC86" i="3" s="1"/>
  <c r="AH87" i="3"/>
  <c r="AI87" i="3" s="1"/>
  <c r="AB16" i="3"/>
  <c r="AC16" i="3" s="1"/>
  <c r="AN16" i="3"/>
  <c r="AO16" i="3" s="1"/>
  <c r="AB20" i="3"/>
  <c r="AC20" i="3" s="1"/>
  <c r="AN22" i="3"/>
  <c r="AO22" i="3" s="1"/>
  <c r="AB24" i="3"/>
  <c r="AC24" i="3" s="1"/>
  <c r="AN24" i="3"/>
  <c r="AO24" i="3" s="1"/>
  <c r="AB27" i="3"/>
  <c r="AC27" i="3" s="1"/>
  <c r="AN27" i="3"/>
  <c r="AO27" i="3" s="1"/>
  <c r="AT28" i="3"/>
  <c r="AU28" i="3" s="1"/>
  <c r="AB42" i="3"/>
  <c r="AC42" i="3" s="1"/>
  <c r="AN42" i="3"/>
  <c r="AO42" i="3" s="1"/>
  <c r="AB44" i="3"/>
  <c r="AC44" i="3" s="1"/>
  <c r="AN44" i="3"/>
  <c r="AO44" i="3" s="1"/>
  <c r="AN98" i="3"/>
  <c r="AO98" i="3" s="1"/>
  <c r="AB109" i="3"/>
  <c r="AC109" i="3" s="1"/>
  <c r="AN109" i="3"/>
  <c r="AO109" i="3" s="1"/>
  <c r="AN130" i="3"/>
  <c r="AO130" i="3" s="1"/>
  <c r="AB131" i="3"/>
  <c r="AC131" i="3" s="1"/>
  <c r="AN131" i="3"/>
  <c r="AO131" i="3" s="1"/>
  <c r="AN136" i="3"/>
  <c r="AO136" i="3" s="1"/>
  <c r="AN137" i="3"/>
  <c r="AO137" i="3" s="1"/>
  <c r="AB141" i="3"/>
  <c r="AC141" i="3" s="1"/>
  <c r="AB142" i="3"/>
  <c r="AC142" i="3" s="1"/>
  <c r="AH10" i="3"/>
  <c r="AI10" i="3" s="1"/>
  <c r="AN14" i="3"/>
  <c r="AO14" i="3" s="1"/>
  <c r="AB35" i="3"/>
  <c r="AC35" i="3" s="1"/>
  <c r="AN35" i="3"/>
  <c r="AO35" i="3" s="1"/>
  <c r="AB36" i="3"/>
  <c r="AC36" i="3" s="1"/>
  <c r="AN36" i="3"/>
  <c r="AO36" i="3" s="1"/>
  <c r="AB38" i="3"/>
  <c r="AC38" i="3" s="1"/>
  <c r="AN38" i="3"/>
  <c r="AO38" i="3" s="1"/>
  <c r="AN50" i="3"/>
  <c r="AO50" i="3" s="1"/>
  <c r="AH75" i="3"/>
  <c r="AI75" i="3" s="1"/>
  <c r="AT75" i="3"/>
  <c r="AU75" i="3" s="1"/>
  <c r="AH76" i="3"/>
  <c r="AI76" i="3" s="1"/>
  <c r="AT76" i="3"/>
  <c r="AH85" i="3"/>
  <c r="AI85" i="3" s="1"/>
  <c r="AB88" i="3"/>
  <c r="AC88" i="3" s="1"/>
  <c r="AB127" i="3"/>
  <c r="AC127" i="3" s="1"/>
  <c r="AB128" i="3"/>
  <c r="AC128" i="3" s="1"/>
  <c r="AT129" i="3"/>
  <c r="AU129" i="3" s="1"/>
  <c r="AH172" i="3"/>
  <c r="AT172" i="3"/>
  <c r="AU172" i="3" s="1"/>
  <c r="AN10" i="3"/>
  <c r="AO10" i="3" s="1"/>
  <c r="AT11" i="3"/>
  <c r="AB12" i="3"/>
  <c r="AC12" i="3" s="1"/>
  <c r="AN12" i="3"/>
  <c r="AO12" i="3" s="1"/>
  <c r="Z20" i="4"/>
  <c r="AC20" i="4" s="1"/>
  <c r="Z24" i="4"/>
  <c r="AC24" i="4" s="1"/>
  <c r="Z28" i="4"/>
  <c r="AC28" i="4" s="1"/>
  <c r="Z32" i="4"/>
  <c r="AC32" i="4" s="1"/>
  <c r="Z36" i="4"/>
  <c r="AC36" i="4" s="1"/>
  <c r="Z38" i="4"/>
  <c r="AC38" i="4" s="1"/>
  <c r="R63" i="4"/>
  <c r="Z63" i="4"/>
  <c r="AC63" i="4" s="1"/>
  <c r="R16" i="4"/>
  <c r="L19" i="4"/>
  <c r="Z21" i="4"/>
  <c r="AC21" i="4" s="1"/>
  <c r="L23" i="4"/>
  <c r="Z25" i="4"/>
  <c r="AC25" i="4" s="1"/>
  <c r="L27" i="4"/>
  <c r="Z29" i="4"/>
  <c r="AC29" i="4" s="1"/>
  <c r="L31" i="4"/>
  <c r="Z33" i="4"/>
  <c r="AC33" i="4" s="1"/>
  <c r="L35" i="4"/>
  <c r="Z37" i="4"/>
  <c r="AC37" i="4" s="1"/>
  <c r="V41" i="4"/>
  <c r="Y41" i="4" s="1"/>
  <c r="L41" i="4"/>
  <c r="R43" i="4"/>
  <c r="Z43" i="4"/>
  <c r="AC43" i="4" s="1"/>
  <c r="L44" i="4"/>
  <c r="Z46" i="4"/>
  <c r="AC46" i="4" s="1"/>
  <c r="V49" i="4"/>
  <c r="Y49" i="4" s="1"/>
  <c r="L49" i="4"/>
  <c r="R51" i="4"/>
  <c r="Z51" i="4"/>
  <c r="AC51" i="4" s="1"/>
  <c r="L52" i="4"/>
  <c r="Z54" i="4"/>
  <c r="AC54" i="4" s="1"/>
  <c r="V57" i="4"/>
  <c r="Y57" i="4" s="1"/>
  <c r="L57" i="4"/>
  <c r="R59" i="4"/>
  <c r="Z59" i="4"/>
  <c r="AC59" i="4" s="1"/>
  <c r="V16" i="4"/>
  <c r="Y16" i="4" s="1"/>
  <c r="V61" i="4"/>
  <c r="Y61" i="4" s="1"/>
  <c r="L61" i="4"/>
  <c r="L21" i="4"/>
  <c r="L25" i="4"/>
  <c r="L29" i="4"/>
  <c r="L33" i="4"/>
  <c r="L37" i="4"/>
  <c r="V38" i="4"/>
  <c r="Y38" i="4" s="1"/>
  <c r="L38" i="4"/>
  <c r="R39" i="4"/>
  <c r="Z39" i="4"/>
  <c r="AC39" i="4" s="1"/>
  <c r="L40" i="4"/>
  <c r="Z42" i="4"/>
  <c r="AC42" i="4" s="1"/>
  <c r="V45" i="4"/>
  <c r="Y45" i="4" s="1"/>
  <c r="L45" i="4"/>
  <c r="R47" i="4"/>
  <c r="Z47" i="4"/>
  <c r="AC47" i="4" s="1"/>
  <c r="L48" i="4"/>
  <c r="Z50" i="4"/>
  <c r="AC50" i="4" s="1"/>
  <c r="V53" i="4"/>
  <c r="Y53" i="4" s="1"/>
  <c r="L53" i="4"/>
  <c r="R55" i="4"/>
  <c r="Z55" i="4"/>
  <c r="AC55" i="4" s="1"/>
  <c r="L56" i="4"/>
  <c r="Z58" i="4"/>
  <c r="AC58" i="4" s="1"/>
  <c r="Z82" i="4"/>
  <c r="AC82" i="4" s="1"/>
  <c r="R83" i="4"/>
  <c r="Z83" i="4"/>
  <c r="AC83" i="4" s="1"/>
  <c r="R84" i="4"/>
  <c r="V86" i="4"/>
  <c r="Y86" i="4" s="1"/>
  <c r="L86" i="4"/>
  <c r="V89" i="4"/>
  <c r="Y89" i="4" s="1"/>
  <c r="L89" i="4"/>
  <c r="Z89" i="4"/>
  <c r="AC89" i="4" s="1"/>
  <c r="R91" i="4"/>
  <c r="Z91" i="4"/>
  <c r="AC91" i="4" s="1"/>
  <c r="Z94" i="4"/>
  <c r="AC94" i="4" s="1"/>
  <c r="V97" i="4"/>
  <c r="Y97" i="4" s="1"/>
  <c r="L97" i="4"/>
  <c r="Z97" i="4"/>
  <c r="AC97" i="4" s="1"/>
  <c r="R99" i="4"/>
  <c r="Z99" i="4"/>
  <c r="AC99" i="4" s="1"/>
  <c r="R102" i="4"/>
  <c r="Z86" i="4"/>
  <c r="AC86" i="4" s="1"/>
  <c r="Z87" i="4"/>
  <c r="AC87" i="4" s="1"/>
  <c r="L65" i="4"/>
  <c r="Z67" i="4"/>
  <c r="AC67" i="4" s="1"/>
  <c r="L69" i="4"/>
  <c r="Z71" i="4"/>
  <c r="AC71" i="4" s="1"/>
  <c r="L73" i="4"/>
  <c r="Z75" i="4"/>
  <c r="AC75" i="4" s="1"/>
  <c r="L77" i="4"/>
  <c r="Z79" i="4"/>
  <c r="AC79" i="4" s="1"/>
  <c r="L81" i="4"/>
  <c r="L88" i="4"/>
  <c r="V93" i="4"/>
  <c r="Y93" i="4" s="1"/>
  <c r="L93" i="4"/>
  <c r="R95" i="4"/>
  <c r="Z95" i="4"/>
  <c r="AC95" i="4" s="1"/>
  <c r="L96" i="4"/>
  <c r="V101" i="4"/>
  <c r="Y101" i="4" s="1"/>
  <c r="L101" i="4"/>
  <c r="L42" i="4"/>
  <c r="L46" i="4"/>
  <c r="L50" i="4"/>
  <c r="L54" i="4"/>
  <c r="L58" i="4"/>
  <c r="L62" i="4"/>
  <c r="L66" i="4"/>
  <c r="L70" i="4"/>
  <c r="L74" i="4"/>
  <c r="L78" i="4"/>
  <c r="L82" i="4"/>
  <c r="R90" i="4"/>
  <c r="R98" i="4"/>
  <c r="R120" i="4"/>
  <c r="R124" i="4"/>
  <c r="R128" i="4"/>
  <c r="Z126" i="4"/>
  <c r="AC126" i="4" s="1"/>
  <c r="Z130" i="4"/>
  <c r="AC130" i="4" s="1"/>
  <c r="Z103" i="4"/>
  <c r="AC103" i="4" s="1"/>
  <c r="L105" i="4"/>
  <c r="Z107" i="4"/>
  <c r="AC107" i="4" s="1"/>
  <c r="L109" i="4"/>
  <c r="Z111" i="4"/>
  <c r="AC111" i="4" s="1"/>
  <c r="L113" i="4"/>
  <c r="Z115" i="4"/>
  <c r="AC115" i="4" s="1"/>
  <c r="L117" i="4"/>
  <c r="Z119" i="4"/>
  <c r="AC119" i="4" s="1"/>
  <c r="L121" i="4"/>
  <c r="Z123" i="4"/>
  <c r="AC123" i="4" s="1"/>
  <c r="L125" i="4"/>
  <c r="Z127" i="4"/>
  <c r="AC127" i="4" s="1"/>
  <c r="L129" i="4"/>
  <c r="L90" i="4"/>
  <c r="L94" i="4"/>
  <c r="L98" i="4"/>
  <c r="L102" i="4"/>
  <c r="L106" i="4"/>
  <c r="L110" i="4"/>
  <c r="L114" i="4"/>
  <c r="L118" i="4"/>
  <c r="L122" i="4"/>
  <c r="L126" i="4"/>
  <c r="L130" i="4"/>
  <c r="R158" i="4"/>
  <c r="R159" i="4"/>
  <c r="Z15" i="4"/>
  <c r="AC15" i="4" s="1"/>
  <c r="R17" i="4"/>
  <c r="R131" i="4"/>
  <c r="Z140" i="4"/>
  <c r="AC140" i="4" s="1"/>
  <c r="Z144" i="4"/>
  <c r="AC144" i="4" s="1"/>
  <c r="R146" i="4"/>
  <c r="R147" i="4"/>
  <c r="Z156" i="4"/>
  <c r="AC156" i="4" s="1"/>
  <c r="Z172" i="4"/>
  <c r="AC172" i="4" s="1"/>
  <c r="R174" i="4"/>
  <c r="R175" i="4"/>
  <c r="R182" i="4"/>
  <c r="R186" i="4"/>
  <c r="R226" i="4"/>
  <c r="Z237" i="4"/>
  <c r="AC237" i="4" s="1"/>
  <c r="Z239" i="4"/>
  <c r="AC239" i="4" s="1"/>
  <c r="R242" i="4"/>
  <c r="Z253" i="4"/>
  <c r="AC253" i="4" s="1"/>
  <c r="Z255" i="4"/>
  <c r="AC255" i="4" s="1"/>
  <c r="R258" i="4"/>
  <c r="Z269" i="4"/>
  <c r="AC269" i="4" s="1"/>
  <c r="Z271" i="4"/>
  <c r="AC271" i="4" s="1"/>
  <c r="Z280" i="4"/>
  <c r="AC280" i="4" s="1"/>
  <c r="Z282" i="4"/>
  <c r="AC282" i="4" s="1"/>
  <c r="R283" i="4"/>
  <c r="R285" i="4"/>
  <c r="Z286" i="4"/>
  <c r="AC286" i="4" s="1"/>
  <c r="R297" i="4"/>
  <c r="R304" i="4"/>
  <c r="R328" i="4"/>
  <c r="Z329" i="4"/>
  <c r="AC329" i="4" s="1"/>
  <c r="Z331" i="4"/>
  <c r="AC331" i="4" s="1"/>
  <c r="R332" i="4"/>
  <c r="Z346" i="4"/>
  <c r="AC346" i="4" s="1"/>
  <c r="R346" i="4"/>
  <c r="R348" i="4"/>
  <c r="R352" i="4"/>
  <c r="Z362" i="4"/>
  <c r="AC362" i="4" s="1"/>
  <c r="R362" i="4"/>
  <c r="Z381" i="4"/>
  <c r="AC381" i="4" s="1"/>
  <c r="R381" i="4"/>
  <c r="Z393" i="4"/>
  <c r="AC393" i="4" s="1"/>
  <c r="R393" i="4"/>
  <c r="Z132" i="4"/>
  <c r="AC132" i="4" s="1"/>
  <c r="R134" i="4"/>
  <c r="R135" i="4"/>
  <c r="Z148" i="4"/>
  <c r="AC148" i="4" s="1"/>
  <c r="R150" i="4"/>
  <c r="R151" i="4"/>
  <c r="Z164" i="4"/>
  <c r="AC164" i="4" s="1"/>
  <c r="R166" i="4"/>
  <c r="R167" i="4"/>
  <c r="Z180" i="4"/>
  <c r="AC180" i="4" s="1"/>
  <c r="Z184" i="4"/>
  <c r="AC184" i="4" s="1"/>
  <c r="Z187" i="4"/>
  <c r="AC187" i="4" s="1"/>
  <c r="R190" i="4"/>
  <c r="Z191" i="4"/>
  <c r="AC191" i="4" s="1"/>
  <c r="Z195" i="4"/>
  <c r="AC195" i="4" s="1"/>
  <c r="Z196" i="4"/>
  <c r="AC196" i="4" s="1"/>
  <c r="Z199" i="4"/>
  <c r="AC199" i="4" s="1"/>
  <c r="Z203" i="4"/>
  <c r="AC203" i="4" s="1"/>
  <c r="Z204" i="4"/>
  <c r="AC204" i="4" s="1"/>
  <c r="Z207" i="4"/>
  <c r="AC207" i="4" s="1"/>
  <c r="R210" i="4"/>
  <c r="Z217" i="4"/>
  <c r="AC217" i="4" s="1"/>
  <c r="Z221" i="4"/>
  <c r="AC221" i="4" s="1"/>
  <c r="Z229" i="4"/>
  <c r="AC229" i="4" s="1"/>
  <c r="Z231" i="4"/>
  <c r="AC231" i="4" s="1"/>
  <c r="R234" i="4"/>
  <c r="Z245" i="4"/>
  <c r="AC245" i="4" s="1"/>
  <c r="Z247" i="4"/>
  <c r="AC247" i="4" s="1"/>
  <c r="R250" i="4"/>
  <c r="Z261" i="4"/>
  <c r="AC261" i="4" s="1"/>
  <c r="Z263" i="4"/>
  <c r="AC263" i="4" s="1"/>
  <c r="R266" i="4"/>
  <c r="R273" i="4"/>
  <c r="Z278" i="4"/>
  <c r="AC278" i="4" s="1"/>
  <c r="Z290" i="4"/>
  <c r="AC290" i="4" s="1"/>
  <c r="Z294" i="4"/>
  <c r="AC294" i="4" s="1"/>
  <c r="R301" i="4"/>
  <c r="Z306" i="4"/>
  <c r="AC306" i="4" s="1"/>
  <c r="R308" i="4"/>
  <c r="R309" i="4"/>
  <c r="R313" i="4"/>
  <c r="R317" i="4"/>
  <c r="R321" i="4"/>
  <c r="R339" i="4"/>
  <c r="Z341" i="4"/>
  <c r="AC341" i="4" s="1"/>
  <c r="R380" i="4"/>
  <c r="R389" i="4"/>
  <c r="R392" i="4"/>
  <c r="R316" i="4"/>
  <c r="R320" i="4"/>
  <c r="R324" i="4"/>
  <c r="Z333" i="4"/>
  <c r="AC333" i="4" s="1"/>
  <c r="R335" i="4"/>
  <c r="Z337" i="4"/>
  <c r="AC337" i="4" s="1"/>
  <c r="Z345" i="4"/>
  <c r="AC345" i="4" s="1"/>
  <c r="R359" i="4"/>
  <c r="Z361" i="4"/>
  <c r="AC361" i="4" s="1"/>
  <c r="R365" i="4"/>
  <c r="Z369" i="4"/>
  <c r="AC369" i="4" s="1"/>
  <c r="R374" i="4"/>
  <c r="Z396" i="4"/>
  <c r="AC396" i="4" s="1"/>
  <c r="R396" i="4"/>
  <c r="R355" i="4"/>
  <c r="Z357" i="4"/>
  <c r="AC357" i="4" s="1"/>
  <c r="R360" i="4"/>
  <c r="R366" i="4"/>
  <c r="Z367" i="4"/>
  <c r="AC367" i="4" s="1"/>
  <c r="R370" i="4"/>
  <c r="Z371" i="4"/>
  <c r="AC371" i="4" s="1"/>
  <c r="R395" i="4"/>
  <c r="R398" i="4"/>
  <c r="R409" i="4"/>
  <c r="R386" i="4"/>
  <c r="R399" i="4"/>
  <c r="R402" i="4"/>
  <c r="Z408" i="4"/>
  <c r="AC408" i="4" s="1"/>
  <c r="R403" i="4"/>
  <c r="R406" i="4"/>
  <c r="R410" i="4"/>
  <c r="Z16" i="4"/>
  <c r="AC16" i="4" s="1"/>
  <c r="L15" i="4"/>
  <c r="Z17" i="4"/>
  <c r="AC17" i="4" s="1"/>
  <c r="L17" i="4"/>
  <c r="Z133" i="4"/>
  <c r="AC133" i="4" s="1"/>
  <c r="Z137" i="4"/>
  <c r="AC137" i="4" s="1"/>
  <c r="Z141" i="4"/>
  <c r="AC141" i="4" s="1"/>
  <c r="Z145" i="4"/>
  <c r="AC145" i="4" s="1"/>
  <c r="Z149" i="4"/>
  <c r="AC149" i="4" s="1"/>
  <c r="Z153" i="4"/>
  <c r="AC153" i="4" s="1"/>
  <c r="Z157" i="4"/>
  <c r="AC157" i="4" s="1"/>
  <c r="Z161" i="4"/>
  <c r="AC161" i="4" s="1"/>
  <c r="Z165" i="4"/>
  <c r="AC165" i="4" s="1"/>
  <c r="Z169" i="4"/>
  <c r="AC169" i="4" s="1"/>
  <c r="Z173" i="4"/>
  <c r="AC173" i="4" s="1"/>
  <c r="Z177" i="4"/>
  <c r="AC177" i="4" s="1"/>
  <c r="Z181" i="4"/>
  <c r="AC181" i="4" s="1"/>
  <c r="Z185" i="4"/>
  <c r="AC185" i="4" s="1"/>
  <c r="R189" i="4"/>
  <c r="Z192" i="4"/>
  <c r="AC192" i="4" s="1"/>
  <c r="R197" i="4"/>
  <c r="V199" i="4"/>
  <c r="Y199" i="4" s="1"/>
  <c r="L199" i="4"/>
  <c r="R205" i="4"/>
  <c r="V207" i="4"/>
  <c r="Y207" i="4" s="1"/>
  <c r="L207" i="4"/>
  <c r="R214" i="4"/>
  <c r="Z215" i="4"/>
  <c r="AC215" i="4" s="1"/>
  <c r="R215" i="4"/>
  <c r="R222" i="4"/>
  <c r="Z223" i="4"/>
  <c r="AC223" i="4" s="1"/>
  <c r="R223" i="4"/>
  <c r="L132" i="4"/>
  <c r="Z134" i="4"/>
  <c r="AC134" i="4" s="1"/>
  <c r="L136" i="4"/>
  <c r="Z138" i="4"/>
  <c r="AC138" i="4" s="1"/>
  <c r="L140" i="4"/>
  <c r="Z142" i="4"/>
  <c r="AC142" i="4" s="1"/>
  <c r="L144" i="4"/>
  <c r="Z146" i="4"/>
  <c r="AC146" i="4" s="1"/>
  <c r="L148" i="4"/>
  <c r="Z150" i="4"/>
  <c r="AC150" i="4" s="1"/>
  <c r="L152" i="4"/>
  <c r="Z154" i="4"/>
  <c r="AC154" i="4" s="1"/>
  <c r="L156" i="4"/>
  <c r="Z158" i="4"/>
  <c r="AC158" i="4" s="1"/>
  <c r="L160" i="4"/>
  <c r="Z162" i="4"/>
  <c r="AC162" i="4" s="1"/>
  <c r="L164" i="4"/>
  <c r="Z166" i="4"/>
  <c r="AC166" i="4" s="1"/>
  <c r="L168" i="4"/>
  <c r="Z170" i="4"/>
  <c r="AC170" i="4" s="1"/>
  <c r="L172" i="4"/>
  <c r="Z174" i="4"/>
  <c r="AC174" i="4" s="1"/>
  <c r="L176" i="4"/>
  <c r="Z178" i="4"/>
  <c r="AC178" i="4" s="1"/>
  <c r="L180" i="4"/>
  <c r="Z182" i="4"/>
  <c r="AC182" i="4" s="1"/>
  <c r="L184" i="4"/>
  <c r="Z186" i="4"/>
  <c r="AC186" i="4" s="1"/>
  <c r="V189" i="4"/>
  <c r="Y189" i="4" s="1"/>
  <c r="L189" i="4"/>
  <c r="V197" i="4"/>
  <c r="Y197" i="4" s="1"/>
  <c r="L197" i="4"/>
  <c r="R198" i="4"/>
  <c r="V205" i="4"/>
  <c r="Y205" i="4" s="1"/>
  <c r="L205" i="4"/>
  <c r="R206" i="4"/>
  <c r="V213" i="4"/>
  <c r="Y213" i="4" s="1"/>
  <c r="L213" i="4"/>
  <c r="V221" i="4"/>
  <c r="Y221" i="4" s="1"/>
  <c r="L221" i="4"/>
  <c r="L181" i="4"/>
  <c r="Z183" i="4"/>
  <c r="AC183" i="4" s="1"/>
  <c r="L185" i="4"/>
  <c r="L187" i="4"/>
  <c r="L188" i="4"/>
  <c r="Z190" i="4"/>
  <c r="AC190" i="4" s="1"/>
  <c r="R191" i="4"/>
  <c r="V193" i="4"/>
  <c r="Y193" i="4" s="1"/>
  <c r="L193" i="4"/>
  <c r="V195" i="4"/>
  <c r="Y195" i="4" s="1"/>
  <c r="L195" i="4"/>
  <c r="V203" i="4"/>
  <c r="Y203" i="4" s="1"/>
  <c r="L203" i="4"/>
  <c r="Z211" i="4"/>
  <c r="AC211" i="4" s="1"/>
  <c r="R211" i="4"/>
  <c r="Z219" i="4"/>
  <c r="AC219" i="4" s="1"/>
  <c r="R219" i="4"/>
  <c r="L134" i="4"/>
  <c r="L138" i="4"/>
  <c r="L142" i="4"/>
  <c r="L146" i="4"/>
  <c r="L150" i="4"/>
  <c r="L154" i="4"/>
  <c r="L158" i="4"/>
  <c r="L162" i="4"/>
  <c r="L166" i="4"/>
  <c r="L170" i="4"/>
  <c r="L174" i="4"/>
  <c r="L178" i="4"/>
  <c r="L182" i="4"/>
  <c r="L186" i="4"/>
  <c r="L191" i="4"/>
  <c r="L192" i="4"/>
  <c r="R194" i="4"/>
  <c r="R199" i="4"/>
  <c r="Z200" i="4"/>
  <c r="AC200" i="4" s="1"/>
  <c r="V201" i="4"/>
  <c r="Y201" i="4" s="1"/>
  <c r="L201" i="4"/>
  <c r="R202" i="4"/>
  <c r="R207" i="4"/>
  <c r="Z208" i="4"/>
  <c r="AC208" i="4" s="1"/>
  <c r="V209" i="4"/>
  <c r="Y209" i="4" s="1"/>
  <c r="L209" i="4"/>
  <c r="V217" i="4"/>
  <c r="Y217" i="4" s="1"/>
  <c r="L217" i="4"/>
  <c r="Z212" i="4"/>
  <c r="AC212" i="4" s="1"/>
  <c r="Z216" i="4"/>
  <c r="AC216" i="4" s="1"/>
  <c r="Z220" i="4"/>
  <c r="AC220" i="4" s="1"/>
  <c r="Z224" i="4"/>
  <c r="AC224" i="4" s="1"/>
  <c r="R227" i="4"/>
  <c r="Z228" i="4"/>
  <c r="AC228" i="4" s="1"/>
  <c r="R231" i="4"/>
  <c r="Z232" i="4"/>
  <c r="AC232" i="4" s="1"/>
  <c r="R235" i="4"/>
  <c r="Z236" i="4"/>
  <c r="AC236" i="4" s="1"/>
  <c r="R239" i="4"/>
  <c r="Z240" i="4"/>
  <c r="AC240" i="4" s="1"/>
  <c r="R243" i="4"/>
  <c r="Z244" i="4"/>
  <c r="AC244" i="4" s="1"/>
  <c r="R247" i="4"/>
  <c r="Z248" i="4"/>
  <c r="AC248" i="4" s="1"/>
  <c r="R251" i="4"/>
  <c r="Z252" i="4"/>
  <c r="AC252" i="4" s="1"/>
  <c r="R255" i="4"/>
  <c r="Z256" i="4"/>
  <c r="AC256" i="4" s="1"/>
  <c r="R259" i="4"/>
  <c r="Z260" i="4"/>
  <c r="AC260" i="4" s="1"/>
  <c r="R263" i="4"/>
  <c r="Z264" i="4"/>
  <c r="AC264" i="4" s="1"/>
  <c r="R267" i="4"/>
  <c r="Z268" i="4"/>
  <c r="AC268" i="4" s="1"/>
  <c r="R271" i="4"/>
  <c r="R272" i="4"/>
  <c r="R281" i="4"/>
  <c r="Z281" i="4"/>
  <c r="AC281" i="4" s="1"/>
  <c r="R282" i="4"/>
  <c r="R286" i="4"/>
  <c r="Z287" i="4"/>
  <c r="AC287" i="4" s="1"/>
  <c r="V288" i="4"/>
  <c r="Y288" i="4" s="1"/>
  <c r="L288" i="4"/>
  <c r="R292" i="4"/>
  <c r="Z292" i="4"/>
  <c r="AC292" i="4" s="1"/>
  <c r="R296" i="4"/>
  <c r="Z296" i="4"/>
  <c r="AC296" i="4" s="1"/>
  <c r="L211" i="4"/>
  <c r="L215" i="4"/>
  <c r="L219" i="4"/>
  <c r="L223" i="4"/>
  <c r="L227" i="4"/>
  <c r="L231" i="4"/>
  <c r="L235" i="4"/>
  <c r="L239" i="4"/>
  <c r="L243" i="4"/>
  <c r="L247" i="4"/>
  <c r="L251" i="4"/>
  <c r="L255" i="4"/>
  <c r="L259" i="4"/>
  <c r="L263" i="4"/>
  <c r="L267" i="4"/>
  <c r="L271" i="4"/>
  <c r="V272" i="4"/>
  <c r="Y272" i="4" s="1"/>
  <c r="L272" i="4"/>
  <c r="Z279" i="4"/>
  <c r="AC279" i="4" s="1"/>
  <c r="V286" i="4"/>
  <c r="Y286" i="4" s="1"/>
  <c r="L286" i="4"/>
  <c r="V290" i="4"/>
  <c r="Y290" i="4" s="1"/>
  <c r="L290" i="4"/>
  <c r="V302" i="4"/>
  <c r="Y302" i="4" s="1"/>
  <c r="L302" i="4"/>
  <c r="Z273" i="4"/>
  <c r="AC273" i="4" s="1"/>
  <c r="V276" i="4"/>
  <c r="Y276" i="4" s="1"/>
  <c r="L276" i="4"/>
  <c r="V284" i="4"/>
  <c r="Y284" i="4" s="1"/>
  <c r="L284" i="4"/>
  <c r="V298" i="4"/>
  <c r="Y298" i="4" s="1"/>
  <c r="L298" i="4"/>
  <c r="Z299" i="4"/>
  <c r="AC299" i="4" s="1"/>
  <c r="L225" i="4"/>
  <c r="L229" i="4"/>
  <c r="L233" i="4"/>
  <c r="L237" i="4"/>
  <c r="L241" i="4"/>
  <c r="L245" i="4"/>
  <c r="L249" i="4"/>
  <c r="L253" i="4"/>
  <c r="L257" i="4"/>
  <c r="L261" i="4"/>
  <c r="L265" i="4"/>
  <c r="L269" i="4"/>
  <c r="L274" i="4"/>
  <c r="L275" i="4"/>
  <c r="R277" i="4"/>
  <c r="Z277" i="4"/>
  <c r="AC277" i="4" s="1"/>
  <c r="R278" i="4"/>
  <c r="V280" i="4"/>
  <c r="Y280" i="4" s="1"/>
  <c r="L280" i="4"/>
  <c r="R288" i="4"/>
  <c r="Z291" i="4"/>
  <c r="AC291" i="4" s="1"/>
  <c r="V294" i="4"/>
  <c r="Y294" i="4" s="1"/>
  <c r="L294" i="4"/>
  <c r="Z295" i="4"/>
  <c r="AC295" i="4" s="1"/>
  <c r="R300" i="4"/>
  <c r="Z300" i="4"/>
  <c r="AC300" i="4" s="1"/>
  <c r="Z303" i="4"/>
  <c r="AC303" i="4" s="1"/>
  <c r="Z307" i="4"/>
  <c r="AC307" i="4" s="1"/>
  <c r="Z311" i="4"/>
  <c r="AC311" i="4" s="1"/>
  <c r="Z315" i="4"/>
  <c r="AC315" i="4" s="1"/>
  <c r="Z319" i="4"/>
  <c r="AC319" i="4" s="1"/>
  <c r="Z323" i="4"/>
  <c r="AC323" i="4" s="1"/>
  <c r="Z324" i="4"/>
  <c r="AC324" i="4" s="1"/>
  <c r="V327" i="4"/>
  <c r="Y327" i="4" s="1"/>
  <c r="L327" i="4"/>
  <c r="V346" i="4"/>
  <c r="Y346" i="4" s="1"/>
  <c r="L346" i="4"/>
  <c r="Z304" i="4"/>
  <c r="AC304" i="4" s="1"/>
  <c r="L306" i="4"/>
  <c r="Z308" i="4"/>
  <c r="AC308" i="4" s="1"/>
  <c r="L310" i="4"/>
  <c r="Z312" i="4"/>
  <c r="AC312" i="4" s="1"/>
  <c r="L314" i="4"/>
  <c r="Z316" i="4"/>
  <c r="AC316" i="4" s="1"/>
  <c r="L318" i="4"/>
  <c r="Z320" i="4"/>
  <c r="AC320" i="4" s="1"/>
  <c r="L322" i="4"/>
  <c r="L325" i="4"/>
  <c r="L326" i="4"/>
  <c r="Z327" i="4"/>
  <c r="AC327" i="4" s="1"/>
  <c r="Z328" i="4"/>
  <c r="AC328" i="4" s="1"/>
  <c r="R330" i="4"/>
  <c r="V331" i="4"/>
  <c r="Y331" i="4" s="1"/>
  <c r="L331" i="4"/>
  <c r="V334" i="4"/>
  <c r="Y334" i="4" s="1"/>
  <c r="L334" i="4"/>
  <c r="R336" i="4"/>
  <c r="Z336" i="4"/>
  <c r="AC336" i="4" s="1"/>
  <c r="L337" i="4"/>
  <c r="V342" i="4"/>
  <c r="Y342" i="4" s="1"/>
  <c r="L342" i="4"/>
  <c r="L295" i="4"/>
  <c r="Z297" i="4"/>
  <c r="AC297" i="4" s="1"/>
  <c r="L299" i="4"/>
  <c r="Z301" i="4"/>
  <c r="AC301" i="4" s="1"/>
  <c r="L303" i="4"/>
  <c r="L311" i="4"/>
  <c r="Z313" i="4"/>
  <c r="AC313" i="4" s="1"/>
  <c r="L315" i="4"/>
  <c r="Z317" i="4"/>
  <c r="AC317" i="4" s="1"/>
  <c r="L319" i="4"/>
  <c r="Z321" i="4"/>
  <c r="AC321" i="4" s="1"/>
  <c r="L323" i="4"/>
  <c r="V324" i="4"/>
  <c r="Y324" i="4" s="1"/>
  <c r="L329" i="4"/>
  <c r="L330" i="4"/>
  <c r="Z332" i="4"/>
  <c r="AC332" i="4" s="1"/>
  <c r="R338" i="4"/>
  <c r="L292" i="4"/>
  <c r="L296" i="4"/>
  <c r="L300" i="4"/>
  <c r="L304" i="4"/>
  <c r="L308" i="4"/>
  <c r="L312" i="4"/>
  <c r="L316" i="4"/>
  <c r="L320" i="4"/>
  <c r="L333" i="4"/>
  <c r="Z335" i="4"/>
  <c r="AC335" i="4" s="1"/>
  <c r="V338" i="4"/>
  <c r="Y338" i="4" s="1"/>
  <c r="L338" i="4"/>
  <c r="R340" i="4"/>
  <c r="Z340" i="4"/>
  <c r="AC340" i="4" s="1"/>
  <c r="L341" i="4"/>
  <c r="R343" i="4"/>
  <c r="R344" i="4"/>
  <c r="Z344" i="4"/>
  <c r="AC344" i="4" s="1"/>
  <c r="V365" i="4"/>
  <c r="Y365" i="4" s="1"/>
  <c r="L365" i="4"/>
  <c r="R369" i="4"/>
  <c r="R379" i="4"/>
  <c r="Z379" i="4"/>
  <c r="AC379" i="4" s="1"/>
  <c r="Z365" i="4"/>
  <c r="AC365" i="4" s="1"/>
  <c r="Z366" i="4"/>
  <c r="AC366" i="4" s="1"/>
  <c r="V369" i="4"/>
  <c r="Y369" i="4" s="1"/>
  <c r="L369" i="4"/>
  <c r="V373" i="4"/>
  <c r="Y373" i="4" s="1"/>
  <c r="L373" i="4"/>
  <c r="Z374" i="4"/>
  <c r="AC374" i="4" s="1"/>
  <c r="Z348" i="4"/>
  <c r="AC348" i="4" s="1"/>
  <c r="L350" i="4"/>
  <c r="Z352" i="4"/>
  <c r="AC352" i="4" s="1"/>
  <c r="L354" i="4"/>
  <c r="Z356" i="4"/>
  <c r="AC356" i="4" s="1"/>
  <c r="L358" i="4"/>
  <c r="Z360" i="4"/>
  <c r="AC360" i="4" s="1"/>
  <c r="L362" i="4"/>
  <c r="L367" i="4"/>
  <c r="L368" i="4"/>
  <c r="Z370" i="4"/>
  <c r="AC370" i="4" s="1"/>
  <c r="R371" i="4"/>
  <c r="V377" i="4"/>
  <c r="Y377" i="4" s="1"/>
  <c r="L377" i="4"/>
  <c r="Z378" i="4"/>
  <c r="AC378" i="4" s="1"/>
  <c r="L335" i="4"/>
  <c r="L339" i="4"/>
  <c r="L343" i="4"/>
  <c r="L347" i="4"/>
  <c r="L351" i="4"/>
  <c r="L355" i="4"/>
  <c r="L359" i="4"/>
  <c r="L371" i="4"/>
  <c r="L372" i="4"/>
  <c r="R375" i="4"/>
  <c r="Z375" i="4"/>
  <c r="AC375" i="4" s="1"/>
  <c r="V381" i="4"/>
  <c r="Y381" i="4" s="1"/>
  <c r="L381" i="4"/>
  <c r="Z410" i="4"/>
  <c r="AC410" i="4" s="1"/>
  <c r="Z383" i="4"/>
  <c r="AC383" i="4" s="1"/>
  <c r="L385" i="4"/>
  <c r="Z387" i="4"/>
  <c r="AC387" i="4" s="1"/>
  <c r="L389" i="4"/>
  <c r="Z391" i="4"/>
  <c r="AC391" i="4" s="1"/>
  <c r="L393" i="4"/>
  <c r="Z395" i="4"/>
  <c r="AC395" i="4" s="1"/>
  <c r="L397" i="4"/>
  <c r="Z399" i="4"/>
  <c r="AC399" i="4" s="1"/>
  <c r="L401" i="4"/>
  <c r="Z403" i="4"/>
  <c r="AC403" i="4" s="1"/>
  <c r="L405" i="4"/>
  <c r="Z407" i="4"/>
  <c r="AC407" i="4" s="1"/>
  <c r="L409" i="4"/>
  <c r="L410" i="4"/>
  <c r="AB10" i="3"/>
  <c r="AV9" i="3"/>
  <c r="AV10" i="3"/>
  <c r="AV11" i="3"/>
  <c r="AV12" i="3"/>
  <c r="AH13" i="3"/>
  <c r="AI13" i="3" s="1"/>
  <c r="AB15" i="3"/>
  <c r="AN15" i="3"/>
  <c r="AO15" i="3" s="1"/>
  <c r="AN18" i="3"/>
  <c r="AO18" i="3" s="1"/>
  <c r="AT19" i="3"/>
  <c r="AU19" i="3" s="1"/>
  <c r="AH20" i="3"/>
  <c r="AI20" i="3" s="1"/>
  <c r="AB21" i="3"/>
  <c r="AC21" i="3" s="1"/>
  <c r="AT26" i="3"/>
  <c r="AU26" i="3" s="1"/>
  <c r="AB30" i="3"/>
  <c r="AC30" i="3" s="1"/>
  <c r="AN30" i="3"/>
  <c r="AO30" i="3" s="1"/>
  <c r="AB31" i="3"/>
  <c r="AC31" i="3" s="1"/>
  <c r="AN31" i="3"/>
  <c r="AO31" i="3" s="1"/>
  <c r="AB33" i="3"/>
  <c r="AC33" i="3" s="1"/>
  <c r="AN33" i="3"/>
  <c r="AO33" i="3" s="1"/>
  <c r="AV14" i="3"/>
  <c r="AT35" i="3"/>
  <c r="AU35" i="3" s="1"/>
  <c r="AB39" i="3"/>
  <c r="AC39" i="3" s="1"/>
  <c r="AN39" i="3"/>
  <c r="AO39" i="3" s="1"/>
  <c r="AB43" i="3"/>
  <c r="AC43" i="3" s="1"/>
  <c r="AN43" i="3"/>
  <c r="AO43" i="3" s="1"/>
  <c r="AB47" i="3"/>
  <c r="AC47" i="3" s="1"/>
  <c r="AN47" i="3"/>
  <c r="AO47" i="3" s="1"/>
  <c r="AV50" i="3"/>
  <c r="AV18" i="3"/>
  <c r="AN20" i="3"/>
  <c r="AO20" i="3" s="1"/>
  <c r="AB23" i="3"/>
  <c r="AC23" i="3" s="1"/>
  <c r="AN26" i="3"/>
  <c r="AO26" i="3" s="1"/>
  <c r="AH30" i="3"/>
  <c r="AI30" i="3" s="1"/>
  <c r="AH31" i="3"/>
  <c r="AI31" i="3" s="1"/>
  <c r="AB32" i="3"/>
  <c r="AC32" i="3" s="1"/>
  <c r="AN32" i="3"/>
  <c r="AO32" i="3" s="1"/>
  <c r="AB34" i="3"/>
  <c r="AC34" i="3" s="1"/>
  <c r="AN34" i="3"/>
  <c r="AO34" i="3" s="1"/>
  <c r="AV22" i="3"/>
  <c r="AB41" i="3"/>
  <c r="AC41" i="3" s="1"/>
  <c r="AN41" i="3"/>
  <c r="AO41" i="3" s="1"/>
  <c r="AB45" i="3"/>
  <c r="AC45" i="3" s="1"/>
  <c r="AN45" i="3"/>
  <c r="AO45" i="3" s="1"/>
  <c r="AT32" i="3"/>
  <c r="AU32" i="3" s="1"/>
  <c r="AT33" i="3"/>
  <c r="AU33" i="3" s="1"/>
  <c r="AT34" i="3"/>
  <c r="AB49" i="3"/>
  <c r="AC49" i="3" s="1"/>
  <c r="AN49" i="3"/>
  <c r="AO49" i="3" s="1"/>
  <c r="AN53" i="3"/>
  <c r="AB54" i="3"/>
  <c r="AC54" i="3" s="1"/>
  <c r="AN57" i="3"/>
  <c r="AO57" i="3" s="1"/>
  <c r="AB58" i="3"/>
  <c r="AC58" i="3" s="1"/>
  <c r="AN61" i="3"/>
  <c r="AO61" i="3" s="1"/>
  <c r="AB62" i="3"/>
  <c r="AC62" i="3" s="1"/>
  <c r="AN65" i="3"/>
  <c r="AB66" i="3"/>
  <c r="AC66" i="3" s="1"/>
  <c r="AB68" i="3"/>
  <c r="AC68" i="3" s="1"/>
  <c r="AN68" i="3"/>
  <c r="AO68" i="3" s="1"/>
  <c r="AB70" i="3"/>
  <c r="AC70" i="3" s="1"/>
  <c r="AH73" i="3"/>
  <c r="AI73" i="3" s="1"/>
  <c r="AT73" i="3"/>
  <c r="AU73" i="3" s="1"/>
  <c r="AH77" i="3"/>
  <c r="AI77" i="3" s="1"/>
  <c r="AT77" i="3"/>
  <c r="AU77" i="3" s="1"/>
  <c r="AH108" i="3"/>
  <c r="AI108" i="3" s="1"/>
  <c r="AT108" i="3"/>
  <c r="AU108" i="3" s="1"/>
  <c r="AN124" i="3"/>
  <c r="AO124" i="3" s="1"/>
  <c r="AT126" i="3"/>
  <c r="AU126" i="3" s="1"/>
  <c r="AB129" i="3"/>
  <c r="AC129" i="3" s="1"/>
  <c r="AT131" i="3"/>
  <c r="AU131" i="3" s="1"/>
  <c r="AN138" i="3"/>
  <c r="AO138" i="3" s="1"/>
  <c r="AB139" i="3"/>
  <c r="AC139" i="3" s="1"/>
  <c r="AH140" i="3"/>
  <c r="AI140" i="3" s="1"/>
  <c r="AH74" i="3"/>
  <c r="AI74" i="3" s="1"/>
  <c r="AT74" i="3"/>
  <c r="AU74" i="3" s="1"/>
  <c r="AN85" i="3"/>
  <c r="AT86" i="3"/>
  <c r="AU86" i="3" s="1"/>
  <c r="AN87" i="3"/>
  <c r="AO87" i="3" s="1"/>
  <c r="AT88" i="3"/>
  <c r="AU88" i="3" s="1"/>
  <c r="AT101" i="3"/>
  <c r="AU101" i="3" s="1"/>
  <c r="AH121" i="3"/>
  <c r="AI121" i="3" s="1"/>
  <c r="AT121" i="3"/>
  <c r="AU121" i="3" s="1"/>
  <c r="AN125" i="3"/>
  <c r="AO125" i="3" s="1"/>
  <c r="AB126" i="3"/>
  <c r="AT127" i="3"/>
  <c r="AU127" i="3" s="1"/>
  <c r="AH132" i="3"/>
  <c r="AI132" i="3" s="1"/>
  <c r="AB133" i="3"/>
  <c r="AC133" i="3" s="1"/>
  <c r="AB135" i="3"/>
  <c r="AC135" i="3" s="1"/>
  <c r="AH137" i="3"/>
  <c r="AI137" i="3" s="1"/>
  <c r="AB145" i="3"/>
  <c r="AC145" i="3" s="1"/>
  <c r="AT148" i="3"/>
  <c r="AB158" i="3"/>
  <c r="AC158" i="3" s="1"/>
  <c r="AB173" i="3"/>
  <c r="AC173" i="3" s="1"/>
  <c r="AN173" i="3"/>
  <c r="AO173" i="3" s="1"/>
  <c r="AB177" i="3"/>
  <c r="AC177" i="3" s="1"/>
  <c r="AN177" i="3"/>
  <c r="AO177" i="3" s="1"/>
  <c r="AV62" i="3"/>
  <c r="AO88" i="3"/>
  <c r="AH123" i="3"/>
  <c r="AI123" i="3" s="1"/>
  <c r="AC85" i="3"/>
  <c r="AB175" i="3"/>
  <c r="AC175" i="3" s="1"/>
  <c r="AN175" i="3"/>
  <c r="AO175" i="3" s="1"/>
  <c r="AB179" i="3"/>
  <c r="AC179" i="3" s="1"/>
  <c r="AN179" i="3"/>
  <c r="AO179" i="3" s="1"/>
  <c r="AV13" i="3"/>
  <c r="AV17" i="3"/>
  <c r="AN19" i="3"/>
  <c r="AV21" i="3"/>
  <c r="AN23" i="3"/>
  <c r="AV25" i="3"/>
  <c r="AV37" i="3"/>
  <c r="AV38" i="3"/>
  <c r="AT18" i="3"/>
  <c r="AU18" i="3" s="1"/>
  <c r="AV20" i="3"/>
  <c r="AT22" i="3"/>
  <c r="AT14" i="3"/>
  <c r="AU14" i="3" s="1"/>
  <c r="AV16" i="3"/>
  <c r="AV24" i="3"/>
  <c r="AN13" i="3"/>
  <c r="AO13" i="3" s="1"/>
  <c r="AV15" i="3"/>
  <c r="AN17" i="3"/>
  <c r="AO17" i="3" s="1"/>
  <c r="AT17" i="3"/>
  <c r="AU17" i="3" s="1"/>
  <c r="AV19" i="3"/>
  <c r="AN21" i="3"/>
  <c r="AO21" i="3" s="1"/>
  <c r="AT21" i="3"/>
  <c r="AU21" i="3" s="1"/>
  <c r="AV23" i="3"/>
  <c r="AN25" i="3"/>
  <c r="AO25" i="3" s="1"/>
  <c r="AT25" i="3"/>
  <c r="AU25" i="3" s="1"/>
  <c r="AB48" i="3"/>
  <c r="AC48" i="3" s="1"/>
  <c r="AN48" i="3"/>
  <c r="AO48" i="3" s="1"/>
  <c r="AV49" i="3"/>
  <c r="AT53" i="3"/>
  <c r="AU53" i="3" s="1"/>
  <c r="AT57" i="3"/>
  <c r="AT61" i="3"/>
  <c r="AU61" i="3" s="1"/>
  <c r="AV63" i="3"/>
  <c r="AV66" i="3"/>
  <c r="AV68" i="3"/>
  <c r="AN70" i="3"/>
  <c r="AO70" i="3" s="1"/>
  <c r="AV71" i="3"/>
  <c r="AT71" i="3"/>
  <c r="AU71" i="3" s="1"/>
  <c r="AB72" i="3"/>
  <c r="AB73" i="3"/>
  <c r="AC73" i="3" s="1"/>
  <c r="AB74" i="3"/>
  <c r="AC74" i="3" s="1"/>
  <c r="AB75" i="3"/>
  <c r="AC75" i="3" s="1"/>
  <c r="AB76" i="3"/>
  <c r="AC76" i="3" s="1"/>
  <c r="AB77" i="3"/>
  <c r="AC77" i="3" s="1"/>
  <c r="AB78" i="3"/>
  <c r="AC78" i="3" s="1"/>
  <c r="AN78" i="3"/>
  <c r="AO78" i="3" s="1"/>
  <c r="AH79" i="3"/>
  <c r="AI79" i="3" s="1"/>
  <c r="AT79" i="3"/>
  <c r="AU79" i="3" s="1"/>
  <c r="AV81" i="3"/>
  <c r="AV83" i="3"/>
  <c r="AV85" i="3"/>
  <c r="AC87" i="3"/>
  <c r="AV87" i="3"/>
  <c r="AN90" i="3"/>
  <c r="AO90" i="3" s="1"/>
  <c r="AT93" i="3"/>
  <c r="AU93" i="3" s="1"/>
  <c r="AV94" i="3"/>
  <c r="AH95" i="3"/>
  <c r="AI95" i="3" s="1"/>
  <c r="AB96" i="3"/>
  <c r="AC96" i="3" s="1"/>
  <c r="AV102" i="3"/>
  <c r="AV78" i="3"/>
  <c r="AB104" i="3"/>
  <c r="AC104" i="3" s="1"/>
  <c r="AB29" i="3"/>
  <c r="AC29" i="3" s="1"/>
  <c r="AN29" i="3"/>
  <c r="AO29" i="3" s="1"/>
  <c r="AV48" i="3"/>
  <c r="AN51" i="3"/>
  <c r="AV52" i="3"/>
  <c r="AV54" i="3"/>
  <c r="AV56" i="3"/>
  <c r="AV58" i="3"/>
  <c r="AV60" i="3"/>
  <c r="AV72" i="3"/>
  <c r="AV73" i="3"/>
  <c r="AV74" i="3"/>
  <c r="AV75" i="3"/>
  <c r="AV76" i="3"/>
  <c r="AV77" i="3"/>
  <c r="AH78" i="3"/>
  <c r="AI78" i="3" s="1"/>
  <c r="AT78" i="3"/>
  <c r="AU78" i="3" s="1"/>
  <c r="AB79" i="3"/>
  <c r="AC79" i="3" s="1"/>
  <c r="AN79" i="3"/>
  <c r="AO79" i="3" s="1"/>
  <c r="AV80" i="3"/>
  <c r="AV82" i="3"/>
  <c r="AV86" i="3"/>
  <c r="AV88" i="3"/>
  <c r="AT89" i="3"/>
  <c r="AU89" i="3" s="1"/>
  <c r="AV90" i="3"/>
  <c r="AH91" i="3"/>
  <c r="AI91" i="3" s="1"/>
  <c r="AB92" i="3"/>
  <c r="AC92" i="3" s="1"/>
  <c r="AN94" i="3"/>
  <c r="AO94" i="3" s="1"/>
  <c r="AV39" i="3"/>
  <c r="AV40" i="3"/>
  <c r="AH41" i="3"/>
  <c r="AI41" i="3" s="1"/>
  <c r="AV41" i="3"/>
  <c r="AV42" i="3"/>
  <c r="AV43" i="3"/>
  <c r="AV44" i="3"/>
  <c r="AV45" i="3"/>
  <c r="AV46" i="3"/>
  <c r="AH47" i="3"/>
  <c r="AV47" i="3"/>
  <c r="AT50" i="3"/>
  <c r="AU50" i="3" s="1"/>
  <c r="AH55" i="3"/>
  <c r="AI55" i="3" s="1"/>
  <c r="AH59" i="3"/>
  <c r="AN62" i="3"/>
  <c r="AO62" i="3" s="1"/>
  <c r="AV64" i="3"/>
  <c r="AN66" i="3"/>
  <c r="AO66" i="3" s="1"/>
  <c r="AV67" i="3"/>
  <c r="AT67" i="3"/>
  <c r="AU67" i="3" s="1"/>
  <c r="AV79" i="3"/>
  <c r="AH80" i="3"/>
  <c r="AI80" i="3" s="1"/>
  <c r="AT80" i="3"/>
  <c r="AU80" i="3" s="1"/>
  <c r="AV121" i="3"/>
  <c r="AT130" i="3"/>
  <c r="AU130" i="3" s="1"/>
  <c r="AB132" i="3"/>
  <c r="AC132" i="3" s="1"/>
  <c r="AN134" i="3"/>
  <c r="AO134" i="3" s="1"/>
  <c r="AV139" i="3"/>
  <c r="AN140" i="3"/>
  <c r="AO140" i="3" s="1"/>
  <c r="AV151" i="3"/>
  <c r="AV155" i="3"/>
  <c r="AH110" i="3"/>
  <c r="AI110" i="3" s="1"/>
  <c r="AT110" i="3"/>
  <c r="AB111" i="3"/>
  <c r="AC111" i="3" s="1"/>
  <c r="AN111" i="3"/>
  <c r="AO111" i="3" s="1"/>
  <c r="AH112" i="3"/>
  <c r="AI112" i="3" s="1"/>
  <c r="AT112" i="3"/>
  <c r="AU112" i="3" s="1"/>
  <c r="AB113" i="3"/>
  <c r="AC113" i="3" s="1"/>
  <c r="AN113" i="3"/>
  <c r="AO113" i="3" s="1"/>
  <c r="AH114" i="3"/>
  <c r="AI114" i="3" s="1"/>
  <c r="AV114" i="3"/>
  <c r="AB115" i="3"/>
  <c r="AC115" i="3" s="1"/>
  <c r="AN115" i="3"/>
  <c r="AO115" i="3" s="1"/>
  <c r="AH116" i="3"/>
  <c r="AI116" i="3" s="1"/>
  <c r="AV116" i="3"/>
  <c r="AB117" i="3"/>
  <c r="AC117" i="3" s="1"/>
  <c r="AN117" i="3"/>
  <c r="AO117" i="3" s="1"/>
  <c r="AH118" i="3"/>
  <c r="AI118" i="3" s="1"/>
  <c r="AV118" i="3"/>
  <c r="AB119" i="3"/>
  <c r="AC119" i="3" s="1"/>
  <c r="AN119" i="3"/>
  <c r="AO119" i="3" s="1"/>
  <c r="AH120" i="3"/>
  <c r="AI120" i="3" s="1"/>
  <c r="AN123" i="3"/>
  <c r="AO123" i="3" s="1"/>
  <c r="AV126" i="3"/>
  <c r="AV127" i="3"/>
  <c r="AV128" i="3"/>
  <c r="AV129" i="3"/>
  <c r="AB130" i="3"/>
  <c r="AC130" i="3" s="1"/>
  <c r="AT133" i="3"/>
  <c r="AU133" i="3" s="1"/>
  <c r="AV134" i="3"/>
  <c r="AV140" i="3"/>
  <c r="AN142" i="3"/>
  <c r="AO142" i="3" s="1"/>
  <c r="AV149" i="3"/>
  <c r="AV153" i="3"/>
  <c r="AT97" i="3"/>
  <c r="AU97" i="3" s="1"/>
  <c r="AV98" i="3"/>
  <c r="AH99" i="3"/>
  <c r="AI99" i="3" s="1"/>
  <c r="AB100" i="3"/>
  <c r="AC100" i="3" s="1"/>
  <c r="AN102" i="3"/>
  <c r="AO102" i="3" s="1"/>
  <c r="AT105" i="3"/>
  <c r="AU105" i="3" s="1"/>
  <c r="AB108" i="3"/>
  <c r="AC108" i="3" s="1"/>
  <c r="AN108" i="3"/>
  <c r="AO108" i="3" s="1"/>
  <c r="AH109" i="3"/>
  <c r="AI109" i="3" s="1"/>
  <c r="AT109" i="3"/>
  <c r="AU109" i="3" s="1"/>
  <c r="AB110" i="3"/>
  <c r="AC110" i="3" s="1"/>
  <c r="AN110" i="3"/>
  <c r="AO110" i="3" s="1"/>
  <c r="AH111" i="3"/>
  <c r="AI111" i="3" s="1"/>
  <c r="AT111" i="3"/>
  <c r="AU111" i="3" s="1"/>
  <c r="AB112" i="3"/>
  <c r="AC112" i="3" s="1"/>
  <c r="AN112" i="3"/>
  <c r="AO112" i="3" s="1"/>
  <c r="AH113" i="3"/>
  <c r="AI113" i="3" s="1"/>
  <c r="AV113" i="3"/>
  <c r="AB114" i="3"/>
  <c r="AC114" i="3" s="1"/>
  <c r="AN114" i="3"/>
  <c r="AO114" i="3" s="1"/>
  <c r="AH115" i="3"/>
  <c r="AI115" i="3" s="1"/>
  <c r="AV115" i="3"/>
  <c r="AB116" i="3"/>
  <c r="AC116" i="3" s="1"/>
  <c r="AN116" i="3"/>
  <c r="AO116" i="3" s="1"/>
  <c r="AH117" i="3"/>
  <c r="AI117" i="3" s="1"/>
  <c r="AV117" i="3"/>
  <c r="AB118" i="3"/>
  <c r="AC118" i="3" s="1"/>
  <c r="AN118" i="3"/>
  <c r="AO118" i="3" s="1"/>
  <c r="AH119" i="3"/>
  <c r="AI119" i="3" s="1"/>
  <c r="AV119" i="3"/>
  <c r="AV120" i="3"/>
  <c r="AH122" i="3"/>
  <c r="AI122" i="3" s="1"/>
  <c r="AT123" i="3"/>
  <c r="AU123" i="3" s="1"/>
  <c r="AH124" i="3"/>
  <c r="AI124" i="3" s="1"/>
  <c r="AT125" i="3"/>
  <c r="AV133" i="3"/>
  <c r="AN135" i="3"/>
  <c r="AO135" i="3" s="1"/>
  <c r="AH138" i="3"/>
  <c r="AI138" i="3" s="1"/>
  <c r="AV138" i="3"/>
  <c r="AT138" i="3"/>
  <c r="AU138" i="3" s="1"/>
  <c r="AB140" i="3"/>
  <c r="AC140" i="3" s="1"/>
  <c r="AN141" i="3"/>
  <c r="AO141" i="3" s="1"/>
  <c r="AB149" i="3"/>
  <c r="AC149" i="3" s="1"/>
  <c r="AN149" i="3"/>
  <c r="AO149" i="3" s="1"/>
  <c r="AH150" i="3"/>
  <c r="AI150" i="3" s="1"/>
  <c r="AT150" i="3"/>
  <c r="AU150" i="3" s="1"/>
  <c r="AB151" i="3"/>
  <c r="AC151" i="3" s="1"/>
  <c r="AN151" i="3"/>
  <c r="AO151" i="3" s="1"/>
  <c r="AH152" i="3"/>
  <c r="AI152" i="3" s="1"/>
  <c r="AT152" i="3"/>
  <c r="AU152" i="3" s="1"/>
  <c r="AB153" i="3"/>
  <c r="AC153" i="3" s="1"/>
  <c r="AN153" i="3"/>
  <c r="AO153" i="3" s="1"/>
  <c r="AH154" i="3"/>
  <c r="AI154" i="3" s="1"/>
  <c r="AT154" i="3"/>
  <c r="AU154" i="3" s="1"/>
  <c r="AB155" i="3"/>
  <c r="AC155" i="3" s="1"/>
  <c r="AN155" i="3"/>
  <c r="AH156" i="3"/>
  <c r="AI156" i="3" s="1"/>
  <c r="AT156" i="3"/>
  <c r="AU156" i="3" s="1"/>
  <c r="AV157" i="3"/>
  <c r="AT158" i="3"/>
  <c r="AH159" i="3"/>
  <c r="AI159" i="3" s="1"/>
  <c r="AT159" i="3"/>
  <c r="AU159" i="3" s="1"/>
  <c r="AH160" i="3"/>
  <c r="AI160" i="3" s="1"/>
  <c r="AT160" i="3"/>
  <c r="AU160" i="3" s="1"/>
  <c r="AH161" i="3"/>
  <c r="AI161" i="3" s="1"/>
  <c r="AV161" i="3"/>
  <c r="AH162" i="3"/>
  <c r="AI162" i="3" s="1"/>
  <c r="AV162" i="3"/>
  <c r="AH163" i="3"/>
  <c r="AI163" i="3" s="1"/>
  <c r="AV163" i="3"/>
  <c r="AH164" i="3"/>
  <c r="AI164" i="3" s="1"/>
  <c r="AV164" i="3"/>
  <c r="AB165" i="3"/>
  <c r="AC165" i="3" s="1"/>
  <c r="AN167" i="3"/>
  <c r="AO167" i="3" s="1"/>
  <c r="AB171" i="3"/>
  <c r="AC171" i="3" s="1"/>
  <c r="AN171" i="3"/>
  <c r="AO171" i="3" s="1"/>
  <c r="AB172" i="3"/>
  <c r="AC172" i="3" s="1"/>
  <c r="AN172" i="3"/>
  <c r="AO172" i="3" s="1"/>
  <c r="AH173" i="3"/>
  <c r="AI173" i="3" s="1"/>
  <c r="AT173" i="3"/>
  <c r="AU173" i="3" s="1"/>
  <c r="AB174" i="3"/>
  <c r="AC174" i="3" s="1"/>
  <c r="AN174" i="3"/>
  <c r="AO174" i="3" s="1"/>
  <c r="AH175" i="3"/>
  <c r="AI175" i="3" s="1"/>
  <c r="AT175" i="3"/>
  <c r="AU175" i="3" s="1"/>
  <c r="AB176" i="3"/>
  <c r="AC176" i="3" s="1"/>
  <c r="AN176" i="3"/>
  <c r="AH177" i="3"/>
  <c r="AI177" i="3" s="1"/>
  <c r="AT177" i="3"/>
  <c r="AB178" i="3"/>
  <c r="AC178" i="3" s="1"/>
  <c r="AN178" i="3"/>
  <c r="AO178" i="3" s="1"/>
  <c r="AH179" i="3"/>
  <c r="AI179" i="3" s="1"/>
  <c r="AT179" i="3"/>
  <c r="AU179" i="3" s="1"/>
  <c r="AB180" i="3"/>
  <c r="AC180" i="3" s="1"/>
  <c r="AN180" i="3"/>
  <c r="AB181" i="3"/>
  <c r="AC181" i="3" s="1"/>
  <c r="AN181" i="3"/>
  <c r="AO181" i="3" s="1"/>
  <c r="AN139" i="3"/>
  <c r="AO139" i="3" s="1"/>
  <c r="AV141" i="3"/>
  <c r="AV142" i="3"/>
  <c r="AV143" i="3"/>
  <c r="AV144" i="3"/>
  <c r="AV145" i="3"/>
  <c r="AV146" i="3"/>
  <c r="AV147" i="3"/>
  <c r="AV148" i="3"/>
  <c r="AH149" i="3"/>
  <c r="AI149" i="3" s="1"/>
  <c r="AT149" i="3"/>
  <c r="AB150" i="3"/>
  <c r="AC150" i="3" s="1"/>
  <c r="AN150" i="3"/>
  <c r="AO150" i="3" s="1"/>
  <c r="AH151" i="3"/>
  <c r="AI151" i="3" s="1"/>
  <c r="AT151" i="3"/>
  <c r="AU151" i="3" s="1"/>
  <c r="AB152" i="3"/>
  <c r="AC152" i="3" s="1"/>
  <c r="AN152" i="3"/>
  <c r="AO152" i="3" s="1"/>
  <c r="AH153" i="3"/>
  <c r="AI153" i="3" s="1"/>
  <c r="AT153" i="3"/>
  <c r="AU153" i="3" s="1"/>
  <c r="AB154" i="3"/>
  <c r="AC154" i="3" s="1"/>
  <c r="AN154" i="3"/>
  <c r="AH155" i="3"/>
  <c r="AI155" i="3" s="1"/>
  <c r="AT155" i="3"/>
  <c r="AU155" i="3" s="1"/>
  <c r="AB156" i="3"/>
  <c r="AC156" i="3" s="1"/>
  <c r="AN156" i="3"/>
  <c r="AO156" i="3" s="1"/>
  <c r="AH157" i="3"/>
  <c r="AI157" i="3" s="1"/>
  <c r="AN158" i="3"/>
  <c r="AO158" i="3" s="1"/>
  <c r="AN160" i="3"/>
  <c r="AB161" i="3"/>
  <c r="AC161" i="3" s="1"/>
  <c r="AN161" i="3"/>
  <c r="AO161" i="3" s="1"/>
  <c r="AB162" i="3"/>
  <c r="AC162" i="3" s="1"/>
  <c r="AN162" i="3"/>
  <c r="AO162" i="3" s="1"/>
  <c r="AB163" i="3"/>
  <c r="AC163" i="3" s="1"/>
  <c r="AN163" i="3"/>
  <c r="AO163" i="3" s="1"/>
  <c r="AB164" i="3"/>
  <c r="AC164" i="3" s="1"/>
  <c r="AN164" i="3"/>
  <c r="AO164" i="3" s="1"/>
  <c r="AT166" i="3"/>
  <c r="AU166" i="3" s="1"/>
  <c r="AH167" i="3"/>
  <c r="AI167" i="3" s="1"/>
  <c r="AV167" i="3"/>
  <c r="AH168" i="3"/>
  <c r="AI168" i="3" s="1"/>
  <c r="AV150" i="3"/>
  <c r="AV152" i="3"/>
  <c r="AV154" i="3"/>
  <c r="AV156" i="3"/>
  <c r="AV29" i="3"/>
  <c r="AV31" i="3"/>
  <c r="AV33" i="3"/>
  <c r="AV35" i="3"/>
  <c r="AV36" i="3"/>
  <c r="AB28" i="3"/>
  <c r="AC28" i="3" s="1"/>
  <c r="AV28" i="3"/>
  <c r="AT29" i="3"/>
  <c r="AV27" i="3"/>
  <c r="AV30" i="3"/>
  <c r="AV32" i="3"/>
  <c r="AV34" i="3"/>
  <c r="W70" i="3"/>
  <c r="AV26" i="3"/>
  <c r="AT27" i="3"/>
  <c r="AN28" i="3"/>
  <c r="AB37" i="3"/>
  <c r="AC37" i="3" s="1"/>
  <c r="AN37" i="3"/>
  <c r="AO37" i="3" s="1"/>
  <c r="AV53" i="3"/>
  <c r="AB55" i="3"/>
  <c r="AV57" i="3"/>
  <c r="AT58" i="3"/>
  <c r="AB59" i="3"/>
  <c r="AV61" i="3"/>
  <c r="AT62" i="3"/>
  <c r="AB63" i="3"/>
  <c r="AV65" i="3"/>
  <c r="AT66" i="3"/>
  <c r="AB67" i="3"/>
  <c r="AN69" i="3"/>
  <c r="AO69" i="3" s="1"/>
  <c r="AT70" i="3"/>
  <c r="W71" i="3"/>
  <c r="AB71" i="3"/>
  <c r="W79" i="3"/>
  <c r="AO81" i="3"/>
  <c r="W96" i="3"/>
  <c r="W104" i="3"/>
  <c r="AT37" i="3"/>
  <c r="AT38" i="3"/>
  <c r="AT39" i="3"/>
  <c r="AT40" i="3"/>
  <c r="AT43" i="3"/>
  <c r="AT46" i="3"/>
  <c r="AT48" i="3"/>
  <c r="AT49" i="3"/>
  <c r="W72" i="3"/>
  <c r="W73" i="3"/>
  <c r="W74" i="3"/>
  <c r="W75" i="3"/>
  <c r="W76" i="3"/>
  <c r="W77" i="3"/>
  <c r="W78" i="3"/>
  <c r="W81" i="3"/>
  <c r="W92" i="3"/>
  <c r="W100" i="3"/>
  <c r="W107" i="3"/>
  <c r="AN52" i="3"/>
  <c r="AO52" i="3" s="1"/>
  <c r="AN56" i="3"/>
  <c r="AO56" i="3" s="1"/>
  <c r="AN60" i="3"/>
  <c r="AO76" i="3"/>
  <c r="W80" i="3"/>
  <c r="W89" i="3"/>
  <c r="AH89" i="3"/>
  <c r="AI89" i="3" s="1"/>
  <c r="AB90" i="3"/>
  <c r="AC90" i="3" s="1"/>
  <c r="AT91" i="3"/>
  <c r="AN92" i="3"/>
  <c r="AO92" i="3" s="1"/>
  <c r="W93" i="3"/>
  <c r="AH93" i="3"/>
  <c r="AI93" i="3" s="1"/>
  <c r="AB94" i="3"/>
  <c r="AC94" i="3" s="1"/>
  <c r="AT95" i="3"/>
  <c r="AN96" i="3"/>
  <c r="AO96" i="3" s="1"/>
  <c r="W97" i="3"/>
  <c r="AH97" i="3"/>
  <c r="AI97" i="3" s="1"/>
  <c r="AB98" i="3"/>
  <c r="AC98" i="3" s="1"/>
  <c r="AT99" i="3"/>
  <c r="AN100" i="3"/>
  <c r="AO100" i="3" s="1"/>
  <c r="W101" i="3"/>
  <c r="AH101" i="3"/>
  <c r="AI101" i="3" s="1"/>
  <c r="AB102" i="3"/>
  <c r="AC102" i="3" s="1"/>
  <c r="AT103" i="3"/>
  <c r="AN104" i="3"/>
  <c r="AO104" i="3" s="1"/>
  <c r="W105" i="3"/>
  <c r="AH105" i="3"/>
  <c r="AI105" i="3" s="1"/>
  <c r="W109" i="3"/>
  <c r="AV111" i="3"/>
  <c r="W113" i="3"/>
  <c r="W115" i="3"/>
  <c r="W117" i="3"/>
  <c r="W119" i="3"/>
  <c r="AV89" i="3"/>
  <c r="AT90" i="3"/>
  <c r="AU90" i="3" s="1"/>
  <c r="AN91" i="3"/>
  <c r="AO91" i="3" s="1"/>
  <c r="AH92" i="3"/>
  <c r="AI92" i="3" s="1"/>
  <c r="AB93" i="3"/>
  <c r="AC93" i="3" s="1"/>
  <c r="AV93" i="3"/>
  <c r="AT94" i="3"/>
  <c r="AU94" i="3" s="1"/>
  <c r="AN95" i="3"/>
  <c r="AO95" i="3" s="1"/>
  <c r="AH96" i="3"/>
  <c r="AI96" i="3" s="1"/>
  <c r="AB97" i="3"/>
  <c r="AC97" i="3" s="1"/>
  <c r="AV97" i="3"/>
  <c r="AT98" i="3"/>
  <c r="AN99" i="3"/>
  <c r="AO99" i="3" s="1"/>
  <c r="AH100" i="3"/>
  <c r="AI100" i="3" s="1"/>
  <c r="AB101" i="3"/>
  <c r="AC101" i="3" s="1"/>
  <c r="AV101" i="3"/>
  <c r="AT102" i="3"/>
  <c r="AN103" i="3"/>
  <c r="AO103" i="3" s="1"/>
  <c r="AH104" i="3"/>
  <c r="AI104" i="3" s="1"/>
  <c r="AB105" i="3"/>
  <c r="AC105" i="3" s="1"/>
  <c r="AV105" i="3"/>
  <c r="W106" i="3"/>
  <c r="AH106" i="3"/>
  <c r="AI106" i="3" s="1"/>
  <c r="AT106" i="3"/>
  <c r="AU106" i="3" s="1"/>
  <c r="AB107" i="3"/>
  <c r="AC107" i="3" s="1"/>
  <c r="AN107" i="3"/>
  <c r="AO107" i="3" s="1"/>
  <c r="AV107" i="3"/>
  <c r="W108" i="3"/>
  <c r="AV110" i="3"/>
  <c r="W112" i="3"/>
  <c r="W91" i="3"/>
  <c r="AV92" i="3"/>
  <c r="W95" i="3"/>
  <c r="AV96" i="3"/>
  <c r="W99" i="3"/>
  <c r="AV100" i="3"/>
  <c r="W103" i="3"/>
  <c r="AV104" i="3"/>
  <c r="AV109" i="3"/>
  <c r="W111" i="3"/>
  <c r="W114" i="3"/>
  <c r="W116" i="3"/>
  <c r="W118" i="3"/>
  <c r="W120" i="3"/>
  <c r="W82" i="3"/>
  <c r="W83" i="3"/>
  <c r="W84" i="3"/>
  <c r="W85" i="3"/>
  <c r="W86" i="3"/>
  <c r="W87" i="3"/>
  <c r="W88" i="3"/>
  <c r="AN89" i="3"/>
  <c r="W90" i="3"/>
  <c r="AH90" i="3"/>
  <c r="AI90" i="3" s="1"/>
  <c r="AB91" i="3"/>
  <c r="AC91" i="3" s="1"/>
  <c r="AV91" i="3"/>
  <c r="AT92" i="3"/>
  <c r="AU92" i="3" s="1"/>
  <c r="AN93" i="3"/>
  <c r="AO93" i="3" s="1"/>
  <c r="W94" i="3"/>
  <c r="AH94" i="3"/>
  <c r="AI94" i="3" s="1"/>
  <c r="AB95" i="3"/>
  <c r="AC95" i="3" s="1"/>
  <c r="AV95" i="3"/>
  <c r="AT96" i="3"/>
  <c r="AN97" i="3"/>
  <c r="AO97" i="3" s="1"/>
  <c r="W98" i="3"/>
  <c r="AH98" i="3"/>
  <c r="AI98" i="3" s="1"/>
  <c r="AB99" i="3"/>
  <c r="AC99" i="3" s="1"/>
  <c r="AV99" i="3"/>
  <c r="AT100" i="3"/>
  <c r="AN101" i="3"/>
  <c r="AO101" i="3" s="1"/>
  <c r="W102" i="3"/>
  <c r="AH102" i="3"/>
  <c r="AI102" i="3" s="1"/>
  <c r="AB103" i="3"/>
  <c r="AC103" i="3" s="1"/>
  <c r="AV103" i="3"/>
  <c r="AT104" i="3"/>
  <c r="AN105" i="3"/>
  <c r="AO105" i="3" s="1"/>
  <c r="AB106" i="3"/>
  <c r="AC106" i="3" s="1"/>
  <c r="AN106" i="3"/>
  <c r="AO106" i="3" s="1"/>
  <c r="AV106" i="3"/>
  <c r="AH107" i="3"/>
  <c r="AI107" i="3" s="1"/>
  <c r="AT107" i="3"/>
  <c r="AV108" i="3"/>
  <c r="W110" i="3"/>
  <c r="AV112" i="3"/>
  <c r="AT113" i="3"/>
  <c r="AT114" i="3"/>
  <c r="AT115" i="3"/>
  <c r="AT116" i="3"/>
  <c r="AT117" i="3"/>
  <c r="AT118" i="3"/>
  <c r="AT119" i="3"/>
  <c r="AB120" i="3"/>
  <c r="W122" i="3"/>
  <c r="AB122" i="3"/>
  <c r="AC122" i="3" s="1"/>
  <c r="AV123" i="3"/>
  <c r="W124" i="3"/>
  <c r="AB124" i="3"/>
  <c r="AC124" i="3" s="1"/>
  <c r="AV125" i="3"/>
  <c r="W126" i="3"/>
  <c r="W127" i="3"/>
  <c r="W128" i="3"/>
  <c r="W129" i="3"/>
  <c r="W130" i="3"/>
  <c r="AO120" i="3"/>
  <c r="W121" i="3"/>
  <c r="W131" i="3"/>
  <c r="W123" i="3"/>
  <c r="W125" i="3"/>
  <c r="W134" i="3"/>
  <c r="AN121" i="3"/>
  <c r="AO121" i="3" s="1"/>
  <c r="W132" i="3"/>
  <c r="AV130" i="3"/>
  <c r="AB136" i="3"/>
  <c r="AC136" i="3" s="1"/>
  <c r="AV136" i="3"/>
  <c r="AT136" i="3"/>
  <c r="AV131" i="3"/>
  <c r="W133" i="3"/>
  <c r="W135" i="3"/>
  <c r="AV137" i="3"/>
  <c r="AB137" i="3"/>
  <c r="W140" i="3"/>
  <c r="AV132" i="3"/>
  <c r="W136" i="3"/>
  <c r="AN133" i="3"/>
  <c r="AO133" i="3" s="1"/>
  <c r="AT134" i="3"/>
  <c r="AV135" i="3"/>
  <c r="AT135" i="3"/>
  <c r="AT139" i="3"/>
  <c r="AU139" i="3" s="1"/>
  <c r="AC143" i="3"/>
  <c r="AC144" i="3"/>
  <c r="AC146" i="3"/>
  <c r="W150" i="3"/>
  <c r="W159" i="3"/>
  <c r="W160" i="3"/>
  <c r="W137" i="3"/>
  <c r="AT140" i="3"/>
  <c r="W141" i="3"/>
  <c r="W142" i="3"/>
  <c r="W143" i="3"/>
  <c r="W144" i="3"/>
  <c r="W145" i="3"/>
  <c r="W146" i="3"/>
  <c r="W147" i="3"/>
  <c r="W148" i="3"/>
  <c r="W149" i="3"/>
  <c r="W153" i="3"/>
  <c r="W138" i="3"/>
  <c r="W152" i="3"/>
  <c r="W158" i="3"/>
  <c r="W139" i="3"/>
  <c r="AO144" i="3"/>
  <c r="W151" i="3"/>
  <c r="AV158" i="3"/>
  <c r="W161" i="3"/>
  <c r="W162" i="3"/>
  <c r="W163" i="3"/>
  <c r="W164" i="3"/>
  <c r="W169" i="3"/>
  <c r="W173" i="3"/>
  <c r="W157" i="3"/>
  <c r="AB159" i="3"/>
  <c r="AC159" i="3" s="1"/>
  <c r="AN159" i="3"/>
  <c r="AO159" i="3" s="1"/>
  <c r="AV159" i="3"/>
  <c r="AB160" i="3"/>
  <c r="AC160" i="3" s="1"/>
  <c r="AV160" i="3"/>
  <c r="W165" i="3"/>
  <c r="W171" i="3"/>
  <c r="W154" i="3"/>
  <c r="W155" i="3"/>
  <c r="W156" i="3"/>
  <c r="AN157" i="3"/>
  <c r="AO157" i="3" s="1"/>
  <c r="AT161" i="3"/>
  <c r="AT162" i="3"/>
  <c r="AT163" i="3"/>
  <c r="AT164" i="3"/>
  <c r="AN165" i="3"/>
  <c r="AO165" i="3" s="1"/>
  <c r="W166" i="3"/>
  <c r="AH166" i="3"/>
  <c r="AI166" i="3" s="1"/>
  <c r="AB167" i="3"/>
  <c r="AC167" i="3" s="1"/>
  <c r="AT168" i="3"/>
  <c r="AV174" i="3"/>
  <c r="W176" i="3"/>
  <c r="AV178" i="3"/>
  <c r="W180" i="3"/>
  <c r="AH165" i="3"/>
  <c r="AI165" i="3" s="1"/>
  <c r="AB166" i="3"/>
  <c r="AC166" i="3" s="1"/>
  <c r="AV166" i="3"/>
  <c r="AT167" i="3"/>
  <c r="AN168" i="3"/>
  <c r="AO168" i="3" s="1"/>
  <c r="AB169" i="3"/>
  <c r="AC169" i="3" s="1"/>
  <c r="AN169" i="3"/>
  <c r="AO169" i="3" s="1"/>
  <c r="AV169" i="3"/>
  <c r="W170" i="3"/>
  <c r="AH170" i="3"/>
  <c r="AI170" i="3" s="1"/>
  <c r="AT170" i="3"/>
  <c r="AU170" i="3" s="1"/>
  <c r="AV171" i="3"/>
  <c r="W172" i="3"/>
  <c r="AV173" i="3"/>
  <c r="W175" i="3"/>
  <c r="AV177" i="3"/>
  <c r="W179" i="3"/>
  <c r="W181" i="3"/>
  <c r="AV165" i="3"/>
  <c r="W168" i="3"/>
  <c r="W174" i="3"/>
  <c r="AV176" i="3"/>
  <c r="W178" i="3"/>
  <c r="AV180" i="3"/>
  <c r="AT165" i="3"/>
  <c r="AN166" i="3"/>
  <c r="W167" i="3"/>
  <c r="AB168" i="3"/>
  <c r="AC168" i="3" s="1"/>
  <c r="AV168" i="3"/>
  <c r="AH169" i="3"/>
  <c r="AI169" i="3" s="1"/>
  <c r="AT169" i="3"/>
  <c r="AB170" i="3"/>
  <c r="AC170" i="3" s="1"/>
  <c r="AN170" i="3"/>
  <c r="AO170" i="3" s="1"/>
  <c r="AV170" i="3"/>
  <c r="AH171" i="3"/>
  <c r="AI171" i="3" s="1"/>
  <c r="AT171" i="3"/>
  <c r="AV172" i="3"/>
  <c r="AV175" i="3"/>
  <c r="W177" i="3"/>
  <c r="AV179" i="3"/>
  <c r="AV181" i="3"/>
  <c r="AW144" i="3" l="1"/>
  <c r="AW81" i="3"/>
  <c r="AI36" i="3"/>
  <c r="AW82" i="3"/>
  <c r="AW72" i="3"/>
  <c r="AW145" i="3"/>
  <c r="AI59" i="3"/>
  <c r="AW84" i="3"/>
  <c r="AI47" i="3"/>
  <c r="AW143" i="3"/>
  <c r="AU60" i="3"/>
  <c r="AI54" i="3"/>
  <c r="AW83" i="3"/>
  <c r="AU56" i="3"/>
  <c r="AW147" i="3"/>
  <c r="AW131" i="3"/>
  <c r="AU147" i="3"/>
  <c r="AX147" i="3" s="1"/>
  <c r="AW135" i="3"/>
  <c r="AO64" i="3"/>
  <c r="AW87" i="3"/>
  <c r="AW128" i="3"/>
  <c r="AW141" i="3"/>
  <c r="AW125" i="3"/>
  <c r="AW146" i="3"/>
  <c r="AW148" i="3"/>
  <c r="AW177" i="3"/>
  <c r="AW158" i="3"/>
  <c r="AU148" i="3"/>
  <c r="AX148" i="3" s="1"/>
  <c r="AW111" i="3"/>
  <c r="AW173" i="3"/>
  <c r="AW86" i="3"/>
  <c r="AW123" i="3"/>
  <c r="AW126" i="3"/>
  <c r="AW181" i="3"/>
  <c r="AW140" i="3"/>
  <c r="AW137" i="3"/>
  <c r="AW119" i="3"/>
  <c r="AW115" i="3"/>
  <c r="AW142" i="3"/>
  <c r="AW180" i="3"/>
  <c r="AW176" i="3"/>
  <c r="AW109" i="3"/>
  <c r="AX128" i="3"/>
  <c r="AX127" i="3"/>
  <c r="AW75" i="3"/>
  <c r="AX82" i="3"/>
  <c r="AW160" i="3"/>
  <c r="AX88" i="3"/>
  <c r="AW136" i="3"/>
  <c r="AX86" i="3"/>
  <c r="AX81" i="3"/>
  <c r="AO65" i="3"/>
  <c r="AU34" i="3"/>
  <c r="AU11" i="3"/>
  <c r="AI172" i="3"/>
  <c r="AX172" i="3" s="1"/>
  <c r="AW172" i="3"/>
  <c r="AW76" i="3"/>
  <c r="AU177" i="3"/>
  <c r="AX177" i="3" s="1"/>
  <c r="AW164" i="3"/>
  <c r="AW156" i="3"/>
  <c r="AW108" i="3"/>
  <c r="AO53" i="3"/>
  <c r="AW171" i="3"/>
  <c r="AU158" i="3"/>
  <c r="AX158" i="3" s="1"/>
  <c r="AW138" i="3"/>
  <c r="AW112" i="3"/>
  <c r="AU57" i="3"/>
  <c r="AW77" i="3"/>
  <c r="AC15" i="3"/>
  <c r="AW85" i="3"/>
  <c r="AO85" i="3"/>
  <c r="AX85" i="3" s="1"/>
  <c r="AW179" i="3"/>
  <c r="AW162" i="3"/>
  <c r="AW120" i="3"/>
  <c r="AW104" i="3"/>
  <c r="AC59" i="3"/>
  <c r="AC67" i="3"/>
  <c r="AW154" i="3"/>
  <c r="AW110" i="3"/>
  <c r="AW132" i="3"/>
  <c r="AW155" i="3"/>
  <c r="AW153" i="3"/>
  <c r="AO176" i="3"/>
  <c r="AX176" i="3" s="1"/>
  <c r="AW161" i="3"/>
  <c r="AW139" i="3"/>
  <c r="AW117" i="3"/>
  <c r="AW113" i="3"/>
  <c r="AW149" i="3"/>
  <c r="AW129" i="3"/>
  <c r="AX83" i="3"/>
  <c r="AW73" i="3"/>
  <c r="AX84" i="3"/>
  <c r="AW124" i="3"/>
  <c r="AW100" i="3"/>
  <c r="AC72" i="3"/>
  <c r="AX72" i="3" s="1"/>
  <c r="AW70" i="3"/>
  <c r="AU22" i="3"/>
  <c r="AO160" i="3"/>
  <c r="AX160" i="3" s="1"/>
  <c r="AO155" i="3"/>
  <c r="AX155" i="3" s="1"/>
  <c r="AW88" i="3"/>
  <c r="AO23" i="3"/>
  <c r="AO180" i="3"/>
  <c r="AX180" i="3" s="1"/>
  <c r="AW174" i="3"/>
  <c r="AW175" i="3"/>
  <c r="AW116" i="3"/>
  <c r="AU110" i="3"/>
  <c r="AX110" i="3" s="1"/>
  <c r="AW74" i="3"/>
  <c r="AW127" i="3"/>
  <c r="AW163" i="3"/>
  <c r="AO154" i="3"/>
  <c r="AX154" i="3" s="1"/>
  <c r="AW134" i="3"/>
  <c r="AW178" i="3"/>
  <c r="AU149" i="3"/>
  <c r="AX149" i="3" s="1"/>
  <c r="AU125" i="3"/>
  <c r="AX125" i="3" s="1"/>
  <c r="AX129" i="3"/>
  <c r="AW118" i="3"/>
  <c r="AW114" i="3"/>
  <c r="AW89" i="3"/>
  <c r="AC63" i="3"/>
  <c r="AC55" i="3"/>
  <c r="AU76" i="3"/>
  <c r="AX76" i="3" s="1"/>
  <c r="AW71" i="3"/>
  <c r="AC126" i="3"/>
  <c r="AX126" i="3" s="1"/>
  <c r="AC10" i="3"/>
  <c r="AX112" i="3"/>
  <c r="AX108" i="3"/>
  <c r="AW78" i="3"/>
  <c r="AO19" i="3"/>
  <c r="AW122" i="3"/>
  <c r="AO60" i="3"/>
  <c r="AX178" i="3"/>
  <c r="AW166" i="3"/>
  <c r="AX175" i="3"/>
  <c r="AC120" i="3"/>
  <c r="AX120" i="3" s="1"/>
  <c r="AW167" i="3"/>
  <c r="AW165" i="3"/>
  <c r="AX173" i="3"/>
  <c r="AX132" i="3"/>
  <c r="AX130" i="3"/>
  <c r="AW133" i="3"/>
  <c r="AW96" i="3"/>
  <c r="AC71" i="3"/>
  <c r="AX71" i="3" s="1"/>
  <c r="AW80" i="3"/>
  <c r="AX79" i="3"/>
  <c r="AX156" i="3"/>
  <c r="AX150" i="3"/>
  <c r="AX153" i="3"/>
  <c r="AX111" i="3"/>
  <c r="AW107" i="3"/>
  <c r="AX78" i="3"/>
  <c r="AO51" i="3"/>
  <c r="AX170" i="3"/>
  <c r="AX144" i="3"/>
  <c r="AX122" i="3"/>
  <c r="AX105" i="3"/>
  <c r="AW152" i="3"/>
  <c r="AW79" i="3"/>
  <c r="AU163" i="3"/>
  <c r="AX163" i="3" s="1"/>
  <c r="AX151" i="3"/>
  <c r="AX152" i="3"/>
  <c r="AX80" i="3"/>
  <c r="AW130" i="3"/>
  <c r="AX87" i="3"/>
  <c r="AX174" i="3"/>
  <c r="AX181" i="3"/>
  <c r="AX179" i="3"/>
  <c r="AX159" i="3"/>
  <c r="AU136" i="3"/>
  <c r="AX136" i="3" s="1"/>
  <c r="AX131" i="3"/>
  <c r="AX97" i="3"/>
  <c r="AW151" i="3"/>
  <c r="AW150" i="3"/>
  <c r="AX92" i="3"/>
  <c r="AX101" i="3"/>
  <c r="AX157" i="3"/>
  <c r="AX106" i="3"/>
  <c r="AX93" i="3"/>
  <c r="AW169" i="3"/>
  <c r="AU167" i="3"/>
  <c r="AX167" i="3" s="1"/>
  <c r="AU165" i="3"/>
  <c r="AX165" i="3" s="1"/>
  <c r="AW159" i="3"/>
  <c r="AO166" i="3"/>
  <c r="AX166" i="3" s="1"/>
  <c r="AX145" i="3"/>
  <c r="AX141" i="3"/>
  <c r="AU134" i="3"/>
  <c r="AX134" i="3" s="1"/>
  <c r="AW121" i="3"/>
  <c r="AW102" i="3"/>
  <c r="AU119" i="3"/>
  <c r="AX119" i="3" s="1"/>
  <c r="AU99" i="3"/>
  <c r="AX99" i="3" s="1"/>
  <c r="AW99" i="3"/>
  <c r="AU107" i="3"/>
  <c r="AX107" i="3" s="1"/>
  <c r="AW101" i="3"/>
  <c r="AU96" i="3"/>
  <c r="AX96" i="3" s="1"/>
  <c r="AU66" i="3"/>
  <c r="AW170" i="3"/>
  <c r="AU169" i="3"/>
  <c r="AX169" i="3" s="1"/>
  <c r="AU161" i="3"/>
  <c r="AX161" i="3" s="1"/>
  <c r="AW157" i="3"/>
  <c r="AU114" i="3"/>
  <c r="AX114" i="3" s="1"/>
  <c r="AW98" i="3"/>
  <c r="AU113" i="3"/>
  <c r="AX113" i="3" s="1"/>
  <c r="AU95" i="3"/>
  <c r="AX95" i="3" s="1"/>
  <c r="AW95" i="3"/>
  <c r="AW97" i="3"/>
  <c r="AX75" i="3"/>
  <c r="AU70" i="3"/>
  <c r="AX70" i="3" s="1"/>
  <c r="AU43" i="3"/>
  <c r="AU27" i="3"/>
  <c r="AX138" i="3"/>
  <c r="AX143" i="3"/>
  <c r="AX133" i="3"/>
  <c r="AX124" i="3"/>
  <c r="AU116" i="3"/>
  <c r="AX116" i="3" s="1"/>
  <c r="AW94" i="3"/>
  <c r="AU115" i="3"/>
  <c r="AX115" i="3" s="1"/>
  <c r="AX94" i="3"/>
  <c r="AU91" i="3"/>
  <c r="AX91" i="3" s="1"/>
  <c r="AW91" i="3"/>
  <c r="AU102" i="3"/>
  <c r="AX102" i="3" s="1"/>
  <c r="AW93" i="3"/>
  <c r="AU48" i="3"/>
  <c r="AU104" i="3"/>
  <c r="AX104" i="3" s="1"/>
  <c r="AX74" i="3"/>
  <c r="AU58" i="3"/>
  <c r="AU46" i="3"/>
  <c r="AU42" i="3"/>
  <c r="AU40" i="3"/>
  <c r="AU29" i="3"/>
  <c r="AO28" i="3"/>
  <c r="AU168" i="3"/>
  <c r="AX168" i="3" s="1"/>
  <c r="AW168" i="3"/>
  <c r="AU171" i="3"/>
  <c r="AX171" i="3" s="1"/>
  <c r="AU164" i="3"/>
  <c r="AX164" i="3" s="1"/>
  <c r="AU162" i="3"/>
  <c r="AX162" i="3" s="1"/>
  <c r="AX139" i="3"/>
  <c r="AX146" i="3"/>
  <c r="AX142" i="3"/>
  <c r="AC137" i="3"/>
  <c r="AX137" i="3" s="1"/>
  <c r="AU140" i="3"/>
  <c r="AX140" i="3" s="1"/>
  <c r="AU135" i="3"/>
  <c r="AX135" i="3" s="1"/>
  <c r="AX123" i="3"/>
  <c r="AX121" i="3"/>
  <c r="AW92" i="3"/>
  <c r="AU118" i="3"/>
  <c r="AX118" i="3" s="1"/>
  <c r="AW106" i="3"/>
  <c r="AW90" i="3"/>
  <c r="AU117" i="3"/>
  <c r="AX117" i="3" s="1"/>
  <c r="AX109" i="3"/>
  <c r="AU103" i="3"/>
  <c r="AX103" i="3" s="1"/>
  <c r="AW103" i="3"/>
  <c r="AX90" i="3"/>
  <c r="AU100" i="3"/>
  <c r="AX100" i="3" s="1"/>
  <c r="AO89" i="3"/>
  <c r="AX89" i="3" s="1"/>
  <c r="AW105" i="3"/>
  <c r="AU98" i="3"/>
  <c r="AX98" i="3" s="1"/>
  <c r="AX77" i="3"/>
  <c r="AX73" i="3"/>
  <c r="AU39" i="3"/>
  <c r="AU62" i="3"/>
  <c r="AU49" i="3"/>
  <c r="AU38" i="3"/>
  <c r="AU45" i="3"/>
  <c r="AU37" i="3"/>
  <c r="AD14" i="4" l="1"/>
  <c r="Q14" i="4"/>
  <c r="P14" i="4"/>
  <c r="K14" i="4"/>
  <c r="L14" i="4" s="1"/>
  <c r="C14" i="4"/>
  <c r="B14" i="4"/>
  <c r="V14" i="4" l="1"/>
  <c r="Z14" i="4"/>
  <c r="R14" i="4"/>
  <c r="AS8" i="3"/>
  <c r="AQ8" i="3"/>
  <c r="AM8" i="3"/>
  <c r="AK8" i="3"/>
  <c r="AE8" i="3"/>
  <c r="AA8" i="3"/>
  <c r="Y8" i="3"/>
  <c r="V8" i="3"/>
  <c r="T8" i="3"/>
  <c r="U8" i="3" s="1"/>
  <c r="P8" i="3"/>
  <c r="Q8" i="3" s="1"/>
  <c r="H8" i="3"/>
  <c r="I8" i="3" s="1"/>
  <c r="C8" i="3"/>
  <c r="B8" i="3"/>
  <c r="AB8" i="3" l="1"/>
  <c r="AC8" i="3" s="1"/>
  <c r="AN8" i="3"/>
  <c r="AO8" i="3" s="1"/>
  <c r="AV8" i="3"/>
  <c r="AT8" i="3"/>
  <c r="B1" i="6"/>
  <c r="K12" i="4"/>
  <c r="L12" i="4" s="1"/>
  <c r="Q12" i="4"/>
  <c r="Z12" i="4" s="1"/>
  <c r="AC12" i="4" s="1"/>
  <c r="Q13" i="4"/>
  <c r="Q411" i="4"/>
  <c r="T4" i="3"/>
  <c r="U4" i="3" s="1"/>
  <c r="P4" i="3"/>
  <c r="Q4" i="3" s="1"/>
  <c r="C4" i="3"/>
  <c r="H4" i="3"/>
  <c r="I4" i="3" s="1"/>
  <c r="T5" i="3"/>
  <c r="U5" i="3" s="1"/>
  <c r="P5" i="3"/>
  <c r="Q5" i="3" s="1"/>
  <c r="C5" i="3"/>
  <c r="H5" i="3"/>
  <c r="I5" i="3" s="1"/>
  <c r="C6" i="3"/>
  <c r="T6" i="3"/>
  <c r="U6" i="3" s="1"/>
  <c r="P6" i="3"/>
  <c r="Q6" i="3" s="1"/>
  <c r="H6" i="3"/>
  <c r="I6" i="3" s="1"/>
  <c r="C7" i="3"/>
  <c r="P7" i="3"/>
  <c r="Q7" i="3" s="1"/>
  <c r="L7" i="3"/>
  <c r="M7" i="3" s="1"/>
  <c r="H7" i="3"/>
  <c r="I7" i="3" s="1"/>
  <c r="T182" i="3"/>
  <c r="U182" i="3" s="1"/>
  <c r="P182" i="3"/>
  <c r="Q182" i="3" s="1"/>
  <c r="C182" i="3"/>
  <c r="L182" i="3"/>
  <c r="M182" i="3" s="1"/>
  <c r="H182" i="3"/>
  <c r="I182" i="3" s="1"/>
  <c r="T183" i="3"/>
  <c r="U183" i="3" s="1"/>
  <c r="P183" i="3"/>
  <c r="Q183" i="3" s="1"/>
  <c r="L183" i="3"/>
  <c r="M183" i="3" s="1"/>
  <c r="H183" i="3"/>
  <c r="I183" i="3" s="1"/>
  <c r="P411" i="4"/>
  <c r="P13" i="4"/>
  <c r="AD411" i="4"/>
  <c r="AD13" i="4"/>
  <c r="AD12" i="4"/>
  <c r="AJ61" i="1"/>
  <c r="X8" i="4"/>
  <c r="AS5" i="3"/>
  <c r="AS182" i="3"/>
  <c r="AS183" i="3"/>
  <c r="AM5" i="3"/>
  <c r="AM7" i="3"/>
  <c r="AM182" i="3"/>
  <c r="AM183" i="3"/>
  <c r="AG182" i="3"/>
  <c r="AG183" i="3"/>
  <c r="AI3" i="3"/>
  <c r="AO3" i="3" s="1"/>
  <c r="AU3" i="3" s="1"/>
  <c r="AA412" i="4"/>
  <c r="W412" i="4"/>
  <c r="K13" i="4"/>
  <c r="V13" i="4" s="1"/>
  <c r="Y13" i="4" s="1"/>
  <c r="K411" i="4"/>
  <c r="V411" i="4" s="1"/>
  <c r="Y411" i="4" s="1"/>
  <c r="Z45" i="2"/>
  <c r="Z44" i="2"/>
  <c r="Z43" i="2"/>
  <c r="Z42" i="2"/>
  <c r="Z41" i="2"/>
  <c r="Z4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Z10" i="2"/>
  <c r="Z9" i="2"/>
  <c r="Z8" i="2"/>
  <c r="Z7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Z8" i="4"/>
  <c r="AJ62" i="1"/>
  <c r="AD37" i="1"/>
  <c r="D35" i="1"/>
  <c r="Y35" i="1" s="1"/>
  <c r="D57" i="1"/>
  <c r="Y57" i="1" s="1"/>
  <c r="Y54" i="1"/>
  <c r="Y52" i="1"/>
  <c r="Y48" i="1"/>
  <c r="Y32" i="1"/>
  <c r="Y30" i="1"/>
  <c r="Y26" i="1"/>
  <c r="V57" i="1"/>
  <c r="V48" i="1"/>
  <c r="V54" i="1"/>
  <c r="V52" i="1"/>
  <c r="AQ183" i="3"/>
  <c r="AK183" i="3"/>
  <c r="AE183" i="3"/>
  <c r="AA183" i="3"/>
  <c r="Y183" i="3"/>
  <c r="AQ182" i="3"/>
  <c r="AK182" i="3"/>
  <c r="AE182" i="3"/>
  <c r="AA182" i="3"/>
  <c r="Y182" i="3"/>
  <c r="AQ7" i="3"/>
  <c r="AK7" i="3"/>
  <c r="AE7" i="3"/>
  <c r="Y7" i="3"/>
  <c r="AQ6" i="3"/>
  <c r="AK6" i="3"/>
  <c r="AE6" i="3"/>
  <c r="Y6" i="3"/>
  <c r="AQ5" i="3"/>
  <c r="AK5" i="3"/>
  <c r="AE5" i="3"/>
  <c r="Y5" i="3"/>
  <c r="AQ4" i="3"/>
  <c r="AK4" i="3"/>
  <c r="AE4" i="3"/>
  <c r="Y4" i="3"/>
  <c r="AS3" i="3"/>
  <c r="AG3" i="3"/>
  <c r="AT3" i="3"/>
  <c r="AM3" i="3"/>
  <c r="AQ3" i="3"/>
  <c r="C411" i="4"/>
  <c r="D411" i="4" s="1"/>
  <c r="B411" i="4"/>
  <c r="C13" i="4"/>
  <c r="B13" i="4"/>
  <c r="C12" i="4"/>
  <c r="B12" i="4"/>
  <c r="D183" i="3"/>
  <c r="C183" i="3"/>
  <c r="B183" i="3"/>
  <c r="D182" i="3"/>
  <c r="B182" i="3"/>
  <c r="B7" i="3"/>
  <c r="B6" i="3"/>
  <c r="B5" i="3"/>
  <c r="B4" i="3"/>
  <c r="AN3" i="3"/>
  <c r="AK3" i="3"/>
  <c r="AE3" i="3"/>
  <c r="S184" i="3"/>
  <c r="O184" i="3"/>
  <c r="K184" i="3"/>
  <c r="G184" i="3"/>
  <c r="AS6" i="3"/>
  <c r="AM6" i="3"/>
  <c r="AG7" i="3"/>
  <c r="AM4" i="3"/>
  <c r="AS4" i="3"/>
  <c r="AA5" i="3"/>
  <c r="AA7" i="3"/>
  <c r="AA6" i="3"/>
  <c r="AA4" i="3"/>
  <c r="V183" i="3"/>
  <c r="V182" i="3"/>
  <c r="V7" i="3"/>
  <c r="V6" i="3"/>
  <c r="V5" i="3"/>
  <c r="V4" i="3"/>
  <c r="G43" i="2"/>
  <c r="G39" i="2"/>
  <c r="G37" i="2"/>
  <c r="G35" i="2"/>
  <c r="G33" i="2"/>
  <c r="G23" i="2"/>
  <c r="G44" i="2"/>
  <c r="G42" i="2"/>
  <c r="G40" i="2"/>
  <c r="G45" i="2"/>
  <c r="G41" i="2"/>
  <c r="G24" i="2"/>
  <c r="G22" i="2"/>
  <c r="G20" i="2"/>
  <c r="G32" i="2"/>
  <c r="G25" i="2"/>
  <c r="G21" i="2"/>
  <c r="G38" i="2"/>
  <c r="G36" i="2"/>
  <c r="G34" i="2"/>
  <c r="G26" i="2"/>
  <c r="G27" i="2"/>
  <c r="G31" i="2"/>
  <c r="G28" i="2"/>
  <c r="G30" i="2"/>
  <c r="G29" i="2"/>
  <c r="AT6" i="3" l="1"/>
  <c r="A34" i="6"/>
  <c r="A32" i="1" s="1"/>
  <c r="A54" i="1" s="1"/>
  <c r="A120" i="6"/>
  <c r="A59" i="1" s="1"/>
  <c r="AH7" i="3"/>
  <c r="AI7" i="3" s="1"/>
  <c r="AT4" i="3"/>
  <c r="AU4" i="3" s="1"/>
  <c r="AN4" i="3"/>
  <c r="AO4" i="3" s="1"/>
  <c r="AE184" i="3"/>
  <c r="AB5" i="3"/>
  <c r="AC5" i="3" s="1"/>
  <c r="AK184" i="3"/>
  <c r="V12" i="4"/>
  <c r="Y12" i="4" s="1"/>
  <c r="Y412" i="4" s="1"/>
  <c r="AI52" i="1" s="1"/>
  <c r="M52" i="1" s="1"/>
  <c r="AV4" i="3"/>
  <c r="AN6" i="3"/>
  <c r="AO6" i="3" s="1"/>
  <c r="AQ184" i="3"/>
  <c r="AU6" i="3"/>
  <c r="AV182" i="3"/>
  <c r="AV6" i="3"/>
  <c r="AB6" i="3"/>
  <c r="AC6" i="3" s="1"/>
  <c r="AB182" i="3"/>
  <c r="AC182" i="3" s="1"/>
  <c r="AB7" i="3"/>
  <c r="AC7" i="3" s="1"/>
  <c r="V184" i="3"/>
  <c r="AV5" i="3"/>
  <c r="AV7" i="3"/>
  <c r="AV183" i="3"/>
  <c r="AH182" i="3"/>
  <c r="AI182" i="3" s="1"/>
  <c r="Y184" i="3"/>
  <c r="AB183" i="3"/>
  <c r="AC183" i="3" s="1"/>
  <c r="AH183" i="3"/>
  <c r="AI183" i="3" s="1"/>
  <c r="AB4" i="3"/>
  <c r="AC4" i="3" s="1"/>
  <c r="A122" i="6"/>
  <c r="A8" i="6"/>
  <c r="A8" i="1" s="1"/>
  <c r="A48" i="6"/>
  <c r="A46" i="2" s="1"/>
  <c r="A62" i="6"/>
  <c r="B184" i="3" s="1"/>
  <c r="A87" i="6"/>
  <c r="S11" i="4" s="1"/>
  <c r="A106" i="6"/>
  <c r="A132" i="6"/>
  <c r="A43" i="6"/>
  <c r="D5" i="2" s="1"/>
  <c r="A128" i="6"/>
  <c r="A32" i="6"/>
  <c r="A51" i="1" s="1"/>
  <c r="A29" i="1" s="1"/>
  <c r="A51" i="6"/>
  <c r="B3" i="3" s="1"/>
  <c r="A88" i="6"/>
  <c r="B412" i="4" s="1"/>
  <c r="A35" i="6"/>
  <c r="A57" i="1" s="1"/>
  <c r="A33" i="6"/>
  <c r="A30" i="1" s="1"/>
  <c r="A52" i="1" s="1"/>
  <c r="A103" i="6"/>
  <c r="A43" i="1" s="1"/>
  <c r="A112" i="6"/>
  <c r="E3" i="3" s="1"/>
  <c r="A69" i="6"/>
  <c r="I4" i="4" s="1"/>
  <c r="A15" i="6"/>
  <c r="A70" i="6"/>
  <c r="K4" i="4" s="1"/>
  <c r="A129" i="6"/>
  <c r="A91" i="6"/>
  <c r="A14" i="1" s="1"/>
  <c r="V8" i="4" s="1"/>
  <c r="A9" i="6"/>
  <c r="A9" i="1" s="1"/>
  <c r="A113" i="6"/>
  <c r="F11" i="4" s="1"/>
  <c r="A124" i="6"/>
  <c r="A63" i="6"/>
  <c r="A1" i="4" s="1"/>
  <c r="A13" i="6"/>
  <c r="A72" i="6"/>
  <c r="L5" i="4" s="1"/>
  <c r="A131" i="6"/>
  <c r="A84" i="6"/>
  <c r="P11" i="4" s="1"/>
  <c r="A64" i="6"/>
  <c r="C1" i="4" s="1"/>
  <c r="A123" i="6"/>
  <c r="A119" i="6"/>
  <c r="O11" i="4" s="1"/>
  <c r="A86" i="6"/>
  <c r="R11" i="4" s="1"/>
  <c r="A49" i="6"/>
  <c r="A1" i="3" s="1"/>
  <c r="A26" i="6"/>
  <c r="D44" i="1" s="1"/>
  <c r="D22" i="1" s="1"/>
  <c r="A39" i="6"/>
  <c r="A57" i="6"/>
  <c r="G3" i="3" s="1"/>
  <c r="S3" i="3" s="1"/>
  <c r="A79" i="6"/>
  <c r="A94" i="6"/>
  <c r="A80" i="6"/>
  <c r="A23" i="6"/>
  <c r="A18" i="1" s="1"/>
  <c r="A56" i="6"/>
  <c r="A29" i="6"/>
  <c r="A65" i="6"/>
  <c r="S1" i="4" s="1"/>
  <c r="A105" i="6"/>
  <c r="I45" i="1" s="1"/>
  <c r="A125" i="6"/>
  <c r="A114" i="6"/>
  <c r="G11" i="4" s="1"/>
  <c r="A117" i="6"/>
  <c r="J11" i="4" s="1"/>
  <c r="A82" i="6"/>
  <c r="L11" i="4" s="1"/>
  <c r="A45" i="6"/>
  <c r="K4" i="2" s="1"/>
  <c r="A24" i="6"/>
  <c r="A19" i="1" s="1"/>
  <c r="A42" i="6"/>
  <c r="B5" i="2" s="1"/>
  <c r="A59" i="6"/>
  <c r="I3" i="3" s="1"/>
  <c r="U3" i="3" s="1"/>
  <c r="A81" i="6"/>
  <c r="K11" i="4" s="1"/>
  <c r="A96" i="6"/>
  <c r="A17" i="1" s="1"/>
  <c r="A71" i="6"/>
  <c r="S4" i="4" s="1"/>
  <c r="A16" i="6"/>
  <c r="A13" i="1" s="1"/>
  <c r="A47" i="6"/>
  <c r="S4" i="2" s="1"/>
  <c r="A14" i="6"/>
  <c r="F12" i="1" s="1"/>
  <c r="A41" i="6"/>
  <c r="B4" i="2" s="1"/>
  <c r="A111" i="6"/>
  <c r="F3" i="3" s="1"/>
  <c r="A104" i="6"/>
  <c r="D45" i="1" s="1"/>
  <c r="AN5" i="3"/>
  <c r="AO5" i="3" s="1"/>
  <c r="A7" i="6"/>
  <c r="A7" i="1" s="1"/>
  <c r="A22" i="6"/>
  <c r="A110" i="6"/>
  <c r="E11" i="4" s="1"/>
  <c r="A102" i="6"/>
  <c r="B39" i="1" s="1"/>
  <c r="A121" i="6"/>
  <c r="M45" i="1" s="1"/>
  <c r="A109" i="6"/>
  <c r="B64" i="1" s="1"/>
  <c r="A101" i="6"/>
  <c r="B38" i="1" s="1"/>
  <c r="A50" i="6"/>
  <c r="A2" i="3" s="1"/>
  <c r="A6" i="6"/>
  <c r="C4" i="1" s="1"/>
  <c r="A20" i="6"/>
  <c r="A38" i="6"/>
  <c r="A67" i="6"/>
  <c r="K3" i="4" s="1"/>
  <c r="M10" i="4" s="1"/>
  <c r="A99" i="6"/>
  <c r="I23" i="1" s="1"/>
  <c r="A27" i="6"/>
  <c r="A52" i="6"/>
  <c r="C3" i="3" s="1"/>
  <c r="A95" i="6"/>
  <c r="A100" i="6"/>
  <c r="B37" i="1" s="1"/>
  <c r="A92" i="6"/>
  <c r="A15" i="1" s="1"/>
  <c r="Y8" i="4" s="1"/>
  <c r="A85" i="6"/>
  <c r="Q11" i="4" s="1"/>
  <c r="A77" i="6"/>
  <c r="B11" i="4" s="1"/>
  <c r="A68" i="6"/>
  <c r="B4" i="4" s="1"/>
  <c r="A55" i="6"/>
  <c r="A46" i="6"/>
  <c r="O4" i="2" s="1"/>
  <c r="A37" i="6"/>
  <c r="A19" i="6"/>
  <c r="A28" i="6"/>
  <c r="A36" i="6"/>
  <c r="A54" i="6"/>
  <c r="A73" i="6"/>
  <c r="L6" i="4" s="1"/>
  <c r="A93" i="6"/>
  <c r="A16" i="1" s="1"/>
  <c r="A118" i="6"/>
  <c r="N11" i="4" s="1"/>
  <c r="A126" i="6"/>
  <c r="A116" i="6"/>
  <c r="I11" i="4" s="1"/>
  <c r="A108" i="6"/>
  <c r="A127" i="6"/>
  <c r="A115" i="6"/>
  <c r="H11" i="4" s="1"/>
  <c r="A107" i="6"/>
  <c r="B62" i="1" s="1"/>
  <c r="A76" i="6"/>
  <c r="B10" i="4" s="1"/>
  <c r="A17" i="6"/>
  <c r="A5" i="6"/>
  <c r="C3" i="1" s="1"/>
  <c r="A25" i="6"/>
  <c r="A75" i="6"/>
  <c r="L8" i="4" s="1"/>
  <c r="A11" i="6"/>
  <c r="A12" i="1" s="1"/>
  <c r="A31" i="6"/>
  <c r="A48" i="1" s="1"/>
  <c r="A26" i="1" s="1"/>
  <c r="A60" i="6"/>
  <c r="V2" i="3" s="1"/>
  <c r="A130" i="6"/>
  <c r="A98" i="6"/>
  <c r="D23" i="1" s="1"/>
  <c r="A90" i="6"/>
  <c r="A6" i="1" s="1"/>
  <c r="A83" i="6"/>
  <c r="M11" i="4" s="1"/>
  <c r="A74" i="6"/>
  <c r="L7" i="4" s="1"/>
  <c r="A61" i="6"/>
  <c r="W2" i="3" s="1"/>
  <c r="A53" i="6"/>
  <c r="A44" i="6"/>
  <c r="G4" i="2" s="1"/>
  <c r="A10" i="6"/>
  <c r="A11" i="1" s="1"/>
  <c r="A21" i="6"/>
  <c r="A30" i="6"/>
  <c r="A47" i="1" s="1"/>
  <c r="A25" i="1" s="1"/>
  <c r="A40" i="6"/>
  <c r="A2" i="2" s="1"/>
  <c r="A58" i="6"/>
  <c r="H3" i="3" s="1"/>
  <c r="T3" i="3" s="1"/>
  <c r="A78" i="6"/>
  <c r="C11" i="4" s="1"/>
  <c r="A97" i="6"/>
  <c r="A21" i="1" s="1"/>
  <c r="AN7" i="3"/>
  <c r="AO7" i="3" s="1"/>
  <c r="AN182" i="3"/>
  <c r="AO182" i="3" s="1"/>
  <c r="AT183" i="3"/>
  <c r="AU183" i="3" s="1"/>
  <c r="AT5" i="3"/>
  <c r="AU5" i="3" s="1"/>
  <c r="AT182" i="3"/>
  <c r="AN183" i="3"/>
  <c r="AO183" i="3" s="1"/>
  <c r="A89" i="6"/>
  <c r="A1" i="5" s="1"/>
  <c r="D12" i="4" s="1"/>
  <c r="Z13" i="4"/>
  <c r="AC13" i="4" s="1"/>
  <c r="Z411" i="4"/>
  <c r="AC411" i="4" s="1"/>
  <c r="R12" i="4"/>
  <c r="A66" i="6"/>
  <c r="B3" i="4" s="1"/>
  <c r="I10" i="4" s="1"/>
  <c r="L13" i="4"/>
  <c r="L411" i="4"/>
  <c r="AD412" i="4"/>
  <c r="R13" i="4"/>
  <c r="R411" i="4"/>
  <c r="Q184" i="3"/>
  <c r="I184" i="3"/>
  <c r="AU8" i="3"/>
  <c r="W183" i="3"/>
  <c r="W182" i="3"/>
  <c r="W61" i="1" l="1"/>
  <c r="A35" i="1"/>
  <c r="AG4" i="3"/>
  <c r="AH4" i="3" s="1"/>
  <c r="AW4" i="3" s="1"/>
  <c r="T7" i="3"/>
  <c r="U7" i="3" s="1"/>
  <c r="W7" i="3" s="1"/>
  <c r="D7" i="3"/>
  <c r="AS7" i="3"/>
  <c r="AT7" i="3" s="1"/>
  <c r="AW7" i="3" s="1"/>
  <c r="L17" i="3"/>
  <c r="M17" i="3" s="1"/>
  <c r="W17" i="3" s="1"/>
  <c r="D19" i="3"/>
  <c r="D16" i="4"/>
  <c r="D67" i="3"/>
  <c r="D24" i="3"/>
  <c r="D35" i="4"/>
  <c r="D29" i="3"/>
  <c r="D66" i="3"/>
  <c r="D41" i="4"/>
  <c r="D23" i="3"/>
  <c r="D36" i="3"/>
  <c r="AG69" i="3"/>
  <c r="AH69" i="3" s="1"/>
  <c r="L48" i="3"/>
  <c r="M48" i="3" s="1"/>
  <c r="T64" i="3"/>
  <c r="U64" i="3" s="1"/>
  <c r="AG32" i="3"/>
  <c r="AH32" i="3" s="1"/>
  <c r="AW32" i="3" s="1"/>
  <c r="AS65" i="3"/>
  <c r="AT65" i="3" s="1"/>
  <c r="AW65" i="3" s="1"/>
  <c r="AG27" i="3"/>
  <c r="AH27" i="3" s="1"/>
  <c r="AW27" i="3" s="1"/>
  <c r="L15" i="3"/>
  <c r="M15" i="3" s="1"/>
  <c r="T54" i="3"/>
  <c r="U54" i="3" s="1"/>
  <c r="AG22" i="3"/>
  <c r="AH22" i="3" s="1"/>
  <c r="AG25" i="3"/>
  <c r="AH25" i="3" s="1"/>
  <c r="AW25" i="3" s="1"/>
  <c r="L52" i="3"/>
  <c r="M52" i="3" s="1"/>
  <c r="D17" i="3"/>
  <c r="T31" i="3"/>
  <c r="U31" i="3" s="1"/>
  <c r="AG50" i="3"/>
  <c r="AH50" i="3" s="1"/>
  <c r="AW50" i="3" s="1"/>
  <c r="AG53" i="3"/>
  <c r="AH53" i="3" s="1"/>
  <c r="AW53" i="3" s="1"/>
  <c r="AG11" i="3"/>
  <c r="AH11" i="3" s="1"/>
  <c r="AW11" i="3" s="1"/>
  <c r="AG38" i="3"/>
  <c r="AH38" i="3" s="1"/>
  <c r="AW38" i="3" s="1"/>
  <c r="D69" i="3"/>
  <c r="T47" i="3"/>
  <c r="U47" i="3" s="1"/>
  <c r="L45" i="3"/>
  <c r="M45" i="3" s="1"/>
  <c r="T36" i="3"/>
  <c r="U36" i="3" s="1"/>
  <c r="L11" i="3"/>
  <c r="M11" i="3" s="1"/>
  <c r="D25" i="3"/>
  <c r="D35" i="3"/>
  <c r="D20" i="4"/>
  <c r="D28" i="4"/>
  <c r="D32" i="3"/>
  <c r="D60" i="3"/>
  <c r="D59" i="3"/>
  <c r="D18" i="3"/>
  <c r="D51" i="3"/>
  <c r="D31" i="3"/>
  <c r="D54" i="3"/>
  <c r="L69" i="3"/>
  <c r="M69" i="3" s="1"/>
  <c r="W69" i="3" s="1"/>
  <c r="AG9" i="3"/>
  <c r="AH9" i="3" s="1"/>
  <c r="AW9" i="3" s="1"/>
  <c r="L32" i="3"/>
  <c r="M32" i="3" s="1"/>
  <c r="AG68" i="3"/>
  <c r="AH68" i="3" s="1"/>
  <c r="AW68" i="3" s="1"/>
  <c r="AG60" i="3"/>
  <c r="AH60" i="3" s="1"/>
  <c r="AW60" i="3" s="1"/>
  <c r="AG35" i="3"/>
  <c r="AH35" i="3" s="1"/>
  <c r="AW35" i="3" s="1"/>
  <c r="D21" i="3"/>
  <c r="AS54" i="3"/>
  <c r="AT54" i="3" s="1"/>
  <c r="AW54" i="3" s="1"/>
  <c r="AS31" i="3"/>
  <c r="AT31" i="3" s="1"/>
  <c r="AW31" i="3" s="1"/>
  <c r="AG29" i="3"/>
  <c r="AH29" i="3" s="1"/>
  <c r="AW29" i="3" s="1"/>
  <c r="L56" i="3"/>
  <c r="M56" i="3" s="1"/>
  <c r="AG18" i="3"/>
  <c r="AH18" i="3" s="1"/>
  <c r="AW18" i="3" s="1"/>
  <c r="L33" i="3"/>
  <c r="M33" i="3" s="1"/>
  <c r="L51" i="3"/>
  <c r="M51" i="3" s="1"/>
  <c r="AG12" i="3"/>
  <c r="AH12" i="3" s="1"/>
  <c r="T13" i="3"/>
  <c r="U13" i="3" s="1"/>
  <c r="AG40" i="3"/>
  <c r="AH40" i="3" s="1"/>
  <c r="D57" i="3"/>
  <c r="AG52" i="3"/>
  <c r="AH52" i="3" s="1"/>
  <c r="AW52" i="3" s="1"/>
  <c r="D40" i="3"/>
  <c r="D42" i="3"/>
  <c r="D24" i="4"/>
  <c r="D36" i="4"/>
  <c r="D39" i="3"/>
  <c r="L22" i="3"/>
  <c r="M22" i="3" s="1"/>
  <c r="W22" i="3" s="1"/>
  <c r="D26" i="3"/>
  <c r="D52" i="3"/>
  <c r="D9" i="3"/>
  <c r="D38" i="3"/>
  <c r="D56" i="3"/>
  <c r="L61" i="3"/>
  <c r="M61" i="3" s="1"/>
  <c r="W61" i="3" s="1"/>
  <c r="L40" i="3"/>
  <c r="M40" i="3" s="1"/>
  <c r="W40" i="3" s="1"/>
  <c r="T59" i="3"/>
  <c r="U59" i="3" s="1"/>
  <c r="L37" i="3"/>
  <c r="M37" i="3" s="1"/>
  <c r="T44" i="3"/>
  <c r="U44" i="3" s="1"/>
  <c r="D22" i="3"/>
  <c r="AG56" i="3"/>
  <c r="AH56" i="3" s="1"/>
  <c r="AW56" i="3" s="1"/>
  <c r="AG45" i="3"/>
  <c r="AH45" i="3" s="1"/>
  <c r="AW45" i="3" s="1"/>
  <c r="AG33" i="3"/>
  <c r="AH33" i="3" s="1"/>
  <c r="AW33" i="3" s="1"/>
  <c r="T65" i="3"/>
  <c r="U65" i="3" s="1"/>
  <c r="L19" i="3"/>
  <c r="M19" i="3" s="1"/>
  <c r="D12" i="3"/>
  <c r="AG17" i="3"/>
  <c r="AH17" i="3" s="1"/>
  <c r="AG14" i="3"/>
  <c r="AH14" i="3" s="1"/>
  <c r="D44" i="3"/>
  <c r="AS30" i="3"/>
  <c r="AT30" i="3" s="1"/>
  <c r="AW30" i="3" s="1"/>
  <c r="T16" i="3"/>
  <c r="U16" i="3" s="1"/>
  <c r="D62" i="3"/>
  <c r="D48" i="3"/>
  <c r="D39" i="4"/>
  <c r="D27" i="3"/>
  <c r="D50" i="3"/>
  <c r="D15" i="4"/>
  <c r="D34" i="3"/>
  <c r="D68" i="3"/>
  <c r="L21" i="3"/>
  <c r="M21" i="3" s="1"/>
  <c r="W21" i="3" s="1"/>
  <c r="D45" i="3"/>
  <c r="D58" i="3"/>
  <c r="L14" i="3"/>
  <c r="M14" i="3" s="1"/>
  <c r="W14" i="3" s="1"/>
  <c r="T63" i="3"/>
  <c r="U63" i="3" s="1"/>
  <c r="AS41" i="3"/>
  <c r="AT41" i="3" s="1"/>
  <c r="AW41" i="3" s="1"/>
  <c r="AG67" i="3"/>
  <c r="AH67" i="3" s="1"/>
  <c r="AW67" i="3" s="1"/>
  <c r="AS44" i="3"/>
  <c r="AT44" i="3" s="1"/>
  <c r="AW44" i="3" s="1"/>
  <c r="L27" i="3"/>
  <c r="M27" i="3" s="1"/>
  <c r="L60" i="3"/>
  <c r="M60" i="3" s="1"/>
  <c r="AG48" i="3"/>
  <c r="AH48" i="3" s="1"/>
  <c r="AW48" i="3" s="1"/>
  <c r="L34" i="3"/>
  <c r="M34" i="3" s="1"/>
  <c r="AG19" i="3"/>
  <c r="AH19" i="3" s="1"/>
  <c r="AW19" i="3" s="1"/>
  <c r="T23" i="3"/>
  <c r="U23" i="3" s="1"/>
  <c r="AG58" i="3"/>
  <c r="AH58" i="3" s="1"/>
  <c r="AW58" i="3" s="1"/>
  <c r="AG57" i="3"/>
  <c r="AH57" i="3" s="1"/>
  <c r="AW57" i="3" s="1"/>
  <c r="L18" i="3"/>
  <c r="M18" i="3" s="1"/>
  <c r="AS20" i="3"/>
  <c r="AT20" i="3" s="1"/>
  <c r="AW20" i="3" s="1"/>
  <c r="T55" i="3"/>
  <c r="U55" i="3" s="1"/>
  <c r="D25" i="4"/>
  <c r="D23" i="4"/>
  <c r="D30" i="4"/>
  <c r="D22" i="4"/>
  <c r="D43" i="3"/>
  <c r="D49" i="3"/>
  <c r="L12" i="3"/>
  <c r="M12" i="3" s="1"/>
  <c r="W12" i="3" s="1"/>
  <c r="AS59" i="3"/>
  <c r="AT59" i="3" s="1"/>
  <c r="AW59" i="3" s="1"/>
  <c r="L57" i="3"/>
  <c r="M57" i="3" s="1"/>
  <c r="D17" i="4"/>
  <c r="D53" i="3"/>
  <c r="D33" i="3"/>
  <c r="D37" i="3"/>
  <c r="D61" i="3"/>
  <c r="D19" i="4"/>
  <c r="D10" i="3"/>
  <c r="D18" i="4"/>
  <c r="D41" i="3"/>
  <c r="D47" i="3"/>
  <c r="D65" i="3"/>
  <c r="T41" i="3"/>
  <c r="U41" i="3" s="1"/>
  <c r="AS23" i="3"/>
  <c r="AT23" i="3" s="1"/>
  <c r="AW23" i="3" s="1"/>
  <c r="AS64" i="3"/>
  <c r="AT64" i="3" s="1"/>
  <c r="AW64" i="3" s="1"/>
  <c r="L26" i="3"/>
  <c r="M26" i="3" s="1"/>
  <c r="AS47" i="3"/>
  <c r="AT47" i="3" s="1"/>
  <c r="AW47" i="3" s="1"/>
  <c r="L35" i="3"/>
  <c r="M35" i="3" s="1"/>
  <c r="L66" i="3"/>
  <c r="M66" i="3" s="1"/>
  <c r="L49" i="3"/>
  <c r="M49" i="3" s="1"/>
  <c r="W49" i="3" s="1"/>
  <c r="AG37" i="3"/>
  <c r="AH37" i="3" s="1"/>
  <c r="AW37" i="3" s="1"/>
  <c r="AG24" i="3"/>
  <c r="AH24" i="3" s="1"/>
  <c r="AW24" i="3" s="1"/>
  <c r="L43" i="3"/>
  <c r="M43" i="3" s="1"/>
  <c r="L46" i="3"/>
  <c r="M46" i="3" s="1"/>
  <c r="L58" i="3"/>
  <c r="M58" i="3" s="1"/>
  <c r="T20" i="3"/>
  <c r="U20" i="3" s="1"/>
  <c r="AG26" i="3"/>
  <c r="AH26" i="3" s="1"/>
  <c r="AW26" i="3" s="1"/>
  <c r="AS10" i="3"/>
  <c r="AT10" i="3" s="1"/>
  <c r="AW10" i="3" s="1"/>
  <c r="D21" i="4"/>
  <c r="L38" i="3"/>
  <c r="M38" i="3" s="1"/>
  <c r="L25" i="3"/>
  <c r="M25" i="3" s="1"/>
  <c r="L24" i="3"/>
  <c r="M24" i="3" s="1"/>
  <c r="D46" i="3"/>
  <c r="D64" i="3"/>
  <c r="D40" i="4"/>
  <c r="D55" i="3"/>
  <c r="D27" i="4"/>
  <c r="D38" i="4"/>
  <c r="D34" i="4"/>
  <c r="D26" i="4"/>
  <c r="D63" i="3"/>
  <c r="D20" i="3"/>
  <c r="D29" i="4"/>
  <c r="AS13" i="3"/>
  <c r="AT13" i="3" s="1"/>
  <c r="AW13" i="3" s="1"/>
  <c r="AG61" i="3"/>
  <c r="AH61" i="3" s="1"/>
  <c r="AS63" i="3"/>
  <c r="AT63" i="3" s="1"/>
  <c r="AW63" i="3" s="1"/>
  <c r="AS55" i="3"/>
  <c r="AT55" i="3" s="1"/>
  <c r="AW55" i="3" s="1"/>
  <c r="AG66" i="3"/>
  <c r="AH66" i="3" s="1"/>
  <c r="AW66" i="3" s="1"/>
  <c r="AS36" i="3"/>
  <c r="AT36" i="3" s="1"/>
  <c r="AW36" i="3" s="1"/>
  <c r="AG15" i="3"/>
  <c r="AH15" i="3" s="1"/>
  <c r="AW15" i="3" s="1"/>
  <c r="L53" i="3"/>
  <c r="M53" i="3" s="1"/>
  <c r="L42" i="3"/>
  <c r="M42" i="3" s="1"/>
  <c r="D16" i="3"/>
  <c r="AG28" i="3"/>
  <c r="AH28" i="3" s="1"/>
  <c r="AW28" i="3" s="1"/>
  <c r="AG46" i="3"/>
  <c r="AH46" i="3" s="1"/>
  <c r="AW46" i="3" s="1"/>
  <c r="AG49" i="3"/>
  <c r="AH49" i="3" s="1"/>
  <c r="L28" i="3"/>
  <c r="M28" i="3" s="1"/>
  <c r="AG34" i="3"/>
  <c r="AH34" i="3" s="1"/>
  <c r="AW34" i="3" s="1"/>
  <c r="L39" i="3"/>
  <c r="M39" i="3" s="1"/>
  <c r="D32" i="4"/>
  <c r="D11" i="3"/>
  <c r="D14" i="3"/>
  <c r="AS16" i="3"/>
  <c r="AT16" i="3" s="1"/>
  <c r="AW16" i="3" s="1"/>
  <c r="D31" i="4"/>
  <c r="D13" i="3"/>
  <c r="D30" i="3"/>
  <c r="D37" i="4"/>
  <c r="D15" i="3"/>
  <c r="D28" i="3"/>
  <c r="D33" i="4"/>
  <c r="L68" i="3"/>
  <c r="M68" i="3" s="1"/>
  <c r="L62" i="3"/>
  <c r="M62" i="3" s="1"/>
  <c r="L9" i="3"/>
  <c r="M9" i="3" s="1"/>
  <c r="AG62" i="3"/>
  <c r="AH62" i="3" s="1"/>
  <c r="AW62" i="3" s="1"/>
  <c r="L67" i="3"/>
  <c r="M67" i="3" s="1"/>
  <c r="AG42" i="3"/>
  <c r="AH42" i="3" s="1"/>
  <c r="AW42" i="3" s="1"/>
  <c r="AG21" i="3"/>
  <c r="AH21" i="3" s="1"/>
  <c r="AG43" i="3"/>
  <c r="AH43" i="3" s="1"/>
  <c r="AW43" i="3" s="1"/>
  <c r="AG51" i="3"/>
  <c r="AH51" i="3" s="1"/>
  <c r="AW51" i="3" s="1"/>
  <c r="L29" i="3"/>
  <c r="M29" i="3" s="1"/>
  <c r="L50" i="3"/>
  <c r="M50" i="3" s="1"/>
  <c r="T10" i="3"/>
  <c r="U10" i="3" s="1"/>
  <c r="T30" i="3"/>
  <c r="U30" i="3" s="1"/>
  <c r="AG39" i="3"/>
  <c r="AH39" i="3" s="1"/>
  <c r="AW39" i="3" s="1"/>
  <c r="D14" i="4"/>
  <c r="D8" i="3"/>
  <c r="AG8" i="3"/>
  <c r="AH8" i="3" s="1"/>
  <c r="AW8" i="3" s="1"/>
  <c r="L8" i="3"/>
  <c r="M8" i="3" s="1"/>
  <c r="D6" i="3"/>
  <c r="AG6" i="3"/>
  <c r="AH6" i="3" s="1"/>
  <c r="AW6" i="3" s="1"/>
  <c r="AG5" i="3"/>
  <c r="AH5" i="3" s="1"/>
  <c r="AW5" i="3" s="1"/>
  <c r="L5" i="3"/>
  <c r="M5" i="3" s="1"/>
  <c r="W5" i="3" s="1"/>
  <c r="D5" i="3"/>
  <c r="L6" i="3"/>
  <c r="M6" i="3" s="1"/>
  <c r="W6" i="3" s="1"/>
  <c r="L4" i="3"/>
  <c r="M4" i="3" s="1"/>
  <c r="D4" i="3"/>
  <c r="D13" i="4"/>
  <c r="AV184" i="3"/>
  <c r="L412" i="4"/>
  <c r="I52" i="1" s="1"/>
  <c r="AW182" i="3"/>
  <c r="AU182" i="3"/>
  <c r="AX182" i="3" s="1"/>
  <c r="L3" i="3"/>
  <c r="K3" i="3"/>
  <c r="AX183" i="3"/>
  <c r="AW183" i="3"/>
  <c r="AC412" i="4"/>
  <c r="AI54" i="1" s="1"/>
  <c r="M54" i="1" s="1"/>
  <c r="M3" i="3"/>
  <c r="O3" i="3"/>
  <c r="Q3" i="3"/>
  <c r="AN184" i="3"/>
  <c r="P3" i="3"/>
  <c r="S2" i="3"/>
  <c r="F1" i="5"/>
  <c r="G2" i="3"/>
  <c r="C1" i="5"/>
  <c r="K2" i="3"/>
  <c r="D1" i="5"/>
  <c r="O2" i="3"/>
  <c r="E1" i="5"/>
  <c r="R412" i="4"/>
  <c r="I54" i="1" s="1"/>
  <c r="AB184" i="3"/>
  <c r="AC184" i="3"/>
  <c r="O35" i="2" l="1"/>
  <c r="K15" i="2"/>
  <c r="K11" i="2"/>
  <c r="AU7" i="3"/>
  <c r="AX7" i="3" s="1"/>
  <c r="AD45" i="2"/>
  <c r="O7" i="2"/>
  <c r="O22" i="2"/>
  <c r="AI5" i="3"/>
  <c r="AX5" i="3" s="1"/>
  <c r="K10" i="2"/>
  <c r="K37" i="2"/>
  <c r="O32" i="2"/>
  <c r="K30" i="2"/>
  <c r="O38" i="2"/>
  <c r="O6" i="2"/>
  <c r="W68" i="3"/>
  <c r="AI68" i="3"/>
  <c r="AX68" i="3" s="1"/>
  <c r="W60" i="3"/>
  <c r="AI60" i="3"/>
  <c r="AX60" i="3" s="1"/>
  <c r="W19" i="3"/>
  <c r="AI19" i="3"/>
  <c r="AX19" i="3" s="1"/>
  <c r="AI40" i="3"/>
  <c r="AX40" i="3" s="1"/>
  <c r="AW40" i="3"/>
  <c r="V14" i="2" s="1"/>
  <c r="AD15" i="2"/>
  <c r="AD19" i="2"/>
  <c r="AD9" i="2"/>
  <c r="AL35" i="2"/>
  <c r="K29" i="2"/>
  <c r="K43" i="2"/>
  <c r="K22" i="2"/>
  <c r="K40" i="2"/>
  <c r="K7" i="2"/>
  <c r="O27" i="2"/>
  <c r="O33" i="2"/>
  <c r="O17" i="2"/>
  <c r="O19" i="2"/>
  <c r="W38" i="3"/>
  <c r="AI38" i="3"/>
  <c r="AX38" i="3" s="1"/>
  <c r="AI18" i="3"/>
  <c r="AX18" i="3" s="1"/>
  <c r="W18" i="3"/>
  <c r="W27" i="3"/>
  <c r="AI27" i="3"/>
  <c r="AX27" i="3" s="1"/>
  <c r="W65" i="3"/>
  <c r="AU65" i="3"/>
  <c r="AX65" i="3" s="1"/>
  <c r="W13" i="3"/>
  <c r="AU13" i="3"/>
  <c r="AX13" i="3" s="1"/>
  <c r="AI22" i="3"/>
  <c r="AX22" i="3" s="1"/>
  <c r="AW22" i="3"/>
  <c r="AI69" i="3"/>
  <c r="AX69" i="3" s="1"/>
  <c r="AW69" i="3"/>
  <c r="AL32" i="2"/>
  <c r="AL37" i="2"/>
  <c r="AL21" i="2"/>
  <c r="AD31" i="2"/>
  <c r="AD40" i="2"/>
  <c r="AD26" i="2"/>
  <c r="AL45" i="2"/>
  <c r="AD7" i="2"/>
  <c r="AD36" i="2"/>
  <c r="AD10" i="2"/>
  <c r="AD33" i="2"/>
  <c r="K41" i="2"/>
  <c r="O25" i="2"/>
  <c r="O14" i="2"/>
  <c r="W54" i="3"/>
  <c r="AU54" i="3"/>
  <c r="AX54" i="3" s="1"/>
  <c r="AD12" i="2"/>
  <c r="AD37" i="2"/>
  <c r="AT37" i="2" s="1"/>
  <c r="AD38" i="2"/>
  <c r="AD6" i="2"/>
  <c r="AL14" i="2"/>
  <c r="AD27" i="2"/>
  <c r="K13" i="2"/>
  <c r="K33" i="2"/>
  <c r="K6" i="2"/>
  <c r="K24" i="2"/>
  <c r="K36" i="2"/>
  <c r="O18" i="2"/>
  <c r="O44" i="2"/>
  <c r="O21" i="2"/>
  <c r="O41" i="2"/>
  <c r="O9" i="2"/>
  <c r="O39" i="2"/>
  <c r="V15" i="2"/>
  <c r="AI42" i="3"/>
  <c r="AX42" i="3" s="1"/>
  <c r="W42" i="3"/>
  <c r="W51" i="3"/>
  <c r="AI51" i="3"/>
  <c r="AX51" i="3" s="1"/>
  <c r="AI15" i="3"/>
  <c r="AX15" i="3" s="1"/>
  <c r="W15" i="3"/>
  <c r="AL7" i="2"/>
  <c r="AD29" i="2"/>
  <c r="AD13" i="2"/>
  <c r="AD8" i="2"/>
  <c r="AL28" i="2"/>
  <c r="AL25" i="2"/>
  <c r="AD24" i="2"/>
  <c r="AL43" i="2"/>
  <c r="AL16" i="2"/>
  <c r="AL9" i="2"/>
  <c r="W43" i="3"/>
  <c r="AI43" i="3"/>
  <c r="AX43" i="3" s="1"/>
  <c r="W48" i="3"/>
  <c r="AI48" i="3"/>
  <c r="AX48" i="3" s="1"/>
  <c r="AL15" i="2"/>
  <c r="K14" i="2"/>
  <c r="V7" i="2"/>
  <c r="O37" i="2"/>
  <c r="AP37" i="2" s="1"/>
  <c r="AI21" i="3"/>
  <c r="AX21" i="3" s="1"/>
  <c r="AW21" i="3"/>
  <c r="AD43" i="2"/>
  <c r="K28" i="2"/>
  <c r="O31" i="2"/>
  <c r="O28" i="2"/>
  <c r="O29" i="2"/>
  <c r="O10" i="2"/>
  <c r="W30" i="3"/>
  <c r="AU30" i="3"/>
  <c r="AX30" i="3" s="1"/>
  <c r="W67" i="3"/>
  <c r="AI67" i="3"/>
  <c r="AX67" i="3" s="1"/>
  <c r="W39" i="3"/>
  <c r="AI39" i="3"/>
  <c r="AX39" i="3" s="1"/>
  <c r="W53" i="3"/>
  <c r="AI53" i="3"/>
  <c r="AX53" i="3" s="1"/>
  <c r="W66" i="3"/>
  <c r="AI66" i="3"/>
  <c r="AX66" i="3" s="1"/>
  <c r="W23" i="3"/>
  <c r="AU23" i="3"/>
  <c r="AX23" i="3" s="1"/>
  <c r="V18" i="2"/>
  <c r="W33" i="3"/>
  <c r="AI33" i="3"/>
  <c r="AX33" i="3" s="1"/>
  <c r="W11" i="3"/>
  <c r="G8" i="2" s="1"/>
  <c r="AI11" i="3"/>
  <c r="AX11" i="3" s="1"/>
  <c r="V12" i="2"/>
  <c r="AL24" i="2"/>
  <c r="AD30" i="2"/>
  <c r="AH30" i="2" s="1"/>
  <c r="AL27" i="2"/>
  <c r="AD25" i="2"/>
  <c r="AL29" i="2"/>
  <c r="AL42" i="2"/>
  <c r="AD21" i="2"/>
  <c r="AD18" i="2"/>
  <c r="AL6" i="2"/>
  <c r="AL26" i="2"/>
  <c r="AL10" i="2"/>
  <c r="AL44" i="2"/>
  <c r="K32" i="2"/>
  <c r="O26" i="2"/>
  <c r="AI61" i="3"/>
  <c r="AX61" i="3" s="1"/>
  <c r="AW61" i="3"/>
  <c r="W16" i="3"/>
  <c r="AU16" i="3"/>
  <c r="AX16" i="3" s="1"/>
  <c r="AI12" i="3"/>
  <c r="AX12" i="3" s="1"/>
  <c r="AW12" i="3"/>
  <c r="V8" i="2" s="1"/>
  <c r="AL18" i="2"/>
  <c r="AL33" i="2"/>
  <c r="K25" i="2"/>
  <c r="K39" i="2"/>
  <c r="K34" i="2"/>
  <c r="K17" i="2"/>
  <c r="K35" i="2"/>
  <c r="S35" i="2" s="1"/>
  <c r="K8" i="2"/>
  <c r="K20" i="2"/>
  <c r="AD32" i="1"/>
  <c r="O45" i="2"/>
  <c r="O11" i="2"/>
  <c r="O23" i="2"/>
  <c r="O36" i="2"/>
  <c r="O42" i="2"/>
  <c r="AI6" i="3"/>
  <c r="AX6" i="3" s="1"/>
  <c r="W10" i="3"/>
  <c r="AU10" i="3"/>
  <c r="AX10" i="3" s="1"/>
  <c r="U184" i="3"/>
  <c r="W20" i="3"/>
  <c r="AU20" i="3"/>
  <c r="AX20" i="3" s="1"/>
  <c r="W35" i="3"/>
  <c r="AI35" i="3"/>
  <c r="AX35" i="3" s="1"/>
  <c r="W63" i="3"/>
  <c r="AU63" i="3"/>
  <c r="AX63" i="3" s="1"/>
  <c r="AI14" i="3"/>
  <c r="AX14" i="3" s="1"/>
  <c r="AW14" i="3"/>
  <c r="V10" i="2"/>
  <c r="AU36" i="3"/>
  <c r="AX36" i="3" s="1"/>
  <c r="W36" i="3"/>
  <c r="W31" i="3"/>
  <c r="AU31" i="3"/>
  <c r="AX31" i="3" s="1"/>
  <c r="AL19" i="2"/>
  <c r="AL20" i="2"/>
  <c r="AD20" i="2"/>
  <c r="AL13" i="2"/>
  <c r="AD42" i="2"/>
  <c r="AD17" i="2"/>
  <c r="AD34" i="2"/>
  <c r="AD35" i="2"/>
  <c r="AT35" i="2" s="1"/>
  <c r="AD39" i="2"/>
  <c r="AL31" i="2"/>
  <c r="AP35" i="2"/>
  <c r="AD11" i="2"/>
  <c r="AH11" i="2" s="1"/>
  <c r="K44" i="2"/>
  <c r="O34" i="2"/>
  <c r="W41" i="3"/>
  <c r="AU41" i="3"/>
  <c r="AX41" i="3" s="1"/>
  <c r="AL38" i="2"/>
  <c r="AP38" i="2" s="1"/>
  <c r="K42" i="2"/>
  <c r="K16" i="2"/>
  <c r="O13" i="2"/>
  <c r="AP13" i="2" s="1"/>
  <c r="K26" i="2"/>
  <c r="K9" i="2"/>
  <c r="K27" i="2"/>
  <c r="S27" i="2" s="1"/>
  <c r="K31" i="2"/>
  <c r="K12" i="2"/>
  <c r="AH12" i="2" s="1"/>
  <c r="AT184" i="3"/>
  <c r="O20" i="2"/>
  <c r="O8" i="2"/>
  <c r="O16" i="2"/>
  <c r="O12" i="2"/>
  <c r="O30" i="2"/>
  <c r="W50" i="3"/>
  <c r="AI50" i="3"/>
  <c r="AX50" i="3" s="1"/>
  <c r="W9" i="3"/>
  <c r="AI9" i="3"/>
  <c r="AX9" i="3" s="1"/>
  <c r="W28" i="3"/>
  <c r="AI28" i="3"/>
  <c r="AX28" i="3" s="1"/>
  <c r="W58" i="3"/>
  <c r="AI58" i="3"/>
  <c r="AX58" i="3" s="1"/>
  <c r="W57" i="3"/>
  <c r="AI57" i="3"/>
  <c r="AX57" i="3" s="1"/>
  <c r="W34" i="3"/>
  <c r="AI34" i="3"/>
  <c r="AX34" i="3" s="1"/>
  <c r="AI17" i="3"/>
  <c r="AX17" i="3" s="1"/>
  <c r="AW17" i="3"/>
  <c r="W44" i="3"/>
  <c r="AU44" i="3"/>
  <c r="AX44" i="3" s="1"/>
  <c r="V17" i="2"/>
  <c r="W56" i="3"/>
  <c r="AI56" i="3"/>
  <c r="AX56" i="3" s="1"/>
  <c r="W32" i="3"/>
  <c r="AI32" i="3"/>
  <c r="AX32" i="3" s="1"/>
  <c r="AI45" i="3"/>
  <c r="AX45" i="3" s="1"/>
  <c r="W45" i="3"/>
  <c r="V13" i="2"/>
  <c r="AL8" i="2"/>
  <c r="AL36" i="2"/>
  <c r="AL41" i="2"/>
  <c r="AL11" i="2"/>
  <c r="AL30" i="2"/>
  <c r="AD22" i="2"/>
  <c r="AD44" i="2"/>
  <c r="AD23" i="2"/>
  <c r="AL17" i="2"/>
  <c r="AL23" i="2"/>
  <c r="AD28" i="2"/>
  <c r="W25" i="3"/>
  <c r="AI25" i="3"/>
  <c r="AX25" i="3" s="1"/>
  <c r="W59" i="3"/>
  <c r="AU59" i="3"/>
  <c r="AX59" i="3" s="1"/>
  <c r="K21" i="2"/>
  <c r="AD30" i="1"/>
  <c r="K45" i="2"/>
  <c r="AH45" i="2" s="1"/>
  <c r="K18" i="2"/>
  <c r="K38" i="2"/>
  <c r="K19" i="2"/>
  <c r="K23" i="2"/>
  <c r="AH184" i="3"/>
  <c r="O15" i="2"/>
  <c r="O40" i="2"/>
  <c r="O43" i="2"/>
  <c r="O24" i="2"/>
  <c r="W4" i="3"/>
  <c r="M184" i="3"/>
  <c r="W8" i="3"/>
  <c r="AI8" i="3"/>
  <c r="AX8" i="3" s="1"/>
  <c r="W29" i="3"/>
  <c r="AI29" i="3"/>
  <c r="AX29" i="3" s="1"/>
  <c r="W62" i="3"/>
  <c r="AI62" i="3"/>
  <c r="AX62" i="3" s="1"/>
  <c r="AI49" i="3"/>
  <c r="AX49" i="3" s="1"/>
  <c r="AW49" i="3"/>
  <c r="V16" i="2" s="1"/>
  <c r="W24" i="3"/>
  <c r="AI24" i="3"/>
  <c r="AX24" i="3" s="1"/>
  <c r="W46" i="3"/>
  <c r="AI46" i="3"/>
  <c r="AX46" i="3" s="1"/>
  <c r="W26" i="3"/>
  <c r="AI26" i="3"/>
  <c r="AX26" i="3" s="1"/>
  <c r="W55" i="3"/>
  <c r="AU55" i="3"/>
  <c r="AX55" i="3" s="1"/>
  <c r="W37" i="3"/>
  <c r="AI37" i="3"/>
  <c r="AX37" i="3" s="1"/>
  <c r="W47" i="3"/>
  <c r="AU47" i="3"/>
  <c r="AX47" i="3" s="1"/>
  <c r="W52" i="3"/>
  <c r="AI52" i="3"/>
  <c r="AX52" i="3" s="1"/>
  <c r="W64" i="3"/>
  <c r="AU64" i="3"/>
  <c r="AX64" i="3" s="1"/>
  <c r="AI4" i="3"/>
  <c r="AD32" i="2"/>
  <c r="AT32" i="2" s="1"/>
  <c r="AD16" i="2"/>
  <c r="AD41" i="2"/>
  <c r="AL39" i="2"/>
  <c r="AL12" i="2"/>
  <c r="AL22" i="2"/>
  <c r="AD14" i="2"/>
  <c r="AL34" i="2"/>
  <c r="AL40" i="2"/>
  <c r="AD52" i="1"/>
  <c r="AK52" i="1" s="1"/>
  <c r="I30" i="1"/>
  <c r="V6" i="2"/>
  <c r="I32" i="1"/>
  <c r="AD54" i="1"/>
  <c r="AK54" i="1" s="1"/>
  <c r="AO184" i="3"/>
  <c r="AH15" i="2" l="1"/>
  <c r="S36" i="2"/>
  <c r="AH6" i="2"/>
  <c r="AH22" i="2"/>
  <c r="AP43" i="2"/>
  <c r="AH29" i="2"/>
  <c r="AP32" i="2"/>
  <c r="AH37" i="2"/>
  <c r="S29" i="2"/>
  <c r="AT45" i="2"/>
  <c r="S41" i="2"/>
  <c r="AP16" i="2"/>
  <c r="AP45" i="2"/>
  <c r="AP7" i="2"/>
  <c r="S22" i="2"/>
  <c r="AP22" i="2"/>
  <c r="AH10" i="2"/>
  <c r="S26" i="2"/>
  <c r="G9" i="2"/>
  <c r="S9" i="2" s="1"/>
  <c r="G7" i="2"/>
  <c r="S7" i="2" s="1"/>
  <c r="AH24" i="2"/>
  <c r="AH7" i="2"/>
  <c r="AT28" i="2"/>
  <c r="AH9" i="2"/>
  <c r="V19" i="2"/>
  <c r="AT19" i="2" s="1"/>
  <c r="AP15" i="2"/>
  <c r="S31" i="2"/>
  <c r="AT44" i="2"/>
  <c r="AH36" i="2"/>
  <c r="G16" i="2"/>
  <c r="S16" i="2" s="1"/>
  <c r="G19" i="2"/>
  <c r="S19" i="2" s="1"/>
  <c r="G11" i="2"/>
  <c r="S11" i="2" s="1"/>
  <c r="AH17" i="2"/>
  <c r="AP24" i="2"/>
  <c r="S39" i="2"/>
  <c r="AH43" i="2"/>
  <c r="AH31" i="2"/>
  <c r="AH34" i="2"/>
  <c r="S34" i="2"/>
  <c r="AH14" i="2"/>
  <c r="S40" i="2"/>
  <c r="AT43" i="2"/>
  <c r="AH25" i="2"/>
  <c r="AH33" i="2"/>
  <c r="S20" i="2"/>
  <c r="AT21" i="2"/>
  <c r="AH38" i="2"/>
  <c r="AP21" i="2"/>
  <c r="AH8" i="2"/>
  <c r="AH32" i="2"/>
  <c r="AH21" i="2"/>
  <c r="S21" i="2"/>
  <c r="AP42" i="2"/>
  <c r="S32" i="2"/>
  <c r="AT16" i="2"/>
  <c r="S44" i="2"/>
  <c r="AT42" i="2"/>
  <c r="AH20" i="2"/>
  <c r="S25" i="2"/>
  <c r="S23" i="2"/>
  <c r="AH35" i="2"/>
  <c r="AT7" i="2"/>
  <c r="AP28" i="2"/>
  <c r="AH26" i="2"/>
  <c r="AH42" i="2"/>
  <c r="AH18" i="2"/>
  <c r="S28" i="2"/>
  <c r="AT39" i="2"/>
  <c r="S8" i="2"/>
  <c r="AH28" i="2"/>
  <c r="S45" i="2"/>
  <c r="AH16" i="2"/>
  <c r="AH19" i="2"/>
  <c r="S43" i="2"/>
  <c r="AT8" i="2"/>
  <c r="AP10" i="2"/>
  <c r="AH13" i="2"/>
  <c r="AP30" i="2"/>
  <c r="AT25" i="2"/>
  <c r="AT15" i="2"/>
  <c r="AT22" i="2"/>
  <c r="AP12" i="2"/>
  <c r="AP33" i="2"/>
  <c r="S24" i="2"/>
  <c r="AT41" i="2"/>
  <c r="AP40" i="2"/>
  <c r="AP26" i="2"/>
  <c r="AT27" i="2"/>
  <c r="AP14" i="2"/>
  <c r="AT26" i="2"/>
  <c r="G15" i="2"/>
  <c r="S15" i="2" s="1"/>
  <c r="S38" i="2"/>
  <c r="V11" i="2"/>
  <c r="AT11" i="2" s="1"/>
  <c r="AP9" i="2"/>
  <c r="AP19" i="2"/>
  <c r="AT17" i="2"/>
  <c r="AH39" i="2"/>
  <c r="S42" i="2"/>
  <c r="AT23" i="2"/>
  <c r="AT13" i="2"/>
  <c r="AP41" i="2"/>
  <c r="AP17" i="2"/>
  <c r="G12" i="2"/>
  <c r="S12" i="2" s="1"/>
  <c r="AP34" i="2"/>
  <c r="AP36" i="2"/>
  <c r="AP29" i="2"/>
  <c r="AT29" i="2"/>
  <c r="AP44" i="2"/>
  <c r="AP25" i="2"/>
  <c r="AT40" i="2"/>
  <c r="G10" i="2"/>
  <c r="S10" i="2" s="1"/>
  <c r="AP27" i="2"/>
  <c r="AT34" i="2"/>
  <c r="AH41" i="2"/>
  <c r="AH23" i="2"/>
  <c r="AH44" i="2"/>
  <c r="S30" i="2"/>
  <c r="S37" i="2"/>
  <c r="S33" i="2"/>
  <c r="AW184" i="3"/>
  <c r="AI48" i="1" s="1"/>
  <c r="AP23" i="2"/>
  <c r="AP18" i="2"/>
  <c r="AD46" i="2"/>
  <c r="AT31" i="2"/>
  <c r="G13" i="2"/>
  <c r="S13" i="2" s="1"/>
  <c r="AP8" i="2"/>
  <c r="AT10" i="2"/>
  <c r="AP11" i="2"/>
  <c r="AT30" i="2"/>
  <c r="AT18" i="2"/>
  <c r="G14" i="2"/>
  <c r="S14" i="2" s="1"/>
  <c r="AP31" i="2"/>
  <c r="AT14" i="2"/>
  <c r="AT38" i="2"/>
  <c r="AT33" i="2"/>
  <c r="AH40" i="2"/>
  <c r="AX4" i="3"/>
  <c r="AX184" i="3" s="1"/>
  <c r="AI184" i="3"/>
  <c r="G6" i="2"/>
  <c r="Z6" i="2" s="1"/>
  <c r="Z46" i="2" s="1"/>
  <c r="W184" i="3"/>
  <c r="K46" i="2"/>
  <c r="AH27" i="2"/>
  <c r="AU184" i="3"/>
  <c r="G17" i="2"/>
  <c r="S17" i="2" s="1"/>
  <c r="AP20" i="2"/>
  <c r="AT20" i="2"/>
  <c r="V9" i="2"/>
  <c r="AT9" i="2" s="1"/>
  <c r="AL46" i="2"/>
  <c r="AT24" i="2"/>
  <c r="AP6" i="2"/>
  <c r="O46" i="2"/>
  <c r="G18" i="2"/>
  <c r="S18" i="2" s="1"/>
  <c r="AT12" i="2"/>
  <c r="AP39" i="2"/>
  <c r="AT36" i="2"/>
  <c r="AT6" i="2"/>
  <c r="AP46" i="2" l="1"/>
  <c r="AH46" i="2"/>
  <c r="G46" i="2"/>
  <c r="S6" i="2"/>
  <c r="S46" i="2" s="1"/>
  <c r="I48" i="1"/>
  <c r="I57" i="1" s="1"/>
  <c r="AD26" i="1"/>
  <c r="AD35" i="1" s="1"/>
  <c r="AD38" i="1" s="1"/>
  <c r="AD39" i="1" s="1"/>
  <c r="AD48" i="1"/>
  <c r="AK48" i="1" s="1"/>
  <c r="I26" i="1"/>
  <c r="I35" i="1" s="1"/>
  <c r="I38" i="1" s="1"/>
  <c r="I39" i="1" s="1"/>
  <c r="AY184" i="3"/>
  <c r="V46" i="2"/>
  <c r="AI57" i="1"/>
  <c r="AJ59" i="1" s="1"/>
  <c r="M48" i="1"/>
  <c r="M57" i="1" s="1"/>
  <c r="AT46" i="2"/>
  <c r="M64" i="1" l="1"/>
  <c r="M59" i="1"/>
  <c r="AD57" i="1"/>
  <c r="AJ64" i="1" s="1"/>
  <c r="AK57" i="1" l="1"/>
</calcChain>
</file>

<file path=xl/sharedStrings.xml><?xml version="1.0" encoding="utf-8"?>
<sst xmlns="http://schemas.openxmlformats.org/spreadsheetml/2006/main" count="2134" uniqueCount="566">
  <si>
    <t>Country</t>
  </si>
  <si>
    <t xml:space="preserve">Manager </t>
  </si>
  <si>
    <t>Technician</t>
  </si>
  <si>
    <t xml:space="preserve">Administrative </t>
  </si>
  <si>
    <t xml:space="preserve">Before completing this table please read carefully the instructions available on </t>
  </si>
  <si>
    <t>Total</t>
  </si>
  <si>
    <t>Action</t>
  </si>
  <si>
    <t>Austria</t>
  </si>
  <si>
    <t>Belgium</t>
  </si>
  <si>
    <t>Cyprus</t>
  </si>
  <si>
    <t>Bulgaria</t>
  </si>
  <si>
    <t>Australia</t>
  </si>
  <si>
    <t>Andorra</t>
  </si>
  <si>
    <t>Bahamas</t>
  </si>
  <si>
    <t>Afghanistan</t>
  </si>
  <si>
    <t>Papua New Guinea</t>
  </si>
  <si>
    <t>EU grant</t>
  </si>
  <si>
    <t>Staff costs</t>
  </si>
  <si>
    <t>Warning messages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</si>
  <si>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</si>
  <si>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</si>
  <si>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</si>
  <si>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</si>
  <si>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</si>
  <si>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</si>
  <si>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</si>
  <si>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</si>
  <si>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</si>
  <si>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</si>
  <si>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</si>
  <si>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</si>
  <si>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P14</t>
  </si>
  <si>
    <t>P15</t>
  </si>
  <si>
    <t>P16</t>
  </si>
  <si>
    <t>P17</t>
  </si>
  <si>
    <t>P18</t>
  </si>
  <si>
    <t>P19</t>
  </si>
  <si>
    <t>P20</t>
  </si>
  <si>
    <t>Distance</t>
  </si>
  <si>
    <t>100 - 1,999 KM</t>
  </si>
  <si>
    <t>2,000 - 19,999 KM</t>
  </si>
  <si>
    <t>Denmark</t>
  </si>
  <si>
    <t>Ireland</t>
  </si>
  <si>
    <t>Subsistence costs</t>
  </si>
  <si>
    <t>Activities targeting staff up to the 14th day</t>
  </si>
  <si>
    <t>Activities targeting learners up to the 14th day</t>
  </si>
  <si>
    <t>Activities targeting staff between the 15th and 60th day</t>
  </si>
  <si>
    <t>Activities targeting learners between the 15th and 60th day</t>
  </si>
  <si>
    <t>Liechtenstein</t>
  </si>
  <si>
    <t>Luxemburg</t>
  </si>
  <si>
    <t>Netherlands</t>
  </si>
  <si>
    <t>Norway</t>
  </si>
  <si>
    <t>Sweden</t>
  </si>
  <si>
    <t>Switzerland</t>
  </si>
  <si>
    <t>Finland</t>
  </si>
  <si>
    <t>France</t>
  </si>
  <si>
    <t>Germany</t>
  </si>
  <si>
    <t>Iceland</t>
  </si>
  <si>
    <t>Italy</t>
  </si>
  <si>
    <t>United Kingdom</t>
  </si>
  <si>
    <t>Czech Republic</t>
  </si>
  <si>
    <t>Greece</t>
  </si>
  <si>
    <t>Malta</t>
  </si>
  <si>
    <t>Portugal</t>
  </si>
  <si>
    <t>Slovenia</t>
  </si>
  <si>
    <t>Spain</t>
  </si>
  <si>
    <t>Croatia</t>
  </si>
  <si>
    <t>Estonia</t>
  </si>
  <si>
    <t>Former Yugoslav Republic of Macedonia</t>
  </si>
  <si>
    <t>Hungary</t>
  </si>
  <si>
    <t>Latvia</t>
  </si>
  <si>
    <t>Lithuania</t>
  </si>
  <si>
    <t>Poland</t>
  </si>
  <si>
    <t>Romania</t>
  </si>
  <si>
    <t>Slovakia</t>
  </si>
  <si>
    <t>Turkey</t>
  </si>
  <si>
    <t>Canada</t>
  </si>
  <si>
    <t>Kuwait</t>
  </si>
  <si>
    <t>Macao</t>
  </si>
  <si>
    <t>Monaco</t>
  </si>
  <si>
    <t>Qatar</t>
  </si>
  <si>
    <t>San Marino</t>
  </si>
  <si>
    <t>Brunei</t>
  </si>
  <si>
    <t>New Zealand</t>
  </si>
  <si>
    <t>Singapore</t>
  </si>
  <si>
    <t>United Arab Emirates</t>
  </si>
  <si>
    <t>Vatican City State</t>
  </si>
  <si>
    <t>Bahrain</t>
  </si>
  <si>
    <t>Equatorial Guinea</t>
  </si>
  <si>
    <t>Hong Kong</t>
  </si>
  <si>
    <t>Israel</t>
  </si>
  <si>
    <t>Korea (Republic of)</t>
  </si>
  <si>
    <t>Oman</t>
  </si>
  <si>
    <t>Saudi Arabia</t>
  </si>
  <si>
    <t xml:space="preserve">Taiwan </t>
  </si>
  <si>
    <t>Albania</t>
  </si>
  <si>
    <t>Algeria</t>
  </si>
  <si>
    <t>Angola</t>
  </si>
  <si>
    <t>Antigua and Barbuda</t>
  </si>
  <si>
    <t>Argentina</t>
  </si>
  <si>
    <t>Armenia</t>
  </si>
  <si>
    <t>Azerbaijan</t>
  </si>
  <si>
    <t>Bangladesh</t>
  </si>
  <si>
    <t>Barbados</t>
  </si>
  <si>
    <t>Chile</t>
  </si>
  <si>
    <t>Belarus</t>
  </si>
  <si>
    <t>Belize</t>
  </si>
  <si>
    <t>Benin</t>
  </si>
  <si>
    <t>Bhutan</t>
  </si>
  <si>
    <t>Bolivia</t>
  </si>
  <si>
    <t>Bosnia and Herzegovina</t>
  </si>
  <si>
    <t>Botswana</t>
  </si>
  <si>
    <t>Brazil</t>
  </si>
  <si>
    <t>Burkina Faso</t>
  </si>
  <si>
    <t>Burundi</t>
  </si>
  <si>
    <t>Cambodia</t>
  </si>
  <si>
    <t>Cameroon</t>
  </si>
  <si>
    <t>Cape Verde</t>
  </si>
  <si>
    <t>Central African Republic</t>
  </si>
  <si>
    <t>Chad</t>
  </si>
  <si>
    <t>China</t>
  </si>
  <si>
    <t>Colombia</t>
  </si>
  <si>
    <t>Comoros</t>
  </si>
  <si>
    <t>Cook Islands</t>
  </si>
  <si>
    <t>Costa Rica</t>
  </si>
  <si>
    <t>Cuba</t>
  </si>
  <si>
    <t>Djibouti</t>
  </si>
  <si>
    <t>Dominica</t>
  </si>
  <si>
    <t>Dominican Republic</t>
  </si>
  <si>
    <t>Ecuador</t>
  </si>
  <si>
    <t>Egypt</t>
  </si>
  <si>
    <t>El Salvador</t>
  </si>
  <si>
    <t>Eritrea</t>
  </si>
  <si>
    <t>Ethiopia</t>
  </si>
  <si>
    <t>Fiji</t>
  </si>
  <si>
    <t>Gabon</t>
  </si>
  <si>
    <t>Gambia</t>
  </si>
  <si>
    <t>Georgia</t>
  </si>
  <si>
    <t>Ghana</t>
  </si>
  <si>
    <t>Grenada</t>
  </si>
  <si>
    <t>Guatemala</t>
  </si>
  <si>
    <t>Guinea-Bissau</t>
  </si>
  <si>
    <t>Guyana</t>
  </si>
  <si>
    <t>Haiti</t>
  </si>
  <si>
    <t>Honduras</t>
  </si>
  <si>
    <t>India</t>
  </si>
  <si>
    <t>Indonesia</t>
  </si>
  <si>
    <t>Iran</t>
  </si>
  <si>
    <t>Iraq</t>
  </si>
  <si>
    <t>Jamaica</t>
  </si>
  <si>
    <t>Jordan</t>
  </si>
  <si>
    <t>Kazakhstan</t>
  </si>
  <si>
    <t>Kenya</t>
  </si>
  <si>
    <t>Kiribati</t>
  </si>
  <si>
    <t>Korea (DPR)</t>
  </si>
  <si>
    <t>Kyrgyzstan</t>
  </si>
  <si>
    <t>Laos</t>
  </si>
  <si>
    <t>Lebanon</t>
  </si>
  <si>
    <t>Lesotho</t>
  </si>
  <si>
    <t>Liberia</t>
  </si>
  <si>
    <t>Libya</t>
  </si>
  <si>
    <t>Madagascar</t>
  </si>
  <si>
    <t>Malawi</t>
  </si>
  <si>
    <t>Malaysia</t>
  </si>
  <si>
    <t>Maldives</t>
  </si>
  <si>
    <t>Mali</t>
  </si>
  <si>
    <t>Marshall Islands</t>
  </si>
  <si>
    <t>Mauritania</t>
  </si>
  <si>
    <t>Mauritius</t>
  </si>
  <si>
    <t>Mexico</t>
  </si>
  <si>
    <t>Moldova</t>
  </si>
  <si>
    <t>Mongolia</t>
  </si>
  <si>
    <t>Montenegro</t>
  </si>
  <si>
    <t>Morocco</t>
  </si>
  <si>
    <t>Mozambique</t>
  </si>
  <si>
    <t>Myanmar</t>
  </si>
  <si>
    <t>Namibia</t>
  </si>
  <si>
    <t>Nauru</t>
  </si>
  <si>
    <t>Nepal</t>
  </si>
  <si>
    <t>Nicaragua</t>
  </si>
  <si>
    <t>Niger</t>
  </si>
  <si>
    <t>Nigeria</t>
  </si>
  <si>
    <t>Niue</t>
  </si>
  <si>
    <t>Pakistan</t>
  </si>
  <si>
    <t>Palau</t>
  </si>
  <si>
    <t>Palestine</t>
  </si>
  <si>
    <t>Panama</t>
  </si>
  <si>
    <t>Paraguay</t>
  </si>
  <si>
    <t>Philippines</t>
  </si>
  <si>
    <t>Rwanda</t>
  </si>
  <si>
    <t>Samoa</t>
  </si>
  <si>
    <t>Sao Tome and Principe</t>
  </si>
  <si>
    <t>Senegal</t>
  </si>
  <si>
    <t>Serbia</t>
  </si>
  <si>
    <t>Seychelles</t>
  </si>
  <si>
    <t>Sierra Leone</t>
  </si>
  <si>
    <t>Solomon Islands</t>
  </si>
  <si>
    <t>Somalia</t>
  </si>
  <si>
    <t>South Africa</t>
  </si>
  <si>
    <t>Sri Lanka</t>
  </si>
  <si>
    <t>Sudan</t>
  </si>
  <si>
    <t>Suriname</t>
  </si>
  <si>
    <t>Swaziland</t>
  </si>
  <si>
    <t>Syria</t>
  </si>
  <si>
    <t>Tajikistan</t>
  </si>
  <si>
    <t>Tanzania</t>
  </si>
  <si>
    <t>Thailand</t>
  </si>
  <si>
    <t>Togo</t>
  </si>
  <si>
    <t>Tonga</t>
  </si>
  <si>
    <t>Trinidad and Tobago</t>
  </si>
  <si>
    <t>Tunisia</t>
  </si>
  <si>
    <t>Turkmenistan</t>
  </si>
  <si>
    <t>Tuvalu</t>
  </si>
  <si>
    <t>Uganda</t>
  </si>
  <si>
    <t>Uruguay</t>
  </si>
  <si>
    <t>Uzbekistan</t>
  </si>
  <si>
    <t>Vanuatu</t>
  </si>
  <si>
    <t>Venezuela</t>
  </si>
  <si>
    <t>Vietnam</t>
  </si>
  <si>
    <t>Yemen</t>
  </si>
  <si>
    <t>Zambia</t>
  </si>
  <si>
    <t>Zimbabwe</t>
  </si>
  <si>
    <t xml:space="preserve">  Knowledge Alliances</t>
  </si>
  <si>
    <t xml:space="preserve">  Sector Skills Alliances</t>
  </si>
  <si>
    <t>P21</t>
  </si>
  <si>
    <t>P22</t>
  </si>
  <si>
    <t>P23</t>
  </si>
  <si>
    <t>P24</t>
  </si>
  <si>
    <t>P25</t>
  </si>
  <si>
    <t>P26</t>
  </si>
  <si>
    <t>P27</t>
  </si>
  <si>
    <t>P28</t>
  </si>
  <si>
    <t>P29</t>
  </si>
  <si>
    <t>P30</t>
  </si>
  <si>
    <t>P31</t>
  </si>
  <si>
    <t>P32</t>
  </si>
  <si>
    <t>P33</t>
  </si>
  <si>
    <t>P34</t>
  </si>
  <si>
    <t>P35</t>
  </si>
  <si>
    <t>P36</t>
  </si>
  <si>
    <t>P37</t>
  </si>
  <si>
    <t>P38</t>
  </si>
  <si>
    <t>P39</t>
  </si>
  <si>
    <t>P40</t>
  </si>
  <si>
    <t>EU Grant</t>
  </si>
  <si>
    <t>Project implementation support</t>
  </si>
  <si>
    <t>Mobility activities (Optional)</t>
  </si>
  <si>
    <t>TOTAL</t>
  </si>
  <si>
    <t>PR</t>
  </si>
  <si>
    <t>PA</t>
  </si>
  <si>
    <t>Total cost by category</t>
  </si>
  <si>
    <t>Work Package Number</t>
  </si>
  <si>
    <t>Duration</t>
  </si>
  <si>
    <t>Total number of days</t>
  </si>
  <si>
    <t>Language</t>
  </si>
  <si>
    <t>Language to be selected</t>
  </si>
  <si>
    <t>English</t>
  </si>
  <si>
    <t>Français</t>
  </si>
  <si>
    <t>Deutsch</t>
  </si>
  <si>
    <t>Language selected</t>
  </si>
  <si>
    <t>Part I - Consolidated figures</t>
  </si>
  <si>
    <t>OK</t>
  </si>
  <si>
    <t>Part III - Project implementation support</t>
  </si>
  <si>
    <t>24 months</t>
  </si>
  <si>
    <t>36 months</t>
  </si>
  <si>
    <t>Duration to be completed</t>
  </si>
  <si>
    <t xml:space="preserve"> Alliances de la connaissance</t>
  </si>
  <si>
    <t>Langue</t>
  </si>
  <si>
    <t>Sprache</t>
  </si>
  <si>
    <t>PROGRAMME 
COUNTRIES (PR)</t>
  </si>
  <si>
    <t>PARTNER COUNTRIES (PA)</t>
  </si>
  <si>
    <t>Part II - Distribution of grant by organisation</t>
  </si>
  <si>
    <t>Teacher/Trainer/Researcher</t>
  </si>
  <si>
    <t>Number of days</t>
  </si>
  <si>
    <t>Grant requested</t>
  </si>
  <si>
    <t>Part IV -</t>
  </si>
  <si>
    <t xml:space="preserve">Additional funding for mobility activities realised within an Alliance  </t>
  </si>
  <si>
    <t xml:space="preserve"> (OPTIONAL)</t>
  </si>
  <si>
    <t>Cost per participant</t>
  </si>
  <si>
    <t>Unit cost per participant</t>
  </si>
  <si>
    <t>Activity type</t>
  </si>
  <si>
    <t>Activity Type</t>
  </si>
  <si>
    <t>Name</t>
  </si>
  <si>
    <t xml:space="preserve">Partner </t>
  </si>
  <si>
    <t>Partner</t>
  </si>
  <si>
    <t>Total Part III</t>
  </si>
  <si>
    <t>Total Part IV</t>
  </si>
  <si>
    <t>CALL FOR PROPOSAL 2014 - EAC/S11/13 - Erasmus+ programme - (2013/C 362/04)</t>
  </si>
  <si>
    <t>Select your country</t>
  </si>
  <si>
    <t>Unit cost per day</t>
  </si>
  <si>
    <t>Duration number of months:</t>
  </si>
  <si>
    <t>Project title</t>
  </si>
  <si>
    <t>Project acronym</t>
  </si>
  <si>
    <t>Programme guide and instructions for applicants</t>
  </si>
  <si>
    <t>Travel costs</t>
  </si>
  <si>
    <t>Avant de compléter ce tableau merci de lire attentivement les instructions disponible à</t>
  </si>
  <si>
    <t>APPEL A PROPOSITION 2014 – EAC/S11/13 – Programme Erasmus+ (2013/C362/04)</t>
  </si>
  <si>
    <t>Guide du Programme et instructions pour les candidats</t>
  </si>
  <si>
    <t>Durée en nombre de mois:</t>
  </si>
  <si>
    <t>Durée à compléter</t>
  </si>
  <si>
    <t>Durée</t>
  </si>
  <si>
    <t>24 mois</t>
  </si>
  <si>
    <t>36 mois</t>
  </si>
  <si>
    <t>Acronyme du projet</t>
  </si>
  <si>
    <t>Titre du projet</t>
  </si>
  <si>
    <t>Partie I – Chiffres consolidés</t>
  </si>
  <si>
    <t>Subvention de l'UE</t>
  </si>
  <si>
    <t>PAYS DU PROGRAMME(PR)</t>
  </si>
  <si>
    <t>PAYS PARTENAIRES (PA)</t>
  </si>
  <si>
    <t>Soutien à la mise en œuvre du projet</t>
  </si>
  <si>
    <t>Frais de Personnel</t>
  </si>
  <si>
    <t>Activités de mobilité (Optionnel)</t>
  </si>
  <si>
    <t>Frais  de voyage</t>
  </si>
  <si>
    <t>Frais de séjour</t>
  </si>
  <si>
    <t>Messages d'alerte</t>
  </si>
  <si>
    <t>Partie II – Distribution de la subvention par organisation</t>
  </si>
  <si>
    <t>Partenaire</t>
  </si>
  <si>
    <t>Nom</t>
  </si>
  <si>
    <t>Pays</t>
  </si>
  <si>
    <t>Frais de personnel</t>
  </si>
  <si>
    <t>Frais de voyage</t>
  </si>
  <si>
    <t>Partie III – Soutien à la mise en œuvre du projet</t>
  </si>
  <si>
    <t>Manager</t>
  </si>
  <si>
    <t>Professeur/Formateur/Chercheur</t>
  </si>
  <si>
    <t>Technicien</t>
  </si>
  <si>
    <t>Administratif</t>
  </si>
  <si>
    <t>Nombre de jours</t>
  </si>
  <si>
    <t>Coût unitaire par jour</t>
  </si>
  <si>
    <t>Coût total par catégorie</t>
  </si>
  <si>
    <t>Nombre total de jours</t>
  </si>
  <si>
    <t>Subvention demandée</t>
  </si>
  <si>
    <t>Total Partie III</t>
  </si>
  <si>
    <t>Partie IV -</t>
  </si>
  <si>
    <t>Financement supplémentaire pour des activités de mobilité réalisées au sein d'une Alliance</t>
  </si>
  <si>
    <t>(OPTION)</t>
  </si>
  <si>
    <t>Coût unitaire par participant</t>
  </si>
  <si>
    <t>Type d'activité</t>
  </si>
  <si>
    <t>Activités ciblant le personnel jusqu'au 14ème jour</t>
  </si>
  <si>
    <t>Activités ciblant le personnel entre le 15ème et le 60ème jour</t>
  </si>
  <si>
    <t>Activités ciblant les apprenants jusqu'au 14ème jour</t>
  </si>
  <si>
    <t>Activités ciblant les apprenants entre le 15ème et le 60ème jour</t>
  </si>
  <si>
    <t>Nombre de voyages (A/R entre lieu d'origine et la destination de l'activité)</t>
  </si>
  <si>
    <t>Frais par participant</t>
  </si>
  <si>
    <t>Numéro du lot de travail</t>
  </si>
  <si>
    <t>Total Partie IV</t>
  </si>
  <si>
    <t>Choisissez votre pays</t>
  </si>
  <si>
    <t xml:space="preserve"> Alliances sectorielles pour les compétences</t>
  </si>
  <si>
    <t>Wissensallianzen</t>
  </si>
  <si>
    <t xml:space="preserve">Allianzen für branchenspezifische Fertigkeiten </t>
  </si>
  <si>
    <t>Bevor Sie diese Tabelle ausfüllen, lesen Sie bitte sorgfältig die Hinweise verfügbar unter</t>
  </si>
  <si>
    <t>Aufforderung zur Einreichung von Vorschlägen 2014 - EAC/S11/13 - Erasmus+ Programm - (2013/C 362/04)</t>
  </si>
  <si>
    <t>Programmleitfaden und Hinweise für Antragsteller</t>
  </si>
  <si>
    <t>Aktion/Maßnahme</t>
  </si>
  <si>
    <t>Dauer (Anzahl der Monate)</t>
  </si>
  <si>
    <t>Anzugebene Dauer</t>
  </si>
  <si>
    <t>Dauer</t>
  </si>
  <si>
    <t>Projektakronym</t>
  </si>
  <si>
    <t>Projekttitel</t>
  </si>
  <si>
    <t>Teil I – Konsolidierte Zahlen</t>
  </si>
  <si>
    <t>EU-Zuschuss</t>
  </si>
  <si>
    <t>Gesamt</t>
  </si>
  <si>
    <t>Unterstützung der Projektumsetzung</t>
  </si>
  <si>
    <t>Personalkosten</t>
  </si>
  <si>
    <t>Mobilitätsaktivitäten (fakultativ)</t>
  </si>
  <si>
    <t>Reisekosten</t>
  </si>
  <si>
    <t>Aufenthaltskosten</t>
  </si>
  <si>
    <t>Warnmeldung</t>
  </si>
  <si>
    <t>Teil II – Verteilung der Finanzhilfe nach Organisation</t>
  </si>
  <si>
    <t>Land</t>
  </si>
  <si>
    <t>EU-Finanzhilfe</t>
  </si>
  <si>
    <t>Teil III – Unterstützung bei der Projektumsetzung</t>
  </si>
  <si>
    <t>Lehrende/r; Ausbildner/in; Forscher/in</t>
  </si>
  <si>
    <t>Techniker/in</t>
  </si>
  <si>
    <t>Verwaltungspersonal</t>
  </si>
  <si>
    <t>Anzahl der Tage</t>
  </si>
  <si>
    <t>Kosten pro Einheit pro Tag</t>
  </si>
  <si>
    <t>Gesamtkosten pro Kategorie</t>
  </si>
  <si>
    <t>Gesamte Anzahl der Tage</t>
  </si>
  <si>
    <t>Beantragte Finanzhilfe</t>
  </si>
  <si>
    <t>Gesamter Teil III</t>
  </si>
  <si>
    <t>Teil IV -</t>
  </si>
  <si>
    <t>Zusätzliche Finanzmittel für Mobilitätsaktivitäten innerhalb einer Allianz</t>
  </si>
  <si>
    <t>(fakultativ)</t>
  </si>
  <si>
    <t>Reise</t>
  </si>
  <si>
    <t>Entfernung</t>
  </si>
  <si>
    <t>Kosten pro Einheit pro Teilnehmer</t>
  </si>
  <si>
    <t>Art der Aktivität</t>
  </si>
  <si>
    <t>Aktivitäten, die auf Personal bis zum 14.Tag abzielen</t>
  </si>
  <si>
    <t>Aktivitäten, die auf Personal zwischen dem 15. und 60.Tag abzielen</t>
  </si>
  <si>
    <t>Aktivitäten, die auf Lernende bis zum 14.Tag abzielen</t>
  </si>
  <si>
    <t>Aktivitäten, die auf Lernende zwischen dem 15. und 60.Tag abzielen</t>
  </si>
  <si>
    <t>Anzahl der Reisen (vom Ausgangsort zum Ort der Aktivität und zurück)</t>
  </si>
  <si>
    <t>Kosten pro Teilnehmer</t>
  </si>
  <si>
    <t>Arbeitspaket Nummer</t>
  </si>
  <si>
    <t>Gesamter Teil IV</t>
  </si>
  <si>
    <t>Wählen Sie Ihr Land aus</t>
  </si>
  <si>
    <t>Montant maximal de la subvention de l'UE pour un projet Alliance de 2 ans: 700.000EUR</t>
  </si>
  <si>
    <t>Montant maximal de la subvention de l'UE pour un projet Alliance de 3 ans: 1.000.000EUR</t>
  </si>
  <si>
    <t>Maximal gewährte EU- Finanzhilfe für eine 2-jährige: 700 000 EUR</t>
  </si>
  <si>
    <t>Maximal gewährte EU- Finanzhilfe für eine 3-jährige: 1 000 000 EUR</t>
  </si>
  <si>
    <t>Maximum EU contribution awarded for a 2 years Alliance:        700 000 EUR</t>
  </si>
  <si>
    <t>Maximum EU contribution awarded for a 3 years Alliance:           1 000 000 EUR</t>
  </si>
  <si>
    <t>Programm-Länder (PR)</t>
  </si>
  <si>
    <t>Partnerländer (PA)</t>
  </si>
  <si>
    <t>United States of America</t>
  </si>
  <si>
    <t>Action to be selected</t>
  </si>
  <si>
    <t>Action a choisir</t>
  </si>
  <si>
    <t>Auszuwählende aktion</t>
  </si>
  <si>
    <t>Knowledge alliances</t>
  </si>
  <si>
    <t>Alliances de la connaissance</t>
  </si>
  <si>
    <t>Sector skills alliances</t>
  </si>
  <si>
    <t>Alliances sectorielles pour les competences</t>
  </si>
  <si>
    <t xml:space="preserve">Allianzen für branchenspezifische fertigkeiten </t>
  </si>
  <si>
    <t>months</t>
  </si>
  <si>
    <t>mois</t>
  </si>
  <si>
    <t>monate</t>
  </si>
  <si>
    <t>24 monate</t>
  </si>
  <si>
    <t>36 monate</t>
  </si>
  <si>
    <t>Japan</t>
  </si>
  <si>
    <t>Number of travels 
(from their place of location to the venue of the activity and return)</t>
  </si>
  <si>
    <t>P13</t>
  </si>
  <si>
    <t>Type of report</t>
  </si>
  <si>
    <t>Actual</t>
  </si>
  <si>
    <t>Project number</t>
  </si>
  <si>
    <t>Prefinancing received</t>
  </si>
  <si>
    <t>interest</t>
  </si>
  <si>
    <t>Name of the person</t>
  </si>
  <si>
    <t>Px</t>
  </si>
  <si>
    <t>End date of the activity</t>
  </si>
  <si>
    <t>Place of origin (City)</t>
  </si>
  <si>
    <t>Venue of destination (city)</t>
  </si>
  <si>
    <t>Geographical distance (air distance)</t>
  </si>
  <si>
    <t>Type of employment contract 
(national name on the contract)</t>
  </si>
  <si>
    <t>Purpose of the activity</t>
  </si>
  <si>
    <t xml:space="preserve">percentage of prefinancing received 
covered by incurred expenses </t>
  </si>
  <si>
    <t>amount of the 2nd prefinancing to be paid</t>
  </si>
  <si>
    <t>Start Date</t>
  </si>
  <si>
    <t>End Date</t>
  </si>
  <si>
    <t>Final Report</t>
  </si>
  <si>
    <t>Progress Report</t>
  </si>
  <si>
    <t>COST CLAIM</t>
  </si>
  <si>
    <t>Progress</t>
  </si>
  <si>
    <t>Final</t>
  </si>
  <si>
    <t>Approved</t>
  </si>
  <si>
    <t>Claimed</t>
  </si>
  <si>
    <t>Payment/Reimbursement</t>
  </si>
  <si>
    <t>Start date of the activity (authorisation to attend the activity from the organisation involved)</t>
  </si>
  <si>
    <t>Number of travels 
(from their place of location to the venue of the activity and return)number of travels supported by evidences</t>
  </si>
  <si>
    <t>Ineligible</t>
  </si>
  <si>
    <t>ineligible days</t>
  </si>
  <si>
    <t>Total number of days eligible</t>
  </si>
  <si>
    <t>Grant Eligible</t>
  </si>
  <si>
    <t>Financial assessment</t>
  </si>
  <si>
    <t>Financial Assessment</t>
  </si>
  <si>
    <t>Eligible</t>
  </si>
  <si>
    <t>Travel</t>
  </si>
  <si>
    <t>Subsistence</t>
  </si>
  <si>
    <t>Declared</t>
  </si>
  <si>
    <t>comments ineligibility reasons</t>
  </si>
  <si>
    <t xml:space="preserve">Wrong activity; wrong number of days; </t>
  </si>
  <si>
    <t xml:space="preserve">no learners; no staff; wrong distance; </t>
  </si>
  <si>
    <t>number of travels</t>
  </si>
  <si>
    <t>no learners; no staff;</t>
  </si>
  <si>
    <t xml:space="preserve">Avance reçue </t>
  </si>
  <si>
    <t xml:space="preserve">Pourcentage de l'avance reçue couvert par les dépenses effectuées. </t>
  </si>
  <si>
    <t>Nombre de voyages ( depuis le lieu d'origine jusqu'à l'endroit où à lieu l'activité, ainsi que le retour) nombre de voyages accompagné pièces justificatives.</t>
  </si>
  <si>
    <t>Début de l'activité ( autorisation de participer à l'activité fournie par  l'institution concernée)</t>
  </si>
  <si>
    <t>Déclaration de dépenses</t>
  </si>
  <si>
    <t>Date de début</t>
  </si>
  <si>
    <t>Date de fin</t>
  </si>
  <si>
    <t>Type de rapport</t>
  </si>
  <si>
    <t>Intermédiaire</t>
  </si>
  <si>
    <t>Numéro du projet</t>
  </si>
  <si>
    <t>Rapport intermédiaire</t>
  </si>
  <si>
    <t>Approuvé</t>
  </si>
  <si>
    <t>Réel</t>
  </si>
  <si>
    <t>Montant du 2eme préfinancement à payer</t>
  </si>
  <si>
    <t>Rapport final</t>
  </si>
  <si>
    <t>demandé</t>
  </si>
  <si>
    <t>Avance reçue</t>
  </si>
  <si>
    <t>intérêts</t>
  </si>
  <si>
    <t>Paiement/remboursement</t>
  </si>
  <si>
    <t>Nom de la personne</t>
  </si>
  <si>
    <t>Type de contrat de travail (nom exact comme mentionné sur le contrat)</t>
  </si>
  <si>
    <t>But de l'activité</t>
  </si>
  <si>
    <t>Lieu d'origine</t>
  </si>
  <si>
    <t>Lieu de destination</t>
  </si>
  <si>
    <t>Date de fin de l'activité</t>
  </si>
  <si>
    <t> Kostenerklärung</t>
  </si>
  <si>
    <t xml:space="preserve"> Startdatum </t>
  </si>
  <si>
    <t> Enddatum</t>
  </si>
  <si>
    <t> Berichttyp</t>
  </si>
  <si>
    <t> Fortschritt</t>
  </si>
  <si>
    <t> Abschluss</t>
  </si>
  <si>
    <t> Projektnummer</t>
  </si>
  <si>
    <t> Fortschrittsbericht</t>
  </si>
  <si>
    <t> Anerkannt</t>
  </si>
  <si>
    <t> wirklich</t>
  </si>
  <si>
    <t> Vorfinanzierungszahlung erhalten</t>
  </si>
  <si>
    <t> Erhaltende Vorschusszahlung ist von den getätigten Ausgaben gedeckt</t>
  </si>
  <si>
    <t> Zweite Vorfinazierungszahlung zu zahlen</t>
  </si>
  <si>
    <t> Schlussbericht</t>
  </si>
  <si>
    <t> Wirklich</t>
  </si>
  <si>
    <t> Gefordert</t>
  </si>
  <si>
    <t>Vorfinanzierungszahlung erhalten</t>
  </si>
  <si>
    <t> Zinsen</t>
  </si>
  <si>
    <t> Zahlung/Rückzahlung</t>
  </si>
  <si>
    <t> Name der Person</t>
  </si>
  <si>
    <t> Typ des Arbeitsvertrages (genaue Bezeichnung wie auf dem Vertrag)</t>
  </si>
  <si>
    <t> Zweck der Aktion</t>
  </si>
  <si>
    <t> Ursprungsort (Stadt)</t>
  </si>
  <si>
    <t> Zielort (Stadt)</t>
  </si>
  <si>
    <t> Distanz (Luftlinie)</t>
  </si>
  <si>
    <t> Anzahl der Reisen (vom Ursprungsort bis zum zum Ort der Tätigkeit samt Rückfahrten) samt der zugehörigen Belege</t>
  </si>
  <si>
    <t>Beginn der Tätigkeit (Bestätigung durch die betreffende Institution)  </t>
  </si>
  <si>
    <t> Datum des Endes der Tätigkeit</t>
  </si>
  <si>
    <t>Distance geographique</t>
  </si>
  <si>
    <t>Staff costs - Eligible</t>
  </si>
  <si>
    <t>Travel costs - Eligible</t>
  </si>
  <si>
    <t>Subsistence costs - Eligible</t>
  </si>
  <si>
    <t>EU grant Eligible</t>
  </si>
  <si>
    <t>zzzzz</t>
  </si>
  <si>
    <t xml:space="preserve">Avant de compléter ce tableau merci de lire attentivement les instructions disponible à
APPEL A PROPOSITION 2014 – EAC/S11/13 – Programme Erasmus+ (2013/C362/04)
Guide du Programme et instructions pour les candidats
</t>
  </si>
  <si>
    <t>Grant agreement number</t>
  </si>
  <si>
    <t>Numéro du Grant Agreement</t>
  </si>
  <si>
    <t>Nummer "Grant agreement"</t>
  </si>
  <si>
    <t>Staff Costs - Ineligible</t>
  </si>
  <si>
    <t>Travel costs - Ineligible</t>
  </si>
  <si>
    <t>Subsistence costs - Ineligible</t>
  </si>
  <si>
    <t>Not Eligible</t>
  </si>
  <si>
    <t>Yellow to be filled in by the IF</t>
  </si>
  <si>
    <t>Ineligible - reason</t>
  </si>
  <si>
    <t>EligibleTotal cost by category</t>
  </si>
  <si>
    <t>Ineligible cost by category</t>
  </si>
  <si>
    <t>Alliances sectorielles pour les compétences</t>
  </si>
  <si>
    <t>Payment/Reimbursement (min (approved;actual; eligible; Maximum) - prefin - interests)</t>
  </si>
  <si>
    <t xml:space="preserve">Programme guide and instructions </t>
  </si>
  <si>
    <t xml:space="preserve">Guide du Programme et instructions </t>
  </si>
  <si>
    <t xml:space="preserve">Programmleitfaden und Hinweise </t>
  </si>
  <si>
    <t>KA</t>
  </si>
  <si>
    <t xml:space="preserve"> </t>
  </si>
  <si>
    <t>Congo</t>
  </si>
  <si>
    <t>Congo (Democratic Republic of the)</t>
  </si>
  <si>
    <t>Guinea</t>
  </si>
  <si>
    <t>Republic of Côte d'Ivoire</t>
  </si>
  <si>
    <t>Kosovo, under UNSC 1244/1999</t>
  </si>
  <si>
    <t>Micronesia (Federated States of)</t>
  </si>
  <si>
    <t>Peru</t>
  </si>
  <si>
    <t>Saint Kitts and Nevis</t>
  </si>
  <si>
    <t>Saint-Lucia</t>
  </si>
  <si>
    <t>Saint-Vincent and The Grenadines</t>
  </si>
  <si>
    <t>South Sudan</t>
  </si>
  <si>
    <t>Territory of Russia as recognised by international law</t>
  </si>
  <si>
    <t>Territory of Ukraine as recognised by international law</t>
  </si>
  <si>
    <t>Timor Leste (Democratic Republic of)</t>
  </si>
  <si>
    <r>
      <t xml:space="preserve">Before completing this table please read carefully the instructions available on
</t>
    </r>
    <r>
      <rPr>
        <sz val="11"/>
        <color theme="1"/>
        <rFont val="Calibri"/>
        <family val="2"/>
        <scheme val="minor"/>
      </rPr>
      <t>https://eacea.ec.europa.eu/erasmus-plus/beneficiaries-space/sector-skills-alliances-2019_en</t>
    </r>
  </si>
  <si>
    <r>
      <t>Avant de compléter ce tableau merci de lire attentivement les instructions disponible à</t>
    </r>
    <r>
      <rPr>
        <i/>
        <sz val="1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https://eacea.ec.europa.eu/node/13203_fr</t>
    </r>
  </si>
  <si>
    <r>
      <t xml:space="preserve">Bevor Sie diese Tabelle ausfüllen, lesen Sie bitte sorgfältig die Hinweise verfügbar unter
</t>
    </r>
    <r>
      <rPr>
        <sz val="11"/>
        <color theme="1"/>
        <rFont val="Calibri"/>
        <family val="2"/>
        <scheme val="minor"/>
      </rPr>
      <t>https://eacea.ec.europa.eu/node/13203_de</t>
    </r>
  </si>
  <si>
    <t>Call for proposals 2019 - EAC/A03/2018 - Erasmus+ Programme - (2018/C 384/04)</t>
  </si>
  <si>
    <t>Appel à propositions 2019 - EAC/A03/2018 - Programme Erasmus+ - (2018/C 384/04)</t>
  </si>
  <si>
    <t>Aufforderung zur Einreichung von Vorschlägen 2019 - EAC/A03/2018 - Programm Erasmus+ - (2018/C 384/04)</t>
  </si>
  <si>
    <t>Not eligible amount exceeeding Approved EU grant</t>
  </si>
  <si>
    <t>Not eligible amount exceeding Approved EU grant</t>
  </si>
  <si>
    <t>Montant non éligible supérieur à la subvention UE approuvée</t>
  </si>
  <si>
    <t>Nicht förderfähiger Betrag, der den genehmigten EU-Zuschuss übersteigt</t>
  </si>
  <si>
    <t>Éligible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</si>
</sst>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* #,##0_ ;_ * \-#,##0_ ;_ * &quot;-&quot;_ ;_ @_ "/>
    <numFmt numFmtId="165" formatCode="_ &quot;€&quot;\ * #,##0.00_ ;_ &quot;€&quot;\ * \-#,##0.00_ ;_ &quot;€&quot;\ * &quot;-&quot;??_ ;_ @_ "/>
    <numFmt numFmtId="166" formatCode="_ * #,##0.00_ ;_ * \-#,##0.00_ ;_ * &quot;-&quot;??_ ;_ @_ "/>
    <numFmt numFmtId="167" formatCode="_-* #,##0.00\ _€_-;\-* #,##0.00\ _€_-;_-* &quot;-&quot;??\ _€_-;_-@_-"/>
  </numFmts>
  <fonts count="32" x14ac:knownFonts="1">
    <font>
      <sz val="11"/>
      <color theme="1"/>
      <name val="Calibri"/>
      <family val="2"/>
      <scheme val="minor"/>
    </font>
    <font>
      <sz val="10"/>
      <name val="Arial Narrow"/>
      <family val="2"/>
    </font>
    <font>
      <b/>
      <sz val="10"/>
      <name val="Arial Narrow"/>
      <family val="2"/>
    </font>
    <font>
      <u/>
      <sz val="10"/>
      <color indexed="12"/>
      <name val="Arial"/>
      <family val="2"/>
    </font>
    <font>
      <sz val="11"/>
      <name val="Arial Narrow"/>
      <family val="2"/>
    </font>
    <font>
      <b/>
      <sz val="11"/>
      <name val="Arial Narrow"/>
      <family val="2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2"/>
      <name val="Arial Narrow"/>
      <family val="2"/>
    </font>
    <font>
      <b/>
      <sz val="11"/>
      <color theme="1"/>
      <name val="Calibri"/>
      <family val="2"/>
      <scheme val="minor"/>
    </font>
    <font>
      <b/>
      <sz val="12"/>
      <name val="Arial Narrow"/>
      <family val="2"/>
    </font>
    <font>
      <b/>
      <i/>
      <sz val="10"/>
      <name val="Arial Narrow"/>
      <family val="2"/>
    </font>
    <font>
      <sz val="9"/>
      <name val="Arial Narrow"/>
      <family val="2"/>
    </font>
    <font>
      <b/>
      <sz val="12"/>
      <color theme="1"/>
      <name val="Arial"/>
      <family val="2"/>
    </font>
    <font>
      <b/>
      <i/>
      <sz val="12"/>
      <name val="Arial Narrow"/>
      <family val="2"/>
    </font>
    <font>
      <b/>
      <sz val="11"/>
      <color rgb="FFFF0000"/>
      <name val="Arial Narrow"/>
      <family val="2"/>
    </font>
    <font>
      <i/>
      <sz val="12"/>
      <name val="Arial Narrow"/>
      <family val="2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Arial Narrow"/>
      <family val="2"/>
    </font>
    <font>
      <sz val="9"/>
      <color theme="0"/>
      <name val="Arial Narrow"/>
      <family val="2"/>
    </font>
    <font>
      <sz val="24"/>
      <color theme="0"/>
      <name val="Arial Narrow"/>
      <family val="2"/>
    </font>
    <font>
      <b/>
      <sz val="18"/>
      <color theme="0"/>
      <name val="Arial Narrow"/>
      <family val="2"/>
    </font>
    <font>
      <sz val="11"/>
      <color theme="0"/>
      <name val="Arial Narrow"/>
      <family val="2"/>
    </font>
    <font>
      <sz val="9"/>
      <color rgb="FFFF0000"/>
      <name val="Arial Narrow"/>
      <family val="2"/>
    </font>
    <font>
      <sz val="10"/>
      <color rgb="FFFF0000"/>
      <name val="Arial Narrow"/>
      <family val="2"/>
    </font>
    <font>
      <b/>
      <sz val="10"/>
      <color rgb="FFFF0000"/>
      <name val="Arial Narrow"/>
      <family val="2"/>
    </font>
    <font>
      <b/>
      <sz val="12"/>
      <color theme="0"/>
      <name val="Arial"/>
      <family val="2"/>
    </font>
    <font>
      <i/>
      <sz val="11"/>
      <name val="Calibri"/>
      <family val="2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darkDown">
        <fgColor indexed="8"/>
      </patternFill>
    </fill>
    <fill>
      <patternFill patternType="solid">
        <fgColor rgb="FFCCC0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3D69A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BF1DE"/>
        <bgColor rgb="FF000000"/>
      </patternFill>
    </fill>
  </fills>
  <borders count="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66" fontId="6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532">
    <xf numFmtId="0" fontId="0" fillId="0" borderId="0" xfId="0"/>
    <xf numFmtId="0" fontId="1" fillId="0" borderId="0" xfId="0" applyFont="1" applyFill="1" applyBorder="1" applyProtection="1"/>
    <xf numFmtId="0" fontId="2" fillId="0" borderId="0" xfId="0" applyFont="1" applyFill="1" applyBorder="1" applyProtection="1"/>
    <xf numFmtId="0" fontId="1" fillId="0" borderId="0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center"/>
    </xf>
    <xf numFmtId="0" fontId="4" fillId="0" borderId="0" xfId="0" applyFont="1"/>
    <xf numFmtId="0" fontId="2" fillId="7" borderId="2" xfId="0" applyFont="1" applyFill="1" applyBorder="1" applyAlignment="1" applyProtection="1">
      <alignment horizontal="right"/>
      <protection locked="0"/>
    </xf>
    <xf numFmtId="0" fontId="2" fillId="0" borderId="10" xfId="0" applyFont="1" applyFill="1" applyBorder="1" applyAlignment="1" applyProtection="1">
      <alignment horizontal="center" vertical="top" wrapText="1"/>
      <protection hidden="1"/>
    </xf>
    <xf numFmtId="0" fontId="15" fillId="0" borderId="2" xfId="0" applyFont="1" applyFill="1" applyBorder="1" applyAlignment="1" applyProtection="1">
      <alignment horizontal="center" vertical="top" wrapText="1"/>
      <protection hidden="1"/>
    </xf>
    <xf numFmtId="0" fontId="15" fillId="0" borderId="2" xfId="2" applyFont="1" applyFill="1" applyBorder="1" applyAlignment="1" applyProtection="1">
      <alignment horizontal="center" vertical="top" wrapText="1"/>
      <protection hidden="1"/>
    </xf>
    <xf numFmtId="0" fontId="1" fillId="16" borderId="19" xfId="0" applyFont="1" applyFill="1" applyBorder="1" applyProtection="1">
      <protection hidden="1"/>
    </xf>
    <xf numFmtId="0" fontId="2" fillId="17" borderId="2" xfId="0" applyFont="1" applyFill="1" applyBorder="1" applyAlignment="1" applyProtection="1">
      <alignment horizontal="left"/>
      <protection hidden="1"/>
    </xf>
    <xf numFmtId="2" fontId="1" fillId="2" borderId="2" xfId="0" applyNumberFormat="1" applyFont="1" applyFill="1" applyBorder="1" applyProtection="1">
      <protection hidden="1"/>
    </xf>
    <xf numFmtId="166" fontId="1" fillId="2" borderId="2" xfId="1" applyFont="1" applyFill="1" applyBorder="1" applyAlignment="1" applyProtection="1">
      <alignment vertical="top" wrapText="1"/>
      <protection hidden="1"/>
    </xf>
    <xf numFmtId="4" fontId="2" fillId="3" borderId="2" xfId="0" applyNumberFormat="1" applyFont="1" applyFill="1" applyBorder="1" applyProtection="1">
      <protection hidden="1"/>
    </xf>
    <xf numFmtId="166" fontId="1" fillId="19" borderId="20" xfId="0" applyNumberFormat="1" applyFont="1" applyFill="1" applyBorder="1" applyAlignment="1" applyProtection="1">
      <alignment vertical="top" wrapText="1"/>
      <protection hidden="1"/>
    </xf>
    <xf numFmtId="166" fontId="1" fillId="19" borderId="4" xfId="0" applyNumberFormat="1" applyFont="1" applyFill="1" applyBorder="1" applyAlignment="1" applyProtection="1">
      <alignment vertical="top" wrapText="1"/>
      <protection hidden="1"/>
    </xf>
    <xf numFmtId="0" fontId="1" fillId="0" borderId="21" xfId="0" applyFont="1" applyFill="1" applyBorder="1" applyProtection="1">
      <protection hidden="1"/>
    </xf>
    <xf numFmtId="166" fontId="2" fillId="0" borderId="12" xfId="1" applyFont="1" applyFill="1" applyBorder="1" applyAlignment="1" applyProtection="1">
      <alignment horizontal="center" vertical="top" wrapText="1"/>
      <protection hidden="1"/>
    </xf>
    <xf numFmtId="166" fontId="1" fillId="2" borderId="13" xfId="1" applyFont="1" applyFill="1" applyBorder="1" applyAlignment="1" applyProtection="1">
      <alignment vertical="top" wrapText="1"/>
      <protection hidden="1"/>
    </xf>
    <xf numFmtId="166" fontId="1" fillId="0" borderId="12" xfId="1" applyFont="1" applyFill="1" applyBorder="1" applyAlignment="1" applyProtection="1">
      <alignment vertical="top" wrapText="1"/>
      <protection hidden="1"/>
    </xf>
    <xf numFmtId="0" fontId="1" fillId="0" borderId="13" xfId="0" applyFont="1" applyFill="1" applyBorder="1" applyProtection="1">
      <protection hidden="1"/>
    </xf>
    <xf numFmtId="166" fontId="1" fillId="2" borderId="28" xfId="1" applyFont="1" applyFill="1" applyBorder="1" applyAlignment="1" applyProtection="1">
      <alignment vertical="top" wrapText="1"/>
      <protection hidden="1"/>
    </xf>
    <xf numFmtId="166" fontId="5" fillId="19" borderId="30" xfId="1" applyFont="1" applyFill="1" applyBorder="1" applyAlignment="1" applyProtection="1">
      <alignment vertical="top" wrapText="1"/>
      <protection hidden="1"/>
    </xf>
    <xf numFmtId="0" fontId="4" fillId="0" borderId="0" xfId="0" applyFont="1" applyProtection="1">
      <protection hidden="1"/>
    </xf>
    <xf numFmtId="0" fontId="4" fillId="0" borderId="0" xfId="0" applyFont="1" applyFill="1" applyProtection="1">
      <protection hidden="1"/>
    </xf>
    <xf numFmtId="0" fontId="4" fillId="0" borderId="25" xfId="0" applyFont="1" applyBorder="1" applyProtection="1">
      <protection hidden="1"/>
    </xf>
    <xf numFmtId="0" fontId="1" fillId="0" borderId="0" xfId="0" applyFont="1" applyFill="1" applyBorder="1" applyAlignment="1" applyProtection="1">
      <alignment horizontal="left"/>
      <protection hidden="1"/>
    </xf>
    <xf numFmtId="0" fontId="4" fillId="0" borderId="0" xfId="0" applyFont="1" applyBorder="1" applyProtection="1">
      <protection hidden="1"/>
    </xf>
    <xf numFmtId="0" fontId="4" fillId="0" borderId="26" xfId="0" applyFont="1" applyBorder="1" applyProtection="1">
      <protection hidden="1"/>
    </xf>
    <xf numFmtId="0" fontId="1" fillId="0" borderId="0" xfId="0" applyFont="1" applyFill="1" applyBorder="1" applyProtection="1">
      <protection hidden="1"/>
    </xf>
    <xf numFmtId="0" fontId="4" fillId="0" borderId="0" xfId="0" applyFont="1" applyFill="1" applyBorder="1" applyProtection="1">
      <protection hidden="1"/>
    </xf>
    <xf numFmtId="0" fontId="1" fillId="0" borderId="25" xfId="0" applyFont="1" applyFill="1" applyBorder="1" applyProtection="1">
      <protection hidden="1"/>
    </xf>
    <xf numFmtId="0" fontId="1" fillId="0" borderId="32" xfId="0" applyFont="1" applyFill="1" applyBorder="1" applyProtection="1">
      <protection hidden="1"/>
    </xf>
    <xf numFmtId="0" fontId="2" fillId="17" borderId="8" xfId="0" applyFont="1" applyFill="1" applyBorder="1" applyAlignment="1" applyProtection="1">
      <alignment horizontal="left"/>
      <protection hidden="1"/>
    </xf>
    <xf numFmtId="2" fontId="1" fillId="2" borderId="8" xfId="0" applyNumberFormat="1" applyFont="1" applyFill="1" applyBorder="1" applyProtection="1">
      <protection hidden="1"/>
    </xf>
    <xf numFmtId="166" fontId="1" fillId="2" borderId="8" xfId="1" applyFont="1" applyFill="1" applyBorder="1" applyAlignment="1" applyProtection="1">
      <alignment vertical="top" wrapText="1"/>
      <protection hidden="1"/>
    </xf>
    <xf numFmtId="166" fontId="2" fillId="2" borderId="30" xfId="1" applyFont="1" applyFill="1" applyBorder="1" applyAlignment="1" applyProtection="1">
      <alignment vertical="top" wrapText="1"/>
      <protection hidden="1"/>
    </xf>
    <xf numFmtId="0" fontId="2" fillId="7" borderId="19" xfId="0" applyFont="1" applyFill="1" applyBorder="1" applyAlignment="1" applyProtection="1">
      <alignment horizontal="left"/>
      <protection locked="0"/>
    </xf>
    <xf numFmtId="0" fontId="2" fillId="7" borderId="8" xfId="0" applyFont="1" applyFill="1" applyBorder="1" applyAlignment="1" applyProtection="1">
      <alignment horizontal="left"/>
      <protection locked="0"/>
    </xf>
    <xf numFmtId="0" fontId="2" fillId="7" borderId="8" xfId="0" applyFont="1" applyFill="1" applyBorder="1" applyAlignment="1" applyProtection="1">
      <alignment horizontal="center"/>
      <protection locked="0"/>
    </xf>
    <xf numFmtId="0" fontId="2" fillId="7" borderId="2" xfId="0" applyFont="1" applyFill="1" applyBorder="1" applyAlignment="1" applyProtection="1">
      <alignment horizontal="left"/>
      <protection locked="0"/>
    </xf>
    <xf numFmtId="0" fontId="2" fillId="7" borderId="2" xfId="0" applyFont="1" applyFill="1" applyBorder="1" applyAlignment="1" applyProtection="1">
      <alignment horizontal="center"/>
      <protection locked="0"/>
    </xf>
    <xf numFmtId="0" fontId="7" fillId="4" borderId="1" xfId="0" applyFont="1" applyFill="1" applyBorder="1" applyAlignment="1" applyProtection="1">
      <alignment vertical="center" wrapText="1"/>
      <protection hidden="1"/>
    </xf>
    <xf numFmtId="0" fontId="7" fillId="4" borderId="1" xfId="0" applyFont="1" applyFill="1" applyBorder="1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  <xf numFmtId="0" fontId="8" fillId="10" borderId="2" xfId="0" applyFont="1" applyFill="1" applyBorder="1" applyAlignment="1" applyProtection="1">
      <alignment horizontal="center" vertical="center" wrapText="1"/>
      <protection hidden="1"/>
    </xf>
    <xf numFmtId="0" fontId="8" fillId="9" borderId="2" xfId="0" applyFont="1" applyFill="1" applyBorder="1" applyAlignment="1" applyProtection="1">
      <alignment horizontal="center" vertical="center" wrapText="1"/>
      <protection hidden="1"/>
    </xf>
    <xf numFmtId="0" fontId="8" fillId="11" borderId="2" xfId="0" applyFont="1" applyFill="1" applyBorder="1" applyAlignment="1" applyProtection="1">
      <alignment horizontal="center" vertical="center" wrapText="1"/>
      <protection hidden="1"/>
    </xf>
    <xf numFmtId="0" fontId="10" fillId="12" borderId="2" xfId="0" applyFont="1" applyFill="1" applyBorder="1" applyAlignment="1" applyProtection="1">
      <alignment horizontal="center" vertical="center" wrapText="1"/>
      <protection hidden="1"/>
    </xf>
    <xf numFmtId="0" fontId="9" fillId="13" borderId="2" xfId="0" applyFont="1" applyFill="1" applyBorder="1" applyAlignment="1" applyProtection="1">
      <alignment horizontal="justify" vertical="center" wrapText="1"/>
      <protection hidden="1"/>
    </xf>
    <xf numFmtId="0" fontId="10" fillId="13" borderId="2" xfId="0" applyFont="1" applyFill="1" applyBorder="1" applyAlignment="1" applyProtection="1">
      <alignment horizontal="center" vertical="center" wrapText="1"/>
      <protection hidden="1"/>
    </xf>
    <xf numFmtId="0" fontId="9" fillId="8" borderId="2" xfId="0" applyFont="1" applyFill="1" applyBorder="1" applyAlignment="1" applyProtection="1">
      <alignment horizontal="justify" vertical="center" wrapText="1"/>
      <protection hidden="1"/>
    </xf>
    <xf numFmtId="0" fontId="10" fillId="8" borderId="2" xfId="0" applyFont="1" applyFill="1" applyBorder="1" applyAlignment="1" applyProtection="1">
      <alignment horizontal="center" vertical="center" wrapText="1"/>
      <protection hidden="1"/>
    </xf>
    <xf numFmtId="0" fontId="9" fillId="14" borderId="2" xfId="0" applyFont="1" applyFill="1" applyBorder="1" applyAlignment="1" applyProtection="1">
      <alignment horizontal="justify" vertical="center" wrapText="1"/>
      <protection hidden="1"/>
    </xf>
    <xf numFmtId="0" fontId="10" fillId="14" borderId="2" xfId="0" applyFont="1" applyFill="1" applyBorder="1" applyAlignment="1" applyProtection="1">
      <alignment horizontal="center" vertical="center" wrapText="1"/>
      <protection hidden="1"/>
    </xf>
    <xf numFmtId="0" fontId="9" fillId="15" borderId="2" xfId="0" applyFont="1" applyFill="1" applyBorder="1" applyAlignment="1" applyProtection="1">
      <alignment horizontal="justify" vertical="center" wrapText="1"/>
      <protection hidden="1"/>
    </xf>
    <xf numFmtId="0" fontId="10" fillId="15" borderId="2" xfId="0" applyFont="1" applyFill="1" applyBorder="1" applyAlignment="1" applyProtection="1">
      <alignment horizontal="center" vertical="center" wrapText="1"/>
      <protection hidden="1"/>
    </xf>
    <xf numFmtId="0" fontId="8" fillId="5" borderId="2" xfId="0" applyFont="1" applyFill="1" applyBorder="1" applyAlignment="1" applyProtection="1">
      <alignment vertical="center" wrapText="1"/>
      <protection hidden="1"/>
    </xf>
    <xf numFmtId="0" fontId="8" fillId="6" borderId="2" xfId="0" applyFont="1" applyFill="1" applyBorder="1" applyAlignment="1" applyProtection="1">
      <alignment horizontal="center" vertical="center" wrapText="1"/>
      <protection hidden="1"/>
    </xf>
    <xf numFmtId="0" fontId="12" fillId="16" borderId="36" xfId="0" applyFont="1" applyFill="1" applyBorder="1" applyAlignment="1" applyProtection="1">
      <alignment wrapText="1"/>
      <protection hidden="1"/>
    </xf>
    <xf numFmtId="0" fontId="12" fillId="16" borderId="38" xfId="0" applyFont="1" applyFill="1" applyBorder="1" applyAlignment="1" applyProtection="1">
      <alignment wrapText="1"/>
      <protection hidden="1"/>
    </xf>
    <xf numFmtId="0" fontId="0" fillId="0" borderId="0" xfId="0" applyAlignment="1" applyProtection="1">
      <alignment wrapText="1"/>
      <protection hidden="1"/>
    </xf>
    <xf numFmtId="0" fontId="20" fillId="16" borderId="2" xfId="0" applyFont="1" applyFill="1" applyBorder="1" applyAlignment="1" applyProtection="1">
      <alignment wrapText="1"/>
      <protection hidden="1"/>
    </xf>
    <xf numFmtId="0" fontId="20" fillId="21" borderId="2" xfId="0" applyFont="1" applyFill="1" applyBorder="1" applyAlignment="1" applyProtection="1">
      <alignment wrapText="1"/>
      <protection hidden="1"/>
    </xf>
    <xf numFmtId="0" fontId="20" fillId="22" borderId="2" xfId="0" applyFont="1" applyFill="1" applyBorder="1" applyAlignment="1" applyProtection="1">
      <alignment wrapText="1"/>
      <protection hidden="1"/>
    </xf>
    <xf numFmtId="0" fontId="20" fillId="7" borderId="2" xfId="0" applyFont="1" applyFill="1" applyBorder="1" applyAlignment="1" applyProtection="1">
      <alignment wrapText="1"/>
      <protection hidden="1"/>
    </xf>
    <xf numFmtId="0" fontId="12" fillId="0" borderId="0" xfId="0" applyFont="1" applyAlignment="1" applyProtection="1">
      <alignment wrapText="1"/>
      <protection hidden="1"/>
    </xf>
    <xf numFmtId="0" fontId="0" fillId="16" borderId="2" xfId="0" applyFill="1" applyBorder="1" applyAlignment="1" applyProtection="1">
      <alignment wrapText="1"/>
      <protection hidden="1"/>
    </xf>
    <xf numFmtId="0" fontId="0" fillId="21" borderId="2" xfId="0" applyFill="1" applyBorder="1" applyAlignment="1" applyProtection="1">
      <alignment wrapText="1"/>
      <protection hidden="1"/>
    </xf>
    <xf numFmtId="0" fontId="0" fillId="22" borderId="2" xfId="0" applyFill="1" applyBorder="1" applyAlignment="1" applyProtection="1">
      <alignment wrapText="1"/>
      <protection hidden="1"/>
    </xf>
    <xf numFmtId="0" fontId="0" fillId="7" borderId="2" xfId="0" applyFill="1" applyBorder="1" applyAlignment="1" applyProtection="1">
      <alignment wrapText="1"/>
      <protection hidden="1"/>
    </xf>
    <xf numFmtId="0" fontId="1" fillId="0" borderId="2" xfId="0" applyFont="1" applyFill="1" applyBorder="1" applyAlignment="1" applyProtection="1">
      <alignment vertical="center"/>
      <protection hidden="1"/>
    </xf>
    <xf numFmtId="0" fontId="1" fillId="0" borderId="2" xfId="0" applyFont="1" applyFill="1" applyBorder="1" applyAlignment="1" applyProtection="1">
      <alignment vertical="center" wrapText="1"/>
      <protection hidden="1"/>
    </xf>
    <xf numFmtId="164" fontId="1" fillId="2" borderId="13" xfId="1" applyNumberFormat="1" applyFont="1" applyFill="1" applyBorder="1" applyAlignment="1" applyProtection="1">
      <alignment vertical="top" wrapText="1"/>
      <protection hidden="1"/>
    </xf>
    <xf numFmtId="164" fontId="5" fillId="19" borderId="30" xfId="1" applyNumberFormat="1" applyFont="1" applyFill="1" applyBorder="1" applyAlignment="1" applyProtection="1">
      <alignment vertical="top" wrapText="1"/>
      <protection hidden="1"/>
    </xf>
    <xf numFmtId="164" fontId="1" fillId="19" borderId="2" xfId="1" applyNumberFormat="1" applyFont="1" applyFill="1" applyBorder="1" applyAlignment="1" applyProtection="1">
      <alignment vertical="top" wrapText="1"/>
      <protection hidden="1"/>
    </xf>
    <xf numFmtId="164" fontId="1" fillId="19" borderId="3" xfId="1" applyNumberFormat="1" applyFont="1" applyFill="1" applyBorder="1" applyAlignment="1" applyProtection="1">
      <alignment vertical="top" wrapText="1"/>
      <protection hidden="1"/>
    </xf>
    <xf numFmtId="166" fontId="2" fillId="0" borderId="14" xfId="1" applyFont="1" applyFill="1" applyBorder="1" applyAlignment="1" applyProtection="1">
      <alignment horizontal="right" vertical="top" wrapText="1"/>
      <protection hidden="1"/>
    </xf>
    <xf numFmtId="166" fontId="1" fillId="0" borderId="0" xfId="1" applyFont="1" applyFill="1" applyBorder="1" applyAlignment="1" applyProtection="1">
      <alignment horizontal="center" vertical="center"/>
      <protection hidden="1"/>
    </xf>
    <xf numFmtId="166" fontId="4" fillId="0" borderId="0" xfId="1" applyFont="1" applyBorder="1" applyProtection="1">
      <protection hidden="1"/>
    </xf>
    <xf numFmtId="166" fontId="1" fillId="0" borderId="0" xfId="1" applyFont="1" applyFill="1" applyBorder="1" applyProtection="1">
      <protection hidden="1"/>
    </xf>
    <xf numFmtId="0" fontId="2" fillId="7" borderId="8" xfId="0" applyFont="1" applyFill="1" applyBorder="1" applyAlignment="1" applyProtection="1">
      <alignment horizontal="right"/>
      <protection locked="0"/>
    </xf>
    <xf numFmtId="0" fontId="4" fillId="24" borderId="0" xfId="0" applyFont="1" applyFill="1" applyBorder="1" applyProtection="1">
      <protection hidden="1"/>
    </xf>
    <xf numFmtId="0" fontId="2" fillId="0" borderId="10" xfId="0" applyFont="1" applyFill="1" applyBorder="1" applyAlignment="1" applyProtection="1">
      <alignment horizontal="center" vertical="center" wrapText="1"/>
      <protection hidden="1"/>
    </xf>
    <xf numFmtId="0" fontId="2" fillId="0" borderId="10" xfId="0" applyFont="1" applyFill="1" applyBorder="1" applyAlignment="1" applyProtection="1">
      <alignment horizontal="center" vertical="top" wrapText="1"/>
      <protection hidden="1"/>
    </xf>
    <xf numFmtId="0" fontId="21" fillId="16" borderId="2" xfId="0" applyFont="1" applyFill="1" applyBorder="1" applyAlignment="1" applyProtection="1">
      <alignment wrapText="1"/>
      <protection hidden="1"/>
    </xf>
    <xf numFmtId="0" fontId="21" fillId="21" borderId="2" xfId="0" applyFont="1" applyFill="1" applyBorder="1" applyAlignment="1" applyProtection="1">
      <alignment wrapText="1"/>
      <protection hidden="1"/>
    </xf>
    <xf numFmtId="0" fontId="21" fillId="22" borderId="2" xfId="0" applyFont="1" applyFill="1" applyBorder="1" applyAlignment="1" applyProtection="1">
      <alignment wrapText="1"/>
      <protection hidden="1"/>
    </xf>
    <xf numFmtId="0" fontId="21" fillId="7" borderId="2" xfId="0" applyFont="1" applyFill="1" applyBorder="1" applyAlignment="1" applyProtection="1">
      <alignment wrapText="1"/>
      <protection hidden="1"/>
    </xf>
    <xf numFmtId="164" fontId="1" fillId="2" borderId="12" xfId="1" applyNumberFormat="1" applyFont="1" applyFill="1" applyBorder="1" applyAlignment="1" applyProtection="1">
      <alignment vertical="top" wrapText="1"/>
      <protection hidden="1"/>
    </xf>
    <xf numFmtId="0" fontId="23" fillId="25" borderId="2" xfId="0" applyFont="1" applyFill="1" applyBorder="1" applyAlignment="1" applyProtection="1">
      <alignment horizontal="center" vertical="top" wrapText="1"/>
      <protection hidden="1"/>
    </xf>
    <xf numFmtId="0" fontId="2" fillId="8" borderId="2" xfId="0" applyFont="1" applyFill="1" applyBorder="1" applyAlignment="1" applyProtection="1">
      <alignment horizontal="right"/>
      <protection locked="0"/>
    </xf>
    <xf numFmtId="10" fontId="5" fillId="0" borderId="55" xfId="0" applyNumberFormat="1" applyFont="1" applyFill="1" applyBorder="1" applyAlignment="1" applyProtection="1">
      <alignment horizontal="center" vertical="center" wrapText="1"/>
    </xf>
    <xf numFmtId="0" fontId="1" fillId="0" borderId="54" xfId="0" applyFont="1" applyFill="1" applyBorder="1" applyAlignment="1" applyProtection="1">
      <alignment horizontal="center" vertical="center" wrapText="1"/>
      <protection hidden="1"/>
    </xf>
    <xf numFmtId="0" fontId="1" fillId="0" borderId="3" xfId="0" applyFont="1" applyFill="1" applyBorder="1" applyAlignment="1" applyProtection="1">
      <alignment horizontal="center" vertical="center" wrapText="1"/>
      <protection hidden="1"/>
    </xf>
    <xf numFmtId="0" fontId="2" fillId="0" borderId="10" xfId="0" applyFont="1" applyFill="1" applyBorder="1" applyAlignment="1" applyProtection="1">
      <alignment horizontal="center" vertical="top" wrapText="1"/>
      <protection hidden="1"/>
    </xf>
    <xf numFmtId="0" fontId="0" fillId="0" borderId="0" xfId="0" applyAlignment="1">
      <alignment wrapText="1"/>
    </xf>
    <xf numFmtId="0" fontId="27" fillId="0" borderId="2" xfId="0" applyFont="1" applyFill="1" applyBorder="1" applyAlignment="1" applyProtection="1">
      <alignment horizontal="center" vertical="top" wrapText="1"/>
      <protection hidden="1"/>
    </xf>
    <xf numFmtId="166" fontId="28" fillId="2" borderId="13" xfId="1" applyFont="1" applyFill="1" applyBorder="1" applyAlignment="1" applyProtection="1">
      <alignment vertical="top" wrapText="1"/>
      <protection hidden="1"/>
    </xf>
    <xf numFmtId="166" fontId="28" fillId="2" borderId="2" xfId="1" applyFont="1" applyFill="1" applyBorder="1" applyAlignment="1" applyProtection="1">
      <alignment vertical="top" wrapText="1"/>
      <protection hidden="1"/>
    </xf>
    <xf numFmtId="166" fontId="29" fillId="8" borderId="8" xfId="0" applyNumberFormat="1" applyFont="1" applyFill="1" applyBorder="1" applyAlignment="1" applyProtection="1">
      <alignment horizontal="right"/>
      <protection locked="0"/>
    </xf>
    <xf numFmtId="166" fontId="18" fillId="19" borderId="30" xfId="1" applyFont="1" applyFill="1" applyBorder="1" applyAlignment="1" applyProtection="1">
      <alignment vertical="top" wrapText="1"/>
      <protection hidden="1"/>
    </xf>
    <xf numFmtId="14" fontId="2" fillId="7" borderId="8" xfId="0" applyNumberFormat="1" applyFont="1" applyFill="1" applyBorder="1" applyAlignment="1" applyProtection="1">
      <alignment horizontal="center"/>
      <protection locked="0"/>
    </xf>
    <xf numFmtId="10" fontId="25" fillId="26" borderId="0" xfId="0" applyNumberFormat="1" applyFont="1" applyFill="1" applyBorder="1" applyAlignment="1" applyProtection="1">
      <alignment vertical="center" wrapText="1"/>
    </xf>
    <xf numFmtId="10" fontId="25" fillId="26" borderId="31" xfId="0" applyNumberFormat="1" applyFont="1" applyFill="1" applyBorder="1" applyAlignment="1" applyProtection="1">
      <alignment vertical="center" wrapText="1"/>
    </xf>
    <xf numFmtId="10" fontId="25" fillId="26" borderId="32" xfId="0" applyNumberFormat="1" applyFont="1" applyFill="1" applyBorder="1" applyAlignment="1" applyProtection="1">
      <alignment vertical="center" wrapText="1"/>
    </xf>
    <xf numFmtId="14" fontId="25" fillId="26" borderId="0" xfId="0" applyNumberFormat="1" applyFont="1" applyFill="1" applyBorder="1" applyAlignment="1" applyProtection="1">
      <alignment horizontal="left" vertical="center" wrapText="1"/>
    </xf>
    <xf numFmtId="10" fontId="5" fillId="0" borderId="57" xfId="0" applyNumberFormat="1" applyFont="1" applyFill="1" applyBorder="1" applyAlignment="1" applyProtection="1">
      <alignment horizontal="center" vertical="center" wrapText="1"/>
    </xf>
    <xf numFmtId="166" fontId="2" fillId="17" borderId="8" xfId="1" applyFont="1" applyFill="1" applyBorder="1" applyAlignment="1" applyProtection="1">
      <alignment horizontal="center"/>
      <protection locked="0"/>
    </xf>
    <xf numFmtId="0" fontId="4" fillId="24" borderId="0" xfId="0" applyFont="1" applyFill="1" applyBorder="1" applyAlignment="1" applyProtection="1">
      <protection hidden="1"/>
    </xf>
    <xf numFmtId="0" fontId="4" fillId="24" borderId="0" xfId="0" applyFont="1" applyFill="1" applyProtection="1">
      <protection hidden="1"/>
    </xf>
    <xf numFmtId="0" fontId="5" fillId="24" borderId="0" xfId="0" applyFont="1" applyFill="1" applyProtection="1">
      <protection hidden="1"/>
    </xf>
    <xf numFmtId="0" fontId="16" fillId="24" borderId="0" xfId="0" applyFont="1" applyFill="1" applyAlignment="1" applyProtection="1">
      <alignment vertical="center"/>
      <protection hidden="1"/>
    </xf>
    <xf numFmtId="0" fontId="2" fillId="24" borderId="0" xfId="0" applyFont="1" applyFill="1" applyProtection="1">
      <protection hidden="1"/>
    </xf>
    <xf numFmtId="0" fontId="4" fillId="24" borderId="0" xfId="0" applyFont="1" applyFill="1" applyBorder="1" applyAlignment="1" applyProtection="1">
      <alignment horizontal="center"/>
      <protection hidden="1"/>
    </xf>
    <xf numFmtId="0" fontId="4" fillId="24" borderId="0" xfId="0" applyFont="1" applyFill="1"/>
    <xf numFmtId="0" fontId="4" fillId="24" borderId="25" xfId="0" applyFont="1" applyFill="1" applyBorder="1" applyProtection="1">
      <protection hidden="1"/>
    </xf>
    <xf numFmtId="0" fontId="1" fillId="24" borderId="0" xfId="0" applyFont="1" applyFill="1" applyBorder="1" applyAlignment="1" applyProtection="1">
      <alignment horizontal="left"/>
      <protection hidden="1"/>
    </xf>
    <xf numFmtId="0" fontId="4" fillId="24" borderId="26" xfId="0" applyFont="1" applyFill="1" applyBorder="1" applyProtection="1">
      <protection hidden="1"/>
    </xf>
    <xf numFmtId="0" fontId="11" fillId="24" borderId="0" xfId="0" applyFont="1" applyFill="1" applyBorder="1" applyAlignment="1" applyProtection="1">
      <protection hidden="1"/>
    </xf>
    <xf numFmtId="0" fontId="1" fillId="24" borderId="0" xfId="0" applyFont="1" applyFill="1" applyBorder="1" applyProtection="1">
      <protection hidden="1"/>
    </xf>
    <xf numFmtId="166" fontId="11" fillId="24" borderId="0" xfId="1" applyFont="1" applyFill="1" applyBorder="1" applyAlignment="1" applyProtection="1">
      <alignment horizontal="center" vertical="center"/>
      <protection hidden="1"/>
    </xf>
    <xf numFmtId="0" fontId="11" fillId="24" borderId="0" xfId="0" applyFont="1" applyFill="1" applyBorder="1" applyProtection="1">
      <protection hidden="1"/>
    </xf>
    <xf numFmtId="0" fontId="11" fillId="24" borderId="26" xfId="0" applyFont="1" applyFill="1" applyBorder="1" applyProtection="1">
      <protection hidden="1"/>
    </xf>
    <xf numFmtId="166" fontId="11" fillId="24" borderId="0" xfId="1" applyFont="1" applyFill="1" applyBorder="1" applyProtection="1">
      <protection hidden="1"/>
    </xf>
    <xf numFmtId="166" fontId="11" fillId="24" borderId="32" xfId="1" applyFont="1" applyFill="1" applyBorder="1" applyProtection="1">
      <protection hidden="1"/>
    </xf>
    <xf numFmtId="0" fontId="11" fillId="24" borderId="26" xfId="0" applyFont="1" applyFill="1" applyBorder="1" applyAlignment="1" applyProtection="1">
      <alignment horizontal="left"/>
      <protection hidden="1"/>
    </xf>
    <xf numFmtId="0" fontId="4" fillId="24" borderId="25" xfId="0" applyFont="1" applyFill="1" applyBorder="1"/>
    <xf numFmtId="166" fontId="4" fillId="24" borderId="0" xfId="1" applyFont="1" applyFill="1" applyBorder="1" applyProtection="1">
      <protection hidden="1"/>
    </xf>
    <xf numFmtId="0" fontId="4" fillId="24" borderId="26" xfId="0" applyFont="1" applyFill="1" applyBorder="1" applyAlignment="1" applyProtection="1">
      <alignment horizontal="left"/>
      <protection hidden="1"/>
    </xf>
    <xf numFmtId="166" fontId="1" fillId="24" borderId="0" xfId="1" applyFont="1" applyFill="1" applyBorder="1" applyProtection="1">
      <protection hidden="1"/>
    </xf>
    <xf numFmtId="166" fontId="1" fillId="24" borderId="0" xfId="1" applyFont="1" applyFill="1" applyBorder="1" applyAlignment="1" applyProtection="1">
      <alignment horizontal="center" vertical="center"/>
      <protection hidden="1"/>
    </xf>
    <xf numFmtId="0" fontId="4" fillId="24" borderId="31" xfId="0" applyFont="1" applyFill="1" applyBorder="1" applyProtection="1">
      <protection hidden="1"/>
    </xf>
    <xf numFmtId="0" fontId="4" fillId="24" borderId="32" xfId="0" applyFont="1" applyFill="1" applyBorder="1" applyProtection="1">
      <protection hidden="1"/>
    </xf>
    <xf numFmtId="166" fontId="1" fillId="24" borderId="32" xfId="1" applyFont="1" applyFill="1" applyBorder="1" applyProtection="1">
      <protection hidden="1"/>
    </xf>
    <xf numFmtId="0" fontId="4" fillId="24" borderId="51" xfId="0" applyFont="1" applyFill="1" applyBorder="1" applyProtection="1">
      <protection hidden="1"/>
    </xf>
    <xf numFmtId="0" fontId="4" fillId="24" borderId="1" xfId="0" applyFont="1" applyFill="1" applyBorder="1" applyProtection="1">
      <protection hidden="1"/>
    </xf>
    <xf numFmtId="0" fontId="1" fillId="24" borderId="23" xfId="0" applyFont="1" applyFill="1" applyBorder="1" applyAlignment="1" applyProtection="1">
      <alignment horizontal="left"/>
      <protection hidden="1"/>
    </xf>
    <xf numFmtId="0" fontId="4" fillId="24" borderId="23" xfId="0" applyFont="1" applyFill="1" applyBorder="1" applyProtection="1">
      <protection hidden="1"/>
    </xf>
    <xf numFmtId="0" fontId="4" fillId="24" borderId="7" xfId="0" applyFont="1" applyFill="1" applyBorder="1" applyProtection="1">
      <protection hidden="1"/>
    </xf>
    <xf numFmtId="0" fontId="1" fillId="24" borderId="0" xfId="0" applyFont="1" applyFill="1" applyBorder="1" applyProtection="1"/>
    <xf numFmtId="0" fontId="4" fillId="24" borderId="0" xfId="0" applyFont="1" applyFill="1" applyBorder="1" applyAlignment="1" applyProtection="1">
      <alignment vertical="center" wrapText="1"/>
      <protection hidden="1"/>
    </xf>
    <xf numFmtId="0" fontId="4" fillId="24" borderId="26" xfId="0" applyFont="1" applyFill="1" applyBorder="1" applyAlignment="1" applyProtection="1">
      <alignment vertical="center" wrapText="1"/>
      <protection hidden="1"/>
    </xf>
    <xf numFmtId="166" fontId="4" fillId="24" borderId="58" xfId="1" applyFont="1" applyFill="1" applyBorder="1" applyProtection="1">
      <protection hidden="1"/>
    </xf>
    <xf numFmtId="0" fontId="30" fillId="24" borderId="0" xfId="0" applyFont="1" applyFill="1" applyAlignment="1" applyProtection="1">
      <alignment vertical="center"/>
      <protection hidden="1"/>
    </xf>
    <xf numFmtId="0" fontId="0" fillId="24" borderId="19" xfId="0" applyFill="1" applyBorder="1" applyAlignment="1" applyProtection="1">
      <protection hidden="1"/>
    </xf>
    <xf numFmtId="0" fontId="0" fillId="24" borderId="5" xfId="0" applyFill="1" applyBorder="1" applyAlignment="1" applyProtection="1">
      <alignment horizontal="left"/>
      <protection hidden="1"/>
    </xf>
    <xf numFmtId="0" fontId="0" fillId="24" borderId="9" xfId="0" applyFill="1" applyBorder="1" applyAlignment="1" applyProtection="1">
      <alignment horizontal="left"/>
      <protection hidden="1"/>
    </xf>
    <xf numFmtId="0" fontId="0" fillId="24" borderId="6" xfId="0" applyFill="1" applyBorder="1" applyAlignment="1" applyProtection="1">
      <alignment horizontal="left"/>
      <protection hidden="1"/>
    </xf>
    <xf numFmtId="165" fontId="0" fillId="24" borderId="20" xfId="3" applyFont="1" applyFill="1" applyBorder="1" applyAlignment="1" applyProtection="1">
      <alignment horizontal="left"/>
      <protection hidden="1"/>
    </xf>
    <xf numFmtId="0" fontId="0" fillId="24" borderId="17" xfId="0" applyFill="1" applyBorder="1" applyAlignment="1" applyProtection="1">
      <protection hidden="1"/>
    </xf>
    <xf numFmtId="0" fontId="0" fillId="24" borderId="28" xfId="0" applyFill="1" applyBorder="1" applyAlignment="1" applyProtection="1">
      <alignment horizontal="left"/>
      <protection hidden="1"/>
    </xf>
    <xf numFmtId="0" fontId="0" fillId="24" borderId="14" xfId="0" applyFill="1" applyBorder="1" applyAlignment="1" applyProtection="1">
      <alignment horizontal="left"/>
      <protection hidden="1"/>
    </xf>
    <xf numFmtId="0" fontId="0" fillId="24" borderId="12" xfId="0" applyFill="1" applyBorder="1" applyAlignment="1" applyProtection="1">
      <alignment horizontal="left"/>
      <protection hidden="1"/>
    </xf>
    <xf numFmtId="165" fontId="0" fillId="24" borderId="18" xfId="3" applyFont="1" applyFill="1" applyBorder="1" applyAlignment="1" applyProtection="1">
      <alignment horizontal="left"/>
      <protection hidden="1"/>
    </xf>
    <xf numFmtId="0" fontId="12" fillId="24" borderId="15" xfId="0" applyFont="1" applyFill="1" applyBorder="1" applyAlignment="1" applyProtection="1">
      <alignment horizontal="center"/>
      <protection hidden="1"/>
    </xf>
    <xf numFmtId="0" fontId="12" fillId="24" borderId="11" xfId="0" applyFont="1" applyFill="1" applyBorder="1" applyAlignment="1" applyProtection="1">
      <alignment horizontal="center" wrapText="1"/>
      <protection hidden="1"/>
    </xf>
    <xf numFmtId="0" fontId="0" fillId="24" borderId="27" xfId="0" applyFill="1" applyBorder="1" applyAlignment="1" applyProtection="1">
      <protection hidden="1"/>
    </xf>
    <xf numFmtId="0" fontId="0" fillId="24" borderId="9" xfId="0" applyFill="1" applyBorder="1" applyAlignment="1" applyProtection="1">
      <protection hidden="1"/>
    </xf>
    <xf numFmtId="0" fontId="0" fillId="24" borderId="9" xfId="0" applyFill="1" applyBorder="1" applyAlignment="1" applyProtection="1">
      <alignment horizontal="center"/>
      <protection hidden="1"/>
    </xf>
    <xf numFmtId="165" fontId="0" fillId="24" borderId="20" xfId="3" applyFont="1" applyFill="1" applyBorder="1" applyProtection="1">
      <protection hidden="1"/>
    </xf>
    <xf numFmtId="0" fontId="0" fillId="24" borderId="21" xfId="0" applyFill="1" applyBorder="1" applyAlignment="1" applyProtection="1">
      <protection hidden="1"/>
    </xf>
    <xf numFmtId="0" fontId="0" fillId="24" borderId="14" xfId="0" applyFill="1" applyBorder="1" applyAlignment="1" applyProtection="1">
      <protection hidden="1"/>
    </xf>
    <xf numFmtId="0" fontId="0" fillId="24" borderId="14" xfId="0" applyFill="1" applyBorder="1" applyAlignment="1" applyProtection="1">
      <alignment horizontal="center"/>
      <protection hidden="1"/>
    </xf>
    <xf numFmtId="165" fontId="0" fillId="24" borderId="18" xfId="3" applyFont="1" applyFill="1" applyBorder="1" applyProtection="1">
      <protection hidden="1"/>
    </xf>
    <xf numFmtId="0" fontId="1" fillId="24" borderId="1" xfId="0" applyFont="1" applyFill="1" applyBorder="1" applyProtection="1">
      <protection hidden="1"/>
    </xf>
    <xf numFmtId="0" fontId="1" fillId="24" borderId="0" xfId="0" applyFont="1" applyFill="1" applyBorder="1" applyAlignment="1" applyProtection="1">
      <alignment horizontal="left"/>
    </xf>
    <xf numFmtId="0" fontId="1" fillId="24" borderId="23" xfId="0" applyFont="1" applyFill="1" applyBorder="1" applyProtection="1">
      <protection hidden="1"/>
    </xf>
    <xf numFmtId="0" fontId="14" fillId="24" borderId="7" xfId="0" applyFont="1" applyFill="1" applyBorder="1" applyAlignment="1" applyProtection="1">
      <protection hidden="1"/>
    </xf>
    <xf numFmtId="0" fontId="1" fillId="24" borderId="25" xfId="0" applyFont="1" applyFill="1" applyBorder="1" applyProtection="1">
      <protection hidden="1"/>
    </xf>
    <xf numFmtId="0" fontId="1" fillId="24" borderId="26" xfId="0" applyFont="1" applyFill="1" applyBorder="1" applyProtection="1">
      <protection hidden="1"/>
    </xf>
    <xf numFmtId="0" fontId="12" fillId="24" borderId="20" xfId="0" applyFont="1" applyFill="1" applyBorder="1" applyAlignment="1" applyProtection="1">
      <alignment horizontal="center" wrapText="1"/>
      <protection hidden="1"/>
    </xf>
    <xf numFmtId="0" fontId="0" fillId="24" borderId="0" xfId="0" applyFill="1" applyBorder="1" applyProtection="1">
      <protection hidden="1"/>
    </xf>
    <xf numFmtId="165" fontId="0" fillId="24" borderId="0" xfId="3" applyFont="1" applyFill="1" applyBorder="1" applyProtection="1">
      <protection hidden="1"/>
    </xf>
    <xf numFmtId="0" fontId="2" fillId="24" borderId="25" xfId="0" applyFont="1" applyFill="1" applyBorder="1" applyProtection="1">
      <protection hidden="1"/>
    </xf>
    <xf numFmtId="0" fontId="2" fillId="24" borderId="0" xfId="0" applyFont="1" applyFill="1" applyBorder="1" applyProtection="1">
      <protection hidden="1"/>
    </xf>
    <xf numFmtId="0" fontId="2" fillId="24" borderId="26" xfId="0" applyFont="1" applyFill="1" applyBorder="1" applyProtection="1">
      <protection hidden="1"/>
    </xf>
    <xf numFmtId="0" fontId="2" fillId="24" borderId="25" xfId="0" applyFont="1" applyFill="1" applyBorder="1" applyAlignment="1" applyProtection="1">
      <alignment horizontal="center"/>
      <protection hidden="1"/>
    </xf>
    <xf numFmtId="0" fontId="2" fillId="24" borderId="0" xfId="0" applyFont="1" applyFill="1" applyBorder="1" applyAlignment="1" applyProtection="1">
      <alignment horizontal="center" vertical="center" wrapText="1"/>
      <protection hidden="1"/>
    </xf>
    <xf numFmtId="0" fontId="2" fillId="24" borderId="26" xfId="0" applyFont="1" applyFill="1" applyBorder="1" applyAlignment="1" applyProtection="1">
      <alignment horizontal="center" vertical="center" wrapText="1"/>
      <protection hidden="1"/>
    </xf>
    <xf numFmtId="0" fontId="2" fillId="24" borderId="0" xfId="0" applyFont="1" applyFill="1" applyBorder="1" applyAlignment="1" applyProtection="1">
      <alignment horizontal="center"/>
      <protection hidden="1"/>
    </xf>
    <xf numFmtId="0" fontId="1" fillId="24" borderId="13" xfId="2" applyFont="1" applyFill="1" applyBorder="1" applyAlignment="1" applyProtection="1">
      <alignment horizontal="center" vertical="center" wrapText="1"/>
      <protection hidden="1"/>
    </xf>
    <xf numFmtId="0" fontId="1" fillId="24" borderId="18" xfId="0" applyFont="1" applyFill="1" applyBorder="1" applyAlignment="1" applyProtection="1">
      <alignment horizontal="center" vertical="center" wrapText="1"/>
      <protection hidden="1"/>
    </xf>
    <xf numFmtId="0" fontId="1" fillId="24" borderId="17" xfId="0" applyFont="1" applyFill="1" applyBorder="1" applyAlignment="1" applyProtection="1">
      <alignment horizontal="center" vertical="center" wrapText="1"/>
      <protection hidden="1"/>
    </xf>
    <xf numFmtId="0" fontId="1" fillId="24" borderId="12" xfId="0" applyFont="1" applyFill="1" applyBorder="1" applyAlignment="1" applyProtection="1">
      <alignment horizontal="center" vertical="center" wrapText="1"/>
      <protection hidden="1"/>
    </xf>
    <xf numFmtId="166" fontId="1" fillId="24" borderId="19" xfId="0" applyNumberFormat="1" applyFont="1" applyFill="1" applyBorder="1" applyProtection="1"/>
    <xf numFmtId="166" fontId="1" fillId="24" borderId="2" xfId="1" applyFont="1" applyFill="1" applyBorder="1" applyProtection="1"/>
    <xf numFmtId="0" fontId="1" fillId="24" borderId="2" xfId="0" applyFont="1" applyFill="1" applyBorder="1" applyProtection="1"/>
    <xf numFmtId="166" fontId="1" fillId="24" borderId="20" xfId="0" applyNumberFormat="1" applyFont="1" applyFill="1" applyBorder="1" applyAlignment="1" applyProtection="1">
      <alignment wrapText="1"/>
    </xf>
    <xf numFmtId="0" fontId="1" fillId="24" borderId="2" xfId="0" applyFont="1" applyFill="1" applyBorder="1" applyAlignment="1" applyProtection="1">
      <alignment vertical="top" wrapText="1"/>
    </xf>
    <xf numFmtId="166" fontId="1" fillId="24" borderId="5" xfId="0" applyNumberFormat="1" applyFont="1" applyFill="1" applyBorder="1" applyProtection="1"/>
    <xf numFmtId="166" fontId="29" fillId="24" borderId="2" xfId="0" applyNumberFormat="1" applyFont="1" applyFill="1" applyBorder="1" applyAlignment="1" applyProtection="1">
      <alignment horizontal="right"/>
      <protection locked="0"/>
    </xf>
    <xf numFmtId="166" fontId="1" fillId="24" borderId="13" xfId="1" applyFont="1" applyFill="1" applyBorder="1" applyProtection="1"/>
    <xf numFmtId="0" fontId="1" fillId="24" borderId="13" xfId="0" applyFont="1" applyFill="1" applyBorder="1" applyProtection="1"/>
    <xf numFmtId="166" fontId="1" fillId="24" borderId="30" xfId="0" applyNumberFormat="1" applyFont="1" applyFill="1" applyBorder="1" applyProtection="1"/>
    <xf numFmtId="0" fontId="12" fillId="24" borderId="22" xfId="0" applyFont="1" applyFill="1" applyBorder="1" applyAlignment="1" applyProtection="1">
      <alignment horizontal="center"/>
      <protection hidden="1"/>
    </xf>
    <xf numFmtId="0" fontId="0" fillId="24" borderId="6" xfId="0" applyFill="1" applyBorder="1" applyAlignment="1" applyProtection="1">
      <alignment horizontal="center"/>
      <protection hidden="1"/>
    </xf>
    <xf numFmtId="0" fontId="0" fillId="24" borderId="12" xfId="0" applyFill="1" applyBorder="1" applyAlignment="1" applyProtection="1">
      <alignment horizontal="center"/>
      <protection hidden="1"/>
    </xf>
    <xf numFmtId="0" fontId="5" fillId="24" borderId="1" xfId="0" applyFont="1" applyFill="1" applyBorder="1" applyProtection="1">
      <protection hidden="1"/>
    </xf>
    <xf numFmtId="0" fontId="5" fillId="24" borderId="25" xfId="0" applyFont="1" applyFill="1" applyBorder="1" applyProtection="1">
      <protection hidden="1"/>
    </xf>
    <xf numFmtId="0" fontId="2" fillId="24" borderId="0" xfId="0" applyFont="1" applyFill="1" applyBorder="1" applyProtection="1"/>
    <xf numFmtId="0" fontId="2" fillId="24" borderId="0" xfId="0" applyFont="1" applyFill="1" applyBorder="1" applyAlignment="1" applyProtection="1">
      <alignment horizontal="center"/>
    </xf>
    <xf numFmtId="0" fontId="1" fillId="24" borderId="17" xfId="0" applyFont="1" applyFill="1" applyBorder="1" applyAlignment="1" applyProtection="1">
      <alignment horizontal="center" vertical="center"/>
      <protection hidden="1"/>
    </xf>
    <xf numFmtId="0" fontId="1" fillId="24" borderId="38" xfId="0" applyFont="1" applyFill="1" applyBorder="1" applyAlignment="1" applyProtection="1">
      <alignment horizontal="center" vertical="center" wrapText="1"/>
      <protection hidden="1"/>
    </xf>
    <xf numFmtId="0" fontId="10" fillId="10" borderId="2" xfId="0" applyFont="1" applyFill="1" applyBorder="1" applyProtection="1">
      <protection hidden="1"/>
    </xf>
    <xf numFmtId="0" fontId="10" fillId="9" borderId="2" xfId="0" applyFont="1" applyFill="1" applyBorder="1" applyAlignment="1" applyProtection="1">
      <alignment horizontal="justify" vertical="center" wrapText="1"/>
      <protection hidden="1"/>
    </xf>
    <xf numFmtId="0" fontId="10" fillId="9" borderId="2" xfId="0" applyFont="1" applyFill="1" applyBorder="1" applyProtection="1">
      <protection hidden="1"/>
    </xf>
    <xf numFmtId="0" fontId="10" fillId="11" borderId="2" xfId="0" applyFont="1" applyFill="1" applyBorder="1" applyProtection="1">
      <protection hidden="1"/>
    </xf>
    <xf numFmtId="0" fontId="10" fillId="11" borderId="2" xfId="0" applyFont="1" applyFill="1" applyBorder="1" applyAlignment="1" applyProtection="1">
      <alignment horizontal="justify" vertical="center" wrapText="1"/>
      <protection hidden="1"/>
    </xf>
    <xf numFmtId="0" fontId="10" fillId="12" borderId="2" xfId="0" applyFont="1" applyFill="1" applyBorder="1" applyAlignment="1" applyProtection="1">
      <alignment horizontal="justify" vertical="center" wrapText="1"/>
      <protection hidden="1"/>
    </xf>
    <xf numFmtId="0" fontId="10" fillId="12" borderId="2" xfId="0" applyFont="1" applyFill="1" applyBorder="1" applyProtection="1">
      <protection hidden="1"/>
    </xf>
    <xf numFmtId="0" fontId="10" fillId="13" borderId="2" xfId="0" applyFont="1" applyFill="1" applyBorder="1" applyProtection="1">
      <protection hidden="1"/>
    </xf>
    <xf numFmtId="0" fontId="10" fillId="8" borderId="2" xfId="0" applyFont="1" applyFill="1" applyBorder="1" applyProtection="1">
      <protection hidden="1"/>
    </xf>
    <xf numFmtId="0" fontId="10" fillId="14" borderId="2" xfId="0" applyFont="1" applyFill="1" applyBorder="1" applyProtection="1">
      <protection hidden="1"/>
    </xf>
    <xf numFmtId="0" fontId="10" fillId="15" borderId="2" xfId="0" applyFont="1" applyFill="1" applyBorder="1" applyProtection="1">
      <protection hidden="1"/>
    </xf>
    <xf numFmtId="0" fontId="2" fillId="31" borderId="2" xfId="0" applyFont="1" applyFill="1" applyBorder="1" applyAlignment="1" applyProtection="1">
      <alignment horizontal="right"/>
      <protection locked="0"/>
    </xf>
    <xf numFmtId="0" fontId="1" fillId="8" borderId="30" xfId="0" applyFont="1" applyFill="1" applyBorder="1" applyAlignment="1" applyProtection="1">
      <alignment horizontal="center" vertical="center" wrapText="1"/>
      <protection hidden="1"/>
    </xf>
    <xf numFmtId="167" fontId="1" fillId="0" borderId="0" xfId="0" applyNumberFormat="1" applyFont="1" applyFill="1" applyBorder="1" applyProtection="1"/>
    <xf numFmtId="0" fontId="2" fillId="24" borderId="59" xfId="0" applyFont="1" applyFill="1" applyBorder="1" applyAlignment="1" applyProtection="1">
      <protection hidden="1"/>
    </xf>
    <xf numFmtId="0" fontId="4" fillId="24" borderId="25" xfId="0" applyFont="1" applyFill="1" applyBorder="1" applyAlignment="1" applyProtection="1">
      <protection hidden="1"/>
    </xf>
    <xf numFmtId="0" fontId="4" fillId="24" borderId="0" xfId="0" applyFont="1" applyFill="1" applyBorder="1"/>
    <xf numFmtId="0" fontId="4" fillId="24" borderId="26" xfId="0" applyFont="1" applyFill="1" applyBorder="1"/>
    <xf numFmtId="166" fontId="4" fillId="24" borderId="56" xfId="1" applyFont="1" applyFill="1" applyBorder="1" applyProtection="1">
      <protection hidden="1"/>
    </xf>
    <xf numFmtId="0" fontId="4" fillId="24" borderId="43" xfId="0" applyFont="1" applyFill="1" applyBorder="1" applyProtection="1">
      <protection hidden="1"/>
    </xf>
    <xf numFmtId="0" fontId="1" fillId="0" borderId="2" xfId="0" applyFont="1" applyFill="1" applyBorder="1" applyAlignment="1" applyProtection="1">
      <alignment horizontal="center" vertical="center" wrapText="1"/>
      <protection hidden="1"/>
    </xf>
    <xf numFmtId="3" fontId="11" fillId="24" borderId="5" xfId="0" applyNumberFormat="1" applyFont="1" applyFill="1" applyBorder="1" applyAlignment="1" applyProtection="1">
      <alignment horizontal="center" vertical="center" wrapText="1"/>
      <protection hidden="1"/>
    </xf>
    <xf numFmtId="3" fontId="11" fillId="24" borderId="9" xfId="0" applyNumberFormat="1" applyFont="1" applyFill="1" applyBorder="1" applyAlignment="1" applyProtection="1">
      <alignment horizontal="center" vertical="center" wrapText="1"/>
      <protection hidden="1"/>
    </xf>
    <xf numFmtId="3" fontId="11" fillId="24" borderId="6" xfId="0" applyNumberFormat="1" applyFont="1" applyFill="1" applyBorder="1" applyAlignment="1" applyProtection="1">
      <alignment horizontal="center" vertical="center" wrapText="1"/>
      <protection hidden="1"/>
    </xf>
    <xf numFmtId="166" fontId="13" fillId="24" borderId="5" xfId="1" applyFont="1" applyFill="1" applyBorder="1" applyAlignment="1" applyProtection="1">
      <alignment horizontal="center"/>
      <protection locked="0"/>
    </xf>
    <xf numFmtId="166" fontId="13" fillId="24" borderId="9" xfId="1" applyFont="1" applyFill="1" applyBorder="1" applyAlignment="1" applyProtection="1">
      <alignment horizontal="center"/>
      <protection locked="0"/>
    </xf>
    <xf numFmtId="166" fontId="13" fillId="24" borderId="24" xfId="1" applyFont="1" applyFill="1" applyBorder="1" applyAlignment="1" applyProtection="1">
      <alignment horizontal="center"/>
      <protection locked="0"/>
    </xf>
    <xf numFmtId="166" fontId="1" fillId="24" borderId="2" xfId="1" applyFont="1" applyFill="1" applyBorder="1" applyAlignment="1" applyProtection="1">
      <alignment horizontal="center"/>
      <protection locked="0"/>
    </xf>
    <xf numFmtId="166" fontId="1" fillId="24" borderId="20" xfId="1" applyFont="1" applyFill="1" applyBorder="1" applyAlignment="1" applyProtection="1">
      <alignment horizontal="center"/>
      <protection locked="0"/>
    </xf>
    <xf numFmtId="3" fontId="11" fillId="24" borderId="2" xfId="0" applyNumberFormat="1" applyFont="1" applyFill="1" applyBorder="1" applyAlignment="1" applyProtection="1">
      <alignment horizontal="center" vertical="center" wrapText="1"/>
      <protection hidden="1"/>
    </xf>
    <xf numFmtId="166" fontId="1" fillId="2" borderId="5" xfId="1" applyFont="1" applyFill="1" applyBorder="1" applyAlignment="1" applyProtection="1">
      <alignment horizontal="center" vertical="center" wrapText="1"/>
      <protection hidden="1"/>
    </xf>
    <xf numFmtId="166" fontId="1" fillId="2" borderId="9" xfId="1" applyFont="1" applyFill="1" applyBorder="1" applyAlignment="1" applyProtection="1">
      <alignment horizontal="center" vertical="center" wrapText="1"/>
      <protection hidden="1"/>
    </xf>
    <xf numFmtId="166" fontId="1" fillId="2" borderId="6" xfId="1" applyFont="1" applyFill="1" applyBorder="1" applyAlignment="1" applyProtection="1">
      <alignment horizontal="center" vertical="center" wrapText="1"/>
      <protection hidden="1"/>
    </xf>
    <xf numFmtId="3" fontId="11" fillId="16" borderId="27" xfId="0" applyNumberFormat="1" applyFont="1" applyFill="1" applyBorder="1" applyAlignment="1" applyProtection="1">
      <alignment horizontal="center" vertical="center" wrapText="1"/>
      <protection hidden="1"/>
    </xf>
    <xf numFmtId="3" fontId="11" fillId="16" borderId="9" xfId="0" applyNumberFormat="1" applyFont="1" applyFill="1" applyBorder="1" applyAlignment="1" applyProtection="1">
      <alignment horizontal="center" vertical="center" wrapText="1"/>
      <protection hidden="1"/>
    </xf>
    <xf numFmtId="3" fontId="11" fillId="16" borderId="6" xfId="0" applyNumberFormat="1" applyFont="1" applyFill="1" applyBorder="1" applyAlignment="1" applyProtection="1">
      <alignment horizontal="center" vertical="center" wrapText="1"/>
      <protection hidden="1"/>
    </xf>
    <xf numFmtId="3" fontId="11" fillId="16" borderId="5" xfId="0" applyNumberFormat="1" applyFont="1" applyFill="1" applyBorder="1" applyAlignment="1" applyProtection="1">
      <alignment horizontal="center" vertical="center" wrapText="1"/>
      <protection hidden="1"/>
    </xf>
    <xf numFmtId="166" fontId="1" fillId="17" borderId="5" xfId="1" applyFont="1" applyFill="1" applyBorder="1" applyAlignment="1" applyProtection="1">
      <alignment horizontal="center"/>
    </xf>
    <xf numFmtId="166" fontId="1" fillId="17" borderId="9" xfId="1" applyFont="1" applyFill="1" applyBorder="1" applyAlignment="1" applyProtection="1">
      <alignment horizontal="center"/>
    </xf>
    <xf numFmtId="166" fontId="1" fillId="17" borderId="6" xfId="1" applyFont="1" applyFill="1" applyBorder="1" applyAlignment="1" applyProtection="1">
      <alignment horizontal="center"/>
    </xf>
    <xf numFmtId="0" fontId="11" fillId="2" borderId="2" xfId="0" applyNumberFormat="1" applyFont="1" applyFill="1" applyBorder="1" applyAlignment="1" applyProtection="1">
      <alignment horizontal="left" vertical="center" wrapText="1"/>
      <protection hidden="1"/>
    </xf>
    <xf numFmtId="0" fontId="11" fillId="2" borderId="20" xfId="0" applyNumberFormat="1" applyFont="1" applyFill="1" applyBorder="1" applyAlignment="1" applyProtection="1">
      <alignment horizontal="left" vertical="center" wrapText="1"/>
      <protection hidden="1"/>
    </xf>
    <xf numFmtId="166" fontId="1" fillId="7" borderId="2" xfId="1" applyFont="1" applyFill="1" applyBorder="1" applyAlignment="1" applyProtection="1">
      <alignment horizontal="center"/>
      <protection locked="0"/>
    </xf>
    <xf numFmtId="9" fontId="1" fillId="17" borderId="5" xfId="4" applyFont="1" applyFill="1" applyBorder="1" applyAlignment="1" applyProtection="1">
      <alignment horizontal="right"/>
      <protection locked="0"/>
    </xf>
    <xf numFmtId="9" fontId="1" fillId="17" borderId="9" xfId="4" applyFont="1" applyFill="1" applyBorder="1" applyAlignment="1" applyProtection="1">
      <alignment horizontal="right"/>
      <protection locked="0"/>
    </xf>
    <xf numFmtId="9" fontId="1" fillId="17" borderId="6" xfId="4" applyFont="1" applyFill="1" applyBorder="1" applyAlignment="1" applyProtection="1">
      <alignment horizontal="right"/>
      <protection locked="0"/>
    </xf>
    <xf numFmtId="10" fontId="11" fillId="16" borderId="8" xfId="0" applyNumberFormat="1" applyFont="1" applyFill="1" applyBorder="1" applyAlignment="1" applyProtection="1">
      <alignment horizontal="center" vertical="center" wrapText="1"/>
      <protection hidden="1"/>
    </xf>
    <xf numFmtId="10" fontId="11" fillId="16" borderId="5" xfId="0" applyNumberFormat="1" applyFont="1" applyFill="1" applyBorder="1" applyAlignment="1" applyProtection="1">
      <alignment horizontal="center" vertical="center" wrapText="1"/>
      <protection hidden="1"/>
    </xf>
    <xf numFmtId="10" fontId="11" fillId="16" borderId="9" xfId="0" applyNumberFormat="1" applyFont="1" applyFill="1" applyBorder="1" applyAlignment="1" applyProtection="1">
      <alignment horizontal="center" vertical="center" wrapText="1"/>
      <protection hidden="1"/>
    </xf>
    <xf numFmtId="10" fontId="11" fillId="16" borderId="6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25" xfId="0" applyFont="1" applyBorder="1" applyAlignment="1" applyProtection="1">
      <alignment horizontal="center"/>
      <protection hidden="1"/>
    </xf>
    <xf numFmtId="0" fontId="4" fillId="0" borderId="0" xfId="0" applyFont="1" applyBorder="1" applyAlignment="1" applyProtection="1">
      <alignment horizontal="center"/>
      <protection hidden="1"/>
    </xf>
    <xf numFmtId="0" fontId="4" fillId="0" borderId="26" xfId="0" applyFont="1" applyBorder="1" applyAlignment="1" applyProtection="1">
      <alignment horizontal="center"/>
      <protection hidden="1"/>
    </xf>
    <xf numFmtId="49" fontId="19" fillId="20" borderId="27" xfId="0" applyNumberFormat="1" applyFont="1" applyFill="1" applyBorder="1" applyAlignment="1" applyProtection="1">
      <alignment horizontal="left" vertical="center" wrapText="1"/>
      <protection hidden="1"/>
    </xf>
    <xf numFmtId="0" fontId="19" fillId="20" borderId="9" xfId="0" applyNumberFormat="1" applyFont="1" applyFill="1" applyBorder="1" applyAlignment="1" applyProtection="1">
      <alignment horizontal="left" vertical="center" wrapText="1"/>
      <protection hidden="1"/>
    </xf>
    <xf numFmtId="0" fontId="19" fillId="20" borderId="24" xfId="0" applyNumberFormat="1" applyFont="1" applyFill="1" applyBorder="1" applyAlignment="1" applyProtection="1">
      <alignment horizontal="left" vertical="center" wrapText="1"/>
      <protection hidden="1"/>
    </xf>
    <xf numFmtId="3" fontId="11" fillId="2" borderId="19" xfId="0" applyNumberFormat="1" applyFont="1" applyFill="1" applyBorder="1" applyAlignment="1" applyProtection="1">
      <alignment horizontal="center" vertical="center" wrapText="1"/>
      <protection hidden="1"/>
    </xf>
    <xf numFmtId="3" fontId="11" fillId="2" borderId="2" xfId="0" applyNumberFormat="1" applyFont="1" applyFill="1" applyBorder="1" applyAlignment="1" applyProtection="1">
      <alignment horizontal="center" vertical="center" wrapText="1"/>
      <protection hidden="1"/>
    </xf>
    <xf numFmtId="166" fontId="1" fillId="7" borderId="44" xfId="1" applyFont="1" applyFill="1" applyBorder="1" applyAlignment="1" applyProtection="1">
      <alignment horizontal="center"/>
      <protection locked="0"/>
    </xf>
    <xf numFmtId="166" fontId="1" fillId="7" borderId="45" xfId="1" applyFont="1" applyFill="1" applyBorder="1" applyAlignment="1" applyProtection="1">
      <alignment horizontal="center"/>
      <protection locked="0"/>
    </xf>
    <xf numFmtId="166" fontId="1" fillId="7" borderId="46" xfId="1" applyFont="1" applyFill="1" applyBorder="1" applyAlignment="1" applyProtection="1">
      <alignment horizontal="center"/>
      <protection locked="0"/>
    </xf>
    <xf numFmtId="166" fontId="1" fillId="7" borderId="40" xfId="1" applyFont="1" applyFill="1" applyBorder="1" applyAlignment="1" applyProtection="1">
      <alignment horizontal="center"/>
      <protection locked="0"/>
    </xf>
    <xf numFmtId="166" fontId="1" fillId="7" borderId="47" xfId="1" applyFont="1" applyFill="1" applyBorder="1" applyAlignment="1" applyProtection="1">
      <alignment horizontal="center"/>
      <protection locked="0"/>
    </xf>
    <xf numFmtId="166" fontId="1" fillId="7" borderId="48" xfId="1" applyFont="1" applyFill="1" applyBorder="1" applyAlignment="1" applyProtection="1">
      <alignment horizontal="center"/>
      <protection locked="0"/>
    </xf>
    <xf numFmtId="166" fontId="11" fillId="2" borderId="2" xfId="1" applyFont="1" applyFill="1" applyBorder="1" applyAlignment="1" applyProtection="1">
      <alignment horizontal="center" vertical="center" wrapText="1"/>
      <protection hidden="1"/>
    </xf>
    <xf numFmtId="0" fontId="5" fillId="24" borderId="25" xfId="0" applyFont="1" applyFill="1" applyBorder="1" applyAlignment="1" applyProtection="1">
      <alignment horizontal="left"/>
      <protection hidden="1"/>
    </xf>
    <xf numFmtId="0" fontId="5" fillId="24" borderId="0" xfId="0" applyFont="1" applyFill="1" applyBorder="1" applyAlignment="1" applyProtection="1">
      <alignment horizontal="left"/>
      <protection hidden="1"/>
    </xf>
    <xf numFmtId="0" fontId="5" fillId="24" borderId="43" xfId="0" applyFont="1" applyFill="1" applyBorder="1" applyAlignment="1" applyProtection="1">
      <alignment horizontal="left"/>
      <protection hidden="1"/>
    </xf>
    <xf numFmtId="0" fontId="5" fillId="7" borderId="2" xfId="0" applyFont="1" applyFill="1" applyBorder="1" applyAlignment="1" applyProtection="1">
      <alignment horizontal="center"/>
      <protection locked="0"/>
    </xf>
    <xf numFmtId="0" fontId="5" fillId="7" borderId="5" xfId="0" applyFont="1" applyFill="1" applyBorder="1" applyAlignment="1" applyProtection="1">
      <alignment horizontal="center"/>
      <protection locked="0"/>
    </xf>
    <xf numFmtId="0" fontId="5" fillId="7" borderId="6" xfId="0" applyFont="1" applyFill="1" applyBorder="1" applyAlignment="1" applyProtection="1">
      <alignment horizontal="center"/>
      <protection locked="0"/>
    </xf>
    <xf numFmtId="0" fontId="11" fillId="2" borderId="5" xfId="0" applyNumberFormat="1" applyFont="1" applyFill="1" applyBorder="1" applyAlignment="1" applyProtection="1">
      <alignment horizontal="left" vertical="center" wrapText="1"/>
      <protection hidden="1"/>
    </xf>
    <xf numFmtId="0" fontId="11" fillId="2" borderId="9" xfId="0" applyNumberFormat="1" applyFont="1" applyFill="1" applyBorder="1" applyAlignment="1" applyProtection="1">
      <alignment horizontal="left" vertical="center" wrapText="1"/>
      <protection hidden="1"/>
    </xf>
    <xf numFmtId="0" fontId="11" fillId="2" borderId="24" xfId="0" applyNumberFormat="1" applyFont="1" applyFill="1" applyBorder="1" applyAlignment="1" applyProtection="1">
      <alignment horizontal="left" vertical="center" wrapText="1"/>
      <protection hidden="1"/>
    </xf>
    <xf numFmtId="0" fontId="5" fillId="7" borderId="13" xfId="0" applyFont="1" applyFill="1" applyBorder="1" applyAlignment="1" applyProtection="1">
      <alignment horizontal="left" vertical="top" wrapText="1"/>
      <protection locked="0"/>
    </xf>
    <xf numFmtId="0" fontId="5" fillId="7" borderId="18" xfId="0" applyFont="1" applyFill="1" applyBorder="1" applyAlignment="1" applyProtection="1">
      <alignment horizontal="left" vertical="top" wrapText="1"/>
      <protection locked="0"/>
    </xf>
    <xf numFmtId="49" fontId="19" fillId="20" borderId="9" xfId="0" applyNumberFormat="1" applyFont="1" applyFill="1" applyBorder="1" applyAlignment="1" applyProtection="1">
      <alignment horizontal="left" vertical="center" wrapText="1"/>
      <protection hidden="1"/>
    </xf>
    <xf numFmtId="49" fontId="19" fillId="20" borderId="24" xfId="0" applyNumberFormat="1" applyFont="1" applyFill="1" applyBorder="1" applyAlignment="1" applyProtection="1">
      <alignment horizontal="left" vertical="center" wrapText="1"/>
      <protection hidden="1"/>
    </xf>
    <xf numFmtId="166" fontId="13" fillId="2" borderId="5" xfId="1" applyFont="1" applyFill="1" applyBorder="1" applyAlignment="1" applyProtection="1">
      <alignment horizontal="center" vertical="center" wrapText="1"/>
      <protection hidden="1"/>
    </xf>
    <xf numFmtId="166" fontId="13" fillId="2" borderId="9" xfId="1" applyFont="1" applyFill="1" applyBorder="1" applyAlignment="1" applyProtection="1">
      <alignment horizontal="center" vertical="center" wrapText="1"/>
      <protection hidden="1"/>
    </xf>
    <xf numFmtId="166" fontId="13" fillId="2" borderId="6" xfId="1" applyFont="1" applyFill="1" applyBorder="1" applyAlignment="1" applyProtection="1">
      <alignment horizontal="center" vertical="center" wrapText="1"/>
      <protection hidden="1"/>
    </xf>
    <xf numFmtId="166" fontId="4" fillId="7" borderId="44" xfId="1" applyFont="1" applyFill="1" applyBorder="1" applyAlignment="1" applyProtection="1">
      <alignment horizontal="center"/>
      <protection locked="0"/>
    </xf>
    <xf numFmtId="166" fontId="4" fillId="7" borderId="45" xfId="1" applyFont="1" applyFill="1" applyBorder="1" applyAlignment="1" applyProtection="1">
      <alignment horizontal="center"/>
      <protection locked="0"/>
    </xf>
    <xf numFmtId="166" fontId="4" fillId="7" borderId="46" xfId="1" applyFont="1" applyFill="1" applyBorder="1" applyAlignment="1" applyProtection="1">
      <alignment horizontal="center"/>
      <protection locked="0"/>
    </xf>
    <xf numFmtId="166" fontId="4" fillId="7" borderId="40" xfId="1" applyFont="1" applyFill="1" applyBorder="1" applyAlignment="1" applyProtection="1">
      <alignment horizontal="center"/>
      <protection locked="0"/>
    </xf>
    <xf numFmtId="166" fontId="4" fillId="7" borderId="47" xfId="1" applyFont="1" applyFill="1" applyBorder="1" applyAlignment="1" applyProtection="1">
      <alignment horizontal="center"/>
      <protection locked="0"/>
    </xf>
    <xf numFmtId="166" fontId="4" fillId="7" borderId="48" xfId="1" applyFont="1" applyFill="1" applyBorder="1" applyAlignment="1" applyProtection="1">
      <alignment horizontal="center"/>
      <protection locked="0"/>
    </xf>
    <xf numFmtId="0" fontId="4" fillId="24" borderId="25" xfId="0" applyFont="1" applyFill="1" applyBorder="1" applyAlignment="1" applyProtection="1">
      <alignment horizontal="center"/>
      <protection hidden="1"/>
    </xf>
    <xf numFmtId="0" fontId="4" fillId="24" borderId="0" xfId="0" applyFont="1" applyFill="1" applyBorder="1" applyAlignment="1" applyProtection="1">
      <alignment horizontal="center"/>
      <protection hidden="1"/>
    </xf>
    <xf numFmtId="0" fontId="4" fillId="24" borderId="26" xfId="0" applyFont="1" applyFill="1" applyBorder="1" applyAlignment="1" applyProtection="1">
      <alignment horizontal="center"/>
      <protection hidden="1"/>
    </xf>
    <xf numFmtId="166" fontId="13" fillId="17" borderId="5" xfId="1" applyFont="1" applyFill="1" applyBorder="1" applyAlignment="1" applyProtection="1">
      <alignment horizontal="center" vertical="center" wrapText="1"/>
      <protection locked="0"/>
    </xf>
    <xf numFmtId="166" fontId="13" fillId="17" borderId="9" xfId="1" applyFont="1" applyFill="1" applyBorder="1" applyAlignment="1" applyProtection="1">
      <alignment horizontal="center" vertical="center" wrapText="1"/>
      <protection locked="0"/>
    </xf>
    <xf numFmtId="166" fontId="13" fillId="17" borderId="6" xfId="1" applyFont="1" applyFill="1" applyBorder="1" applyAlignment="1" applyProtection="1">
      <alignment horizontal="center" vertical="center" wrapText="1"/>
      <protection locked="0"/>
    </xf>
    <xf numFmtId="0" fontId="2" fillId="13" borderId="10" xfId="0" applyFont="1" applyFill="1" applyBorder="1" applyAlignment="1" applyProtection="1">
      <alignment horizontal="center"/>
      <protection hidden="1"/>
    </xf>
    <xf numFmtId="166" fontId="11" fillId="17" borderId="2" xfId="1" applyFont="1" applyFill="1" applyBorder="1" applyAlignment="1" applyProtection="1">
      <alignment horizontal="center" vertical="center" wrapText="1"/>
      <protection hidden="1"/>
    </xf>
    <xf numFmtId="3" fontId="13" fillId="2" borderId="19" xfId="0" applyNumberFormat="1" applyFont="1" applyFill="1" applyBorder="1" applyAlignment="1" applyProtection="1">
      <alignment horizontal="center" vertical="center" wrapText="1"/>
      <protection hidden="1"/>
    </xf>
    <xf numFmtId="3" fontId="13" fillId="2" borderId="2" xfId="0" applyNumberFormat="1" applyFont="1" applyFill="1" applyBorder="1" applyAlignment="1" applyProtection="1">
      <alignment horizontal="center" vertical="center" wrapText="1"/>
      <protection hidden="1"/>
    </xf>
    <xf numFmtId="49" fontId="17" fillId="20" borderId="29" xfId="0" applyNumberFormat="1" applyFont="1" applyFill="1" applyBorder="1" applyAlignment="1" applyProtection="1">
      <alignment horizontal="center" vertical="center" wrapText="1"/>
      <protection hidden="1"/>
    </xf>
    <xf numFmtId="0" fontId="17" fillId="20" borderId="15" xfId="0" applyNumberFormat="1" applyFont="1" applyFill="1" applyBorder="1" applyAlignment="1" applyProtection="1">
      <alignment horizontal="center" vertical="center" wrapText="1"/>
      <protection hidden="1"/>
    </xf>
    <xf numFmtId="0" fontId="17" fillId="20" borderId="42" xfId="0" applyNumberFormat="1" applyFont="1" applyFill="1" applyBorder="1" applyAlignment="1" applyProtection="1">
      <alignment horizontal="center" vertical="center" wrapText="1"/>
      <protection hidden="1"/>
    </xf>
    <xf numFmtId="0" fontId="5" fillId="17" borderId="2" xfId="0" applyFont="1" applyFill="1" applyBorder="1" applyAlignment="1" applyProtection="1">
      <alignment horizontal="center"/>
      <protection hidden="1"/>
    </xf>
    <xf numFmtId="49" fontId="17" fillId="24" borderId="27" xfId="0" applyNumberFormat="1" applyFont="1" applyFill="1" applyBorder="1" applyAlignment="1" applyProtection="1">
      <alignment horizontal="center" vertical="center" wrapText="1"/>
      <protection hidden="1"/>
    </xf>
    <xf numFmtId="0" fontId="17" fillId="24" borderId="9" xfId="0" applyNumberFormat="1" applyFont="1" applyFill="1" applyBorder="1" applyAlignment="1" applyProtection="1">
      <alignment horizontal="center" vertical="center" wrapText="1"/>
      <protection hidden="1"/>
    </xf>
    <xf numFmtId="0" fontId="17" fillId="24" borderId="24" xfId="0" applyNumberFormat="1" applyFont="1" applyFill="1" applyBorder="1" applyAlignment="1" applyProtection="1">
      <alignment horizontal="center" vertical="center" wrapText="1"/>
      <protection hidden="1"/>
    </xf>
    <xf numFmtId="0" fontId="2" fillId="13" borderId="2" xfId="0" applyFont="1" applyFill="1" applyBorder="1" applyAlignment="1" applyProtection="1">
      <alignment horizontal="center"/>
      <protection hidden="1"/>
    </xf>
    <xf numFmtId="0" fontId="13" fillId="2" borderId="5" xfId="0" applyFont="1" applyFill="1" applyBorder="1" applyAlignment="1" applyProtection="1">
      <alignment horizontal="center" vertical="center" wrapText="1"/>
      <protection hidden="1"/>
    </xf>
    <xf numFmtId="0" fontId="13" fillId="2" borderId="9" xfId="0" applyFont="1" applyFill="1" applyBorder="1" applyAlignment="1" applyProtection="1">
      <alignment horizontal="center" vertical="center" wrapText="1"/>
      <protection hidden="1"/>
    </xf>
    <xf numFmtId="0" fontId="13" fillId="2" borderId="6" xfId="0" applyFont="1" applyFill="1" applyBorder="1" applyAlignment="1" applyProtection="1">
      <alignment horizontal="center" vertical="center" wrapText="1"/>
      <protection hidden="1"/>
    </xf>
    <xf numFmtId="0" fontId="4" fillId="23" borderId="2" xfId="0" applyFont="1" applyFill="1" applyBorder="1" applyAlignment="1" applyProtection="1">
      <alignment horizontal="left"/>
      <protection hidden="1"/>
    </xf>
    <xf numFmtId="0" fontId="4" fillId="23" borderId="20" xfId="0" applyFont="1" applyFill="1" applyBorder="1" applyAlignment="1" applyProtection="1">
      <alignment horizontal="left"/>
      <protection hidden="1"/>
    </xf>
    <xf numFmtId="0" fontId="5" fillId="17" borderId="5" xfId="0" applyFont="1" applyFill="1" applyBorder="1" applyAlignment="1" applyProtection="1">
      <alignment horizontal="center"/>
      <protection hidden="1"/>
    </xf>
    <xf numFmtId="0" fontId="5" fillId="17" borderId="6" xfId="0" applyFont="1" applyFill="1" applyBorder="1" applyAlignment="1" applyProtection="1">
      <alignment horizontal="center"/>
      <protection hidden="1"/>
    </xf>
    <xf numFmtId="0" fontId="11" fillId="2" borderId="5" xfId="0" applyFont="1" applyFill="1" applyBorder="1" applyAlignment="1" applyProtection="1">
      <alignment horizontal="center" vertical="center" wrapText="1"/>
      <protection hidden="1"/>
    </xf>
    <xf numFmtId="0" fontId="11" fillId="2" borderId="9" xfId="0" applyFont="1" applyFill="1" applyBorder="1" applyAlignment="1" applyProtection="1">
      <alignment horizontal="center" vertical="center" wrapText="1"/>
      <protection hidden="1"/>
    </xf>
    <xf numFmtId="0" fontId="11" fillId="2" borderId="6" xfId="0" applyFont="1" applyFill="1" applyBorder="1" applyAlignment="1" applyProtection="1">
      <alignment horizontal="center" vertical="center" wrapText="1"/>
      <protection hidden="1"/>
    </xf>
    <xf numFmtId="0" fontId="13" fillId="2" borderId="2" xfId="0" applyFont="1" applyFill="1" applyBorder="1" applyAlignment="1" applyProtection="1">
      <alignment horizontal="center" vertical="center" wrapText="1"/>
      <protection hidden="1"/>
    </xf>
    <xf numFmtId="0" fontId="5" fillId="7" borderId="52" xfId="0" applyFont="1" applyFill="1" applyBorder="1" applyAlignment="1" applyProtection="1">
      <alignment horizontal="center"/>
      <protection locked="0"/>
    </xf>
    <xf numFmtId="0" fontId="5" fillId="7" borderId="22" xfId="0" applyFont="1" applyFill="1" applyBorder="1" applyAlignment="1" applyProtection="1">
      <alignment horizontal="center"/>
      <protection locked="0"/>
    </xf>
    <xf numFmtId="0" fontId="11" fillId="2" borderId="15" xfId="0" applyNumberFormat="1" applyFont="1" applyFill="1" applyBorder="1" applyAlignment="1" applyProtection="1">
      <alignment horizontal="left" vertical="center" wrapText="1"/>
      <protection hidden="1"/>
    </xf>
    <xf numFmtId="0" fontId="11" fillId="2" borderId="42" xfId="0" applyNumberFormat="1" applyFont="1" applyFill="1" applyBorder="1" applyAlignment="1" applyProtection="1">
      <alignment horizontal="left" vertical="center" wrapText="1"/>
      <protection hidden="1"/>
    </xf>
    <xf numFmtId="0" fontId="5" fillId="24" borderId="31" xfId="0" applyFont="1" applyFill="1" applyBorder="1" applyAlignment="1" applyProtection="1">
      <alignment horizontal="left" vertical="top"/>
      <protection hidden="1"/>
    </xf>
    <xf numFmtId="0" fontId="5" fillId="24" borderId="32" xfId="0" applyFont="1" applyFill="1" applyBorder="1" applyAlignment="1" applyProtection="1">
      <alignment horizontal="left" vertical="top"/>
      <protection hidden="1"/>
    </xf>
    <xf numFmtId="0" fontId="5" fillId="24" borderId="49" xfId="0" applyFont="1" applyFill="1" applyBorder="1" applyAlignment="1" applyProtection="1">
      <alignment horizontal="left" vertical="top"/>
      <protection hidden="1"/>
    </xf>
    <xf numFmtId="14" fontId="5" fillId="7" borderId="2" xfId="0" applyNumberFormat="1" applyFont="1" applyFill="1" applyBorder="1" applyAlignment="1" applyProtection="1">
      <alignment horizontal="center"/>
      <protection locked="0"/>
    </xf>
    <xf numFmtId="49" fontId="17" fillId="24" borderId="29" xfId="0" applyNumberFormat="1" applyFont="1" applyFill="1" applyBorder="1" applyAlignment="1" applyProtection="1">
      <alignment horizontal="center" vertical="center" wrapText="1"/>
      <protection hidden="1"/>
    </xf>
    <xf numFmtId="0" fontId="17" fillId="24" borderId="15" xfId="0" applyNumberFormat="1" applyFont="1" applyFill="1" applyBorder="1" applyAlignment="1" applyProtection="1">
      <alignment horizontal="center" vertical="center" wrapText="1"/>
      <protection hidden="1"/>
    </xf>
    <xf numFmtId="0" fontId="17" fillId="24" borderId="42" xfId="0" applyNumberFormat="1" applyFont="1" applyFill="1" applyBorder="1" applyAlignment="1" applyProtection="1">
      <alignment horizontal="center" vertical="center" wrapText="1"/>
      <protection hidden="1"/>
    </xf>
    <xf numFmtId="0" fontId="2" fillId="24" borderId="2" xfId="0" applyFont="1" applyFill="1" applyBorder="1" applyAlignment="1" applyProtection="1">
      <alignment horizontal="center"/>
      <protection hidden="1"/>
    </xf>
    <xf numFmtId="10" fontId="11" fillId="24" borderId="8" xfId="0" applyNumberFormat="1" applyFont="1" applyFill="1" applyBorder="1" applyAlignment="1" applyProtection="1">
      <alignment horizontal="center" vertical="center" wrapText="1"/>
      <protection hidden="1"/>
    </xf>
    <xf numFmtId="10" fontId="11" fillId="24" borderId="5" xfId="0" applyNumberFormat="1" applyFont="1" applyFill="1" applyBorder="1" applyAlignment="1" applyProtection="1">
      <alignment horizontal="center" vertical="center" wrapText="1"/>
      <protection hidden="1"/>
    </xf>
    <xf numFmtId="10" fontId="11" fillId="24" borderId="9" xfId="0" applyNumberFormat="1" applyFont="1" applyFill="1" applyBorder="1" applyAlignment="1" applyProtection="1">
      <alignment horizontal="center" vertical="center" wrapText="1"/>
      <protection hidden="1"/>
    </xf>
    <xf numFmtId="3" fontId="13" fillId="2" borderId="17" xfId="0" applyNumberFormat="1" applyFont="1" applyFill="1" applyBorder="1" applyAlignment="1" applyProtection="1">
      <alignment horizontal="center" vertical="center" wrapText="1"/>
      <protection hidden="1"/>
    </xf>
    <xf numFmtId="3" fontId="13" fillId="2" borderId="13" xfId="0" applyNumberFormat="1" applyFont="1" applyFill="1" applyBorder="1" applyAlignment="1" applyProtection="1">
      <alignment horizontal="center" vertical="center" wrapText="1"/>
      <protection hidden="1"/>
    </xf>
    <xf numFmtId="166" fontId="13" fillId="2" borderId="2" xfId="1" applyFont="1" applyFill="1" applyBorder="1" applyAlignment="1" applyProtection="1">
      <alignment horizontal="center" vertical="center" wrapText="1"/>
      <protection hidden="1"/>
    </xf>
    <xf numFmtId="49" fontId="19" fillId="24" borderId="27" xfId="0" applyNumberFormat="1" applyFont="1" applyFill="1" applyBorder="1" applyAlignment="1" applyProtection="1">
      <alignment horizontal="left" vertical="center" wrapText="1"/>
      <protection hidden="1"/>
    </xf>
    <xf numFmtId="0" fontId="19" fillId="24" borderId="9" xfId="0" applyNumberFormat="1" applyFont="1" applyFill="1" applyBorder="1" applyAlignment="1" applyProtection="1">
      <alignment horizontal="left" vertical="center" wrapText="1"/>
      <protection hidden="1"/>
    </xf>
    <xf numFmtId="0" fontId="19" fillId="24" borderId="24" xfId="0" applyNumberFormat="1" applyFont="1" applyFill="1" applyBorder="1" applyAlignment="1" applyProtection="1">
      <alignment horizontal="left" vertical="center" wrapText="1"/>
      <protection hidden="1"/>
    </xf>
    <xf numFmtId="3" fontId="11" fillId="24" borderId="19" xfId="0" applyNumberFormat="1" applyFont="1" applyFill="1" applyBorder="1" applyAlignment="1" applyProtection="1">
      <alignment horizontal="center" vertical="center" wrapText="1"/>
      <protection hidden="1"/>
    </xf>
    <xf numFmtId="166" fontId="11" fillId="24" borderId="44" xfId="1" applyFont="1" applyFill="1" applyBorder="1" applyAlignment="1" applyProtection="1">
      <alignment horizontal="center"/>
      <protection locked="0"/>
    </xf>
    <xf numFmtId="166" fontId="11" fillId="24" borderId="45" xfId="1" applyFont="1" applyFill="1" applyBorder="1" applyAlignment="1" applyProtection="1">
      <alignment horizontal="center"/>
      <protection locked="0"/>
    </xf>
    <xf numFmtId="166" fontId="11" fillId="24" borderId="46" xfId="1" applyFont="1" applyFill="1" applyBorder="1" applyAlignment="1" applyProtection="1">
      <alignment horizontal="center"/>
      <protection locked="0"/>
    </xf>
    <xf numFmtId="166" fontId="11" fillId="24" borderId="40" xfId="1" applyFont="1" applyFill="1" applyBorder="1" applyAlignment="1" applyProtection="1">
      <alignment horizontal="center"/>
      <protection locked="0"/>
    </xf>
    <xf numFmtId="166" fontId="11" fillId="24" borderId="47" xfId="1" applyFont="1" applyFill="1" applyBorder="1" applyAlignment="1" applyProtection="1">
      <alignment horizontal="center"/>
      <protection locked="0"/>
    </xf>
    <xf numFmtId="166" fontId="11" fillId="24" borderId="48" xfId="1" applyFont="1" applyFill="1" applyBorder="1" applyAlignment="1" applyProtection="1">
      <alignment horizontal="center"/>
      <protection locked="0"/>
    </xf>
    <xf numFmtId="166" fontId="11" fillId="24" borderId="2" xfId="1" applyFont="1" applyFill="1" applyBorder="1" applyAlignment="1" applyProtection="1">
      <alignment horizontal="center" vertical="center" wrapText="1"/>
      <protection hidden="1"/>
    </xf>
    <xf numFmtId="0" fontId="11" fillId="24" borderId="25" xfId="0" applyFont="1" applyFill="1" applyBorder="1" applyAlignment="1" applyProtection="1">
      <alignment horizontal="center"/>
      <protection hidden="1"/>
    </xf>
    <xf numFmtId="0" fontId="11" fillId="24" borderId="0" xfId="0" applyFont="1" applyFill="1" applyBorder="1" applyAlignment="1" applyProtection="1">
      <alignment horizontal="center"/>
      <protection hidden="1"/>
    </xf>
    <xf numFmtId="0" fontId="11" fillId="24" borderId="26" xfId="0" applyFont="1" applyFill="1" applyBorder="1" applyAlignment="1" applyProtection="1">
      <alignment horizontal="center"/>
      <protection hidden="1"/>
    </xf>
    <xf numFmtId="9" fontId="11" fillId="24" borderId="5" xfId="4" applyFont="1" applyFill="1" applyBorder="1" applyAlignment="1" applyProtection="1">
      <alignment horizontal="right"/>
    </xf>
    <xf numFmtId="9" fontId="11" fillId="24" borderId="9" xfId="4" applyFont="1" applyFill="1" applyBorder="1" applyAlignment="1" applyProtection="1">
      <alignment horizontal="right"/>
    </xf>
    <xf numFmtId="166" fontId="13" fillId="24" borderId="5" xfId="1" applyFont="1" applyFill="1" applyBorder="1" applyAlignment="1" applyProtection="1">
      <alignment horizontal="center" wrapText="1"/>
    </xf>
    <xf numFmtId="166" fontId="13" fillId="24" borderId="9" xfId="1" applyFont="1" applyFill="1" applyBorder="1" applyAlignment="1" applyProtection="1">
      <alignment horizontal="center" wrapText="1"/>
    </xf>
    <xf numFmtId="3" fontId="13" fillId="24" borderId="17" xfId="0" applyNumberFormat="1" applyFont="1" applyFill="1" applyBorder="1" applyAlignment="1" applyProtection="1">
      <alignment horizontal="center" vertical="center" wrapText="1"/>
      <protection hidden="1"/>
    </xf>
    <xf numFmtId="3" fontId="13" fillId="24" borderId="13" xfId="0" applyNumberFormat="1" applyFont="1" applyFill="1" applyBorder="1" applyAlignment="1" applyProtection="1">
      <alignment horizontal="center" vertical="center" wrapText="1"/>
      <protection hidden="1"/>
    </xf>
    <xf numFmtId="166" fontId="11" fillId="24" borderId="5" xfId="1" applyFont="1" applyFill="1" applyBorder="1" applyAlignment="1" applyProtection="1">
      <alignment horizontal="center"/>
      <protection locked="0"/>
    </xf>
    <xf numFmtId="166" fontId="11" fillId="24" borderId="9" xfId="1" applyFont="1" applyFill="1" applyBorder="1" applyAlignment="1" applyProtection="1">
      <alignment horizontal="center"/>
      <protection locked="0"/>
    </xf>
    <xf numFmtId="166" fontId="11" fillId="24" borderId="6" xfId="1" applyFont="1" applyFill="1" applyBorder="1" applyAlignment="1" applyProtection="1">
      <alignment horizontal="center"/>
      <protection locked="0"/>
    </xf>
    <xf numFmtId="166" fontId="13" fillId="24" borderId="2" xfId="1" applyFont="1" applyFill="1" applyBorder="1" applyAlignment="1" applyProtection="1">
      <alignment horizontal="center" vertical="center" wrapText="1"/>
      <protection hidden="1"/>
    </xf>
    <xf numFmtId="166" fontId="11" fillId="24" borderId="2" xfId="1" applyFont="1" applyFill="1" applyBorder="1" applyAlignment="1" applyProtection="1">
      <alignment horizontal="center"/>
      <protection locked="0"/>
    </xf>
    <xf numFmtId="10" fontId="11" fillId="24" borderId="2" xfId="0" applyNumberFormat="1" applyFont="1" applyFill="1" applyBorder="1" applyAlignment="1" applyProtection="1">
      <alignment horizontal="center" vertical="center" wrapText="1"/>
      <protection hidden="1"/>
    </xf>
    <xf numFmtId="10" fontId="11" fillId="24" borderId="20" xfId="0" applyNumberFormat="1" applyFont="1" applyFill="1" applyBorder="1" applyAlignment="1" applyProtection="1">
      <alignment horizontal="center" vertical="center" wrapText="1"/>
      <protection hidden="1"/>
    </xf>
    <xf numFmtId="0" fontId="2" fillId="24" borderId="52" xfId="0" applyFont="1" applyFill="1" applyBorder="1" applyAlignment="1" applyProtection="1">
      <alignment horizontal="center"/>
      <protection hidden="1"/>
    </xf>
    <xf numFmtId="0" fontId="2" fillId="24" borderId="15" xfId="0" applyFont="1" applyFill="1" applyBorder="1" applyAlignment="1" applyProtection="1">
      <alignment horizontal="center"/>
      <protection hidden="1"/>
    </xf>
    <xf numFmtId="0" fontId="2" fillId="24" borderId="22" xfId="0" applyFont="1" applyFill="1" applyBorder="1" applyAlignment="1" applyProtection="1">
      <alignment horizontal="center"/>
      <protection hidden="1"/>
    </xf>
    <xf numFmtId="0" fontId="24" fillId="24" borderId="1" xfId="0" applyFont="1" applyFill="1" applyBorder="1" applyAlignment="1">
      <alignment horizontal="center" vertical="center"/>
    </xf>
    <xf numFmtId="0" fontId="24" fillId="24" borderId="23" xfId="0" applyFont="1" applyFill="1" applyBorder="1" applyAlignment="1">
      <alignment horizontal="center" vertical="center"/>
    </xf>
    <xf numFmtId="0" fontId="24" fillId="24" borderId="7" xfId="0" applyFont="1" applyFill="1" applyBorder="1" applyAlignment="1">
      <alignment horizontal="center" vertical="center"/>
    </xf>
    <xf numFmtId="0" fontId="24" fillId="24" borderId="25" xfId="0" applyFont="1" applyFill="1" applyBorder="1" applyAlignment="1">
      <alignment horizontal="center" vertical="center"/>
    </xf>
    <xf numFmtId="0" fontId="24" fillId="24" borderId="0" xfId="0" applyFont="1" applyFill="1" applyBorder="1" applyAlignment="1">
      <alignment horizontal="center" vertical="center"/>
    </xf>
    <xf numFmtId="0" fontId="24" fillId="24" borderId="26" xfId="0" applyFont="1" applyFill="1" applyBorder="1" applyAlignment="1">
      <alignment horizontal="center" vertical="center"/>
    </xf>
    <xf numFmtId="0" fontId="24" fillId="24" borderId="31" xfId="0" applyFont="1" applyFill="1" applyBorder="1" applyAlignment="1">
      <alignment horizontal="center" vertical="center"/>
    </xf>
    <xf numFmtId="0" fontId="24" fillId="24" borderId="32" xfId="0" applyFont="1" applyFill="1" applyBorder="1" applyAlignment="1">
      <alignment horizontal="center" vertical="center"/>
    </xf>
    <xf numFmtId="0" fontId="24" fillId="24" borderId="51" xfId="0" applyFont="1" applyFill="1" applyBorder="1" applyAlignment="1">
      <alignment horizontal="center" vertical="center"/>
    </xf>
    <xf numFmtId="49" fontId="19" fillId="24" borderId="9" xfId="0" applyNumberFormat="1" applyFont="1" applyFill="1" applyBorder="1" applyAlignment="1" applyProtection="1">
      <alignment horizontal="left" vertical="center" wrapText="1"/>
      <protection hidden="1"/>
    </xf>
    <xf numFmtId="49" fontId="19" fillId="24" borderId="24" xfId="0" applyNumberFormat="1" applyFont="1" applyFill="1" applyBorder="1" applyAlignment="1" applyProtection="1">
      <alignment horizontal="left" vertical="center" wrapText="1"/>
      <protection hidden="1"/>
    </xf>
    <xf numFmtId="3" fontId="11" fillId="24" borderId="2" xfId="0" applyNumberFormat="1" applyFont="1" applyFill="1" applyBorder="1" applyAlignment="1" applyProtection="1">
      <alignment horizontal="right" vertical="center" wrapText="1"/>
      <protection hidden="1"/>
    </xf>
    <xf numFmtId="3" fontId="11" fillId="16" borderId="2" xfId="0" applyNumberFormat="1" applyFont="1" applyFill="1" applyBorder="1" applyAlignment="1" applyProtection="1">
      <alignment horizontal="center" vertical="center" wrapText="1"/>
      <protection hidden="1"/>
    </xf>
    <xf numFmtId="166" fontId="11" fillId="24" borderId="44" xfId="1" applyFont="1" applyFill="1" applyBorder="1" applyAlignment="1" applyProtection="1">
      <alignment horizontal="center" vertical="center" wrapText="1"/>
      <protection hidden="1"/>
    </xf>
    <xf numFmtId="166" fontId="11" fillId="24" borderId="46" xfId="1" applyFont="1" applyFill="1" applyBorder="1" applyAlignment="1" applyProtection="1">
      <alignment horizontal="center" vertical="center" wrapText="1"/>
      <protection hidden="1"/>
    </xf>
    <xf numFmtId="166" fontId="11" fillId="24" borderId="40" xfId="1" applyFont="1" applyFill="1" applyBorder="1" applyAlignment="1" applyProtection="1">
      <alignment horizontal="center" vertical="center" wrapText="1"/>
      <protection hidden="1"/>
    </xf>
    <xf numFmtId="166" fontId="11" fillId="24" borderId="48" xfId="1" applyFont="1" applyFill="1" applyBorder="1" applyAlignment="1" applyProtection="1">
      <alignment horizontal="center" vertical="center" wrapText="1"/>
      <protection hidden="1"/>
    </xf>
    <xf numFmtId="166" fontId="11" fillId="24" borderId="45" xfId="1" applyFont="1" applyFill="1" applyBorder="1" applyAlignment="1" applyProtection="1">
      <alignment horizontal="center" vertical="center" wrapText="1"/>
      <protection hidden="1"/>
    </xf>
    <xf numFmtId="166" fontId="11" fillId="24" borderId="53" xfId="1" applyFont="1" applyFill="1" applyBorder="1" applyAlignment="1" applyProtection="1">
      <alignment horizontal="center" vertical="center" wrapText="1"/>
      <protection hidden="1"/>
    </xf>
    <xf numFmtId="166" fontId="11" fillId="24" borderId="47" xfId="1" applyFont="1" applyFill="1" applyBorder="1" applyAlignment="1" applyProtection="1">
      <alignment horizontal="center" vertical="center" wrapText="1"/>
      <protection hidden="1"/>
    </xf>
    <xf numFmtId="166" fontId="11" fillId="24" borderId="39" xfId="1" applyFont="1" applyFill="1" applyBorder="1" applyAlignment="1" applyProtection="1">
      <alignment horizontal="center" vertical="center" wrapText="1"/>
      <protection hidden="1"/>
    </xf>
    <xf numFmtId="166" fontId="13" fillId="24" borderId="5" xfId="1" applyFont="1" applyFill="1" applyBorder="1" applyAlignment="1" applyProtection="1">
      <alignment horizontal="center" vertical="center" wrapText="1"/>
      <protection hidden="1"/>
    </xf>
    <xf numFmtId="166" fontId="13" fillId="24" borderId="6" xfId="1" applyFont="1" applyFill="1" applyBorder="1" applyAlignment="1" applyProtection="1">
      <alignment horizontal="center" vertical="center" wrapText="1"/>
      <protection hidden="1"/>
    </xf>
    <xf numFmtId="166" fontId="13" fillId="24" borderId="9" xfId="1" applyFont="1" applyFill="1" applyBorder="1" applyAlignment="1" applyProtection="1">
      <alignment horizontal="center" vertical="center" wrapText="1"/>
      <protection hidden="1"/>
    </xf>
    <xf numFmtId="166" fontId="13" fillId="24" borderId="24" xfId="1" applyFont="1" applyFill="1" applyBorder="1" applyAlignment="1" applyProtection="1">
      <alignment horizontal="center" vertical="center" wrapText="1"/>
      <protection hidden="1"/>
    </xf>
    <xf numFmtId="166" fontId="1" fillId="24" borderId="5" xfId="1" applyFont="1" applyFill="1" applyBorder="1" applyAlignment="1" applyProtection="1">
      <alignment horizontal="center"/>
      <protection locked="0"/>
    </xf>
    <xf numFmtId="166" fontId="1" fillId="24" borderId="9" xfId="1" applyFont="1" applyFill="1" applyBorder="1" applyAlignment="1" applyProtection="1">
      <alignment horizontal="center"/>
      <protection locked="0"/>
    </xf>
    <xf numFmtId="166" fontId="1" fillId="24" borderId="24" xfId="1" applyFont="1" applyFill="1" applyBorder="1" applyAlignment="1" applyProtection="1">
      <alignment horizontal="center"/>
      <protection locked="0"/>
    </xf>
    <xf numFmtId="3" fontId="13" fillId="24" borderId="19" xfId="0" applyNumberFormat="1" applyFont="1" applyFill="1" applyBorder="1" applyAlignment="1" applyProtection="1">
      <alignment horizontal="center" vertical="center" wrapText="1"/>
      <protection hidden="1"/>
    </xf>
    <xf numFmtId="3" fontId="13" fillId="24" borderId="2" xfId="0" applyNumberFormat="1" applyFont="1" applyFill="1" applyBorder="1" applyAlignment="1" applyProtection="1">
      <alignment horizontal="center" vertical="center" wrapText="1"/>
      <protection hidden="1"/>
    </xf>
    <xf numFmtId="166" fontId="13" fillId="24" borderId="6" xfId="1" applyFont="1" applyFill="1" applyBorder="1" applyAlignment="1" applyProtection="1">
      <alignment horizontal="center"/>
      <protection locked="0"/>
    </xf>
    <xf numFmtId="166" fontId="13" fillId="17" borderId="2" xfId="1" applyFont="1" applyFill="1" applyBorder="1" applyAlignment="1" applyProtection="1">
      <alignment horizontal="center"/>
      <protection locked="0"/>
    </xf>
    <xf numFmtId="49" fontId="17" fillId="18" borderId="36" xfId="0" applyNumberFormat="1" applyFont="1" applyFill="1" applyBorder="1" applyAlignment="1" applyProtection="1">
      <alignment horizontal="center" vertical="center" wrapText="1"/>
      <protection hidden="1"/>
    </xf>
    <xf numFmtId="49" fontId="17" fillId="18" borderId="37" xfId="0" applyNumberFormat="1" applyFont="1" applyFill="1" applyBorder="1" applyAlignment="1" applyProtection="1">
      <alignment horizontal="center" vertical="center" wrapText="1"/>
      <protection hidden="1"/>
    </xf>
    <xf numFmtId="49" fontId="17" fillId="18" borderId="38" xfId="0" applyNumberFormat="1" applyFont="1" applyFill="1" applyBorder="1" applyAlignment="1" applyProtection="1">
      <alignment horizontal="center" vertical="center" wrapText="1"/>
      <protection hidden="1"/>
    </xf>
    <xf numFmtId="3" fontId="13" fillId="2" borderId="5" xfId="0" applyNumberFormat="1" applyFont="1" applyFill="1" applyBorder="1" applyAlignment="1" applyProtection="1">
      <alignment horizontal="center" vertical="center" wrapText="1"/>
      <protection hidden="1"/>
    </xf>
    <xf numFmtId="3" fontId="13" fillId="2" borderId="9" xfId="0" applyNumberFormat="1" applyFont="1" applyFill="1" applyBorder="1" applyAlignment="1" applyProtection="1">
      <alignment horizontal="center" vertical="center" wrapText="1"/>
      <protection hidden="1"/>
    </xf>
    <xf numFmtId="3" fontId="13" fillId="2" borderId="6" xfId="0" applyNumberFormat="1" applyFont="1" applyFill="1" applyBorder="1" applyAlignment="1" applyProtection="1">
      <alignment horizontal="center" vertical="center" wrapText="1"/>
      <protection hidden="1"/>
    </xf>
    <xf numFmtId="3" fontId="13" fillId="2" borderId="20" xfId="0" applyNumberFormat="1" applyFont="1" applyFill="1" applyBorder="1" applyAlignment="1" applyProtection="1">
      <alignment horizontal="center" vertical="center" wrapText="1"/>
      <protection hidden="1"/>
    </xf>
    <xf numFmtId="0" fontId="1" fillId="7" borderId="5" xfId="0" applyFont="1" applyFill="1" applyBorder="1" applyAlignment="1" applyProtection="1">
      <alignment horizontal="center"/>
      <protection locked="0"/>
    </xf>
    <xf numFmtId="0" fontId="1" fillId="7" borderId="6" xfId="0" applyFont="1" applyFill="1" applyBorder="1" applyAlignment="1" applyProtection="1">
      <alignment horizontal="center"/>
      <protection locked="0"/>
    </xf>
    <xf numFmtId="0" fontId="4" fillId="7" borderId="5" xfId="0" applyFont="1" applyFill="1" applyBorder="1" applyAlignment="1" applyProtection="1">
      <alignment horizontal="center"/>
      <protection locked="0"/>
    </xf>
    <xf numFmtId="0" fontId="4" fillId="7" borderId="6" xfId="0" applyFont="1" applyFill="1" applyBorder="1" applyAlignment="1" applyProtection="1">
      <alignment horizontal="center"/>
      <protection locked="0"/>
    </xf>
    <xf numFmtId="166" fontId="11" fillId="2" borderId="20" xfId="1" applyFont="1" applyFill="1" applyBorder="1" applyAlignment="1" applyProtection="1">
      <alignment horizontal="center" vertical="center" wrapText="1"/>
      <protection hidden="1"/>
    </xf>
    <xf numFmtId="0" fontId="1" fillId="7" borderId="5" xfId="0" applyNumberFormat="1" applyFont="1" applyFill="1" applyBorder="1" applyAlignment="1" applyProtection="1">
      <alignment horizontal="center"/>
      <protection locked="0"/>
    </xf>
    <xf numFmtId="0" fontId="1" fillId="7" borderId="6" xfId="0" applyNumberFormat="1" applyFont="1" applyFill="1" applyBorder="1" applyAlignment="1" applyProtection="1">
      <alignment horizontal="center"/>
      <protection locked="0"/>
    </xf>
    <xf numFmtId="0" fontId="4" fillId="7" borderId="5" xfId="0" applyNumberFormat="1" applyFont="1" applyFill="1" applyBorder="1" applyAlignment="1" applyProtection="1">
      <alignment horizontal="center"/>
      <protection locked="0"/>
    </xf>
    <xf numFmtId="0" fontId="4" fillId="7" borderId="6" xfId="0" applyNumberFormat="1" applyFont="1" applyFill="1" applyBorder="1" applyAlignment="1" applyProtection="1">
      <alignment horizontal="center"/>
      <protection locked="0"/>
    </xf>
    <xf numFmtId="166" fontId="11" fillId="2" borderId="5" xfId="1" applyFont="1" applyFill="1" applyBorder="1" applyAlignment="1" applyProtection="1">
      <alignment horizontal="center" vertical="center" wrapText="1"/>
      <protection hidden="1"/>
    </xf>
    <xf numFmtId="166" fontId="11" fillId="2" borderId="9" xfId="1" applyFont="1" applyFill="1" applyBorder="1" applyAlignment="1" applyProtection="1">
      <alignment horizontal="center" vertical="center" wrapText="1"/>
      <protection hidden="1"/>
    </xf>
    <xf numFmtId="166" fontId="11" fillId="2" borderId="6" xfId="1" applyFont="1" applyFill="1" applyBorder="1" applyAlignment="1" applyProtection="1">
      <alignment horizontal="center" vertical="center" wrapText="1"/>
      <protection hidden="1"/>
    </xf>
    <xf numFmtId="0" fontId="2" fillId="0" borderId="21" xfId="0" applyFont="1" applyFill="1" applyBorder="1" applyAlignment="1" applyProtection="1">
      <alignment horizontal="right"/>
      <protection hidden="1"/>
    </xf>
    <xf numFmtId="0" fontId="2" fillId="0" borderId="14" xfId="0" applyFont="1" applyFill="1" applyBorder="1" applyAlignment="1" applyProtection="1">
      <alignment horizontal="right"/>
      <protection hidden="1"/>
    </xf>
    <xf numFmtId="0" fontId="2" fillId="0" borderId="12" xfId="0" applyFont="1" applyFill="1" applyBorder="1" applyAlignment="1" applyProtection="1">
      <alignment horizontal="right"/>
      <protection hidden="1"/>
    </xf>
    <xf numFmtId="166" fontId="13" fillId="2" borderId="13" xfId="1" applyFont="1" applyFill="1" applyBorder="1" applyAlignment="1" applyProtection="1">
      <alignment horizontal="center" vertical="center" wrapText="1"/>
      <protection hidden="1"/>
    </xf>
    <xf numFmtId="166" fontId="13" fillId="2" borderId="18" xfId="1" applyFont="1" applyFill="1" applyBorder="1" applyAlignment="1" applyProtection="1">
      <alignment horizontal="center" vertical="center" wrapText="1"/>
      <protection hidden="1"/>
    </xf>
    <xf numFmtId="166" fontId="13" fillId="28" borderId="13" xfId="1" applyFont="1" applyFill="1" applyBorder="1" applyAlignment="1" applyProtection="1">
      <alignment horizontal="center" vertical="center" wrapText="1"/>
      <protection hidden="1"/>
    </xf>
    <xf numFmtId="166" fontId="13" fillId="28" borderId="28" xfId="1" applyFont="1" applyFill="1" applyBorder="1" applyAlignment="1" applyProtection="1">
      <alignment horizontal="center" vertical="center" wrapText="1"/>
      <protection hidden="1"/>
    </xf>
    <xf numFmtId="166" fontId="13" fillId="28" borderId="14" xfId="1" applyFont="1" applyFill="1" applyBorder="1" applyAlignment="1" applyProtection="1">
      <alignment horizontal="center" vertical="center" wrapText="1"/>
      <protection hidden="1"/>
    </xf>
    <xf numFmtId="166" fontId="13" fillId="28" borderId="12" xfId="1" applyFont="1" applyFill="1" applyBorder="1" applyAlignment="1" applyProtection="1">
      <alignment horizontal="center" vertical="center" wrapText="1"/>
      <protection hidden="1"/>
    </xf>
    <xf numFmtId="166" fontId="13" fillId="28" borderId="18" xfId="1" applyFont="1" applyFill="1" applyBorder="1" applyAlignment="1" applyProtection="1">
      <alignment horizontal="center" vertical="center" wrapText="1"/>
      <protection hidden="1"/>
    </xf>
    <xf numFmtId="0" fontId="26" fillId="25" borderId="0" xfId="0" applyFont="1" applyFill="1" applyAlignment="1">
      <alignment horizontal="center"/>
    </xf>
    <xf numFmtId="3" fontId="13" fillId="27" borderId="2" xfId="0" applyNumberFormat="1" applyFont="1" applyFill="1" applyBorder="1" applyAlignment="1" applyProtection="1">
      <alignment horizontal="center" vertical="center" wrapText="1"/>
      <protection hidden="1"/>
    </xf>
    <xf numFmtId="3" fontId="13" fillId="29" borderId="44" xfId="0" applyNumberFormat="1" applyFont="1" applyFill="1" applyBorder="1" applyAlignment="1" applyProtection="1">
      <alignment horizontal="center" vertical="center" wrapText="1"/>
      <protection hidden="1"/>
    </xf>
    <xf numFmtId="3" fontId="13" fillId="29" borderId="45" xfId="0" applyNumberFormat="1" applyFont="1" applyFill="1" applyBorder="1" applyAlignment="1" applyProtection="1">
      <alignment horizontal="center" vertical="center" wrapText="1"/>
      <protection hidden="1"/>
    </xf>
    <xf numFmtId="3" fontId="13" fillId="29" borderId="46" xfId="0" applyNumberFormat="1" applyFont="1" applyFill="1" applyBorder="1" applyAlignment="1" applyProtection="1">
      <alignment horizontal="center" vertical="center" wrapText="1"/>
      <protection hidden="1"/>
    </xf>
    <xf numFmtId="3" fontId="13" fillId="29" borderId="56" xfId="0" applyNumberFormat="1" applyFont="1" applyFill="1" applyBorder="1" applyAlignment="1" applyProtection="1">
      <alignment horizontal="center" vertical="center" wrapText="1"/>
      <protection hidden="1"/>
    </xf>
    <xf numFmtId="3" fontId="13" fillId="29" borderId="0" xfId="0" applyNumberFormat="1" applyFont="1" applyFill="1" applyBorder="1" applyAlignment="1" applyProtection="1">
      <alignment horizontal="center" vertical="center" wrapText="1"/>
      <protection hidden="1"/>
    </xf>
    <xf numFmtId="3" fontId="13" fillId="29" borderId="43" xfId="0" applyNumberFormat="1" applyFont="1" applyFill="1" applyBorder="1" applyAlignment="1" applyProtection="1">
      <alignment horizontal="center" vertical="center" wrapText="1"/>
      <protection hidden="1"/>
    </xf>
    <xf numFmtId="3" fontId="13" fillId="29" borderId="40" xfId="0" applyNumberFormat="1" applyFont="1" applyFill="1" applyBorder="1" applyAlignment="1" applyProtection="1">
      <alignment horizontal="center" vertical="center" wrapText="1"/>
      <protection hidden="1"/>
    </xf>
    <xf numFmtId="3" fontId="13" fillId="29" borderId="47" xfId="0" applyNumberFormat="1" applyFont="1" applyFill="1" applyBorder="1" applyAlignment="1" applyProtection="1">
      <alignment horizontal="center" vertical="center" wrapText="1"/>
      <protection hidden="1"/>
    </xf>
    <xf numFmtId="3" fontId="13" fillId="29" borderId="48" xfId="0" applyNumberFormat="1" applyFont="1" applyFill="1" applyBorder="1" applyAlignment="1" applyProtection="1">
      <alignment horizontal="center" vertical="center" wrapText="1"/>
      <protection hidden="1"/>
    </xf>
    <xf numFmtId="3" fontId="13" fillId="30" borderId="2" xfId="0" applyNumberFormat="1" applyFont="1" applyFill="1" applyBorder="1" applyAlignment="1" applyProtection="1">
      <alignment horizontal="center" vertical="center" wrapText="1"/>
      <protection hidden="1"/>
    </xf>
    <xf numFmtId="3" fontId="13" fillId="25" borderId="2" xfId="0" applyNumberFormat="1" applyFont="1" applyFill="1" applyBorder="1" applyAlignment="1" applyProtection="1">
      <alignment horizontal="center" vertical="center" wrapText="1"/>
      <protection hidden="1"/>
    </xf>
    <xf numFmtId="166" fontId="13" fillId="25" borderId="13" xfId="1" applyFont="1" applyFill="1" applyBorder="1" applyAlignment="1" applyProtection="1">
      <alignment horizontal="center" vertical="center" wrapText="1"/>
      <protection hidden="1"/>
    </xf>
    <xf numFmtId="3" fontId="13" fillId="29" borderId="2" xfId="0" applyNumberFormat="1" applyFont="1" applyFill="1" applyBorder="1" applyAlignment="1" applyProtection="1">
      <alignment horizontal="center" vertical="center" wrapText="1"/>
      <protection hidden="1"/>
    </xf>
    <xf numFmtId="0" fontId="1" fillId="8" borderId="2" xfId="0" applyFont="1" applyFill="1" applyBorder="1" applyAlignment="1" applyProtection="1">
      <alignment horizontal="center"/>
    </xf>
    <xf numFmtId="0" fontId="2" fillId="19" borderId="11" xfId="0" applyFont="1" applyFill="1" applyBorder="1" applyAlignment="1" applyProtection="1">
      <alignment horizontal="center" vertical="center" wrapText="1"/>
      <protection hidden="1"/>
    </xf>
    <xf numFmtId="0" fontId="2" fillId="19" borderId="20" xfId="0" applyFont="1" applyFill="1" applyBorder="1" applyAlignment="1" applyProtection="1">
      <alignment horizontal="center" vertical="center" wrapText="1"/>
      <protection hidden="1"/>
    </xf>
    <xf numFmtId="0" fontId="2" fillId="0" borderId="10" xfId="0" applyFont="1" applyFill="1" applyBorder="1" applyAlignment="1" applyProtection="1">
      <alignment horizontal="center" vertical="center" wrapText="1"/>
      <protection hidden="1"/>
    </xf>
    <xf numFmtId="0" fontId="2" fillId="0" borderId="2" xfId="0" applyFont="1" applyFill="1" applyBorder="1" applyAlignment="1" applyProtection="1">
      <alignment horizontal="center" vertical="center" wrapText="1"/>
      <protection hidden="1"/>
    </xf>
    <xf numFmtId="0" fontId="2" fillId="19" borderId="10" xfId="0" applyFont="1" applyFill="1" applyBorder="1" applyAlignment="1" applyProtection="1">
      <alignment horizontal="center" vertical="center" wrapText="1"/>
      <protection hidden="1"/>
    </xf>
    <xf numFmtId="0" fontId="2" fillId="19" borderId="2" xfId="0" applyFont="1" applyFill="1" applyBorder="1" applyAlignment="1" applyProtection="1">
      <alignment horizontal="center" vertical="center" wrapText="1"/>
      <protection hidden="1"/>
    </xf>
    <xf numFmtId="10" fontId="5" fillId="18" borderId="33" xfId="0" applyNumberFormat="1" applyFont="1" applyFill="1" applyBorder="1" applyAlignment="1" applyProtection="1">
      <alignment horizontal="center" vertical="center" wrapText="1"/>
      <protection hidden="1"/>
    </xf>
    <xf numFmtId="10" fontId="5" fillId="18" borderId="35" xfId="0" applyNumberFormat="1" applyFont="1" applyFill="1" applyBorder="1" applyAlignment="1" applyProtection="1">
      <alignment horizontal="center" vertical="center" wrapText="1"/>
      <protection hidden="1"/>
    </xf>
    <xf numFmtId="10" fontId="5" fillId="18" borderId="34" xfId="0" applyNumberFormat="1" applyFont="1" applyFill="1" applyBorder="1" applyAlignment="1" applyProtection="1">
      <alignment horizontal="center" vertical="center" wrapText="1"/>
      <protection hidden="1"/>
    </xf>
    <xf numFmtId="166" fontId="2" fillId="0" borderId="14" xfId="1" applyFont="1" applyFill="1" applyBorder="1" applyAlignment="1" applyProtection="1">
      <alignment horizontal="right" vertical="top" wrapText="1"/>
      <protection hidden="1"/>
    </xf>
    <xf numFmtId="0" fontId="2" fillId="0" borderId="10" xfId="0" applyFont="1" applyFill="1" applyBorder="1" applyAlignment="1" applyProtection="1">
      <alignment horizontal="center" vertical="top" wrapText="1"/>
      <protection hidden="1"/>
    </xf>
    <xf numFmtId="0" fontId="2" fillId="0" borderId="52" xfId="0" applyFont="1" applyFill="1" applyBorder="1" applyAlignment="1" applyProtection="1">
      <alignment horizontal="center" vertical="top" wrapText="1"/>
      <protection hidden="1"/>
    </xf>
    <xf numFmtId="0" fontId="2" fillId="0" borderId="15" xfId="0" applyFont="1" applyFill="1" applyBorder="1" applyAlignment="1" applyProtection="1">
      <alignment horizontal="center" vertical="top" wrapText="1"/>
      <protection hidden="1"/>
    </xf>
    <xf numFmtId="0" fontId="2" fillId="0" borderId="22" xfId="0" applyFont="1" applyFill="1" applyBorder="1" applyAlignment="1" applyProtection="1">
      <alignment horizontal="center" vertical="top" wrapText="1"/>
      <protection hidden="1"/>
    </xf>
    <xf numFmtId="0" fontId="2" fillId="0" borderId="1" xfId="0" applyFont="1" applyFill="1" applyBorder="1" applyAlignment="1" applyProtection="1">
      <alignment horizontal="center" vertical="center"/>
      <protection hidden="1"/>
    </xf>
    <xf numFmtId="0" fontId="2" fillId="0" borderId="23" xfId="0" applyFont="1" applyFill="1" applyBorder="1" applyAlignment="1" applyProtection="1">
      <alignment horizontal="center" vertical="center"/>
      <protection hidden="1"/>
    </xf>
    <xf numFmtId="0" fontId="2" fillId="0" borderId="50" xfId="0" applyFont="1" applyFill="1" applyBorder="1" applyAlignment="1" applyProtection="1">
      <alignment horizontal="center" vertical="center"/>
      <protection hidden="1"/>
    </xf>
    <xf numFmtId="0" fontId="2" fillId="19" borderId="52" xfId="0" applyFont="1" applyFill="1" applyBorder="1" applyAlignment="1" applyProtection="1">
      <alignment horizontal="center" vertical="center" wrapText="1"/>
      <protection hidden="1"/>
    </xf>
    <xf numFmtId="0" fontId="2" fillId="19" borderId="5" xfId="0" applyFont="1" applyFill="1" applyBorder="1" applyAlignment="1" applyProtection="1">
      <alignment horizontal="center" vertical="center" wrapText="1"/>
      <protection hidden="1"/>
    </xf>
    <xf numFmtId="0" fontId="22" fillId="25" borderId="32" xfId="0" applyFont="1" applyFill="1" applyBorder="1" applyAlignment="1" applyProtection="1">
      <alignment horizontal="center"/>
    </xf>
    <xf numFmtId="166" fontId="5" fillId="19" borderId="33" xfId="1" applyFont="1" applyFill="1" applyBorder="1" applyAlignment="1" applyProtection="1">
      <alignment horizontal="center" vertical="top" wrapText="1"/>
      <protection hidden="1"/>
    </xf>
    <xf numFmtId="166" fontId="5" fillId="19" borderId="35" xfId="1" applyFont="1" applyFill="1" applyBorder="1" applyAlignment="1" applyProtection="1">
      <alignment horizontal="center" vertical="top" wrapText="1"/>
      <protection hidden="1"/>
    </xf>
    <xf numFmtId="166" fontId="5" fillId="19" borderId="34" xfId="1" applyFont="1" applyFill="1" applyBorder="1" applyAlignment="1" applyProtection="1">
      <alignment horizontal="center" vertical="top" wrapText="1"/>
      <protection hidden="1"/>
    </xf>
    <xf numFmtId="0" fontId="1" fillId="8" borderId="48" xfId="0" applyFont="1" applyFill="1" applyBorder="1" applyAlignment="1" applyProtection="1">
      <alignment horizontal="center"/>
    </xf>
    <xf numFmtId="0" fontId="1" fillId="8" borderId="8" xfId="0" applyFont="1" applyFill="1" applyBorder="1" applyAlignment="1" applyProtection="1">
      <alignment horizontal="center"/>
    </xf>
    <xf numFmtId="0" fontId="2" fillId="8" borderId="31" xfId="0" applyFont="1" applyFill="1" applyBorder="1" applyAlignment="1" applyProtection="1">
      <alignment horizontal="center" vertical="center" wrapText="1"/>
    </xf>
    <xf numFmtId="0" fontId="2" fillId="8" borderId="32" xfId="0" applyFont="1" applyFill="1" applyBorder="1" applyAlignment="1" applyProtection="1">
      <alignment horizontal="center" vertical="center" wrapText="1"/>
    </xf>
    <xf numFmtId="0" fontId="2" fillId="8" borderId="51" xfId="0" applyFont="1" applyFill="1" applyBorder="1" applyAlignment="1" applyProtection="1">
      <alignment horizontal="center" vertical="center" wrapText="1"/>
    </xf>
    <xf numFmtId="0" fontId="2" fillId="8" borderId="1" xfId="0" applyFont="1" applyFill="1" applyBorder="1" applyAlignment="1" applyProtection="1">
      <alignment horizontal="center" vertical="center" wrapText="1"/>
    </xf>
    <xf numFmtId="0" fontId="2" fillId="8" borderId="23" xfId="0" applyFont="1" applyFill="1" applyBorder="1" applyAlignment="1" applyProtection="1">
      <alignment horizontal="center" vertical="center" wrapText="1"/>
    </xf>
    <xf numFmtId="0" fontId="2" fillId="8" borderId="7" xfId="0" applyFont="1" applyFill="1" applyBorder="1" applyAlignment="1" applyProtection="1">
      <alignment horizontal="center" vertical="center" wrapText="1"/>
    </xf>
    <xf numFmtId="0" fontId="2" fillId="8" borderId="25" xfId="0" applyFont="1" applyFill="1" applyBorder="1" applyAlignment="1" applyProtection="1">
      <alignment horizontal="center" vertical="center" wrapText="1"/>
    </xf>
    <xf numFmtId="0" fontId="2" fillId="8" borderId="0" xfId="0" applyFont="1" applyFill="1" applyBorder="1" applyAlignment="1" applyProtection="1">
      <alignment horizontal="center" vertical="center" wrapText="1"/>
    </xf>
    <xf numFmtId="0" fontId="2" fillId="8" borderId="26" xfId="0" applyFont="1" applyFill="1" applyBorder="1" applyAlignment="1" applyProtection="1">
      <alignment horizontal="center" vertical="center" wrapText="1"/>
    </xf>
    <xf numFmtId="49" fontId="2" fillId="7" borderId="5" xfId="0" applyNumberFormat="1" applyFont="1" applyFill="1" applyBorder="1" applyAlignment="1" applyProtection="1">
      <alignment horizontal="center" wrapText="1"/>
      <protection locked="0"/>
    </xf>
    <xf numFmtId="49" fontId="2" fillId="7" borderId="24" xfId="0" applyNumberFormat="1" applyFont="1" applyFill="1" applyBorder="1" applyAlignment="1" applyProtection="1">
      <alignment horizontal="center" wrapText="1"/>
      <protection locked="0"/>
    </xf>
    <xf numFmtId="0" fontId="1" fillId="24" borderId="2" xfId="0" applyFont="1" applyFill="1" applyBorder="1" applyAlignment="1" applyProtection="1">
      <alignment horizontal="center"/>
    </xf>
    <xf numFmtId="49" fontId="2" fillId="7" borderId="40" xfId="0" applyNumberFormat="1" applyFont="1" applyFill="1" applyBorder="1" applyAlignment="1" applyProtection="1">
      <alignment horizontal="center" wrapText="1"/>
      <protection locked="0"/>
    </xf>
    <xf numFmtId="49" fontId="2" fillId="7" borderId="39" xfId="0" applyNumberFormat="1" applyFont="1" applyFill="1" applyBorder="1" applyAlignment="1" applyProtection="1">
      <alignment horizontal="center" wrapText="1"/>
      <protection locked="0"/>
    </xf>
    <xf numFmtId="0" fontId="2" fillId="24" borderId="16" xfId="0" applyFont="1" applyFill="1" applyBorder="1" applyAlignment="1" applyProtection="1">
      <alignment horizontal="center" vertical="center" wrapText="1"/>
      <protection hidden="1"/>
    </xf>
    <xf numFmtId="0" fontId="2" fillId="24" borderId="22" xfId="0" applyFont="1" applyFill="1" applyBorder="1" applyAlignment="1" applyProtection="1">
      <alignment horizontal="center" vertical="center" wrapText="1"/>
      <protection hidden="1"/>
    </xf>
    <xf numFmtId="0" fontId="2" fillId="24" borderId="10" xfId="0" applyFont="1" applyFill="1" applyBorder="1" applyAlignment="1" applyProtection="1">
      <alignment horizontal="center" vertical="center" wrapText="1"/>
      <protection hidden="1"/>
    </xf>
    <xf numFmtId="0" fontId="2" fillId="24" borderId="11" xfId="0" applyFont="1" applyFill="1" applyBorder="1" applyAlignment="1" applyProtection="1">
      <alignment horizontal="center" vertical="center" wrapText="1"/>
      <protection hidden="1"/>
    </xf>
    <xf numFmtId="0" fontId="2" fillId="24" borderId="1" xfId="0" applyFont="1" applyFill="1" applyBorder="1" applyAlignment="1" applyProtection="1">
      <alignment horizontal="center" vertical="center" wrapText="1"/>
      <protection hidden="1"/>
    </xf>
    <xf numFmtId="0" fontId="2" fillId="24" borderId="23" xfId="0" applyFont="1" applyFill="1" applyBorder="1" applyAlignment="1" applyProtection="1">
      <alignment horizontal="center" vertical="center" wrapText="1"/>
      <protection hidden="1"/>
    </xf>
    <xf numFmtId="0" fontId="2" fillId="24" borderId="7" xfId="0" applyFont="1" applyFill="1" applyBorder="1" applyAlignment="1" applyProtection="1">
      <alignment horizontal="center" vertical="center" wrapText="1"/>
      <protection hidden="1"/>
    </xf>
    <xf numFmtId="10" fontId="5" fillId="18" borderId="33" xfId="0" applyNumberFormat="1" applyFont="1" applyFill="1" applyBorder="1" applyAlignment="1" applyProtection="1">
      <alignment horizontal="right" vertical="center" wrapText="1"/>
      <protection hidden="1"/>
    </xf>
    <xf numFmtId="10" fontId="5" fillId="18" borderId="35" xfId="0" applyNumberFormat="1" applyFont="1" applyFill="1" applyBorder="1" applyAlignment="1" applyProtection="1">
      <alignment horizontal="right" vertical="center" wrapText="1"/>
      <protection hidden="1"/>
    </xf>
    <xf numFmtId="10" fontId="5" fillId="18" borderId="35" xfId="0" applyNumberFormat="1" applyFont="1" applyFill="1" applyBorder="1" applyAlignment="1" applyProtection="1">
      <alignment horizontal="left" vertical="center" wrapText="1"/>
      <protection hidden="1"/>
    </xf>
    <xf numFmtId="10" fontId="18" fillId="18" borderId="35" xfId="0" applyNumberFormat="1" applyFont="1" applyFill="1" applyBorder="1" applyAlignment="1" applyProtection="1">
      <alignment horizontal="left" vertical="center" wrapText="1"/>
      <protection hidden="1"/>
    </xf>
    <xf numFmtId="10" fontId="18" fillId="18" borderId="34" xfId="0" applyNumberFormat="1" applyFont="1" applyFill="1" applyBorder="1" applyAlignment="1" applyProtection="1">
      <alignment horizontal="left" vertical="center" wrapText="1"/>
      <protection hidden="1"/>
    </xf>
    <xf numFmtId="0" fontId="5" fillId="24" borderId="33" xfId="0" applyFont="1" applyFill="1" applyBorder="1" applyAlignment="1" applyProtection="1">
      <alignment horizontal="center" vertical="center"/>
      <protection hidden="1"/>
    </xf>
    <xf numFmtId="0" fontId="5" fillId="24" borderId="35" xfId="0" applyFont="1" applyFill="1" applyBorder="1" applyAlignment="1" applyProtection="1">
      <alignment horizontal="center" vertical="center"/>
      <protection hidden="1"/>
    </xf>
    <xf numFmtId="0" fontId="5" fillId="24" borderId="34" xfId="0" applyFont="1" applyFill="1" applyBorder="1" applyAlignment="1" applyProtection="1">
      <alignment horizontal="center" vertical="center"/>
      <protection hidden="1"/>
    </xf>
    <xf numFmtId="0" fontId="2" fillId="24" borderId="0" xfId="0" applyFont="1" applyFill="1" applyBorder="1" applyAlignment="1" applyProtection="1">
      <alignment horizontal="center" vertical="center" wrapText="1"/>
      <protection hidden="1"/>
    </xf>
    <xf numFmtId="0" fontId="5" fillId="24" borderId="29" xfId="0" applyFont="1" applyFill="1" applyBorder="1" applyAlignment="1" applyProtection="1">
      <alignment horizontal="center" vertical="center"/>
      <protection hidden="1"/>
    </xf>
    <xf numFmtId="0" fontId="5" fillId="24" borderId="15" xfId="0" applyFont="1" applyFill="1" applyBorder="1" applyAlignment="1" applyProtection="1">
      <alignment horizontal="center" vertical="center"/>
      <protection hidden="1"/>
    </xf>
    <xf numFmtId="0" fontId="5" fillId="24" borderId="42" xfId="0" applyFont="1" applyFill="1" applyBorder="1" applyAlignment="1" applyProtection="1">
      <alignment horizontal="center" vertical="center"/>
      <protection hidden="1"/>
    </xf>
    <xf numFmtId="0" fontId="2" fillId="24" borderId="1" xfId="0" applyFont="1" applyFill="1" applyBorder="1" applyAlignment="1" applyProtection="1">
      <alignment horizontal="center" vertical="center"/>
      <protection hidden="1"/>
    </xf>
    <xf numFmtId="0" fontId="2" fillId="24" borderId="7" xfId="0" applyFont="1" applyFill="1" applyBorder="1" applyAlignment="1" applyProtection="1">
      <alignment horizontal="center" vertical="center"/>
      <protection hidden="1"/>
    </xf>
    <xf numFmtId="0" fontId="1" fillId="24" borderId="33" xfId="0" applyFont="1" applyFill="1" applyBorder="1" applyAlignment="1" applyProtection="1">
      <alignment horizontal="center" vertical="center" wrapText="1"/>
      <protection hidden="1"/>
    </xf>
    <xf numFmtId="0" fontId="1" fillId="24" borderId="34" xfId="0" applyFont="1" applyFill="1" applyBorder="1" applyAlignment="1" applyProtection="1">
      <alignment horizontal="center" vertical="center" wrapText="1"/>
      <protection hidden="1"/>
    </xf>
    <xf numFmtId="0" fontId="12" fillId="24" borderId="27" xfId="0" applyFont="1" applyFill="1" applyBorder="1" applyAlignment="1" applyProtection="1">
      <alignment horizontal="center"/>
      <protection hidden="1"/>
    </xf>
    <xf numFmtId="0" fontId="12" fillId="24" borderId="9" xfId="0" applyFont="1" applyFill="1" applyBorder="1" applyAlignment="1" applyProtection="1">
      <alignment horizontal="center"/>
      <protection hidden="1"/>
    </xf>
    <xf numFmtId="0" fontId="12" fillId="24" borderId="6" xfId="0" applyFont="1" applyFill="1" applyBorder="1" applyAlignment="1" applyProtection="1">
      <alignment horizontal="center"/>
      <protection hidden="1"/>
    </xf>
    <xf numFmtId="0" fontId="12" fillId="24" borderId="29" xfId="0" applyFont="1" applyFill="1" applyBorder="1" applyAlignment="1" applyProtection="1">
      <alignment horizontal="center"/>
      <protection hidden="1"/>
    </xf>
    <xf numFmtId="0" fontId="12" fillId="24" borderId="15" xfId="0" applyFont="1" applyFill="1" applyBorder="1" applyAlignment="1" applyProtection="1">
      <alignment horizontal="center"/>
      <protection hidden="1"/>
    </xf>
    <xf numFmtId="166" fontId="2" fillId="0" borderId="28" xfId="1" applyFont="1" applyFill="1" applyBorder="1" applyAlignment="1" applyProtection="1">
      <alignment horizontal="right" vertical="top" wrapText="1"/>
      <protection hidden="1"/>
    </xf>
    <xf numFmtId="166" fontId="2" fillId="0" borderId="12" xfId="1" applyFont="1" applyFill="1" applyBorder="1" applyAlignment="1" applyProtection="1">
      <alignment horizontal="right" vertical="top" wrapText="1"/>
      <protection hidden="1"/>
    </xf>
    <xf numFmtId="166" fontId="1" fillId="0" borderId="31" xfId="1" applyFont="1" applyFill="1" applyBorder="1" applyAlignment="1" applyProtection="1">
      <alignment horizontal="center" vertical="top" wrapText="1"/>
      <protection hidden="1"/>
    </xf>
    <xf numFmtId="166" fontId="1" fillId="0" borderId="32" xfId="1" applyFont="1" applyFill="1" applyBorder="1" applyAlignment="1" applyProtection="1">
      <alignment horizontal="center" vertical="top" wrapText="1"/>
      <protection hidden="1"/>
    </xf>
    <xf numFmtId="0" fontId="1" fillId="0" borderId="21" xfId="0" applyFont="1" applyFill="1" applyBorder="1" applyAlignment="1" applyProtection="1">
      <alignment horizontal="center"/>
      <protection hidden="1"/>
    </xf>
    <xf numFmtId="0" fontId="1" fillId="0" borderId="41" xfId="0" applyFont="1" applyFill="1" applyBorder="1" applyAlignment="1" applyProtection="1">
      <alignment horizontal="center"/>
      <protection hidden="1"/>
    </xf>
    <xf numFmtId="166" fontId="2" fillId="0" borderId="28" xfId="1" applyFont="1" applyFill="1" applyBorder="1" applyAlignment="1" applyProtection="1">
      <alignment horizontal="center" vertical="top" wrapText="1"/>
      <protection hidden="1"/>
    </xf>
    <xf numFmtId="166" fontId="2" fillId="0" borderId="14" xfId="1" applyFont="1" applyFill="1" applyBorder="1" applyAlignment="1" applyProtection="1">
      <alignment horizontal="center" vertical="top" wrapText="1"/>
      <protection hidden="1"/>
    </xf>
    <xf numFmtId="166" fontId="2" fillId="0" borderId="41" xfId="1" applyFont="1" applyFill="1" applyBorder="1" applyAlignment="1" applyProtection="1">
      <alignment horizontal="center" vertical="top" wrapText="1"/>
      <protection hidden="1"/>
    </xf>
    <xf numFmtId="10" fontId="25" fillId="26" borderId="25" xfId="0" applyNumberFormat="1" applyFont="1" applyFill="1" applyBorder="1" applyAlignment="1" applyProtection="1">
      <alignment horizontal="center" vertical="center" wrapText="1"/>
    </xf>
    <xf numFmtId="10" fontId="25" fillId="26" borderId="0" xfId="0" applyNumberFormat="1" applyFont="1" applyFill="1" applyBorder="1" applyAlignment="1" applyProtection="1">
      <alignment horizontal="center" vertical="center" wrapText="1"/>
    </xf>
    <xf numFmtId="165" fontId="25" fillId="26" borderId="25" xfId="3" applyFont="1" applyFill="1" applyBorder="1" applyAlignment="1" applyProtection="1">
      <alignment horizontal="center" vertical="center" wrapText="1"/>
    </xf>
    <xf numFmtId="165" fontId="25" fillId="26" borderId="0" xfId="3" applyFont="1" applyFill="1" applyBorder="1" applyAlignment="1" applyProtection="1">
      <alignment horizontal="center" vertical="center" wrapText="1"/>
    </xf>
    <xf numFmtId="14" fontId="25" fillId="26" borderId="0" xfId="0" applyNumberFormat="1" applyFont="1" applyFill="1" applyBorder="1" applyAlignment="1" applyProtection="1">
      <alignment horizontal="left" vertical="center" wrapText="1"/>
    </xf>
    <xf numFmtId="10" fontId="25" fillId="26" borderId="0" xfId="0" applyNumberFormat="1" applyFont="1" applyFill="1" applyBorder="1" applyAlignment="1" applyProtection="1">
      <alignment horizontal="left" vertical="center" wrapText="1"/>
    </xf>
    <xf numFmtId="0" fontId="2" fillId="8" borderId="2" xfId="0" applyFont="1" applyFill="1" applyBorder="1" applyAlignment="1" applyProtection="1">
      <alignment horizontal="center" vertical="center" wrapText="1"/>
    </xf>
    <xf numFmtId="10" fontId="5" fillId="0" borderId="29" xfId="0" applyNumberFormat="1" applyFont="1" applyFill="1" applyBorder="1" applyAlignment="1" applyProtection="1">
      <alignment horizontal="center" vertical="center" wrapText="1"/>
    </xf>
    <xf numFmtId="10" fontId="5" fillId="0" borderId="15" xfId="0" applyNumberFormat="1" applyFont="1" applyFill="1" applyBorder="1" applyAlignment="1" applyProtection="1">
      <alignment horizontal="center" vertical="center" wrapText="1"/>
    </xf>
    <xf numFmtId="10" fontId="5" fillId="0" borderId="42" xfId="0" applyNumberFormat="1" applyFont="1" applyFill="1" applyBorder="1" applyAlignment="1" applyProtection="1">
      <alignment horizontal="center" vertical="center" wrapText="1"/>
    </xf>
  </cellXfs>
  <cellStyles count="5">
    <cellStyle name="Comma" xfId="1" builtinId="3"/>
    <cellStyle name="Currency" xfId="3" builtinId="4"/>
    <cellStyle name="Hyperlink" xfId="2" builtinId="8"/>
    <cellStyle name="Normal" xfId="0" builtinId="0"/>
    <cellStyle name="Percent" xfId="4" builtinId="5"/>
  </cellStyles>
  <dxfs count="243"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theme="0"/>
      </font>
      <fill>
        <patternFill patternType="solid">
          <bgColor theme="0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152400</xdr:rowOff>
    </xdr:from>
    <xdr:to>
      <xdr:col>0</xdr:col>
      <xdr:colOff>161925</xdr:colOff>
      <xdr:row>3</xdr:row>
      <xdr:rowOff>66675</xdr:rowOff>
    </xdr:to>
    <xdr:pic>
      <xdr:nvPicPr>
        <xdr:cNvPr id="2" name="Picture 8" descr="educ-traini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52400"/>
          <a:ext cx="12763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28574</xdr:colOff>
      <xdr:row>0</xdr:row>
      <xdr:rowOff>57150</xdr:rowOff>
    </xdr:from>
    <xdr:to>
      <xdr:col>2</xdr:col>
      <xdr:colOff>57149</xdr:colOff>
      <xdr:row>4</xdr:row>
      <xdr:rowOff>155976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74" y="57150"/>
          <a:ext cx="1247775" cy="937026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0</xdr:row>
      <xdr:rowOff>28576</xdr:rowOff>
    </xdr:from>
    <xdr:to>
      <xdr:col>4</xdr:col>
      <xdr:colOff>428625</xdr:colOff>
      <xdr:row>2</xdr:row>
      <xdr:rowOff>20162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95400" y="28576"/>
          <a:ext cx="1895475" cy="4106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0</xdr:rowOff>
    </xdr:from>
    <xdr:to>
      <xdr:col>0</xdr:col>
      <xdr:colOff>161925</xdr:colOff>
      <xdr:row>4</xdr:row>
      <xdr:rowOff>19050</xdr:rowOff>
    </xdr:to>
    <xdr:pic>
      <xdr:nvPicPr>
        <xdr:cNvPr id="2" name="Picture 8" descr="educ-traini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52400"/>
          <a:ext cx="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20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2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M113"/>
  <sheetViews>
    <sheetView tabSelected="1" zoomScaleNormal="100" workbookViewId="0">
      <selection activeCell="F13" sqref="F13:T13"/>
    </sheetView>
  </sheetViews>
  <sheetFormatPr defaultColWidth="0" defaultRowHeight="0" customHeight="1" zeroHeight="1" x14ac:dyDescent="0.2"/>
  <cols>
    <col min="1" max="1" width="4.42578125" style="1" customWidth="1"/>
    <col min="2" max="2" width="13.5703125" style="3" customWidth="1"/>
    <col min="3" max="3" width="12.140625" style="3" customWidth="1"/>
    <col min="4" max="4" width="11" style="1" customWidth="1"/>
    <col min="5" max="5" width="10" style="1" customWidth="1"/>
    <col min="6" max="6" width="1.42578125" style="1" customWidth="1"/>
    <col min="7" max="7" width="10.140625" style="1" customWidth="1"/>
    <col min="8" max="8" width="1.42578125" style="1" customWidth="1"/>
    <col min="9" max="9" width="5.42578125" style="1" customWidth="1"/>
    <col min="10" max="10" width="1.140625" style="1" customWidth="1"/>
    <col min="11" max="11" width="10.140625" style="1" bestFit="1" customWidth="1"/>
    <col min="12" max="12" width="1.42578125" style="1" customWidth="1"/>
    <col min="13" max="13" width="5.85546875" style="1" customWidth="1"/>
    <col min="14" max="14" width="1.5703125" style="1" customWidth="1"/>
    <col min="15" max="15" width="11.140625" style="1" bestFit="1" customWidth="1"/>
    <col min="16" max="16" width="1.42578125" style="1" customWidth="1"/>
    <col min="17" max="17" width="5.5703125" style="1" customWidth="1"/>
    <col min="18" max="18" width="1.42578125" style="1" customWidth="1"/>
    <col min="19" max="19" width="10.140625" style="1" bestFit="1" customWidth="1"/>
    <col min="20" max="20" width="10.42578125" style="1" customWidth="1"/>
    <col min="21" max="21" width="1.42578125" style="141" customWidth="1"/>
    <col min="22" max="24" width="9.140625" style="141" hidden="1" customWidth="1"/>
    <col min="25" max="28" width="7.5703125" style="141" hidden="1" customWidth="1"/>
    <col min="29" max="29" width="2.42578125" style="141" hidden="1" customWidth="1"/>
    <col min="30" max="32" width="4.42578125" style="141" hidden="1" customWidth="1"/>
    <col min="33" max="33" width="2.42578125" style="141" hidden="1" customWidth="1"/>
    <col min="34" max="34" width="1.28515625" style="141" hidden="1" customWidth="1"/>
    <col min="35" max="38" width="7.5703125" style="141" hidden="1" customWidth="1"/>
    <col min="39" max="39" width="2" style="141" hidden="1" customWidth="1"/>
    <col min="40" max="16384" width="9.140625" style="141" hidden="1"/>
  </cols>
  <sheetData>
    <row r="1" spans="1:38" s="116" customFormat="1" ht="16.5" x14ac:dyDescent="0.3">
      <c r="A1" s="110"/>
      <c r="B1" s="110"/>
      <c r="C1" s="110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</row>
    <row r="2" spans="1:38" s="116" customFormat="1" ht="16.5" x14ac:dyDescent="0.3">
      <c r="A2" s="110"/>
      <c r="B2" s="110"/>
      <c r="C2" s="110"/>
      <c r="D2" s="112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</row>
    <row r="3" spans="1:38" s="116" customFormat="1" ht="16.5" x14ac:dyDescent="0.3">
      <c r="A3" s="110"/>
      <c r="B3" s="110"/>
      <c r="C3" s="113" t="str">
        <f>+Translation!A5</f>
        <v xml:space="preserve">  Knowledge Alliances</v>
      </c>
      <c r="D3" s="114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</row>
    <row r="4" spans="1:38" s="116" customFormat="1" ht="16.5" x14ac:dyDescent="0.3">
      <c r="A4" s="110"/>
      <c r="B4" s="110"/>
      <c r="C4" s="145" t="str">
        <f>+Translation!A6</f>
        <v xml:space="preserve">  Sector Skills Alliances</v>
      </c>
      <c r="D4" s="111" t="s">
        <v>540</v>
      </c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</row>
    <row r="5" spans="1:38" s="116" customFormat="1" ht="14.25" customHeight="1" thickBot="1" x14ac:dyDescent="0.35">
      <c r="A5" s="115"/>
      <c r="B5" s="115"/>
      <c r="C5" s="115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</row>
    <row r="6" spans="1:38" s="116" customFormat="1" ht="18" customHeight="1" x14ac:dyDescent="0.3">
      <c r="A6" s="310" t="str">
        <f>+Translation!A90</f>
        <v>COST CLAIM</v>
      </c>
      <c r="B6" s="311"/>
      <c r="C6" s="311"/>
      <c r="D6" s="311"/>
      <c r="E6" s="311"/>
      <c r="F6" s="311"/>
      <c r="G6" s="311"/>
      <c r="H6" s="311"/>
      <c r="I6" s="311"/>
      <c r="J6" s="311"/>
      <c r="K6" s="311"/>
      <c r="L6" s="311"/>
      <c r="M6" s="311"/>
      <c r="N6" s="311"/>
      <c r="O6" s="311"/>
      <c r="P6" s="311"/>
      <c r="Q6" s="311"/>
      <c r="R6" s="311"/>
      <c r="S6" s="311"/>
      <c r="T6" s="312"/>
      <c r="U6" s="111"/>
      <c r="V6" s="369" t="s">
        <v>453</v>
      </c>
      <c r="W6" s="370"/>
      <c r="X6" s="370"/>
      <c r="Y6" s="370"/>
      <c r="Z6" s="370"/>
      <c r="AA6" s="370"/>
      <c r="AB6" s="370"/>
      <c r="AC6" s="370"/>
      <c r="AD6" s="370"/>
      <c r="AE6" s="370"/>
      <c r="AF6" s="370"/>
      <c r="AG6" s="370"/>
      <c r="AH6" s="370"/>
      <c r="AI6" s="370"/>
      <c r="AJ6" s="370"/>
      <c r="AK6" s="370"/>
      <c r="AL6" s="371"/>
    </row>
    <row r="7" spans="1:38" s="116" customFormat="1" ht="33" customHeight="1" x14ac:dyDescent="0.3">
      <c r="A7" s="317" t="str">
        <f>+Translation!A7</f>
        <v>Before completing this table please read carefully the instructions available on
https://eacea.ec.europa.eu/erasmus-plus/beneficiaries-space/sector-skills-alliances-2019_en</v>
      </c>
      <c r="B7" s="318"/>
      <c r="C7" s="318"/>
      <c r="D7" s="318"/>
      <c r="E7" s="318"/>
      <c r="F7" s="318"/>
      <c r="G7" s="318"/>
      <c r="H7" s="318"/>
      <c r="I7" s="318"/>
      <c r="J7" s="318"/>
      <c r="K7" s="318"/>
      <c r="L7" s="318"/>
      <c r="M7" s="318"/>
      <c r="N7" s="318"/>
      <c r="O7" s="318"/>
      <c r="P7" s="318"/>
      <c r="Q7" s="318"/>
      <c r="R7" s="318"/>
      <c r="S7" s="318"/>
      <c r="T7" s="319"/>
      <c r="U7" s="111"/>
      <c r="V7" s="372"/>
      <c r="W7" s="373"/>
      <c r="X7" s="373"/>
      <c r="Y7" s="373"/>
      <c r="Z7" s="373"/>
      <c r="AA7" s="373"/>
      <c r="AB7" s="373"/>
      <c r="AC7" s="373"/>
      <c r="AD7" s="373"/>
      <c r="AE7" s="373"/>
      <c r="AF7" s="373"/>
      <c r="AG7" s="373"/>
      <c r="AH7" s="373"/>
      <c r="AI7" s="373"/>
      <c r="AJ7" s="373"/>
      <c r="AK7" s="373"/>
      <c r="AL7" s="374"/>
    </row>
    <row r="8" spans="1:38" s="116" customFormat="1" ht="16.5" customHeight="1" x14ac:dyDescent="0.3">
      <c r="A8" s="320" t="str">
        <f>+Translation!A8</f>
        <v>Call for proposals 2019 - EAC/A03/2018 - Erasmus+ Programme - (2018/C 384/04)</v>
      </c>
      <c r="B8" s="320"/>
      <c r="C8" s="320"/>
      <c r="D8" s="320"/>
      <c r="E8" s="320"/>
      <c r="F8" s="320"/>
      <c r="G8" s="320"/>
      <c r="H8" s="320"/>
      <c r="I8" s="320"/>
      <c r="J8" s="320"/>
      <c r="K8" s="320"/>
      <c r="L8" s="320"/>
      <c r="M8" s="320"/>
      <c r="N8" s="320"/>
      <c r="O8" s="320"/>
      <c r="P8" s="320"/>
      <c r="Q8" s="320"/>
      <c r="R8" s="320"/>
      <c r="S8" s="320"/>
      <c r="T8" s="320"/>
      <c r="U8" s="111"/>
      <c r="V8" s="372"/>
      <c r="W8" s="373"/>
      <c r="X8" s="373"/>
      <c r="Y8" s="373"/>
      <c r="Z8" s="373"/>
      <c r="AA8" s="373"/>
      <c r="AB8" s="373"/>
      <c r="AC8" s="373"/>
      <c r="AD8" s="373"/>
      <c r="AE8" s="373"/>
      <c r="AF8" s="373"/>
      <c r="AG8" s="373"/>
      <c r="AH8" s="373"/>
      <c r="AI8" s="373"/>
      <c r="AJ8" s="373"/>
      <c r="AK8" s="373"/>
      <c r="AL8" s="374"/>
    </row>
    <row r="9" spans="1:38" s="116" customFormat="1" ht="16.5" customHeight="1" x14ac:dyDescent="0.3">
      <c r="A9" s="317" t="str">
        <f>+Translation!A9</f>
        <v xml:space="preserve">Programme guide and instructions </v>
      </c>
      <c r="B9" s="318"/>
      <c r="C9" s="318"/>
      <c r="D9" s="318"/>
      <c r="E9" s="318"/>
      <c r="F9" s="318"/>
      <c r="G9" s="318"/>
      <c r="H9" s="318"/>
      <c r="I9" s="318"/>
      <c r="J9" s="318"/>
      <c r="K9" s="318"/>
      <c r="L9" s="318"/>
      <c r="M9" s="318"/>
      <c r="N9" s="318"/>
      <c r="O9" s="318"/>
      <c r="P9" s="318"/>
      <c r="Q9" s="318"/>
      <c r="R9" s="318"/>
      <c r="S9" s="318"/>
      <c r="T9" s="319"/>
      <c r="U9" s="111"/>
      <c r="V9" s="372"/>
      <c r="W9" s="373"/>
      <c r="X9" s="373"/>
      <c r="Y9" s="373"/>
      <c r="Z9" s="373"/>
      <c r="AA9" s="373"/>
      <c r="AB9" s="373"/>
      <c r="AC9" s="373"/>
      <c r="AD9" s="373"/>
      <c r="AE9" s="373"/>
      <c r="AF9" s="373"/>
      <c r="AG9" s="373"/>
      <c r="AH9" s="373"/>
      <c r="AI9" s="373"/>
      <c r="AJ9" s="373"/>
      <c r="AK9" s="373"/>
      <c r="AL9" s="374"/>
    </row>
    <row r="10" spans="1:38" s="116" customFormat="1" ht="6.75" customHeight="1" thickBot="1" x14ac:dyDescent="0.35">
      <c r="A10" s="115"/>
      <c r="B10" s="115"/>
      <c r="C10" s="115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372"/>
      <c r="W10" s="373"/>
      <c r="X10" s="373"/>
      <c r="Y10" s="373"/>
      <c r="Z10" s="373"/>
      <c r="AA10" s="373"/>
      <c r="AB10" s="373"/>
      <c r="AC10" s="373"/>
      <c r="AD10" s="373"/>
      <c r="AE10" s="373"/>
      <c r="AF10" s="373"/>
      <c r="AG10" s="373"/>
      <c r="AH10" s="373"/>
      <c r="AI10" s="373"/>
      <c r="AJ10" s="373"/>
      <c r="AK10" s="373"/>
      <c r="AL10" s="374"/>
    </row>
    <row r="11" spans="1:38" s="116" customFormat="1" ht="16.5" x14ac:dyDescent="0.3">
      <c r="A11" s="199" t="str">
        <f>+Translation!A10</f>
        <v>Language</v>
      </c>
      <c r="B11" s="139"/>
      <c r="C11" s="139"/>
      <c r="D11" s="321" t="s">
        <v>259</v>
      </c>
      <c r="E11" s="322"/>
      <c r="F11" s="323"/>
      <c r="G11" s="323"/>
      <c r="H11" s="323"/>
      <c r="I11" s="323"/>
      <c r="J11" s="323"/>
      <c r="K11" s="323"/>
      <c r="L11" s="323"/>
      <c r="M11" s="323"/>
      <c r="N11" s="323"/>
      <c r="O11" s="323"/>
      <c r="P11" s="323"/>
      <c r="Q11" s="323"/>
      <c r="R11" s="323"/>
      <c r="S11" s="323"/>
      <c r="T11" s="324"/>
      <c r="U11" s="111"/>
      <c r="V11" s="372"/>
      <c r="W11" s="373"/>
      <c r="X11" s="373"/>
      <c r="Y11" s="373"/>
      <c r="Z11" s="373"/>
      <c r="AA11" s="373"/>
      <c r="AB11" s="373"/>
      <c r="AC11" s="373"/>
      <c r="AD11" s="373"/>
      <c r="AE11" s="373"/>
      <c r="AF11" s="373"/>
      <c r="AG11" s="373"/>
      <c r="AH11" s="373"/>
      <c r="AI11" s="373"/>
      <c r="AJ11" s="373"/>
      <c r="AK11" s="373"/>
      <c r="AL11" s="374"/>
    </row>
    <row r="12" spans="1:38" s="116" customFormat="1" ht="16.5" x14ac:dyDescent="0.3">
      <c r="A12" s="200" t="str">
        <f>+Translation!A11</f>
        <v>Action</v>
      </c>
      <c r="B12" s="83"/>
      <c r="C12" s="83"/>
      <c r="D12" s="315" t="s">
        <v>539</v>
      </c>
      <c r="E12" s="316"/>
      <c r="F12" s="313" t="str">
        <f>+IF(D12="",CONCATENATE(Translation!A13,": KA - ",Translation!A14,"  SSA - ",Translation!A15),IF(D12="KA",Translation!A14,IF(D12="SSA",Translation!A15,"")))</f>
        <v>Knowledge alliances</v>
      </c>
      <c r="G12" s="313"/>
      <c r="H12" s="313"/>
      <c r="I12" s="313"/>
      <c r="J12" s="313"/>
      <c r="K12" s="313"/>
      <c r="L12" s="313"/>
      <c r="M12" s="313"/>
      <c r="N12" s="313"/>
      <c r="O12" s="313"/>
      <c r="P12" s="313"/>
      <c r="Q12" s="313"/>
      <c r="R12" s="313"/>
      <c r="S12" s="313"/>
      <c r="T12" s="314"/>
      <c r="U12" s="111"/>
      <c r="V12" s="372"/>
      <c r="W12" s="373"/>
      <c r="X12" s="373"/>
      <c r="Y12" s="373"/>
      <c r="Z12" s="373"/>
      <c r="AA12" s="373"/>
      <c r="AB12" s="373"/>
      <c r="AC12" s="373"/>
      <c r="AD12" s="373"/>
      <c r="AE12" s="373"/>
      <c r="AF12" s="373"/>
      <c r="AG12" s="373"/>
      <c r="AH12" s="373"/>
      <c r="AI12" s="373"/>
      <c r="AJ12" s="373"/>
      <c r="AK12" s="373"/>
      <c r="AL12" s="374"/>
    </row>
    <row r="13" spans="1:38" s="116" customFormat="1" ht="16.5" customHeight="1" x14ac:dyDescent="0.3">
      <c r="A13" s="270" t="str">
        <f>+Translation!A16</f>
        <v>Duration number of months:</v>
      </c>
      <c r="B13" s="271"/>
      <c r="C13" s="272"/>
      <c r="D13" s="273"/>
      <c r="E13" s="273"/>
      <c r="F13" s="245" t="str">
        <f>+IF(D13="",Translation!A17,Translation!A22)</f>
        <v>Duration to be completed</v>
      </c>
      <c r="G13" s="245"/>
      <c r="H13" s="245"/>
      <c r="I13" s="245"/>
      <c r="J13" s="245"/>
      <c r="K13" s="245"/>
      <c r="L13" s="245"/>
      <c r="M13" s="245"/>
      <c r="N13" s="245"/>
      <c r="O13" s="245"/>
      <c r="P13" s="245"/>
      <c r="Q13" s="245"/>
      <c r="R13" s="245"/>
      <c r="S13" s="245"/>
      <c r="T13" s="246"/>
      <c r="U13" s="111"/>
      <c r="V13" s="372"/>
      <c r="W13" s="373"/>
      <c r="X13" s="373"/>
      <c r="Y13" s="373"/>
      <c r="Z13" s="373"/>
      <c r="AA13" s="373"/>
      <c r="AB13" s="373"/>
      <c r="AC13" s="373"/>
      <c r="AD13" s="373"/>
      <c r="AE13" s="373"/>
      <c r="AF13" s="373"/>
      <c r="AG13" s="373"/>
      <c r="AH13" s="373"/>
      <c r="AI13" s="373"/>
      <c r="AJ13" s="373"/>
      <c r="AK13" s="373"/>
      <c r="AL13" s="374"/>
    </row>
    <row r="14" spans="1:38" s="116" customFormat="1" ht="16.5" customHeight="1" x14ac:dyDescent="0.3">
      <c r="A14" s="270" t="str">
        <f>+Translation!A91</f>
        <v>Start Date</v>
      </c>
      <c r="B14" s="271"/>
      <c r="C14" s="272"/>
      <c r="D14" s="328"/>
      <c r="E14" s="273"/>
      <c r="F14" s="245"/>
      <c r="G14" s="245"/>
      <c r="H14" s="245"/>
      <c r="I14" s="245"/>
      <c r="J14" s="245"/>
      <c r="K14" s="245"/>
      <c r="L14" s="245"/>
      <c r="M14" s="245"/>
      <c r="N14" s="245"/>
      <c r="O14" s="245"/>
      <c r="P14" s="245"/>
      <c r="Q14" s="245"/>
      <c r="R14" s="245"/>
      <c r="S14" s="245"/>
      <c r="T14" s="246"/>
      <c r="U14" s="111"/>
      <c r="V14" s="372"/>
      <c r="W14" s="373"/>
      <c r="X14" s="373"/>
      <c r="Y14" s="373"/>
      <c r="Z14" s="373"/>
      <c r="AA14" s="373"/>
      <c r="AB14" s="373"/>
      <c r="AC14" s="373"/>
      <c r="AD14" s="373"/>
      <c r="AE14" s="373"/>
      <c r="AF14" s="373"/>
      <c r="AG14" s="373"/>
      <c r="AH14" s="373"/>
      <c r="AI14" s="373"/>
      <c r="AJ14" s="373"/>
      <c r="AK14" s="373"/>
      <c r="AL14" s="374"/>
    </row>
    <row r="15" spans="1:38" s="116" customFormat="1" ht="16.5" customHeight="1" x14ac:dyDescent="0.3">
      <c r="A15" s="270" t="str">
        <f>+Translation!A92</f>
        <v>End Date</v>
      </c>
      <c r="B15" s="271"/>
      <c r="C15" s="272"/>
      <c r="D15" s="328"/>
      <c r="E15" s="273"/>
      <c r="F15" s="245"/>
      <c r="G15" s="245"/>
      <c r="H15" s="245"/>
      <c r="I15" s="245"/>
      <c r="J15" s="245"/>
      <c r="K15" s="245"/>
      <c r="L15" s="245"/>
      <c r="M15" s="245"/>
      <c r="N15" s="245"/>
      <c r="O15" s="245"/>
      <c r="P15" s="245"/>
      <c r="Q15" s="245"/>
      <c r="R15" s="245"/>
      <c r="S15" s="245"/>
      <c r="T15" s="246"/>
      <c r="U15" s="111"/>
      <c r="V15" s="372"/>
      <c r="W15" s="373"/>
      <c r="X15" s="373"/>
      <c r="Y15" s="373"/>
      <c r="Z15" s="373"/>
      <c r="AA15" s="373"/>
      <c r="AB15" s="373"/>
      <c r="AC15" s="373"/>
      <c r="AD15" s="373"/>
      <c r="AE15" s="373"/>
      <c r="AF15" s="373"/>
      <c r="AG15" s="373"/>
      <c r="AH15" s="373"/>
      <c r="AI15" s="373"/>
      <c r="AJ15" s="373"/>
      <c r="AK15" s="373"/>
      <c r="AL15" s="374"/>
    </row>
    <row r="16" spans="1:38" s="116" customFormat="1" ht="16.5" customHeight="1" x14ac:dyDescent="0.3">
      <c r="A16" s="270" t="str">
        <f>+Translation!A93</f>
        <v>Type of report</v>
      </c>
      <c r="B16" s="271"/>
      <c r="C16" s="272"/>
      <c r="D16" s="305" t="s">
        <v>442</v>
      </c>
      <c r="E16" s="305"/>
      <c r="F16" s="245"/>
      <c r="G16" s="245"/>
      <c r="H16" s="245"/>
      <c r="I16" s="245"/>
      <c r="J16" s="245"/>
      <c r="K16" s="245"/>
      <c r="L16" s="245"/>
      <c r="M16" s="245"/>
      <c r="N16" s="245"/>
      <c r="O16" s="245"/>
      <c r="P16" s="245"/>
      <c r="Q16" s="245"/>
      <c r="R16" s="245"/>
      <c r="S16" s="245"/>
      <c r="T16" s="246"/>
      <c r="U16" s="111"/>
      <c r="V16" s="372"/>
      <c r="W16" s="373"/>
      <c r="X16" s="373"/>
      <c r="Y16" s="373"/>
      <c r="Z16" s="373"/>
      <c r="AA16" s="373"/>
      <c r="AB16" s="373"/>
      <c r="AC16" s="373"/>
      <c r="AD16" s="373"/>
      <c r="AE16" s="373"/>
      <c r="AF16" s="373"/>
      <c r="AG16" s="373"/>
      <c r="AH16" s="373"/>
      <c r="AI16" s="373"/>
      <c r="AJ16" s="373"/>
      <c r="AK16" s="373"/>
      <c r="AL16" s="374"/>
    </row>
    <row r="17" spans="1:38" s="116" customFormat="1" ht="16.5" customHeight="1" x14ac:dyDescent="0.3">
      <c r="A17" s="270" t="str">
        <f>+Translation!A96</f>
        <v>Grant agreement number</v>
      </c>
      <c r="B17" s="271"/>
      <c r="C17" s="272"/>
      <c r="D17" s="273"/>
      <c r="E17" s="273"/>
      <c r="F17" s="245"/>
      <c r="G17" s="245"/>
      <c r="H17" s="245"/>
      <c r="I17" s="245"/>
      <c r="J17" s="245"/>
      <c r="K17" s="245"/>
      <c r="L17" s="245"/>
      <c r="M17" s="245"/>
      <c r="N17" s="245"/>
      <c r="O17" s="245"/>
      <c r="P17" s="245"/>
      <c r="Q17" s="245"/>
      <c r="R17" s="245"/>
      <c r="S17" s="245"/>
      <c r="T17" s="246"/>
      <c r="U17" s="111"/>
      <c r="V17" s="372"/>
      <c r="W17" s="373"/>
      <c r="X17" s="373"/>
      <c r="Y17" s="373"/>
      <c r="Z17" s="373"/>
      <c r="AA17" s="373"/>
      <c r="AB17" s="373"/>
      <c r="AC17" s="373"/>
      <c r="AD17" s="373"/>
      <c r="AE17" s="373"/>
      <c r="AF17" s="373"/>
      <c r="AG17" s="373"/>
      <c r="AH17" s="373"/>
      <c r="AI17" s="373"/>
      <c r="AJ17" s="373"/>
      <c r="AK17" s="373"/>
      <c r="AL17" s="374"/>
    </row>
    <row r="18" spans="1:38" s="116" customFormat="1" ht="16.5" customHeight="1" x14ac:dyDescent="0.3">
      <c r="A18" s="270" t="str">
        <f>+Translation!A23</f>
        <v>Project acronym</v>
      </c>
      <c r="B18" s="271"/>
      <c r="C18" s="272"/>
      <c r="D18" s="274"/>
      <c r="E18" s="275"/>
      <c r="F18" s="276"/>
      <c r="G18" s="277"/>
      <c r="H18" s="277"/>
      <c r="I18" s="277"/>
      <c r="J18" s="277"/>
      <c r="K18" s="277"/>
      <c r="L18" s="277"/>
      <c r="M18" s="277"/>
      <c r="N18" s="277"/>
      <c r="O18" s="277"/>
      <c r="P18" s="277"/>
      <c r="Q18" s="277"/>
      <c r="R18" s="277"/>
      <c r="S18" s="277"/>
      <c r="T18" s="278"/>
      <c r="U18" s="111"/>
      <c r="V18" s="372"/>
      <c r="W18" s="373"/>
      <c r="X18" s="373"/>
      <c r="Y18" s="373"/>
      <c r="Z18" s="373"/>
      <c r="AA18" s="373"/>
      <c r="AB18" s="373"/>
      <c r="AC18" s="373"/>
      <c r="AD18" s="373"/>
      <c r="AE18" s="373"/>
      <c r="AF18" s="373"/>
      <c r="AG18" s="373"/>
      <c r="AH18" s="373"/>
      <c r="AI18" s="373"/>
      <c r="AJ18" s="373"/>
      <c r="AK18" s="373"/>
      <c r="AL18" s="374"/>
    </row>
    <row r="19" spans="1:38" s="116" customFormat="1" ht="17.25" thickBot="1" x14ac:dyDescent="0.35">
      <c r="A19" s="325" t="str">
        <f>+Translation!A24</f>
        <v>Project title</v>
      </c>
      <c r="B19" s="326"/>
      <c r="C19" s="327"/>
      <c r="D19" s="279"/>
      <c r="E19" s="279"/>
      <c r="F19" s="279"/>
      <c r="G19" s="279"/>
      <c r="H19" s="279"/>
      <c r="I19" s="279"/>
      <c r="J19" s="279"/>
      <c r="K19" s="279"/>
      <c r="L19" s="279"/>
      <c r="M19" s="279"/>
      <c r="N19" s="279"/>
      <c r="O19" s="279"/>
      <c r="P19" s="279"/>
      <c r="Q19" s="279"/>
      <c r="R19" s="279"/>
      <c r="S19" s="279"/>
      <c r="T19" s="280"/>
      <c r="U19" s="111"/>
      <c r="V19" s="375"/>
      <c r="W19" s="376"/>
      <c r="X19" s="376"/>
      <c r="Y19" s="376"/>
      <c r="Z19" s="376"/>
      <c r="AA19" s="376"/>
      <c r="AB19" s="376"/>
      <c r="AC19" s="376"/>
      <c r="AD19" s="376"/>
      <c r="AE19" s="376"/>
      <c r="AF19" s="376"/>
      <c r="AG19" s="376"/>
      <c r="AH19" s="376"/>
      <c r="AI19" s="376"/>
      <c r="AJ19" s="376"/>
      <c r="AK19" s="376"/>
      <c r="AL19" s="377"/>
    </row>
    <row r="20" spans="1:38" s="116" customFormat="1" ht="3" customHeight="1" thickBot="1" x14ac:dyDescent="0.35">
      <c r="A20" s="111"/>
      <c r="B20" s="111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</row>
    <row r="21" spans="1:38" s="116" customFormat="1" ht="16.5" hidden="1" customHeight="1" x14ac:dyDescent="0.3">
      <c r="A21" s="306" t="str">
        <f>+Translation!A97</f>
        <v>Progress Report</v>
      </c>
      <c r="B21" s="307"/>
      <c r="C21" s="307"/>
      <c r="D21" s="307"/>
      <c r="E21" s="307"/>
      <c r="F21" s="307"/>
      <c r="G21" s="307"/>
      <c r="H21" s="307"/>
      <c r="I21" s="307"/>
      <c r="J21" s="307"/>
      <c r="K21" s="307"/>
      <c r="L21" s="307"/>
      <c r="M21" s="307"/>
      <c r="N21" s="307"/>
      <c r="O21" s="307"/>
      <c r="P21" s="307"/>
      <c r="Q21" s="307"/>
      <c r="R21" s="307"/>
      <c r="S21" s="307"/>
      <c r="T21" s="308"/>
      <c r="U21" s="111"/>
      <c r="V21" s="329" t="s">
        <v>439</v>
      </c>
      <c r="W21" s="330"/>
      <c r="X21" s="330"/>
      <c r="Y21" s="330"/>
      <c r="Z21" s="330"/>
      <c r="AA21" s="330"/>
      <c r="AB21" s="330"/>
      <c r="AC21" s="330"/>
      <c r="AD21" s="330"/>
      <c r="AE21" s="330"/>
      <c r="AF21" s="330"/>
      <c r="AG21" s="330"/>
      <c r="AH21" s="330"/>
      <c r="AI21" s="330"/>
      <c r="AJ21" s="330"/>
      <c r="AK21" s="330"/>
      <c r="AL21" s="331"/>
    </row>
    <row r="22" spans="1:38" s="116" customFormat="1" ht="16.5" hidden="1" customHeight="1" x14ac:dyDescent="0.3">
      <c r="A22" s="117"/>
      <c r="B22" s="118"/>
      <c r="C22" s="118"/>
      <c r="D22" s="309" t="str">
        <f>+D44</f>
        <v>EU Grant</v>
      </c>
      <c r="E22" s="309"/>
      <c r="F22" s="309"/>
      <c r="G22" s="309"/>
      <c r="H22" s="309"/>
      <c r="I22" s="309"/>
      <c r="J22" s="309"/>
      <c r="K22" s="309"/>
      <c r="L22" s="309"/>
      <c r="M22" s="309"/>
      <c r="N22" s="309"/>
      <c r="O22" s="309"/>
      <c r="P22" s="83"/>
      <c r="Q22" s="83"/>
      <c r="R22" s="83"/>
      <c r="S22" s="83"/>
      <c r="T22" s="119"/>
      <c r="U22" s="111"/>
      <c r="V22" s="117"/>
      <c r="W22" s="118"/>
      <c r="X22" s="118"/>
      <c r="Y22" s="332" t="s">
        <v>244</v>
      </c>
      <c r="Z22" s="332"/>
      <c r="AA22" s="332"/>
      <c r="AB22" s="332"/>
      <c r="AC22" s="332"/>
      <c r="AD22" s="332"/>
      <c r="AE22" s="332"/>
      <c r="AF22" s="332"/>
      <c r="AG22" s="332"/>
      <c r="AH22" s="83"/>
      <c r="AI22" s="83"/>
      <c r="AJ22" s="83"/>
      <c r="AK22" s="83"/>
      <c r="AL22" s="119"/>
    </row>
    <row r="23" spans="1:38" s="116" customFormat="1" ht="16.5" hidden="1" customHeight="1" x14ac:dyDescent="0.3">
      <c r="A23" s="117"/>
      <c r="B23" s="120"/>
      <c r="C23" s="120"/>
      <c r="D23" s="251" t="str">
        <f>+Translation!A98</f>
        <v>Approved</v>
      </c>
      <c r="E23" s="251"/>
      <c r="F23" s="251"/>
      <c r="G23" s="251"/>
      <c r="H23" s="30"/>
      <c r="I23" s="252" t="str">
        <f>+Translation!A99</f>
        <v>Actual</v>
      </c>
      <c r="J23" s="253"/>
      <c r="K23" s="253"/>
      <c r="L23" s="253"/>
      <c r="M23" s="253"/>
      <c r="N23" s="253"/>
      <c r="O23" s="254"/>
      <c r="P23" s="83"/>
      <c r="Q23" s="83"/>
      <c r="R23" s="83"/>
      <c r="S23" s="83"/>
      <c r="T23" s="130"/>
      <c r="U23" s="111"/>
      <c r="V23" s="117"/>
      <c r="W23" s="120"/>
      <c r="X23" s="120"/>
      <c r="Y23" s="333" t="s">
        <v>443</v>
      </c>
      <c r="Z23" s="333"/>
      <c r="AA23" s="333"/>
      <c r="AB23" s="333"/>
      <c r="AC23" s="121"/>
      <c r="AD23" s="334" t="s">
        <v>422</v>
      </c>
      <c r="AE23" s="335"/>
      <c r="AF23" s="335"/>
      <c r="AG23" s="335"/>
      <c r="AH23" s="83"/>
      <c r="AI23" s="83"/>
      <c r="AJ23" s="83"/>
      <c r="AK23" s="83"/>
      <c r="AL23" s="119"/>
    </row>
    <row r="24" spans="1:38" s="116" customFormat="1" ht="6" hidden="1" customHeight="1" x14ac:dyDescent="0.3">
      <c r="A24" s="255"/>
      <c r="B24" s="256"/>
      <c r="C24" s="256"/>
      <c r="D24" s="256"/>
      <c r="E24" s="256"/>
      <c r="F24" s="256"/>
      <c r="G24" s="256"/>
      <c r="H24" s="256"/>
      <c r="I24" s="256"/>
      <c r="J24" s="256"/>
      <c r="K24" s="256"/>
      <c r="L24" s="256"/>
      <c r="M24" s="256"/>
      <c r="N24" s="256"/>
      <c r="O24" s="256"/>
      <c r="P24" s="256"/>
      <c r="Q24" s="256"/>
      <c r="R24" s="256"/>
      <c r="S24" s="256"/>
      <c r="T24" s="257"/>
      <c r="U24" s="111"/>
      <c r="V24" s="292"/>
      <c r="W24" s="293"/>
      <c r="X24" s="293"/>
      <c r="Y24" s="293"/>
      <c r="Z24" s="293"/>
      <c r="AA24" s="293"/>
      <c r="AB24" s="293"/>
      <c r="AC24" s="293"/>
      <c r="AD24" s="293"/>
      <c r="AE24" s="293"/>
      <c r="AF24" s="293"/>
      <c r="AG24" s="293"/>
      <c r="AH24" s="293"/>
      <c r="AI24" s="293"/>
      <c r="AJ24" s="293"/>
      <c r="AK24" s="293"/>
      <c r="AL24" s="294"/>
    </row>
    <row r="25" spans="1:38" s="116" customFormat="1" ht="12" hidden="1" customHeight="1" x14ac:dyDescent="0.3">
      <c r="A25" s="258" t="str">
        <f>+A47</f>
        <v>Project implementation support</v>
      </c>
      <c r="B25" s="259"/>
      <c r="C25" s="259"/>
      <c r="D25" s="259"/>
      <c r="E25" s="259"/>
      <c r="F25" s="259"/>
      <c r="G25" s="259"/>
      <c r="H25" s="259"/>
      <c r="I25" s="259"/>
      <c r="J25" s="259"/>
      <c r="K25" s="259"/>
      <c r="L25" s="259"/>
      <c r="M25" s="259"/>
      <c r="N25" s="259"/>
      <c r="O25" s="259"/>
      <c r="P25" s="259"/>
      <c r="Q25" s="259"/>
      <c r="R25" s="259"/>
      <c r="S25" s="259"/>
      <c r="T25" s="260"/>
      <c r="U25" s="111"/>
      <c r="V25" s="339" t="s">
        <v>245</v>
      </c>
      <c r="W25" s="340"/>
      <c r="X25" s="340"/>
      <c r="Y25" s="340"/>
      <c r="Z25" s="340"/>
      <c r="AA25" s="340"/>
      <c r="AB25" s="340"/>
      <c r="AC25" s="340"/>
      <c r="AD25" s="340"/>
      <c r="AE25" s="340"/>
      <c r="AF25" s="340"/>
      <c r="AG25" s="340"/>
      <c r="AH25" s="340"/>
      <c r="AI25" s="340"/>
      <c r="AJ25" s="340"/>
      <c r="AK25" s="340"/>
      <c r="AL25" s="341"/>
    </row>
    <row r="26" spans="1:38" s="116" customFormat="1" ht="9.75" hidden="1" customHeight="1" x14ac:dyDescent="0.3">
      <c r="A26" s="261" t="str">
        <f>+A48</f>
        <v>Staff costs</v>
      </c>
      <c r="B26" s="262"/>
      <c r="C26" s="262"/>
      <c r="D26" s="263"/>
      <c r="E26" s="264"/>
      <c r="F26" s="264"/>
      <c r="G26" s="265"/>
      <c r="H26" s="79"/>
      <c r="I26" s="269">
        <f>+'III. Project implementation sup'!W184</f>
        <v>0</v>
      </c>
      <c r="J26" s="269"/>
      <c r="K26" s="269"/>
      <c r="L26" s="269"/>
      <c r="M26" s="269"/>
      <c r="N26" s="269"/>
      <c r="O26" s="269"/>
      <c r="P26" s="83"/>
      <c r="Q26" s="83"/>
      <c r="R26" s="142"/>
      <c r="S26" s="142"/>
      <c r="T26" s="143"/>
      <c r="U26" s="111"/>
      <c r="V26" s="342" t="s">
        <v>17</v>
      </c>
      <c r="W26" s="234"/>
      <c r="X26" s="234"/>
      <c r="Y26" s="343">
        <f>+D26</f>
        <v>0</v>
      </c>
      <c r="Z26" s="344"/>
      <c r="AA26" s="344"/>
      <c r="AB26" s="345"/>
      <c r="AC26" s="122"/>
      <c r="AD26" s="349">
        <f>+'III. Project implementation sup'!W184</f>
        <v>0</v>
      </c>
      <c r="AE26" s="349"/>
      <c r="AF26" s="349"/>
      <c r="AG26" s="349"/>
      <c r="AH26" s="123"/>
      <c r="AI26" s="123"/>
      <c r="AJ26" s="123"/>
      <c r="AK26" s="123"/>
      <c r="AL26" s="124"/>
    </row>
    <row r="27" spans="1:38" s="116" customFormat="1" ht="9.75" hidden="1" customHeight="1" x14ac:dyDescent="0.3">
      <c r="A27" s="261"/>
      <c r="B27" s="262"/>
      <c r="C27" s="262"/>
      <c r="D27" s="266"/>
      <c r="E27" s="267"/>
      <c r="F27" s="267"/>
      <c r="G27" s="268"/>
      <c r="H27" s="81"/>
      <c r="I27" s="269"/>
      <c r="J27" s="269"/>
      <c r="K27" s="269"/>
      <c r="L27" s="269"/>
      <c r="M27" s="269"/>
      <c r="N27" s="269"/>
      <c r="O27" s="269"/>
      <c r="P27" s="83"/>
      <c r="Q27" s="142"/>
      <c r="R27" s="142"/>
      <c r="S27" s="142"/>
      <c r="T27" s="143"/>
      <c r="U27" s="111"/>
      <c r="V27" s="342"/>
      <c r="W27" s="234"/>
      <c r="X27" s="234"/>
      <c r="Y27" s="346"/>
      <c r="Z27" s="347"/>
      <c r="AA27" s="347"/>
      <c r="AB27" s="348"/>
      <c r="AC27" s="125"/>
      <c r="AD27" s="349"/>
      <c r="AE27" s="349"/>
      <c r="AF27" s="349"/>
      <c r="AG27" s="349"/>
      <c r="AH27" s="123"/>
      <c r="AI27" s="123"/>
      <c r="AJ27" s="123"/>
      <c r="AK27" s="123"/>
      <c r="AL27" s="124"/>
    </row>
    <row r="28" spans="1:38" s="116" customFormat="1" ht="6" hidden="1" customHeight="1" x14ac:dyDescent="0.3">
      <c r="A28" s="255"/>
      <c r="B28" s="256"/>
      <c r="C28" s="256"/>
      <c r="D28" s="256"/>
      <c r="E28" s="256"/>
      <c r="F28" s="256"/>
      <c r="G28" s="256"/>
      <c r="H28" s="256"/>
      <c r="I28" s="256"/>
      <c r="J28" s="256"/>
      <c r="K28" s="256"/>
      <c r="L28" s="256"/>
      <c r="M28" s="256"/>
      <c r="N28" s="256"/>
      <c r="O28" s="256"/>
      <c r="P28" s="256"/>
      <c r="Q28" s="256"/>
      <c r="R28" s="256"/>
      <c r="S28" s="256"/>
      <c r="T28" s="257"/>
      <c r="U28" s="111"/>
      <c r="V28" s="350"/>
      <c r="W28" s="351"/>
      <c r="X28" s="351"/>
      <c r="Y28" s="351"/>
      <c r="Z28" s="351"/>
      <c r="AA28" s="351"/>
      <c r="AB28" s="351"/>
      <c r="AC28" s="351"/>
      <c r="AD28" s="351"/>
      <c r="AE28" s="351"/>
      <c r="AF28" s="351"/>
      <c r="AG28" s="351"/>
      <c r="AH28" s="351"/>
      <c r="AI28" s="351"/>
      <c r="AJ28" s="351"/>
      <c r="AK28" s="351"/>
      <c r="AL28" s="352"/>
    </row>
    <row r="29" spans="1:38" s="116" customFormat="1" ht="12" hidden="1" customHeight="1" x14ac:dyDescent="0.3">
      <c r="A29" s="258" t="str">
        <f>+A51</f>
        <v>Mobility activities (Optional)</v>
      </c>
      <c r="B29" s="259"/>
      <c r="C29" s="259"/>
      <c r="D29" s="259"/>
      <c r="E29" s="259"/>
      <c r="F29" s="259"/>
      <c r="G29" s="259"/>
      <c r="H29" s="259"/>
      <c r="I29" s="259"/>
      <c r="J29" s="259"/>
      <c r="K29" s="259"/>
      <c r="L29" s="259"/>
      <c r="M29" s="259"/>
      <c r="N29" s="259"/>
      <c r="O29" s="259"/>
      <c r="P29" s="259"/>
      <c r="Q29" s="259"/>
      <c r="R29" s="259"/>
      <c r="S29" s="259"/>
      <c r="T29" s="260"/>
      <c r="U29" s="111"/>
      <c r="V29" s="339" t="s">
        <v>246</v>
      </c>
      <c r="W29" s="340"/>
      <c r="X29" s="340"/>
      <c r="Y29" s="340"/>
      <c r="Z29" s="340"/>
      <c r="AA29" s="340"/>
      <c r="AB29" s="340"/>
      <c r="AC29" s="340"/>
      <c r="AD29" s="340"/>
      <c r="AE29" s="340"/>
      <c r="AF29" s="340"/>
      <c r="AG29" s="340"/>
      <c r="AH29" s="340"/>
      <c r="AI29" s="340"/>
      <c r="AJ29" s="340"/>
      <c r="AK29" s="340"/>
      <c r="AL29" s="341"/>
    </row>
    <row r="30" spans="1:38" s="116" customFormat="1" ht="9.75" hidden="1" customHeight="1" x14ac:dyDescent="0.3">
      <c r="A30" s="261" t="str">
        <f>+Translation!A33</f>
        <v>Travel costs</v>
      </c>
      <c r="B30" s="262"/>
      <c r="C30" s="262"/>
      <c r="D30" s="263"/>
      <c r="E30" s="264"/>
      <c r="F30" s="264"/>
      <c r="G30" s="265"/>
      <c r="H30" s="79"/>
      <c r="I30" s="269">
        <f>+'IV. Learning mobility-optional'!L412</f>
        <v>0</v>
      </c>
      <c r="J30" s="269"/>
      <c r="K30" s="269"/>
      <c r="L30" s="269"/>
      <c r="M30" s="269"/>
      <c r="N30" s="269"/>
      <c r="O30" s="269"/>
      <c r="P30" s="83"/>
      <c r="Q30" s="83"/>
      <c r="R30" s="83"/>
      <c r="S30" s="83"/>
      <c r="T30" s="130"/>
      <c r="U30" s="111"/>
      <c r="V30" s="342" t="s">
        <v>294</v>
      </c>
      <c r="W30" s="234"/>
      <c r="X30" s="234"/>
      <c r="Y30" s="343">
        <f>+D30</f>
        <v>0</v>
      </c>
      <c r="Z30" s="344"/>
      <c r="AA30" s="344"/>
      <c r="AB30" s="345"/>
      <c r="AC30" s="122"/>
      <c r="AD30" s="349">
        <f ca="1">+SUMIF('IV. Learning mobility-optional'!$D$12:$R$411,"P*",'IV. Learning mobility-optional'!$L$12:$L$411)</f>
        <v>0</v>
      </c>
      <c r="AE30" s="349"/>
      <c r="AF30" s="349"/>
      <c r="AG30" s="349"/>
      <c r="AH30" s="123"/>
      <c r="AI30" s="123"/>
      <c r="AJ30" s="123"/>
      <c r="AK30" s="123"/>
      <c r="AL30" s="124"/>
    </row>
    <row r="31" spans="1:38" s="116" customFormat="1" ht="17.25" hidden="1" thickBot="1" x14ac:dyDescent="0.35">
      <c r="A31" s="261"/>
      <c r="B31" s="262"/>
      <c r="C31" s="262"/>
      <c r="D31" s="266"/>
      <c r="E31" s="267"/>
      <c r="F31" s="267"/>
      <c r="G31" s="268"/>
      <c r="H31" s="81"/>
      <c r="I31" s="269"/>
      <c r="J31" s="269"/>
      <c r="K31" s="269"/>
      <c r="L31" s="269"/>
      <c r="M31" s="269"/>
      <c r="N31" s="269"/>
      <c r="O31" s="269"/>
      <c r="P31" s="83"/>
      <c r="Q31" s="83"/>
      <c r="R31" s="83"/>
      <c r="S31" s="83"/>
      <c r="T31" s="130"/>
      <c r="U31" s="111"/>
      <c r="V31" s="342"/>
      <c r="W31" s="234"/>
      <c r="X31" s="234"/>
      <c r="Y31" s="346"/>
      <c r="Z31" s="347"/>
      <c r="AA31" s="347"/>
      <c r="AB31" s="348"/>
      <c r="AC31" s="125"/>
      <c r="AD31" s="349"/>
      <c r="AE31" s="349"/>
      <c r="AF31" s="349"/>
      <c r="AG31" s="349"/>
      <c r="AH31" s="123"/>
      <c r="AI31" s="123"/>
      <c r="AJ31" s="123"/>
      <c r="AK31" s="123"/>
      <c r="AL31" s="124"/>
    </row>
    <row r="32" spans="1:38" s="116" customFormat="1" ht="9.75" hidden="1" customHeight="1" x14ac:dyDescent="0.3">
      <c r="A32" s="261" t="str">
        <f>+Translation!A34</f>
        <v>Subsistence costs</v>
      </c>
      <c r="B32" s="262"/>
      <c r="C32" s="262"/>
      <c r="D32" s="263"/>
      <c r="E32" s="264"/>
      <c r="F32" s="264"/>
      <c r="G32" s="265"/>
      <c r="H32" s="79"/>
      <c r="I32" s="269">
        <f>+'IV. Learning mobility-optional'!R412</f>
        <v>0</v>
      </c>
      <c r="J32" s="269"/>
      <c r="K32" s="269"/>
      <c r="L32" s="269"/>
      <c r="M32" s="269"/>
      <c r="N32" s="269"/>
      <c r="O32" s="269"/>
      <c r="P32" s="83"/>
      <c r="Q32" s="83"/>
      <c r="R32" s="83"/>
      <c r="S32" s="83"/>
      <c r="T32" s="130"/>
      <c r="U32" s="111"/>
      <c r="V32" s="342" t="s">
        <v>43</v>
      </c>
      <c r="W32" s="234"/>
      <c r="X32" s="234"/>
      <c r="Y32" s="343">
        <f>+D32</f>
        <v>0</v>
      </c>
      <c r="Z32" s="344"/>
      <c r="AA32" s="344"/>
      <c r="AB32" s="345"/>
      <c r="AC32" s="122"/>
      <c r="AD32" s="349">
        <f ca="1">+SUMIF('IV. Learning mobility-optional'!$D$12:$R$411,"P*",'IV. Learning mobility-optional'!$R$12:$R$411)</f>
        <v>0</v>
      </c>
      <c r="AE32" s="349"/>
      <c r="AF32" s="349"/>
      <c r="AG32" s="349"/>
      <c r="AH32" s="123"/>
      <c r="AI32" s="123"/>
      <c r="AJ32" s="123"/>
      <c r="AK32" s="123"/>
      <c r="AL32" s="124"/>
    </row>
    <row r="33" spans="1:38" s="116" customFormat="1" ht="17.25" hidden="1" thickBot="1" x14ac:dyDescent="0.35">
      <c r="A33" s="261"/>
      <c r="B33" s="262"/>
      <c r="C33" s="262"/>
      <c r="D33" s="266"/>
      <c r="E33" s="267"/>
      <c r="F33" s="267"/>
      <c r="G33" s="268"/>
      <c r="H33" s="81"/>
      <c r="I33" s="269"/>
      <c r="J33" s="269"/>
      <c r="K33" s="269"/>
      <c r="L33" s="269"/>
      <c r="M33" s="269"/>
      <c r="N33" s="269"/>
      <c r="O33" s="269"/>
      <c r="P33" s="83"/>
      <c r="Q33" s="83"/>
      <c r="R33" s="83"/>
      <c r="S33" s="83"/>
      <c r="T33" s="130"/>
      <c r="U33" s="111"/>
      <c r="V33" s="342"/>
      <c r="W33" s="234"/>
      <c r="X33" s="234"/>
      <c r="Y33" s="346"/>
      <c r="Z33" s="347"/>
      <c r="AA33" s="347"/>
      <c r="AB33" s="348"/>
      <c r="AC33" s="125"/>
      <c r="AD33" s="349"/>
      <c r="AE33" s="349"/>
      <c r="AF33" s="349"/>
      <c r="AG33" s="349"/>
      <c r="AH33" s="123"/>
      <c r="AI33" s="123"/>
      <c r="AJ33" s="123"/>
      <c r="AK33" s="123"/>
      <c r="AL33" s="124"/>
    </row>
    <row r="34" spans="1:38" s="116" customFormat="1" ht="6" hidden="1" customHeight="1" x14ac:dyDescent="0.3">
      <c r="A34" s="255"/>
      <c r="B34" s="256"/>
      <c r="C34" s="256"/>
      <c r="D34" s="256"/>
      <c r="E34" s="256"/>
      <c r="F34" s="256"/>
      <c r="G34" s="256"/>
      <c r="H34" s="256"/>
      <c r="I34" s="256"/>
      <c r="J34" s="256"/>
      <c r="K34" s="256"/>
      <c r="L34" s="256"/>
      <c r="M34" s="256"/>
      <c r="N34" s="256"/>
      <c r="O34" s="256"/>
      <c r="P34" s="256"/>
      <c r="Q34" s="256"/>
      <c r="R34" s="256"/>
      <c r="S34" s="256"/>
      <c r="T34" s="257"/>
      <c r="U34" s="111"/>
      <c r="V34" s="350"/>
      <c r="W34" s="351"/>
      <c r="X34" s="351"/>
      <c r="Y34" s="351"/>
      <c r="Z34" s="351"/>
      <c r="AA34" s="351"/>
      <c r="AB34" s="351"/>
      <c r="AC34" s="351"/>
      <c r="AD34" s="351"/>
      <c r="AE34" s="351"/>
      <c r="AF34" s="351"/>
      <c r="AG34" s="351"/>
      <c r="AH34" s="351"/>
      <c r="AI34" s="351"/>
      <c r="AJ34" s="351"/>
      <c r="AK34" s="351"/>
      <c r="AL34" s="352"/>
    </row>
    <row r="35" spans="1:38" s="116" customFormat="1" ht="17.25" hidden="1" thickBot="1" x14ac:dyDescent="0.35">
      <c r="A35" s="336" t="str">
        <f>+Translation!A35</f>
        <v>Total</v>
      </c>
      <c r="B35" s="337"/>
      <c r="C35" s="337"/>
      <c r="D35" s="299">
        <f>D26+D30+D32</f>
        <v>0</v>
      </c>
      <c r="E35" s="299"/>
      <c r="F35" s="299"/>
      <c r="G35" s="299"/>
      <c r="H35" s="81"/>
      <c r="I35" s="338">
        <f>SUM(I26:K33)</f>
        <v>0</v>
      </c>
      <c r="J35" s="338"/>
      <c r="K35" s="338"/>
      <c r="L35" s="338"/>
      <c r="M35" s="338"/>
      <c r="N35" s="338"/>
      <c r="O35" s="338"/>
      <c r="P35" s="83"/>
      <c r="Q35" s="83"/>
      <c r="R35" s="83"/>
      <c r="S35" s="83"/>
      <c r="T35" s="130"/>
      <c r="U35" s="111"/>
      <c r="V35" s="357" t="s">
        <v>5</v>
      </c>
      <c r="W35" s="358"/>
      <c r="X35" s="358"/>
      <c r="Y35" s="359">
        <f>+D35</f>
        <v>0</v>
      </c>
      <c r="Z35" s="360"/>
      <c r="AA35" s="360"/>
      <c r="AB35" s="361"/>
      <c r="AC35" s="126"/>
      <c r="AD35" s="362">
        <f ca="1">SUM(AD26:AF33)</f>
        <v>0</v>
      </c>
      <c r="AE35" s="362"/>
      <c r="AF35" s="362"/>
      <c r="AG35" s="362"/>
      <c r="AH35" s="123"/>
      <c r="AI35" s="123"/>
      <c r="AJ35" s="123"/>
      <c r="AK35" s="123"/>
      <c r="AL35" s="127"/>
    </row>
    <row r="36" spans="1:38" s="116" customFormat="1" ht="4.5" hidden="1" customHeight="1" x14ac:dyDescent="0.3">
      <c r="A36" s="117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119"/>
      <c r="U36" s="111"/>
      <c r="V36" s="117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3"/>
      <c r="AK36" s="83"/>
      <c r="AL36" s="119"/>
    </row>
    <row r="37" spans="1:38" s="116" customFormat="1" ht="17.25" hidden="1" thickBot="1" x14ac:dyDescent="0.35">
      <c r="A37" s="128"/>
      <c r="B37" s="241" t="str">
        <f>+Translation!A100</f>
        <v>Prefinancing received</v>
      </c>
      <c r="C37" s="239"/>
      <c r="D37" s="239"/>
      <c r="E37" s="239"/>
      <c r="F37" s="239"/>
      <c r="G37" s="240"/>
      <c r="H37" s="80"/>
      <c r="I37" s="247"/>
      <c r="J37" s="247"/>
      <c r="K37" s="247"/>
      <c r="L37" s="247"/>
      <c r="M37" s="247"/>
      <c r="N37" s="247"/>
      <c r="O37" s="247"/>
      <c r="P37" s="83"/>
      <c r="Q37" s="83"/>
      <c r="R37" s="83"/>
      <c r="S37" s="83"/>
      <c r="T37" s="130"/>
      <c r="U37" s="111"/>
      <c r="V37" s="128"/>
      <c r="W37" s="226" t="s">
        <v>424</v>
      </c>
      <c r="X37" s="227"/>
      <c r="Y37" s="227"/>
      <c r="Z37" s="227"/>
      <c r="AA37" s="227"/>
      <c r="AB37" s="228"/>
      <c r="AC37" s="129"/>
      <c r="AD37" s="363">
        <f>+I37</f>
        <v>0</v>
      </c>
      <c r="AE37" s="363"/>
      <c r="AF37" s="363"/>
      <c r="AG37" s="363"/>
      <c r="AH37" s="83"/>
      <c r="AI37" s="83"/>
      <c r="AJ37" s="83"/>
      <c r="AK37" s="83"/>
      <c r="AL37" s="130"/>
    </row>
    <row r="38" spans="1:38" s="116" customFormat="1" ht="31.5" hidden="1" customHeight="1" x14ac:dyDescent="0.3">
      <c r="A38" s="128"/>
      <c r="B38" s="241" t="str">
        <f>+Translation!A101</f>
        <v xml:space="preserve">percentage of prefinancing received 
covered by incurred expenses </v>
      </c>
      <c r="C38" s="239"/>
      <c r="D38" s="239"/>
      <c r="E38" s="239"/>
      <c r="F38" s="239"/>
      <c r="G38" s="240"/>
      <c r="H38" s="81"/>
      <c r="I38" s="248" t="str">
        <f>+IFERROR(I35/I37," ")</f>
        <v xml:space="preserve"> </v>
      </c>
      <c r="J38" s="249"/>
      <c r="K38" s="249"/>
      <c r="L38" s="249"/>
      <c r="M38" s="249"/>
      <c r="N38" s="249"/>
      <c r="O38" s="250"/>
      <c r="P38" s="83"/>
      <c r="Q38" s="83"/>
      <c r="R38" s="83"/>
      <c r="S38" s="83"/>
      <c r="T38" s="130"/>
      <c r="U38" s="111"/>
      <c r="V38" s="128"/>
      <c r="W38" s="226" t="s">
        <v>434</v>
      </c>
      <c r="X38" s="227"/>
      <c r="Y38" s="227"/>
      <c r="Z38" s="227"/>
      <c r="AA38" s="227"/>
      <c r="AB38" s="228"/>
      <c r="AC38" s="131"/>
      <c r="AD38" s="353" t="str">
        <f ca="1">+IFERROR(AD35/AD37," ")</f>
        <v xml:space="preserve"> </v>
      </c>
      <c r="AE38" s="354"/>
      <c r="AF38" s="354"/>
      <c r="AG38" s="354"/>
      <c r="AH38" s="83"/>
      <c r="AI38" s="83"/>
      <c r="AJ38" s="83"/>
      <c r="AK38" s="83"/>
      <c r="AL38" s="130"/>
    </row>
    <row r="39" spans="1:38" s="116" customFormat="1" ht="47.25" hidden="1" customHeight="1" x14ac:dyDescent="0.3">
      <c r="A39" s="128"/>
      <c r="B39" s="241" t="str">
        <f>+Translation!A102</f>
        <v>amount of the 2nd prefinancing to be paid</v>
      </c>
      <c r="C39" s="239"/>
      <c r="D39" s="239"/>
      <c r="E39" s="239"/>
      <c r="F39" s="239"/>
      <c r="G39" s="240"/>
      <c r="H39" s="79"/>
      <c r="I39" s="295">
        <f>+IF(I38&gt;0.7,I37,"the expenses incurred do not covered 70% of the prefinancing received")</f>
        <v>0</v>
      </c>
      <c r="J39" s="296"/>
      <c r="K39" s="296"/>
      <c r="L39" s="296"/>
      <c r="M39" s="296"/>
      <c r="N39" s="296"/>
      <c r="O39" s="297"/>
      <c r="P39" s="83"/>
      <c r="Q39" s="83"/>
      <c r="R39" s="83"/>
      <c r="S39" s="83"/>
      <c r="T39" s="130"/>
      <c r="U39" s="111"/>
      <c r="V39" s="128"/>
      <c r="W39" s="226" t="s">
        <v>435</v>
      </c>
      <c r="X39" s="227"/>
      <c r="Y39" s="227"/>
      <c r="Z39" s="227"/>
      <c r="AA39" s="227"/>
      <c r="AB39" s="228"/>
      <c r="AC39" s="132"/>
      <c r="AD39" s="355">
        <f ca="1">+IF(AD38&gt;0.7,AD37,"the expenses incurred do not covered 70% of the prefinancing received")</f>
        <v>0</v>
      </c>
      <c r="AE39" s="356"/>
      <c r="AF39" s="356"/>
      <c r="AG39" s="356"/>
      <c r="AH39" s="83"/>
      <c r="AI39" s="83"/>
      <c r="AJ39" s="83"/>
      <c r="AK39" s="83"/>
      <c r="AL39" s="130"/>
    </row>
    <row r="40" spans="1:38" s="116" customFormat="1" ht="15" hidden="1" customHeight="1" thickBot="1" x14ac:dyDescent="0.35">
      <c r="A40" s="133"/>
      <c r="B40" s="134"/>
      <c r="C40" s="134"/>
      <c r="D40" s="134"/>
      <c r="E40" s="134"/>
      <c r="F40" s="134"/>
      <c r="G40" s="134"/>
      <c r="H40" s="134"/>
      <c r="I40" s="134"/>
      <c r="J40" s="134"/>
      <c r="K40" s="134"/>
      <c r="L40" s="135"/>
      <c r="M40" s="134"/>
      <c r="N40" s="134"/>
      <c r="O40" s="134"/>
      <c r="P40" s="134"/>
      <c r="Q40" s="134"/>
      <c r="R40" s="134"/>
      <c r="S40" s="134"/>
      <c r="T40" s="136"/>
      <c r="U40" s="111"/>
      <c r="V40" s="133"/>
      <c r="W40" s="134"/>
      <c r="X40" s="134"/>
      <c r="Y40" s="134"/>
      <c r="Z40" s="134"/>
      <c r="AA40" s="134"/>
      <c r="AB40" s="134"/>
      <c r="AC40" s="134"/>
      <c r="AD40" s="134"/>
      <c r="AE40" s="134"/>
      <c r="AF40" s="134"/>
      <c r="AG40" s="135"/>
      <c r="AH40" s="134"/>
      <c r="AI40" s="134"/>
      <c r="AJ40" s="134"/>
      <c r="AK40" s="134"/>
      <c r="AL40" s="136"/>
    </row>
    <row r="41" spans="1:38" s="116" customFormat="1" ht="3" hidden="1" customHeight="1" x14ac:dyDescent="0.3">
      <c r="A41" s="111"/>
      <c r="B41" s="111"/>
      <c r="C41" s="111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Q41" s="111"/>
      <c r="R41" s="111"/>
      <c r="S41" s="111"/>
      <c r="T41" s="111"/>
      <c r="U41" s="111"/>
      <c r="V41" s="111"/>
      <c r="W41" s="111"/>
      <c r="X41" s="111"/>
      <c r="Y41" s="111"/>
      <c r="Z41" s="111"/>
      <c r="AA41" s="111"/>
      <c r="AB41" s="111"/>
      <c r="AC41" s="111"/>
      <c r="AD41" s="111"/>
      <c r="AE41" s="111"/>
      <c r="AF41" s="111"/>
      <c r="AG41" s="111"/>
      <c r="AH41" s="111"/>
      <c r="AI41" s="111"/>
      <c r="AJ41" s="111"/>
      <c r="AK41" s="111"/>
      <c r="AL41" s="111"/>
    </row>
    <row r="42" spans="1:38" s="116" customFormat="1" ht="3" hidden="1" customHeight="1" thickBot="1" x14ac:dyDescent="0.35">
      <c r="A42" s="111"/>
      <c r="B42" s="111"/>
      <c r="C42" s="111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  <c r="AI42" s="111"/>
      <c r="AJ42" s="111"/>
      <c r="AK42" s="111"/>
      <c r="AL42" s="111"/>
    </row>
    <row r="43" spans="1:38" s="116" customFormat="1" ht="16.5" customHeight="1" thickBot="1" x14ac:dyDescent="0.35">
      <c r="A43" s="302" t="str">
        <f>+Translation!A103</f>
        <v>Final Report</v>
      </c>
      <c r="B43" s="303"/>
      <c r="C43" s="303"/>
      <c r="D43" s="303"/>
      <c r="E43" s="303"/>
      <c r="F43" s="303"/>
      <c r="G43" s="303"/>
      <c r="H43" s="303"/>
      <c r="I43" s="303"/>
      <c r="J43" s="303"/>
      <c r="K43" s="303"/>
      <c r="L43" s="303"/>
      <c r="M43" s="303"/>
      <c r="N43" s="303"/>
      <c r="O43" s="303"/>
      <c r="P43" s="303"/>
      <c r="Q43" s="303"/>
      <c r="R43" s="303"/>
      <c r="S43" s="303"/>
      <c r="T43" s="304"/>
      <c r="U43" s="111"/>
      <c r="V43" s="329" t="s">
        <v>438</v>
      </c>
      <c r="W43" s="330"/>
      <c r="X43" s="330"/>
      <c r="Y43" s="330"/>
      <c r="Z43" s="330"/>
      <c r="AA43" s="330"/>
      <c r="AB43" s="330"/>
      <c r="AC43" s="330"/>
      <c r="AD43" s="330"/>
      <c r="AE43" s="330"/>
      <c r="AF43" s="330"/>
      <c r="AG43" s="330"/>
      <c r="AH43" s="330"/>
      <c r="AI43" s="330"/>
      <c r="AJ43" s="330"/>
      <c r="AK43" s="330"/>
      <c r="AL43" s="331"/>
    </row>
    <row r="44" spans="1:38" s="116" customFormat="1" ht="16.5" customHeight="1" x14ac:dyDescent="0.3">
      <c r="A44" s="137"/>
      <c r="B44" s="138"/>
      <c r="C44" s="138"/>
      <c r="D44" s="298" t="str">
        <f>+Translation!A26</f>
        <v>EU Grant</v>
      </c>
      <c r="E44" s="298"/>
      <c r="F44" s="298"/>
      <c r="G44" s="298"/>
      <c r="H44" s="298"/>
      <c r="I44" s="298"/>
      <c r="J44" s="298"/>
      <c r="K44" s="298"/>
      <c r="L44" s="298"/>
      <c r="M44" s="298"/>
      <c r="N44" s="298"/>
      <c r="O44" s="298"/>
      <c r="P44" s="139"/>
      <c r="Q44" s="139"/>
      <c r="R44" s="139"/>
      <c r="S44" s="139"/>
      <c r="T44" s="140"/>
      <c r="U44" s="111"/>
      <c r="V44" s="137"/>
      <c r="W44" s="138"/>
      <c r="X44" s="138"/>
      <c r="Y44" s="366" t="s">
        <v>244</v>
      </c>
      <c r="Z44" s="367"/>
      <c r="AA44" s="367"/>
      <c r="AB44" s="367"/>
      <c r="AC44" s="367"/>
      <c r="AD44" s="367"/>
      <c r="AE44" s="367"/>
      <c r="AF44" s="368"/>
      <c r="AG44" s="219"/>
      <c r="AH44" s="139"/>
      <c r="AI44" s="139"/>
      <c r="AJ44" s="139"/>
      <c r="AK44" s="139"/>
      <c r="AL44" s="140"/>
    </row>
    <row r="45" spans="1:38" s="116" customFormat="1" ht="16.5" customHeight="1" x14ac:dyDescent="0.3">
      <c r="A45" s="117"/>
      <c r="B45" s="120"/>
      <c r="C45" s="120"/>
      <c r="D45" s="251" t="str">
        <f>+Translation!A104</f>
        <v>Approved</v>
      </c>
      <c r="E45" s="251"/>
      <c r="F45" s="251"/>
      <c r="G45" s="251"/>
      <c r="H45" s="30"/>
      <c r="I45" s="251" t="str">
        <f>+Translation!A105</f>
        <v>Actual</v>
      </c>
      <c r="J45" s="251"/>
      <c r="K45" s="251"/>
      <c r="L45" s="30"/>
      <c r="M45" s="251" t="str">
        <f>+Translation!A121</f>
        <v>Eligible</v>
      </c>
      <c r="N45" s="251"/>
      <c r="O45" s="251"/>
      <c r="P45" s="83"/>
      <c r="Q45" s="83"/>
      <c r="R45" s="83"/>
      <c r="S45" s="83"/>
      <c r="T45" s="130"/>
      <c r="U45" s="111"/>
      <c r="V45" s="117"/>
      <c r="W45" s="120"/>
      <c r="X45" s="120"/>
      <c r="Y45" s="333" t="s">
        <v>443</v>
      </c>
      <c r="Z45" s="333"/>
      <c r="AA45" s="333"/>
      <c r="AB45" s="333"/>
      <c r="AC45" s="121"/>
      <c r="AD45" s="333" t="s">
        <v>422</v>
      </c>
      <c r="AE45" s="333"/>
      <c r="AF45" s="333"/>
      <c r="AG45" s="121"/>
      <c r="AH45" s="83"/>
      <c r="AI45" s="334" t="s">
        <v>454</v>
      </c>
      <c r="AJ45" s="335"/>
      <c r="AK45" s="364" t="s">
        <v>529</v>
      </c>
      <c r="AL45" s="365"/>
    </row>
    <row r="46" spans="1:38" s="116" customFormat="1" ht="6" customHeight="1" x14ac:dyDescent="0.3">
      <c r="A46" s="292"/>
      <c r="B46" s="293"/>
      <c r="C46" s="293"/>
      <c r="D46" s="293"/>
      <c r="E46" s="293"/>
      <c r="F46" s="293"/>
      <c r="G46" s="293"/>
      <c r="H46" s="293"/>
      <c r="I46" s="293"/>
      <c r="J46" s="293"/>
      <c r="K46" s="293"/>
      <c r="L46" s="293"/>
      <c r="M46" s="293"/>
      <c r="N46" s="293"/>
      <c r="O46" s="293"/>
      <c r="P46" s="293"/>
      <c r="Q46" s="293"/>
      <c r="R46" s="293"/>
      <c r="S46" s="293"/>
      <c r="T46" s="294"/>
      <c r="U46" s="111"/>
      <c r="V46" s="292"/>
      <c r="W46" s="293"/>
      <c r="X46" s="293"/>
      <c r="Y46" s="293"/>
      <c r="Z46" s="293"/>
      <c r="AA46" s="293"/>
      <c r="AB46" s="293"/>
      <c r="AC46" s="293"/>
      <c r="AD46" s="293"/>
      <c r="AE46" s="293"/>
      <c r="AF46" s="293"/>
      <c r="AG46" s="293"/>
      <c r="AH46" s="293"/>
      <c r="AI46" s="293"/>
      <c r="AJ46" s="293"/>
      <c r="AK46" s="293"/>
      <c r="AL46" s="294"/>
    </row>
    <row r="47" spans="1:38" s="116" customFormat="1" ht="12" customHeight="1" x14ac:dyDescent="0.3">
      <c r="A47" s="258" t="str">
        <f>+Translation!A30</f>
        <v>Project implementation support</v>
      </c>
      <c r="B47" s="281"/>
      <c r="C47" s="281"/>
      <c r="D47" s="281"/>
      <c r="E47" s="281"/>
      <c r="F47" s="281"/>
      <c r="G47" s="281"/>
      <c r="H47" s="281"/>
      <c r="I47" s="281"/>
      <c r="J47" s="281"/>
      <c r="K47" s="281"/>
      <c r="L47" s="281"/>
      <c r="M47" s="281"/>
      <c r="N47" s="281"/>
      <c r="O47" s="281"/>
      <c r="P47" s="281"/>
      <c r="Q47" s="281"/>
      <c r="R47" s="281"/>
      <c r="S47" s="281"/>
      <c r="T47" s="282"/>
      <c r="U47" s="111"/>
      <c r="V47" s="339" t="s">
        <v>245</v>
      </c>
      <c r="W47" s="378"/>
      <c r="X47" s="378"/>
      <c r="Y47" s="378"/>
      <c r="Z47" s="378"/>
      <c r="AA47" s="378"/>
      <c r="AB47" s="378"/>
      <c r="AC47" s="378"/>
      <c r="AD47" s="378"/>
      <c r="AE47" s="378"/>
      <c r="AF47" s="378"/>
      <c r="AG47" s="378"/>
      <c r="AH47" s="378"/>
      <c r="AI47" s="378"/>
      <c r="AJ47" s="378"/>
      <c r="AK47" s="378"/>
      <c r="AL47" s="379"/>
    </row>
    <row r="48" spans="1:38" s="116" customFormat="1" ht="9.75" customHeight="1" x14ac:dyDescent="0.3">
      <c r="A48" s="261" t="str">
        <f>+Translation!A31</f>
        <v>Staff costs</v>
      </c>
      <c r="B48" s="262"/>
      <c r="C48" s="262"/>
      <c r="D48" s="286"/>
      <c r="E48" s="287"/>
      <c r="F48" s="287"/>
      <c r="G48" s="288"/>
      <c r="H48" s="132"/>
      <c r="I48" s="269">
        <f>+'III. Project implementation sup'!W184</f>
        <v>0</v>
      </c>
      <c r="J48" s="269"/>
      <c r="K48" s="269"/>
      <c r="L48" s="129"/>
      <c r="M48" s="269">
        <f>AI48</f>
        <v>0</v>
      </c>
      <c r="N48" s="269"/>
      <c r="O48" s="269"/>
      <c r="P48" s="83"/>
      <c r="Q48" s="83"/>
      <c r="R48" s="142"/>
      <c r="S48" s="142"/>
      <c r="T48" s="143"/>
      <c r="U48" s="111"/>
      <c r="V48" s="342" t="str">
        <f>+V26</f>
        <v>Staff costs</v>
      </c>
      <c r="W48" s="234"/>
      <c r="X48" s="234"/>
      <c r="Y48" s="343">
        <f>+D48</f>
        <v>0</v>
      </c>
      <c r="Z48" s="344"/>
      <c r="AA48" s="344"/>
      <c r="AB48" s="345"/>
      <c r="AC48" s="132"/>
      <c r="AD48" s="349">
        <f>+'III. Project implementation sup'!W184</f>
        <v>0</v>
      </c>
      <c r="AE48" s="349"/>
      <c r="AF48" s="349"/>
      <c r="AG48" s="129"/>
      <c r="AH48" s="83"/>
      <c r="AI48" s="382">
        <f>+'III. Project implementation sup'!AW184</f>
        <v>0</v>
      </c>
      <c r="AJ48" s="383"/>
      <c r="AK48" s="386">
        <f>AD48-AI48</f>
        <v>0</v>
      </c>
      <c r="AL48" s="387"/>
    </row>
    <row r="49" spans="1:38" s="116" customFormat="1" ht="9.75" customHeight="1" x14ac:dyDescent="0.3">
      <c r="A49" s="261"/>
      <c r="B49" s="262"/>
      <c r="C49" s="262"/>
      <c r="D49" s="289"/>
      <c r="E49" s="290"/>
      <c r="F49" s="290"/>
      <c r="G49" s="291"/>
      <c r="H49" s="131"/>
      <c r="I49" s="269"/>
      <c r="J49" s="269"/>
      <c r="K49" s="269"/>
      <c r="L49" s="131"/>
      <c r="M49" s="269"/>
      <c r="N49" s="269"/>
      <c r="O49" s="269"/>
      <c r="P49" s="83"/>
      <c r="Q49" s="142"/>
      <c r="R49" s="142"/>
      <c r="S49" s="142"/>
      <c r="T49" s="143"/>
      <c r="U49" s="111"/>
      <c r="V49" s="342"/>
      <c r="W49" s="234"/>
      <c r="X49" s="234"/>
      <c r="Y49" s="346"/>
      <c r="Z49" s="347"/>
      <c r="AA49" s="347"/>
      <c r="AB49" s="348"/>
      <c r="AC49" s="131"/>
      <c r="AD49" s="349"/>
      <c r="AE49" s="349"/>
      <c r="AF49" s="349"/>
      <c r="AG49" s="131"/>
      <c r="AH49" s="83"/>
      <c r="AI49" s="384"/>
      <c r="AJ49" s="385"/>
      <c r="AK49" s="388"/>
      <c r="AL49" s="389"/>
    </row>
    <row r="50" spans="1:38" s="116" customFormat="1" ht="6" customHeight="1" x14ac:dyDescent="0.3">
      <c r="A50" s="255"/>
      <c r="B50" s="256"/>
      <c r="C50" s="256"/>
      <c r="D50" s="256"/>
      <c r="E50" s="256"/>
      <c r="F50" s="256"/>
      <c r="G50" s="256"/>
      <c r="H50" s="256"/>
      <c r="I50" s="256"/>
      <c r="J50" s="256"/>
      <c r="K50" s="256"/>
      <c r="L50" s="256"/>
      <c r="M50" s="256"/>
      <c r="N50" s="256"/>
      <c r="O50" s="256"/>
      <c r="P50" s="256"/>
      <c r="Q50" s="256"/>
      <c r="R50" s="256"/>
      <c r="S50" s="256"/>
      <c r="T50" s="257"/>
      <c r="U50" s="111"/>
      <c r="V50" s="292"/>
      <c r="W50" s="293"/>
      <c r="X50" s="293"/>
      <c r="Y50" s="293"/>
      <c r="Z50" s="293"/>
      <c r="AA50" s="293"/>
      <c r="AB50" s="293"/>
      <c r="AC50" s="293"/>
      <c r="AD50" s="293"/>
      <c r="AE50" s="293"/>
      <c r="AF50" s="293"/>
      <c r="AG50" s="293"/>
      <c r="AH50" s="293"/>
      <c r="AI50" s="293"/>
      <c r="AJ50" s="293"/>
      <c r="AK50" s="293"/>
      <c r="AL50" s="294"/>
    </row>
    <row r="51" spans="1:38" s="116" customFormat="1" ht="12" customHeight="1" x14ac:dyDescent="0.3">
      <c r="A51" s="258" t="str">
        <f>+Translation!A32</f>
        <v>Mobility activities (Optional)</v>
      </c>
      <c r="B51" s="281"/>
      <c r="C51" s="281"/>
      <c r="D51" s="281"/>
      <c r="E51" s="281"/>
      <c r="F51" s="281"/>
      <c r="G51" s="281"/>
      <c r="H51" s="281"/>
      <c r="I51" s="281"/>
      <c r="J51" s="281"/>
      <c r="K51" s="281"/>
      <c r="L51" s="281"/>
      <c r="M51" s="281"/>
      <c r="N51" s="281"/>
      <c r="O51" s="281"/>
      <c r="P51" s="281"/>
      <c r="Q51" s="281"/>
      <c r="R51" s="281"/>
      <c r="S51" s="281"/>
      <c r="T51" s="282"/>
      <c r="U51" s="111"/>
      <c r="V51" s="339" t="s">
        <v>246</v>
      </c>
      <c r="W51" s="378"/>
      <c r="X51" s="378"/>
      <c r="Y51" s="378"/>
      <c r="Z51" s="378"/>
      <c r="AA51" s="378"/>
      <c r="AB51" s="378"/>
      <c r="AC51" s="378"/>
      <c r="AD51" s="378"/>
      <c r="AE51" s="378"/>
      <c r="AF51" s="378"/>
      <c r="AG51" s="378"/>
      <c r="AH51" s="378"/>
      <c r="AI51" s="378"/>
      <c r="AJ51" s="378"/>
      <c r="AK51" s="378"/>
      <c r="AL51" s="379"/>
    </row>
    <row r="52" spans="1:38" s="116" customFormat="1" ht="9.75" customHeight="1" x14ac:dyDescent="0.3">
      <c r="A52" s="261" t="str">
        <f>+A30</f>
        <v>Travel costs</v>
      </c>
      <c r="B52" s="262"/>
      <c r="C52" s="262"/>
      <c r="D52" s="286"/>
      <c r="E52" s="287"/>
      <c r="F52" s="287"/>
      <c r="G52" s="288"/>
      <c r="H52" s="132"/>
      <c r="I52" s="269">
        <f>+'IV. Learning mobility-optional'!L412</f>
        <v>0</v>
      </c>
      <c r="J52" s="269"/>
      <c r="K52" s="269"/>
      <c r="L52" s="129"/>
      <c r="M52" s="269">
        <f>AI52</f>
        <v>0</v>
      </c>
      <c r="N52" s="269"/>
      <c r="O52" s="269"/>
      <c r="P52" s="83"/>
      <c r="Q52" s="83"/>
      <c r="R52" s="83"/>
      <c r="S52" s="83"/>
      <c r="T52" s="130"/>
      <c r="U52" s="111"/>
      <c r="V52" s="342" t="str">
        <f>+V30</f>
        <v>Travel costs</v>
      </c>
      <c r="W52" s="234"/>
      <c r="X52" s="234"/>
      <c r="Y52" s="343">
        <f>+D52</f>
        <v>0</v>
      </c>
      <c r="Z52" s="344"/>
      <c r="AA52" s="344"/>
      <c r="AB52" s="345"/>
      <c r="AC52" s="132"/>
      <c r="AD52" s="349">
        <f>+'IV. Learning mobility-optional'!L412</f>
        <v>0</v>
      </c>
      <c r="AE52" s="349"/>
      <c r="AF52" s="349"/>
      <c r="AG52" s="129"/>
      <c r="AH52" s="83"/>
      <c r="AI52" s="382">
        <f>+'IV. Learning mobility-optional'!Y412</f>
        <v>0</v>
      </c>
      <c r="AJ52" s="383"/>
      <c r="AK52" s="386">
        <f>AD52-AI52</f>
        <v>0</v>
      </c>
      <c r="AL52" s="387"/>
    </row>
    <row r="53" spans="1:38" s="116" customFormat="1" ht="16.5" x14ac:dyDescent="0.3">
      <c r="A53" s="261"/>
      <c r="B53" s="262"/>
      <c r="C53" s="262"/>
      <c r="D53" s="289"/>
      <c r="E53" s="290"/>
      <c r="F53" s="290"/>
      <c r="G53" s="291"/>
      <c r="H53" s="131"/>
      <c r="I53" s="269"/>
      <c r="J53" s="269"/>
      <c r="K53" s="269"/>
      <c r="L53" s="131"/>
      <c r="M53" s="269"/>
      <c r="N53" s="269"/>
      <c r="O53" s="269"/>
      <c r="P53" s="83"/>
      <c r="Q53" s="83"/>
      <c r="R53" s="83"/>
      <c r="S53" s="83"/>
      <c r="T53" s="130"/>
      <c r="U53" s="111"/>
      <c r="V53" s="342"/>
      <c r="W53" s="234"/>
      <c r="X53" s="234"/>
      <c r="Y53" s="346"/>
      <c r="Z53" s="347"/>
      <c r="AA53" s="347"/>
      <c r="AB53" s="348"/>
      <c r="AC53" s="131"/>
      <c r="AD53" s="349"/>
      <c r="AE53" s="349"/>
      <c r="AF53" s="349"/>
      <c r="AG53" s="131"/>
      <c r="AH53" s="83"/>
      <c r="AI53" s="384"/>
      <c r="AJ53" s="385"/>
      <c r="AK53" s="388"/>
      <c r="AL53" s="389"/>
    </row>
    <row r="54" spans="1:38" s="116" customFormat="1" ht="9.75" customHeight="1" x14ac:dyDescent="0.3">
      <c r="A54" s="261" t="str">
        <f>+A32</f>
        <v>Subsistence costs</v>
      </c>
      <c r="B54" s="262"/>
      <c r="C54" s="262"/>
      <c r="D54" s="286"/>
      <c r="E54" s="287"/>
      <c r="F54" s="287"/>
      <c r="G54" s="288"/>
      <c r="H54" s="132"/>
      <c r="I54" s="269">
        <f>+'IV. Learning mobility-optional'!R412</f>
        <v>0</v>
      </c>
      <c r="J54" s="269"/>
      <c r="K54" s="269"/>
      <c r="L54" s="132"/>
      <c r="M54" s="269">
        <f>AI54</f>
        <v>0</v>
      </c>
      <c r="N54" s="269"/>
      <c r="O54" s="269"/>
      <c r="P54" s="83"/>
      <c r="Q54" s="83"/>
      <c r="R54" s="83"/>
      <c r="S54" s="83"/>
      <c r="T54" s="130"/>
      <c r="U54" s="111"/>
      <c r="V54" s="342" t="str">
        <f>+V32</f>
        <v>Subsistence costs</v>
      </c>
      <c r="W54" s="234"/>
      <c r="X54" s="234"/>
      <c r="Y54" s="343">
        <f>+D54</f>
        <v>0</v>
      </c>
      <c r="Z54" s="344"/>
      <c r="AA54" s="344"/>
      <c r="AB54" s="345"/>
      <c r="AC54" s="132"/>
      <c r="AD54" s="349">
        <f>+'IV. Learning mobility-optional'!R412</f>
        <v>0</v>
      </c>
      <c r="AE54" s="349"/>
      <c r="AF54" s="349"/>
      <c r="AG54" s="132"/>
      <c r="AH54" s="83"/>
      <c r="AI54" s="382">
        <f>+'IV. Learning mobility-optional'!AC412</f>
        <v>0</v>
      </c>
      <c r="AJ54" s="383"/>
      <c r="AK54" s="386">
        <f>AD54-AI54</f>
        <v>0</v>
      </c>
      <c r="AL54" s="387"/>
    </row>
    <row r="55" spans="1:38" s="116" customFormat="1" ht="16.5" x14ac:dyDescent="0.3">
      <c r="A55" s="261"/>
      <c r="B55" s="262"/>
      <c r="C55" s="262"/>
      <c r="D55" s="289"/>
      <c r="E55" s="290"/>
      <c r="F55" s="290"/>
      <c r="G55" s="291"/>
      <c r="H55" s="131"/>
      <c r="I55" s="269"/>
      <c r="J55" s="269"/>
      <c r="K55" s="269"/>
      <c r="L55" s="131"/>
      <c r="M55" s="269"/>
      <c r="N55" s="269"/>
      <c r="O55" s="269"/>
      <c r="P55" s="83"/>
      <c r="Q55" s="83"/>
      <c r="R55" s="83"/>
      <c r="S55" s="83"/>
      <c r="T55" s="130"/>
      <c r="U55" s="111"/>
      <c r="V55" s="342"/>
      <c r="W55" s="234"/>
      <c r="X55" s="234"/>
      <c r="Y55" s="346"/>
      <c r="Z55" s="347"/>
      <c r="AA55" s="347"/>
      <c r="AB55" s="348"/>
      <c r="AC55" s="131"/>
      <c r="AD55" s="349"/>
      <c r="AE55" s="349"/>
      <c r="AF55" s="349"/>
      <c r="AG55" s="131"/>
      <c r="AH55" s="83"/>
      <c r="AI55" s="384"/>
      <c r="AJ55" s="385"/>
      <c r="AK55" s="388"/>
      <c r="AL55" s="389"/>
    </row>
    <row r="56" spans="1:38" s="116" customFormat="1" ht="6" customHeight="1" x14ac:dyDescent="0.3">
      <c r="A56" s="255"/>
      <c r="B56" s="256"/>
      <c r="C56" s="256"/>
      <c r="D56" s="256"/>
      <c r="E56" s="256"/>
      <c r="F56" s="256"/>
      <c r="G56" s="256"/>
      <c r="H56" s="256"/>
      <c r="I56" s="256"/>
      <c r="J56" s="256"/>
      <c r="K56" s="256"/>
      <c r="L56" s="256"/>
      <c r="M56" s="256"/>
      <c r="N56" s="256"/>
      <c r="O56" s="256"/>
      <c r="P56" s="256"/>
      <c r="Q56" s="256"/>
      <c r="R56" s="256"/>
      <c r="S56" s="256"/>
      <c r="T56" s="257"/>
      <c r="U56" s="117"/>
      <c r="V56" s="292"/>
      <c r="W56" s="293"/>
      <c r="X56" s="293"/>
      <c r="Y56" s="293"/>
      <c r="Z56" s="293"/>
      <c r="AA56" s="293"/>
      <c r="AB56" s="293"/>
      <c r="AC56" s="293"/>
      <c r="AD56" s="293"/>
      <c r="AE56" s="293"/>
      <c r="AF56" s="293"/>
      <c r="AG56" s="293"/>
      <c r="AH56" s="293"/>
      <c r="AI56" s="293"/>
      <c r="AJ56" s="293"/>
      <c r="AK56" s="293"/>
      <c r="AL56" s="294"/>
    </row>
    <row r="57" spans="1:38" s="116" customFormat="1" ht="16.5" x14ac:dyDescent="0.3">
      <c r="A57" s="300" t="str">
        <f>+Translation!A35</f>
        <v>Total</v>
      </c>
      <c r="B57" s="301"/>
      <c r="C57" s="301"/>
      <c r="D57" s="299">
        <f>D48+D52+D54</f>
        <v>0</v>
      </c>
      <c r="E57" s="299"/>
      <c r="F57" s="299"/>
      <c r="G57" s="299"/>
      <c r="H57" s="131"/>
      <c r="I57" s="283">
        <f>SUM(I48:K55)</f>
        <v>0</v>
      </c>
      <c r="J57" s="284"/>
      <c r="K57" s="285"/>
      <c r="L57" s="144"/>
      <c r="M57" s="283">
        <f>+M48+M52+M54</f>
        <v>0</v>
      </c>
      <c r="N57" s="284"/>
      <c r="O57" s="285"/>
      <c r="P57" s="83"/>
      <c r="Q57" s="83"/>
      <c r="R57" s="83"/>
      <c r="S57" s="83"/>
      <c r="T57" s="130"/>
      <c r="U57" s="111"/>
      <c r="V57" s="397" t="str">
        <f>+V35</f>
        <v>Total</v>
      </c>
      <c r="W57" s="398"/>
      <c r="X57" s="398"/>
      <c r="Y57" s="229">
        <f>+D57</f>
        <v>0</v>
      </c>
      <c r="Z57" s="230"/>
      <c r="AA57" s="230"/>
      <c r="AB57" s="399"/>
      <c r="AC57" s="144"/>
      <c r="AD57" s="390">
        <f>SUM(AD48:AF55)</f>
        <v>0</v>
      </c>
      <c r="AE57" s="392"/>
      <c r="AF57" s="391"/>
      <c r="AG57" s="223"/>
      <c r="AH57" s="224"/>
      <c r="AI57" s="390">
        <f>+AI54+AI52+AI48</f>
        <v>0</v>
      </c>
      <c r="AJ57" s="391"/>
      <c r="AK57" s="392">
        <f>+AK48+AK52+AK54</f>
        <v>0</v>
      </c>
      <c r="AL57" s="393"/>
    </row>
    <row r="58" spans="1:38" s="116" customFormat="1" ht="4.5" customHeight="1" x14ac:dyDescent="0.3">
      <c r="A58" s="117"/>
      <c r="B58" s="83"/>
      <c r="C58" s="83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119"/>
      <c r="U58" s="111"/>
      <c r="V58" s="117"/>
      <c r="W58" s="83"/>
      <c r="X58" s="83"/>
      <c r="Y58" s="83"/>
      <c r="Z58" s="83"/>
      <c r="AA58" s="83"/>
      <c r="AB58" s="83"/>
      <c r="AC58" s="83"/>
      <c r="AD58" s="83"/>
      <c r="AE58" s="83"/>
      <c r="AF58" s="83"/>
      <c r="AG58" s="83"/>
      <c r="AH58" s="83"/>
      <c r="AI58" s="83"/>
      <c r="AJ58" s="83"/>
      <c r="AK58" s="83"/>
      <c r="AL58" s="119"/>
    </row>
    <row r="59" spans="1:38" s="116" customFormat="1" ht="17.25" customHeight="1" x14ac:dyDescent="0.3">
      <c r="A59" s="238" t="str">
        <f>+Translation!A120</f>
        <v>Not eligible amount exceeding Approved EU grant</v>
      </c>
      <c r="B59" s="239"/>
      <c r="C59" s="239"/>
      <c r="D59" s="239"/>
      <c r="E59" s="239"/>
      <c r="F59" s="239"/>
      <c r="G59" s="239"/>
      <c r="H59" s="239"/>
      <c r="I59" s="239"/>
      <c r="J59" s="239"/>
      <c r="K59" s="240"/>
      <c r="M59" s="235">
        <f>IF(M57&gt;D57,D57-M57,0)</f>
        <v>0</v>
      </c>
      <c r="N59" s="236"/>
      <c r="O59" s="237"/>
      <c r="P59" s="83"/>
      <c r="Q59" s="83"/>
      <c r="R59" s="83"/>
      <c r="S59" s="83"/>
      <c r="T59" s="119"/>
      <c r="U59" s="111"/>
      <c r="V59" s="128"/>
      <c r="W59" s="234" t="s">
        <v>561</v>
      </c>
      <c r="X59" s="234"/>
      <c r="Y59" s="234"/>
      <c r="Z59" s="234"/>
      <c r="AA59" s="234"/>
      <c r="AB59" s="234"/>
      <c r="AC59" s="234"/>
      <c r="AD59" s="234"/>
      <c r="AE59" s="234"/>
      <c r="AF59" s="234"/>
      <c r="AG59" s="234"/>
      <c r="AH59" s="234"/>
      <c r="AI59" s="234"/>
      <c r="AJ59" s="232">
        <f>IF(AI57&gt;Y57,Y57-AI57,0)</f>
        <v>0</v>
      </c>
      <c r="AK59" s="232"/>
      <c r="AL59" s="233"/>
    </row>
    <row r="60" spans="1:38" s="116" customFormat="1" ht="5.25" customHeight="1" x14ac:dyDescent="0.3">
      <c r="A60" s="255"/>
      <c r="B60" s="256"/>
      <c r="C60" s="256"/>
      <c r="D60" s="256"/>
      <c r="E60" s="256"/>
      <c r="F60" s="256"/>
      <c r="G60" s="256"/>
      <c r="H60" s="256"/>
      <c r="I60" s="256"/>
      <c r="J60" s="256"/>
      <c r="K60" s="256"/>
      <c r="L60" s="256"/>
      <c r="M60" s="256"/>
      <c r="N60" s="256"/>
      <c r="O60" s="256"/>
      <c r="P60" s="256"/>
      <c r="Q60" s="256"/>
      <c r="R60" s="256"/>
      <c r="S60" s="256"/>
      <c r="T60" s="257"/>
      <c r="U60" s="111"/>
      <c r="V60" s="128"/>
      <c r="W60" s="221"/>
      <c r="X60" s="221"/>
      <c r="Y60" s="221"/>
      <c r="Z60" s="221"/>
      <c r="AA60" s="221"/>
      <c r="AB60" s="221"/>
      <c r="AC60" s="221"/>
      <c r="AD60" s="221"/>
      <c r="AE60" s="221"/>
      <c r="AF60" s="221"/>
      <c r="AG60" s="221"/>
      <c r="AH60" s="221"/>
      <c r="AI60" s="221"/>
      <c r="AJ60" s="221"/>
      <c r="AK60" s="221"/>
      <c r="AL60" s="222"/>
    </row>
    <row r="61" spans="1:38" s="116" customFormat="1" ht="16.5" customHeight="1" x14ac:dyDescent="0.3">
      <c r="A61" s="128"/>
      <c r="B61" s="241" t="str">
        <f>IF(D13=24,Translation!A37,IF(D13=36,Translation!A38,""))</f>
        <v/>
      </c>
      <c r="C61" s="239"/>
      <c r="D61" s="239"/>
      <c r="E61" s="239"/>
      <c r="F61" s="239"/>
      <c r="G61" s="239"/>
      <c r="H61" s="239"/>
      <c r="I61" s="239"/>
      <c r="J61" s="239"/>
      <c r="K61" s="240"/>
      <c r="L61" s="132"/>
      <c r="M61" s="242" t="str">
        <f>+IF(D13=24,700000,IF(D13=36,1000000,""))</f>
        <v/>
      </c>
      <c r="N61" s="243"/>
      <c r="O61" s="244"/>
      <c r="P61" s="83"/>
      <c r="Q61" s="83"/>
      <c r="R61" s="83"/>
      <c r="S61" s="83"/>
      <c r="T61" s="130"/>
      <c r="U61" s="111"/>
      <c r="V61" s="117"/>
      <c r="W61" s="380" t="str">
        <f>+B61</f>
        <v/>
      </c>
      <c r="X61" s="380"/>
      <c r="Y61" s="380"/>
      <c r="Z61" s="380"/>
      <c r="AA61" s="380"/>
      <c r="AB61" s="380"/>
      <c r="AC61" s="380"/>
      <c r="AD61" s="380"/>
      <c r="AE61" s="380"/>
      <c r="AF61" s="380"/>
      <c r="AG61" s="380"/>
      <c r="AH61" s="380"/>
      <c r="AI61" s="380"/>
      <c r="AJ61" s="232" t="str">
        <f>+M61</f>
        <v/>
      </c>
      <c r="AK61" s="232"/>
      <c r="AL61" s="233"/>
    </row>
    <row r="62" spans="1:38" s="116" customFormat="1" ht="16.5" customHeight="1" x14ac:dyDescent="0.3">
      <c r="A62" s="128"/>
      <c r="B62" s="381" t="str">
        <f>+Translation!A107</f>
        <v>Prefinancing received</v>
      </c>
      <c r="C62" s="381"/>
      <c r="D62" s="381"/>
      <c r="E62" s="381"/>
      <c r="F62" s="381"/>
      <c r="G62" s="381"/>
      <c r="H62" s="381"/>
      <c r="I62" s="381"/>
      <c r="J62" s="381"/>
      <c r="K62" s="381"/>
      <c r="L62" s="132"/>
      <c r="M62" s="247"/>
      <c r="N62" s="247"/>
      <c r="O62" s="247"/>
      <c r="P62" s="83"/>
      <c r="Q62" s="83"/>
      <c r="R62" s="83"/>
      <c r="S62" s="83"/>
      <c r="T62" s="130"/>
      <c r="U62" s="111"/>
      <c r="V62" s="220"/>
      <c r="W62" s="226" t="s">
        <v>424</v>
      </c>
      <c r="X62" s="227"/>
      <c r="Y62" s="227"/>
      <c r="Z62" s="227"/>
      <c r="AA62" s="227"/>
      <c r="AB62" s="227"/>
      <c r="AC62" s="227"/>
      <c r="AD62" s="227"/>
      <c r="AE62" s="227"/>
      <c r="AF62" s="227"/>
      <c r="AG62" s="227"/>
      <c r="AH62" s="227"/>
      <c r="AI62" s="228"/>
      <c r="AJ62" s="394">
        <f>+M62</f>
        <v>0</v>
      </c>
      <c r="AK62" s="395"/>
      <c r="AL62" s="396"/>
    </row>
    <row r="63" spans="1:38" s="116" customFormat="1" ht="6.75" customHeight="1" x14ac:dyDescent="0.3">
      <c r="A63" s="128"/>
      <c r="P63" s="83"/>
      <c r="Q63" s="83"/>
      <c r="R63" s="83"/>
      <c r="S63" s="83"/>
      <c r="T63" s="130"/>
      <c r="U63" s="111"/>
      <c r="V63" s="128"/>
      <c r="W63" s="221"/>
      <c r="X63" s="221"/>
      <c r="Y63" s="221"/>
      <c r="Z63" s="221"/>
      <c r="AA63" s="221"/>
      <c r="AB63" s="221"/>
      <c r="AC63" s="221"/>
      <c r="AD63" s="221"/>
      <c r="AE63" s="221"/>
      <c r="AF63" s="221"/>
      <c r="AG63" s="221"/>
      <c r="AH63" s="221"/>
      <c r="AI63" s="221"/>
      <c r="AJ63" s="221"/>
      <c r="AK63" s="221"/>
      <c r="AL63" s="222"/>
    </row>
    <row r="64" spans="1:38" s="116" customFormat="1" ht="16.5" customHeight="1" x14ac:dyDescent="0.3">
      <c r="A64" s="128"/>
      <c r="B64" s="381" t="str">
        <f>+Translation!A109</f>
        <v>Payment/Reimbursement</v>
      </c>
      <c r="C64" s="381"/>
      <c r="D64" s="381"/>
      <c r="E64" s="381"/>
      <c r="F64" s="381"/>
      <c r="G64" s="381"/>
      <c r="H64" s="381"/>
      <c r="I64" s="381"/>
      <c r="J64" s="381"/>
      <c r="K64" s="381"/>
      <c r="L64" s="131"/>
      <c r="M64" s="400">
        <f>+MIN(M57,M61,D57)-M62</f>
        <v>0</v>
      </c>
      <c r="N64" s="400"/>
      <c r="O64" s="400"/>
      <c r="P64" s="83"/>
      <c r="Q64" s="83"/>
      <c r="R64" s="83"/>
      <c r="S64" s="83"/>
      <c r="T64" s="130"/>
      <c r="U64" s="111"/>
      <c r="V64" s="128"/>
      <c r="W64" s="226" t="s">
        <v>535</v>
      </c>
      <c r="X64" s="227"/>
      <c r="Y64" s="227"/>
      <c r="Z64" s="227"/>
      <c r="AA64" s="227"/>
      <c r="AB64" s="227"/>
      <c r="AC64" s="227"/>
      <c r="AD64" s="227"/>
      <c r="AE64" s="227"/>
      <c r="AF64" s="227"/>
      <c r="AG64" s="227"/>
      <c r="AH64" s="227"/>
      <c r="AI64" s="228"/>
      <c r="AJ64" s="229">
        <f>+MIN(AD57,Y57,AI57,AJ61)-AJ62</f>
        <v>0</v>
      </c>
      <c r="AK64" s="230"/>
      <c r="AL64" s="231"/>
    </row>
    <row r="65" spans="1:38" s="116" customFormat="1" ht="6.75" customHeight="1" thickBot="1" x14ac:dyDescent="0.35">
      <c r="A65" s="133"/>
      <c r="B65" s="134"/>
      <c r="C65" s="134"/>
      <c r="D65" s="134"/>
      <c r="E65" s="134"/>
      <c r="F65" s="134"/>
      <c r="G65" s="134"/>
      <c r="H65" s="134"/>
      <c r="I65" s="134"/>
      <c r="J65" s="134"/>
      <c r="K65" s="134"/>
      <c r="L65" s="134"/>
      <c r="M65" s="134"/>
      <c r="N65" s="134"/>
      <c r="O65" s="134"/>
      <c r="P65" s="134"/>
      <c r="Q65" s="134"/>
      <c r="R65" s="134"/>
      <c r="S65" s="134"/>
      <c r="T65" s="136"/>
      <c r="U65" s="111"/>
      <c r="V65" s="133"/>
      <c r="W65" s="134"/>
      <c r="X65" s="134"/>
      <c r="Y65" s="134"/>
      <c r="Z65" s="134"/>
      <c r="AA65" s="134"/>
      <c r="AB65" s="134"/>
      <c r="AC65" s="134"/>
      <c r="AD65" s="134"/>
      <c r="AE65" s="134"/>
      <c r="AF65" s="134"/>
      <c r="AG65" s="134"/>
      <c r="AH65" s="134"/>
      <c r="AI65" s="134"/>
      <c r="AJ65" s="134"/>
      <c r="AK65" s="134"/>
      <c r="AL65" s="136"/>
    </row>
    <row r="66" spans="1:38" s="116" customFormat="1" ht="15" hidden="1" customHeight="1" x14ac:dyDescent="0.3">
      <c r="A66" s="26"/>
      <c r="B66" s="28"/>
      <c r="C66" s="28"/>
      <c r="D66" s="28"/>
      <c r="E66" s="28"/>
      <c r="F66" s="28"/>
      <c r="G66" s="31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9"/>
      <c r="U66" s="111"/>
    </row>
    <row r="67" spans="1:38" s="116" customFormat="1" ht="15" hidden="1" customHeight="1" x14ac:dyDescent="0.3">
      <c r="A67" s="26"/>
      <c r="B67" s="28"/>
      <c r="C67" s="28"/>
      <c r="D67" s="28"/>
      <c r="E67" s="28"/>
      <c r="F67" s="28"/>
      <c r="G67" s="31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111"/>
    </row>
    <row r="68" spans="1:38" s="116" customFormat="1" ht="15" hidden="1" customHeight="1" x14ac:dyDescent="0.3">
      <c r="A68" s="26"/>
      <c r="B68" s="28"/>
      <c r="C68" s="28"/>
      <c r="D68" s="28"/>
      <c r="E68" s="28"/>
      <c r="F68" s="28"/>
      <c r="G68" s="31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111"/>
    </row>
    <row r="69" spans="1:38" s="116" customFormat="1" ht="15" hidden="1" customHeight="1" x14ac:dyDescent="0.3">
      <c r="A69" s="26"/>
      <c r="B69" s="28"/>
      <c r="C69" s="28"/>
      <c r="D69" s="28"/>
      <c r="E69" s="28"/>
      <c r="F69" s="28"/>
      <c r="G69" s="31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111"/>
    </row>
    <row r="70" spans="1:38" s="116" customFormat="1" ht="15" hidden="1" customHeight="1" x14ac:dyDescent="0.3">
      <c r="A70" s="26"/>
      <c r="B70" s="28"/>
      <c r="C70" s="28"/>
      <c r="D70" s="28"/>
      <c r="E70" s="28"/>
      <c r="F70" s="28"/>
      <c r="G70" s="31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111"/>
    </row>
    <row r="71" spans="1:38" s="116" customFormat="1" ht="15" hidden="1" customHeight="1" x14ac:dyDescent="0.3">
      <c r="A71" s="26"/>
      <c r="B71" s="28"/>
      <c r="C71" s="28"/>
      <c r="D71" s="28"/>
      <c r="E71" s="28"/>
      <c r="F71" s="28"/>
      <c r="G71" s="31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111"/>
    </row>
    <row r="72" spans="1:38" s="116" customFormat="1" ht="15" hidden="1" customHeight="1" x14ac:dyDescent="0.3">
      <c r="A72" s="26"/>
      <c r="B72" s="28"/>
      <c r="C72" s="28"/>
      <c r="D72" s="28"/>
      <c r="E72" s="28"/>
      <c r="F72" s="28"/>
      <c r="G72" s="31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111"/>
    </row>
    <row r="73" spans="1:38" s="116" customFormat="1" ht="15" hidden="1" customHeight="1" x14ac:dyDescent="0.3">
      <c r="A73" s="26"/>
      <c r="B73" s="28"/>
      <c r="C73" s="28"/>
      <c r="D73" s="28"/>
      <c r="E73" s="28"/>
      <c r="F73" s="28"/>
      <c r="G73" s="31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111"/>
    </row>
    <row r="74" spans="1:38" s="116" customFormat="1" ht="15" hidden="1" customHeight="1" x14ac:dyDescent="0.3">
      <c r="A74" s="26"/>
      <c r="B74" s="28"/>
      <c r="C74" s="28"/>
      <c r="D74" s="28"/>
      <c r="E74" s="28"/>
      <c r="F74" s="28"/>
      <c r="G74" s="31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111"/>
    </row>
    <row r="75" spans="1:38" s="116" customFormat="1" ht="15" hidden="1" customHeight="1" x14ac:dyDescent="0.3">
      <c r="A75" s="26"/>
      <c r="B75" s="28"/>
      <c r="C75" s="28"/>
      <c r="D75" s="28"/>
      <c r="E75" s="28"/>
      <c r="F75" s="28"/>
      <c r="G75" s="31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111"/>
    </row>
    <row r="76" spans="1:38" s="116" customFormat="1" ht="15" hidden="1" customHeight="1" x14ac:dyDescent="0.3">
      <c r="A76" s="26"/>
      <c r="B76" s="28"/>
      <c r="C76" s="28"/>
      <c r="D76" s="28"/>
      <c r="E76" s="28"/>
      <c r="F76" s="28"/>
      <c r="G76" s="31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111"/>
    </row>
    <row r="77" spans="1:38" s="116" customFormat="1" ht="15" hidden="1" customHeight="1" x14ac:dyDescent="0.3">
      <c r="A77" s="26"/>
      <c r="B77" s="28"/>
      <c r="C77" s="28"/>
      <c r="D77" s="28"/>
      <c r="E77" s="28"/>
      <c r="F77" s="28"/>
      <c r="G77" s="31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111"/>
    </row>
    <row r="78" spans="1:38" s="116" customFormat="1" ht="15" hidden="1" customHeight="1" x14ac:dyDescent="0.3">
      <c r="A78" s="26"/>
      <c r="B78" s="28"/>
      <c r="C78" s="28"/>
      <c r="D78" s="28"/>
      <c r="E78" s="28"/>
      <c r="F78" s="28"/>
      <c r="G78" s="31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111"/>
    </row>
    <row r="79" spans="1:38" s="116" customFormat="1" ht="15" hidden="1" customHeight="1" x14ac:dyDescent="0.3">
      <c r="A79" s="26"/>
      <c r="B79" s="28"/>
      <c r="C79" s="28"/>
      <c r="D79" s="28"/>
      <c r="E79" s="28"/>
      <c r="F79" s="28"/>
      <c r="G79" s="31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111"/>
    </row>
    <row r="80" spans="1:38" s="116" customFormat="1" ht="15" hidden="1" customHeight="1" x14ac:dyDescent="0.3">
      <c r="A80" s="26"/>
      <c r="B80" s="28"/>
      <c r="C80" s="28"/>
      <c r="D80" s="28"/>
      <c r="E80" s="28"/>
      <c r="F80" s="28"/>
      <c r="G80" s="31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111"/>
    </row>
    <row r="81" spans="1:21" s="116" customFormat="1" ht="15" hidden="1" customHeight="1" x14ac:dyDescent="0.3">
      <c r="A81" s="26"/>
      <c r="B81" s="28"/>
      <c r="C81" s="28"/>
      <c r="D81" s="28"/>
      <c r="E81" s="28"/>
      <c r="F81" s="28"/>
      <c r="G81" s="31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111"/>
    </row>
    <row r="82" spans="1:21" s="116" customFormat="1" ht="15" hidden="1" customHeight="1" x14ac:dyDescent="0.3">
      <c r="A82" s="26"/>
      <c r="B82" s="28"/>
      <c r="C82" s="28"/>
      <c r="D82" s="28"/>
      <c r="E82" s="28"/>
      <c r="F82" s="28"/>
      <c r="G82" s="31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111"/>
    </row>
    <row r="83" spans="1:21" s="116" customFormat="1" ht="15" hidden="1" customHeight="1" x14ac:dyDescent="0.3">
      <c r="A83" s="26"/>
      <c r="B83" s="28"/>
      <c r="C83" s="28"/>
      <c r="D83" s="28"/>
      <c r="E83" s="28"/>
      <c r="F83" s="28"/>
      <c r="G83" s="31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111"/>
    </row>
    <row r="84" spans="1:21" s="116" customFormat="1" ht="15" hidden="1" customHeight="1" x14ac:dyDescent="0.3">
      <c r="A84" s="26"/>
      <c r="B84" s="28"/>
      <c r="C84" s="28"/>
      <c r="D84" s="28"/>
      <c r="E84" s="28"/>
      <c r="F84" s="28"/>
      <c r="G84" s="31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111"/>
    </row>
    <row r="85" spans="1:21" s="116" customFormat="1" ht="15" hidden="1" customHeight="1" x14ac:dyDescent="0.3">
      <c r="A85" s="26"/>
      <c r="B85" s="28"/>
      <c r="C85" s="28"/>
      <c r="D85" s="28"/>
      <c r="E85" s="28"/>
      <c r="F85" s="28"/>
      <c r="G85" s="31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111"/>
    </row>
    <row r="86" spans="1:21" s="116" customFormat="1" ht="15" hidden="1" customHeight="1" x14ac:dyDescent="0.3">
      <c r="A86" s="26"/>
      <c r="B86" s="28"/>
      <c r="C86" s="28"/>
      <c r="D86" s="28"/>
      <c r="E86" s="28"/>
      <c r="F86" s="28"/>
      <c r="G86" s="31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111"/>
    </row>
    <row r="87" spans="1:21" s="116" customFormat="1" ht="15" hidden="1" customHeight="1" x14ac:dyDescent="0.3">
      <c r="A87" s="26"/>
      <c r="B87" s="28"/>
      <c r="C87" s="28"/>
      <c r="D87" s="28"/>
      <c r="E87" s="28"/>
      <c r="F87" s="28"/>
      <c r="G87" s="31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111"/>
    </row>
    <row r="88" spans="1:21" s="116" customFormat="1" ht="15" hidden="1" customHeight="1" x14ac:dyDescent="0.3">
      <c r="A88" s="26"/>
      <c r="B88" s="28"/>
      <c r="C88" s="28"/>
      <c r="D88" s="28"/>
      <c r="E88" s="28"/>
      <c r="F88" s="28"/>
      <c r="G88" s="31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111"/>
    </row>
    <row r="89" spans="1:21" s="116" customFormat="1" ht="15" hidden="1" customHeight="1" x14ac:dyDescent="0.3">
      <c r="A89" s="26"/>
      <c r="B89" s="28"/>
      <c r="C89" s="28"/>
      <c r="D89" s="28"/>
      <c r="E89" s="28"/>
      <c r="F89" s="28"/>
      <c r="G89" s="31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111"/>
    </row>
    <row r="90" spans="1:21" s="116" customFormat="1" ht="15" hidden="1" customHeight="1" x14ac:dyDescent="0.3">
      <c r="A90" s="26"/>
      <c r="B90" s="28"/>
      <c r="C90" s="28"/>
      <c r="D90" s="28"/>
      <c r="E90" s="28"/>
      <c r="F90" s="28"/>
      <c r="G90" s="31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111"/>
    </row>
    <row r="91" spans="1:21" s="116" customFormat="1" ht="15" hidden="1" customHeight="1" x14ac:dyDescent="0.3">
      <c r="A91" s="26"/>
      <c r="B91" s="28"/>
      <c r="C91" s="28"/>
      <c r="D91" s="28"/>
      <c r="E91" s="28"/>
      <c r="F91" s="28"/>
      <c r="G91" s="31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111"/>
    </row>
    <row r="92" spans="1:21" s="116" customFormat="1" ht="15" hidden="1" customHeight="1" x14ac:dyDescent="0.3">
      <c r="A92" s="26"/>
      <c r="B92" s="28"/>
      <c r="C92" s="28"/>
      <c r="D92" s="28"/>
      <c r="E92" s="28"/>
      <c r="F92" s="28"/>
      <c r="G92" s="31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111"/>
    </row>
    <row r="93" spans="1:21" s="116" customFormat="1" ht="15" hidden="1" customHeight="1" x14ac:dyDescent="0.3">
      <c r="A93" s="26"/>
      <c r="B93" s="28"/>
      <c r="C93" s="28"/>
      <c r="D93" s="28"/>
      <c r="E93" s="28"/>
      <c r="F93" s="28"/>
      <c r="G93" s="31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111"/>
    </row>
    <row r="94" spans="1:21" s="116" customFormat="1" ht="15" hidden="1" customHeight="1" x14ac:dyDescent="0.3">
      <c r="A94" s="26"/>
      <c r="B94" s="28"/>
      <c r="C94" s="28"/>
      <c r="D94" s="28"/>
      <c r="E94" s="28"/>
      <c r="F94" s="28"/>
      <c r="G94" s="31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111"/>
    </row>
    <row r="95" spans="1:21" s="116" customFormat="1" ht="15" hidden="1" customHeight="1" x14ac:dyDescent="0.3">
      <c r="A95" s="26"/>
      <c r="B95" s="28"/>
      <c r="C95" s="28"/>
      <c r="D95" s="28"/>
      <c r="E95" s="28"/>
      <c r="F95" s="28"/>
      <c r="G95" s="31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111"/>
    </row>
    <row r="96" spans="1:21" s="116" customFormat="1" ht="15" hidden="1" customHeight="1" x14ac:dyDescent="0.3">
      <c r="A96" s="26"/>
      <c r="B96" s="28"/>
      <c r="C96" s="28"/>
      <c r="D96" s="28"/>
      <c r="E96" s="28"/>
      <c r="F96" s="28"/>
      <c r="G96" s="31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111"/>
    </row>
    <row r="97" spans="1:21" s="116" customFormat="1" ht="15" hidden="1" customHeight="1" x14ac:dyDescent="0.3">
      <c r="A97" s="26"/>
      <c r="B97" s="28"/>
      <c r="C97" s="28"/>
      <c r="D97" s="28"/>
      <c r="E97" s="28"/>
      <c r="F97" s="28"/>
      <c r="G97" s="31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111"/>
    </row>
    <row r="98" spans="1:21" s="116" customFormat="1" ht="15" hidden="1" customHeight="1" x14ac:dyDescent="0.3">
      <c r="A98" s="26"/>
      <c r="B98" s="28"/>
      <c r="C98" s="28"/>
      <c r="D98" s="28"/>
      <c r="E98" s="28"/>
      <c r="F98" s="28"/>
      <c r="G98" s="31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111"/>
    </row>
    <row r="99" spans="1:21" s="116" customFormat="1" ht="15" hidden="1" customHeight="1" x14ac:dyDescent="0.3">
      <c r="A99" s="26"/>
      <c r="B99" s="28"/>
      <c r="C99" s="28"/>
      <c r="D99" s="28"/>
      <c r="E99" s="28"/>
      <c r="F99" s="28"/>
      <c r="G99" s="31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111"/>
    </row>
    <row r="100" spans="1:21" s="116" customFormat="1" ht="15" hidden="1" customHeight="1" x14ac:dyDescent="0.3">
      <c r="A100" s="26"/>
      <c r="B100" s="28"/>
      <c r="C100" s="28"/>
      <c r="D100" s="28"/>
      <c r="E100" s="28"/>
      <c r="F100" s="28"/>
      <c r="G100" s="31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111"/>
    </row>
    <row r="101" spans="1:21" s="116" customFormat="1" ht="15" hidden="1" customHeight="1" x14ac:dyDescent="0.3">
      <c r="A101" s="26"/>
      <c r="B101" s="28"/>
      <c r="C101" s="28"/>
      <c r="D101" s="28"/>
      <c r="E101" s="28"/>
      <c r="F101" s="28"/>
      <c r="G101" s="31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111"/>
    </row>
    <row r="102" spans="1:21" s="116" customFormat="1" ht="15" hidden="1" customHeight="1" x14ac:dyDescent="0.3">
      <c r="A102" s="26"/>
      <c r="B102" s="28"/>
      <c r="C102" s="28"/>
      <c r="D102" s="28"/>
      <c r="E102" s="28"/>
      <c r="F102" s="28"/>
      <c r="G102" s="31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111"/>
    </row>
    <row r="103" spans="1:21" s="116" customFormat="1" ht="15" hidden="1" customHeight="1" x14ac:dyDescent="0.3">
      <c r="A103" s="26"/>
      <c r="B103" s="28"/>
      <c r="C103" s="28"/>
      <c r="D103" s="28"/>
      <c r="E103" s="28"/>
      <c r="F103" s="28"/>
      <c r="G103" s="31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111"/>
    </row>
    <row r="104" spans="1:21" s="116" customFormat="1" ht="15" hidden="1" customHeight="1" x14ac:dyDescent="0.3">
      <c r="A104" s="26"/>
      <c r="B104" s="28"/>
      <c r="C104" s="28"/>
      <c r="D104" s="28"/>
      <c r="E104" s="28"/>
      <c r="F104" s="28"/>
      <c r="G104" s="31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111"/>
    </row>
    <row r="105" spans="1:21" s="116" customFormat="1" ht="15" hidden="1" customHeight="1" x14ac:dyDescent="0.3">
      <c r="A105" s="26"/>
      <c r="B105" s="28"/>
      <c r="C105" s="28"/>
      <c r="D105" s="28"/>
      <c r="E105" s="28"/>
      <c r="F105" s="28"/>
      <c r="G105" s="31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111"/>
    </row>
    <row r="106" spans="1:21" s="116" customFormat="1" ht="15" hidden="1" customHeight="1" x14ac:dyDescent="0.3">
      <c r="A106" s="26"/>
      <c r="B106" s="28"/>
      <c r="C106" s="28"/>
      <c r="D106" s="28"/>
      <c r="E106" s="28"/>
      <c r="F106" s="28"/>
      <c r="G106" s="31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111"/>
    </row>
    <row r="107" spans="1:21" ht="6" customHeight="1" x14ac:dyDescent="0.2">
      <c r="A107" s="121"/>
      <c r="B107" s="118"/>
      <c r="C107" s="118"/>
      <c r="D107" s="118"/>
      <c r="E107" s="118"/>
      <c r="F107" s="118"/>
      <c r="G107" s="118"/>
      <c r="H107" s="118"/>
      <c r="I107" s="118"/>
      <c r="J107" s="118"/>
      <c r="K107" s="118"/>
      <c r="L107" s="118"/>
      <c r="M107" s="118"/>
      <c r="N107" s="118"/>
      <c r="O107" s="118"/>
      <c r="P107" s="118"/>
      <c r="Q107" s="118"/>
      <c r="R107" s="118"/>
      <c r="S107" s="118"/>
      <c r="T107" s="118"/>
      <c r="U107" s="118"/>
    </row>
    <row r="108" spans="1:21" ht="12.75" hidden="1" customHeight="1" x14ac:dyDescent="0.2">
      <c r="B108" s="141"/>
      <c r="C108" s="141"/>
      <c r="D108" s="141"/>
      <c r="E108" s="141"/>
      <c r="F108" s="141"/>
      <c r="G108" s="141"/>
      <c r="H108" s="141"/>
      <c r="I108" s="141"/>
      <c r="J108" s="141"/>
      <c r="K108" s="141"/>
      <c r="L108" s="141"/>
      <c r="M108" s="141"/>
      <c r="N108" s="141"/>
      <c r="O108" s="141"/>
    </row>
    <row r="109" spans="1:21" ht="12.75" hidden="1" customHeight="1" x14ac:dyDescent="0.2">
      <c r="B109" s="1"/>
      <c r="C109" s="1"/>
    </row>
    <row r="110" spans="1:21" ht="12.75" hidden="1" customHeight="1" x14ac:dyDescent="0.2">
      <c r="B110" s="141"/>
      <c r="C110" s="141"/>
      <c r="D110" s="141"/>
      <c r="E110" s="141"/>
      <c r="F110" s="141"/>
      <c r="G110" s="141"/>
      <c r="H110" s="141"/>
      <c r="I110" s="141"/>
      <c r="J110" s="141"/>
      <c r="K110" s="141"/>
      <c r="L110" s="141"/>
      <c r="M110" s="141"/>
      <c r="N110" s="141"/>
      <c r="O110" s="141"/>
    </row>
    <row r="111" spans="1:21" ht="12.75" hidden="1" customHeight="1" x14ac:dyDescent="0.2">
      <c r="B111" s="1"/>
      <c r="C111" s="1"/>
      <c r="K111" s="218"/>
    </row>
    <row r="112" spans="1:21" ht="12.75" hidden="1" customHeight="1" x14ac:dyDescent="0.2">
      <c r="K112" s="218"/>
      <c r="O112" s="218"/>
    </row>
    <row r="113" spans="15:15" ht="12.75" hidden="1" customHeight="1" x14ac:dyDescent="0.2">
      <c r="O113" s="218"/>
    </row>
  </sheetData>
  <sheetProtection password="8A8D" sheet="1" objects="1" scenarios="1"/>
  <customSheetViews>
    <customSheetView guid="{A8A883A3-34E5-47E3-BCAC-BE7713531BD0}" fitToPage="1" hiddenRows="1" hiddenColumns="1">
      <selection activeCell="I37" sqref="I37:O37"/>
      <pageMargins left="0.25" right="0.25" top="0.75" bottom="0.75" header="0.3" footer="0.3"/>
      <printOptions horizontalCentered="1"/>
      <pageSetup paperSize="9" scale="58" orientation="landscape" r:id="rId1"/>
      <headerFooter>
        <oddFooter>&amp;CPage &amp;P of 3</oddFooter>
      </headerFooter>
    </customSheetView>
    <customSheetView guid="{F3544430-7781-4FC0-A30C-4EB6DB229347}" fitToPage="1" hiddenRows="1" hiddenColumns="1">
      <selection activeCell="I37" sqref="I37:O37"/>
      <pageMargins left="0.25" right="0.25" top="0.75" bottom="0.75" header="0.3" footer="0.3"/>
      <printOptions horizontalCentered="1"/>
      <pageSetup paperSize="9" scale="58" orientation="landscape" r:id="rId2"/>
      <headerFooter>
        <oddFooter>&amp;CPage &amp;P of 3</oddFooter>
      </headerFooter>
    </customSheetView>
    <customSheetView guid="{E42105C3-FB7D-4EA1-A232-A195D17E29EB}" fitToPage="1" hiddenRows="1" hiddenColumns="1" topLeftCell="A4">
      <selection activeCell="I37" sqref="I37:O37"/>
      <pageMargins left="0.25" right="0.25" top="0.75" bottom="0.75" header="0.3" footer="0.3"/>
      <printOptions horizontalCentered="1"/>
      <pageSetup paperSize="9" scale="58" orientation="landscape" r:id="rId3"/>
      <headerFooter>
        <oddFooter>&amp;CPage &amp;P of 3</oddFooter>
      </headerFooter>
    </customSheetView>
  </customSheetViews>
  <mergeCells count="157">
    <mergeCell ref="W61:AI61"/>
    <mergeCell ref="AJ61:AL61"/>
    <mergeCell ref="B62:K62"/>
    <mergeCell ref="B64:K64"/>
    <mergeCell ref="A60:T60"/>
    <mergeCell ref="AI48:AJ49"/>
    <mergeCell ref="AK48:AL49"/>
    <mergeCell ref="AI52:AJ53"/>
    <mergeCell ref="AK52:AL53"/>
    <mergeCell ref="AI54:AJ55"/>
    <mergeCell ref="AK54:AL55"/>
    <mergeCell ref="AI57:AJ57"/>
    <mergeCell ref="AK57:AL57"/>
    <mergeCell ref="AJ62:AL62"/>
    <mergeCell ref="W62:AI62"/>
    <mergeCell ref="AD54:AF55"/>
    <mergeCell ref="V57:X57"/>
    <mergeCell ref="Y57:AB57"/>
    <mergeCell ref="AD57:AF57"/>
    <mergeCell ref="M64:O64"/>
    <mergeCell ref="M62:O62"/>
    <mergeCell ref="V34:AL34"/>
    <mergeCell ref="A56:T56"/>
    <mergeCell ref="V56:AL56"/>
    <mergeCell ref="V6:AL19"/>
    <mergeCell ref="V50:AL50"/>
    <mergeCell ref="V51:AL51"/>
    <mergeCell ref="V52:X53"/>
    <mergeCell ref="Y52:AB53"/>
    <mergeCell ref="AD52:AF53"/>
    <mergeCell ref="V47:AL47"/>
    <mergeCell ref="V48:X49"/>
    <mergeCell ref="Y48:AB49"/>
    <mergeCell ref="AD48:AF49"/>
    <mergeCell ref="Y45:AB45"/>
    <mergeCell ref="AD45:AF45"/>
    <mergeCell ref="V54:X55"/>
    <mergeCell ref="Y54:AB55"/>
    <mergeCell ref="V46:AL46"/>
    <mergeCell ref="W38:AB38"/>
    <mergeCell ref="AD38:AG38"/>
    <mergeCell ref="W39:AB39"/>
    <mergeCell ref="AD39:AG39"/>
    <mergeCell ref="V43:AL43"/>
    <mergeCell ref="V35:X35"/>
    <mergeCell ref="Y35:AB35"/>
    <mergeCell ref="AD35:AG35"/>
    <mergeCell ref="W37:AB37"/>
    <mergeCell ref="AD37:AG37"/>
    <mergeCell ref="AI45:AJ45"/>
    <mergeCell ref="AK45:AL45"/>
    <mergeCell ref="Y44:AF44"/>
    <mergeCell ref="V21:AL21"/>
    <mergeCell ref="Y22:AG22"/>
    <mergeCell ref="Y23:AB23"/>
    <mergeCell ref="AD23:AG23"/>
    <mergeCell ref="V24:AL24"/>
    <mergeCell ref="A32:C33"/>
    <mergeCell ref="D32:G33"/>
    <mergeCell ref="I32:O33"/>
    <mergeCell ref="A35:C35"/>
    <mergeCell ref="D35:G35"/>
    <mergeCell ref="I35:O35"/>
    <mergeCell ref="A34:T34"/>
    <mergeCell ref="V29:AL29"/>
    <mergeCell ref="V30:X31"/>
    <mergeCell ref="Y30:AB31"/>
    <mergeCell ref="AD30:AG31"/>
    <mergeCell ref="V32:X33"/>
    <mergeCell ref="Y32:AB33"/>
    <mergeCell ref="AD32:AG33"/>
    <mergeCell ref="V25:AL25"/>
    <mergeCell ref="V26:X27"/>
    <mergeCell ref="Y26:AB27"/>
    <mergeCell ref="AD26:AG27"/>
    <mergeCell ref="V28:AL28"/>
    <mergeCell ref="A14:C14"/>
    <mergeCell ref="A15:C15"/>
    <mergeCell ref="A16:C16"/>
    <mergeCell ref="D16:E16"/>
    <mergeCell ref="F16:T16"/>
    <mergeCell ref="A21:T21"/>
    <mergeCell ref="D22:O22"/>
    <mergeCell ref="A6:T6"/>
    <mergeCell ref="D26:G27"/>
    <mergeCell ref="I26:O27"/>
    <mergeCell ref="F13:T13"/>
    <mergeCell ref="F12:T12"/>
    <mergeCell ref="D12:E12"/>
    <mergeCell ref="D13:E13"/>
    <mergeCell ref="A7:T7"/>
    <mergeCell ref="A8:T8"/>
    <mergeCell ref="A9:T9"/>
    <mergeCell ref="D11:E11"/>
    <mergeCell ref="F11:T11"/>
    <mergeCell ref="A13:C13"/>
    <mergeCell ref="A19:C19"/>
    <mergeCell ref="D14:E14"/>
    <mergeCell ref="F14:T14"/>
    <mergeCell ref="D15:E15"/>
    <mergeCell ref="I45:K45"/>
    <mergeCell ref="A47:T47"/>
    <mergeCell ref="D52:G53"/>
    <mergeCell ref="A48:C49"/>
    <mergeCell ref="M48:O49"/>
    <mergeCell ref="A57:C57"/>
    <mergeCell ref="M52:O53"/>
    <mergeCell ref="M54:O55"/>
    <mergeCell ref="A43:T43"/>
    <mergeCell ref="D17:E17"/>
    <mergeCell ref="F17:T17"/>
    <mergeCell ref="A18:C18"/>
    <mergeCell ref="D18:E18"/>
    <mergeCell ref="F18:T18"/>
    <mergeCell ref="D19:T19"/>
    <mergeCell ref="A51:T51"/>
    <mergeCell ref="M57:O57"/>
    <mergeCell ref="I54:K55"/>
    <mergeCell ref="I52:K53"/>
    <mergeCell ref="D54:G55"/>
    <mergeCell ref="A46:T46"/>
    <mergeCell ref="A50:T50"/>
    <mergeCell ref="M45:O45"/>
    <mergeCell ref="B39:G39"/>
    <mergeCell ref="I39:O39"/>
    <mergeCell ref="A52:C53"/>
    <mergeCell ref="A54:C55"/>
    <mergeCell ref="D44:O44"/>
    <mergeCell ref="D45:G45"/>
    <mergeCell ref="D57:G57"/>
    <mergeCell ref="I57:K57"/>
    <mergeCell ref="D48:G49"/>
    <mergeCell ref="I48:K49"/>
    <mergeCell ref="W64:AI64"/>
    <mergeCell ref="AJ64:AL64"/>
    <mergeCell ref="AJ59:AL59"/>
    <mergeCell ref="W59:AI59"/>
    <mergeCell ref="M59:O59"/>
    <mergeCell ref="A59:K59"/>
    <mergeCell ref="B61:K61"/>
    <mergeCell ref="M61:O61"/>
    <mergeCell ref="F15:T15"/>
    <mergeCell ref="B37:G37"/>
    <mergeCell ref="I37:O37"/>
    <mergeCell ref="B38:G38"/>
    <mergeCell ref="I38:O38"/>
    <mergeCell ref="D23:G23"/>
    <mergeCell ref="I23:O23"/>
    <mergeCell ref="A24:T24"/>
    <mergeCell ref="A25:T25"/>
    <mergeCell ref="A26:C27"/>
    <mergeCell ref="A28:T28"/>
    <mergeCell ref="A29:T29"/>
    <mergeCell ref="A30:C31"/>
    <mergeCell ref="D30:G31"/>
    <mergeCell ref="I30:O31"/>
    <mergeCell ref="A17:C17"/>
  </mergeCells>
  <conditionalFormatting sqref="A21:T40">
    <cfRule type="expression" dxfId="242" priority="7">
      <formula>$D$16="Final"</formula>
    </cfRule>
  </conditionalFormatting>
  <conditionalFormatting sqref="A65:T65 B64:O64 A61:A64 P61:T64 A43:T58 A60:T60 B62:O62 P59:T59 B61 L61:M61">
    <cfRule type="expression" dxfId="241" priority="6">
      <formula>$D$16="Progress"</formula>
    </cfRule>
  </conditionalFormatting>
  <conditionalFormatting sqref="M59:O59">
    <cfRule type="expression" dxfId="240" priority="4">
      <formula>$D$16="Progress"</formula>
    </cfRule>
  </conditionalFormatting>
  <conditionalFormatting sqref="A59">
    <cfRule type="expression" dxfId="239" priority="3">
      <formula>$D$16="Progress"</formula>
    </cfRule>
  </conditionalFormatting>
  <dataValidations count="3">
    <dataValidation type="textLength" operator="lessThan" allowBlank="1" showInputMessage="1" showErrorMessage="1" sqref="F11 D18:F18 F17">
      <formula1>8</formula1>
    </dataValidation>
    <dataValidation type="list" showInputMessage="1" showErrorMessage="1" sqref="D13:E13">
      <formula1>"  ,24,36"</formula1>
    </dataValidation>
    <dataValidation showInputMessage="1" showErrorMessage="1" sqref="D17:E17 D14:E15"/>
  </dataValidations>
  <printOptions horizontalCentered="1"/>
  <pageMargins left="0.25" right="0.25" top="0.75" bottom="0.75" header="0.3" footer="0.3"/>
  <pageSetup paperSize="9" scale="57" orientation="landscape" r:id="rId4"/>
  <headerFooter>
    <oddFooter>&amp;CPage &amp;P of 3</oddFooter>
  </headerFooter>
  <drawing r:id="rId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Translation!$A$4:$D$4</xm:f>
          </x14:formula1>
          <xm:sqref>D11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V97"/>
  <sheetViews>
    <sheetView workbookViewId="0">
      <selection activeCell="G4" sqref="G4:I5"/>
    </sheetView>
  </sheetViews>
  <sheetFormatPr defaultColWidth="0" defaultRowHeight="0" customHeight="1" zeroHeight="1" x14ac:dyDescent="0.2"/>
  <cols>
    <col min="1" max="1" width="4.42578125" style="1" customWidth="1"/>
    <col min="2" max="2" width="13.5703125" style="3" customWidth="1"/>
    <col min="3" max="3" width="12.140625" style="3" customWidth="1"/>
    <col min="4" max="4" width="11" style="1" customWidth="1"/>
    <col min="5" max="5" width="10" style="1" customWidth="1"/>
    <col min="6" max="6" width="1.42578125" style="1" customWidth="1"/>
    <col min="7" max="7" width="10.140625" style="1" customWidth="1"/>
    <col min="8" max="8" width="1.42578125" style="1" customWidth="1"/>
    <col min="9" max="9" width="5.42578125" style="1" customWidth="1"/>
    <col min="10" max="10" width="1.140625" style="1" customWidth="1"/>
    <col min="11" max="11" width="10.140625" style="1" bestFit="1" customWidth="1"/>
    <col min="12" max="12" width="1.42578125" style="1" customWidth="1"/>
    <col min="13" max="13" width="5.85546875" style="1" customWidth="1"/>
    <col min="14" max="14" width="1.5703125" style="1" customWidth="1"/>
    <col min="15" max="15" width="10.140625" style="1" bestFit="1" customWidth="1"/>
    <col min="16" max="16" width="1.42578125" style="1" customWidth="1"/>
    <col min="17" max="17" width="5.5703125" style="1" customWidth="1"/>
    <col min="18" max="18" width="1.42578125" style="1" customWidth="1"/>
    <col min="19" max="19" width="10.140625" style="1" bestFit="1" customWidth="1"/>
    <col min="20" max="20" width="10.42578125" style="1" customWidth="1"/>
    <col min="21" max="21" width="1.42578125" style="1" customWidth="1"/>
    <col min="22" max="22" width="10.140625" style="1" hidden="1" customWidth="1"/>
    <col min="23" max="23" width="1.42578125" style="1" hidden="1" customWidth="1"/>
    <col min="24" max="24" width="5.42578125" style="1" hidden="1" customWidth="1"/>
    <col min="25" max="25" width="1.140625" style="1" hidden="1" customWidth="1"/>
    <col min="26" max="26" width="10.140625" style="1" hidden="1" customWidth="1"/>
    <col min="27" max="27" width="1.42578125" style="1" hidden="1" customWidth="1"/>
    <col min="28" max="28" width="5.42578125" style="1" hidden="1" customWidth="1"/>
    <col min="29" max="29" width="1.140625" style="1" hidden="1" customWidth="1"/>
    <col min="30" max="30" width="10.140625" style="1" hidden="1" customWidth="1"/>
    <col min="31" max="31" width="1.42578125" style="1" hidden="1" customWidth="1"/>
    <col min="32" max="32" width="5.85546875" style="1" hidden="1" customWidth="1"/>
    <col min="33" max="33" width="1.5703125" style="1" hidden="1" customWidth="1"/>
    <col min="34" max="34" width="10.140625" style="1" hidden="1" customWidth="1"/>
    <col min="35" max="35" width="1.42578125" style="1" hidden="1" customWidth="1"/>
    <col min="36" max="36" width="5.42578125" style="1" hidden="1" customWidth="1"/>
    <col min="37" max="37" width="1.140625" style="1" hidden="1" customWidth="1"/>
    <col min="38" max="38" width="10.140625" style="1" hidden="1" customWidth="1"/>
    <col min="39" max="39" width="1.42578125" style="1" hidden="1" customWidth="1"/>
    <col min="40" max="40" width="5.5703125" style="1" hidden="1" customWidth="1"/>
    <col min="41" max="41" width="1.42578125" style="1" hidden="1" customWidth="1"/>
    <col min="42" max="42" width="10.140625" style="1" hidden="1" customWidth="1"/>
    <col min="43" max="43" width="1.42578125" style="1" hidden="1" customWidth="1"/>
    <col min="44" max="44" width="5.42578125" style="1" hidden="1" customWidth="1"/>
    <col min="45" max="45" width="1.140625" style="1" hidden="1" customWidth="1"/>
    <col min="46" max="46" width="10.140625" style="1" hidden="1" customWidth="1"/>
    <col min="47" max="47" width="10.42578125" style="1" hidden="1" customWidth="1"/>
    <col min="48" max="48" width="1" style="1" hidden="1" customWidth="1"/>
    <col min="49" max="16384" width="0" style="1" hidden="1"/>
  </cols>
  <sheetData>
    <row r="1" spans="1:47" s="5" customFormat="1" ht="4.5" customHeight="1" thickBot="1" x14ac:dyDescent="0.35">
      <c r="A1" s="24"/>
      <c r="B1" s="24"/>
      <c r="C1" s="24"/>
      <c r="D1" s="24"/>
      <c r="E1" s="24"/>
      <c r="F1" s="24"/>
      <c r="G1" s="25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5"/>
      <c r="W1" s="24"/>
      <c r="X1" s="24"/>
      <c r="Y1" s="24"/>
      <c r="Z1" s="25"/>
      <c r="AA1" s="24"/>
      <c r="AB1" s="24"/>
      <c r="AC1" s="24"/>
      <c r="AD1" s="24"/>
      <c r="AE1" s="24"/>
      <c r="AF1" s="24"/>
      <c r="AG1" s="24"/>
      <c r="AH1" s="25"/>
      <c r="AI1" s="24"/>
      <c r="AJ1" s="24"/>
      <c r="AK1" s="24"/>
      <c r="AL1" s="24"/>
      <c r="AM1" s="24"/>
      <c r="AN1" s="24"/>
      <c r="AO1" s="24"/>
      <c r="AP1" s="25"/>
      <c r="AQ1" s="24"/>
      <c r="AR1" s="24"/>
      <c r="AS1" s="24"/>
      <c r="AT1" s="24"/>
      <c r="AU1" s="24"/>
    </row>
    <row r="2" spans="1:47" s="5" customFormat="1" ht="16.5" customHeight="1" thickBot="1" x14ac:dyDescent="0.35">
      <c r="A2" s="401" t="str">
        <f>+Translation!A40</f>
        <v>Part II - Distribution of grant by organisation</v>
      </c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  <c r="O2" s="402"/>
      <c r="P2" s="402"/>
      <c r="Q2" s="402"/>
      <c r="R2" s="402"/>
      <c r="S2" s="402"/>
      <c r="T2" s="403"/>
      <c r="U2" s="24"/>
      <c r="V2" s="430" t="s">
        <v>452</v>
      </c>
      <c r="W2" s="430"/>
      <c r="X2" s="430"/>
      <c r="Y2" s="430"/>
      <c r="Z2" s="430"/>
      <c r="AA2" s="430"/>
      <c r="AB2" s="430"/>
      <c r="AC2" s="430"/>
      <c r="AD2" s="430"/>
      <c r="AE2" s="430"/>
      <c r="AF2" s="430"/>
      <c r="AG2" s="430"/>
      <c r="AH2" s="430"/>
      <c r="AI2" s="430"/>
      <c r="AJ2" s="430"/>
      <c r="AK2" s="430"/>
      <c r="AL2" s="430"/>
      <c r="AM2" s="430"/>
      <c r="AN2" s="430"/>
      <c r="AO2" s="430"/>
      <c r="AP2" s="430"/>
      <c r="AQ2" s="430"/>
      <c r="AR2" s="430"/>
      <c r="AS2" s="430"/>
      <c r="AT2" s="430"/>
      <c r="AU2" s="430"/>
    </row>
    <row r="3" spans="1:47" s="5" customFormat="1" ht="6" customHeight="1" x14ac:dyDescent="0.3">
      <c r="A3" s="26"/>
      <c r="B3" s="28"/>
      <c r="C3" s="28"/>
      <c r="D3" s="28"/>
      <c r="E3" s="28"/>
      <c r="F3" s="28"/>
      <c r="G3" s="31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9"/>
      <c r="U3" s="24"/>
      <c r="V3" s="431" t="s">
        <v>517</v>
      </c>
      <c r="W3" s="431"/>
      <c r="X3" s="431"/>
      <c r="Y3" s="28"/>
      <c r="Z3" s="431" t="s">
        <v>526</v>
      </c>
      <c r="AA3" s="431"/>
      <c r="AB3" s="431"/>
      <c r="AC3" s="28"/>
      <c r="AD3" s="432" t="s">
        <v>518</v>
      </c>
      <c r="AE3" s="433"/>
      <c r="AF3" s="434"/>
      <c r="AG3" s="28"/>
      <c r="AH3" s="444" t="s">
        <v>527</v>
      </c>
      <c r="AI3" s="444"/>
      <c r="AJ3" s="444"/>
      <c r="AK3" s="28"/>
      <c r="AL3" s="441" t="s">
        <v>519</v>
      </c>
      <c r="AM3" s="441"/>
      <c r="AN3" s="441"/>
      <c r="AO3" s="28"/>
      <c r="AP3" s="441" t="s">
        <v>528</v>
      </c>
      <c r="AQ3" s="441"/>
      <c r="AR3" s="441"/>
      <c r="AS3" s="28"/>
      <c r="AT3" s="442" t="s">
        <v>520</v>
      </c>
      <c r="AU3" s="442"/>
    </row>
    <row r="4" spans="1:47" s="5" customFormat="1" ht="14.25" customHeight="1" x14ac:dyDescent="0.3">
      <c r="A4" s="26"/>
      <c r="B4" s="404" t="str">
        <f>+Translation!A41</f>
        <v xml:space="preserve">Partner </v>
      </c>
      <c r="C4" s="405"/>
      <c r="D4" s="405"/>
      <c r="E4" s="406"/>
      <c r="F4" s="28"/>
      <c r="G4" s="301" t="str">
        <f>+Translation!A44</f>
        <v>Staff costs</v>
      </c>
      <c r="H4" s="301"/>
      <c r="I4" s="301"/>
      <c r="J4" s="28"/>
      <c r="K4" s="301" t="str">
        <f>+Translation!A45</f>
        <v>Travel costs</v>
      </c>
      <c r="L4" s="301"/>
      <c r="M4" s="301"/>
      <c r="N4" s="28"/>
      <c r="O4" s="301" t="str">
        <f>+Translation!A46</f>
        <v>Subsistence costs</v>
      </c>
      <c r="P4" s="301"/>
      <c r="Q4" s="301"/>
      <c r="R4" s="28"/>
      <c r="S4" s="301" t="str">
        <f>+Translation!A47</f>
        <v>EU grant</v>
      </c>
      <c r="T4" s="407"/>
      <c r="U4" s="24"/>
      <c r="V4" s="431"/>
      <c r="W4" s="431"/>
      <c r="X4" s="431"/>
      <c r="Y4" s="28"/>
      <c r="Z4" s="431"/>
      <c r="AA4" s="431"/>
      <c r="AB4" s="431"/>
      <c r="AC4" s="28"/>
      <c r="AD4" s="435"/>
      <c r="AE4" s="436"/>
      <c r="AF4" s="437"/>
      <c r="AG4" s="28"/>
      <c r="AH4" s="444"/>
      <c r="AI4" s="444"/>
      <c r="AJ4" s="444"/>
      <c r="AK4" s="28"/>
      <c r="AL4" s="441"/>
      <c r="AM4" s="441"/>
      <c r="AN4" s="441"/>
      <c r="AO4" s="28"/>
      <c r="AP4" s="441"/>
      <c r="AQ4" s="441"/>
      <c r="AR4" s="441"/>
      <c r="AS4" s="28"/>
      <c r="AT4" s="442"/>
      <c r="AU4" s="442"/>
    </row>
    <row r="5" spans="1:47" ht="15.75" customHeight="1" x14ac:dyDescent="0.2">
      <c r="A5" s="32"/>
      <c r="B5" s="404" t="str">
        <f>+Translation!A42</f>
        <v>Name</v>
      </c>
      <c r="C5" s="406"/>
      <c r="D5" s="301" t="str">
        <f>+Translation!A43</f>
        <v>Country</v>
      </c>
      <c r="E5" s="301"/>
      <c r="F5" s="30"/>
      <c r="G5" s="301"/>
      <c r="H5" s="301"/>
      <c r="I5" s="301"/>
      <c r="J5" s="30"/>
      <c r="K5" s="301"/>
      <c r="L5" s="301"/>
      <c r="M5" s="301"/>
      <c r="N5" s="30"/>
      <c r="O5" s="301"/>
      <c r="P5" s="301"/>
      <c r="Q5" s="301"/>
      <c r="R5" s="30"/>
      <c r="S5" s="301"/>
      <c r="T5" s="407"/>
      <c r="U5" s="30"/>
      <c r="V5" s="431"/>
      <c r="W5" s="431"/>
      <c r="X5" s="431"/>
      <c r="Y5" s="30"/>
      <c r="Z5" s="431"/>
      <c r="AA5" s="431"/>
      <c r="AB5" s="431"/>
      <c r="AC5" s="30"/>
      <c r="AD5" s="438"/>
      <c r="AE5" s="439"/>
      <c r="AF5" s="440"/>
      <c r="AG5" s="30"/>
      <c r="AH5" s="444"/>
      <c r="AI5" s="444"/>
      <c r="AJ5" s="444"/>
      <c r="AK5" s="30"/>
      <c r="AL5" s="441"/>
      <c r="AM5" s="441"/>
      <c r="AN5" s="441"/>
      <c r="AO5" s="30"/>
      <c r="AP5" s="441"/>
      <c r="AQ5" s="441"/>
      <c r="AR5" s="441"/>
      <c r="AS5" s="30"/>
      <c r="AT5" s="442"/>
      <c r="AU5" s="442"/>
    </row>
    <row r="6" spans="1:47" ht="16.5" customHeight="1" x14ac:dyDescent="0.3">
      <c r="A6" s="10" t="s">
        <v>19</v>
      </c>
      <c r="B6" s="408"/>
      <c r="C6" s="409"/>
      <c r="D6" s="410"/>
      <c r="E6" s="411"/>
      <c r="F6" s="30"/>
      <c r="G6" s="269">
        <f>+IFERROR(SUMIF('III. Project implementation sup'!$A$4:$A$183,'II.Distribution of grant'!A6,'III. Project implementation sup'!$W$4:$W$183),"")</f>
        <v>0</v>
      </c>
      <c r="H6" s="269"/>
      <c r="I6" s="269"/>
      <c r="J6" s="30"/>
      <c r="K6" s="269">
        <f ca="1">+SUMIF('IV. Learning mobility-optional'!$A$12:$R$411,A6,'IV. Learning mobility-optional'!$L$12:$L$411)</f>
        <v>0</v>
      </c>
      <c r="L6" s="269"/>
      <c r="M6" s="269"/>
      <c r="N6" s="30"/>
      <c r="O6" s="269">
        <f ca="1">+SUMIF('IV. Learning mobility-optional'!$A$12:$R$411,A6,'IV. Learning mobility-optional'!$R$12:$R$411)</f>
        <v>0</v>
      </c>
      <c r="P6" s="269"/>
      <c r="Q6" s="269"/>
      <c r="R6" s="30"/>
      <c r="S6" s="269">
        <f t="shared" ref="S6:S45" ca="1" si="0">+O6+K6+G6</f>
        <v>0</v>
      </c>
      <c r="T6" s="412"/>
      <c r="U6" s="30"/>
      <c r="V6" s="269">
        <f>+IFERROR(SUMIF('III. Project implementation sup'!$A$4:$A$183,'II.Distribution of grant'!A6,'III. Project implementation sup'!$AW$4:$AW$183),"")</f>
        <v>0</v>
      </c>
      <c r="W6" s="269"/>
      <c r="X6" s="269"/>
      <c r="Y6" s="30"/>
      <c r="Z6" s="269">
        <f>+G6-V6</f>
        <v>0</v>
      </c>
      <c r="AA6" s="269"/>
      <c r="AB6" s="269"/>
      <c r="AC6" s="30"/>
      <c r="AD6" s="417">
        <f ca="1">+SUMIF('IV. Learning mobility-optional'!$A$12:$R$411,A6,'IV. Learning mobility-optional'!$Y$12:$Y$411)</f>
        <v>0</v>
      </c>
      <c r="AE6" s="418"/>
      <c r="AF6" s="419"/>
      <c r="AG6" s="30"/>
      <c r="AH6" s="269">
        <f ca="1">+K6-AD6</f>
        <v>0</v>
      </c>
      <c r="AI6" s="269"/>
      <c r="AJ6" s="269"/>
      <c r="AK6" s="30"/>
      <c r="AL6" s="269">
        <f ca="1">+SUMIF('IV. Learning mobility-optional'!$A$12:$R$411,A6,'IV. Learning mobility-optional'!$AC$12:$AC$411)</f>
        <v>0</v>
      </c>
      <c r="AM6" s="269"/>
      <c r="AN6" s="269"/>
      <c r="AO6" s="30"/>
      <c r="AP6" s="269">
        <f ca="1">+O6-AL6</f>
        <v>0</v>
      </c>
      <c r="AQ6" s="269"/>
      <c r="AR6" s="269"/>
      <c r="AS6" s="30"/>
      <c r="AT6" s="269">
        <f t="shared" ref="AT6:AT45" ca="1" si="1">+V6+AD6+AL6</f>
        <v>0</v>
      </c>
      <c r="AU6" s="412"/>
    </row>
    <row r="7" spans="1:47" ht="16.5" customHeight="1" x14ac:dyDescent="0.3">
      <c r="A7" s="10" t="s">
        <v>20</v>
      </c>
      <c r="B7" s="408"/>
      <c r="C7" s="409"/>
      <c r="D7" s="410"/>
      <c r="E7" s="411"/>
      <c r="F7" s="30"/>
      <c r="G7" s="269">
        <f>+IFERROR(SUMIF('III. Project implementation sup'!$A$4:$A$183,'II.Distribution of grant'!A7,'III. Project implementation sup'!$W$4:$W$183),"")</f>
        <v>0</v>
      </c>
      <c r="H7" s="269"/>
      <c r="I7" s="269"/>
      <c r="J7" s="30"/>
      <c r="K7" s="269">
        <f ca="1">+SUMIF('IV. Learning mobility-optional'!$A$12:$R$411,A7,'IV. Learning mobility-optional'!$L$12:$L$411)</f>
        <v>0</v>
      </c>
      <c r="L7" s="269"/>
      <c r="M7" s="269"/>
      <c r="N7" s="30"/>
      <c r="O7" s="269">
        <f ca="1">+SUMIF('IV. Learning mobility-optional'!$A$12:$R$411,A7,'IV. Learning mobility-optional'!$R$12:$R$411)</f>
        <v>0</v>
      </c>
      <c r="P7" s="269"/>
      <c r="Q7" s="269"/>
      <c r="R7" s="30"/>
      <c r="S7" s="269">
        <f t="shared" ca="1" si="0"/>
        <v>0</v>
      </c>
      <c r="T7" s="412"/>
      <c r="U7" s="30"/>
      <c r="V7" s="269">
        <f>+IFERROR(SUMIF('III. Project implementation sup'!$A$4:$A$183,'II.Distribution of grant'!A7,'III. Project implementation sup'!$AW$4:$AW$183),"")</f>
        <v>0</v>
      </c>
      <c r="W7" s="269"/>
      <c r="X7" s="269"/>
      <c r="Y7" s="30"/>
      <c r="Z7" s="269">
        <f>+IFERROR(SUMIF('III. Project implementation sup'!$A$4:$A$183,'II.Distribution of grant'!E7,'III. Project implementation sup'!$AW$4:$AW$183),"")</f>
        <v>0</v>
      </c>
      <c r="AA7" s="269"/>
      <c r="AB7" s="269"/>
      <c r="AC7" s="30"/>
      <c r="AD7" s="417">
        <f ca="1">+SUMIF('IV. Learning mobility-optional'!$A$12:$R$411,A7,'IV. Learning mobility-optional'!$Y$12:$Y$411)</f>
        <v>0</v>
      </c>
      <c r="AE7" s="418"/>
      <c r="AF7" s="419"/>
      <c r="AG7" s="30"/>
      <c r="AH7" s="269">
        <f t="shared" ref="AH7:AH45" ca="1" si="2">+K7-AD7</f>
        <v>0</v>
      </c>
      <c r="AI7" s="269"/>
      <c r="AJ7" s="269"/>
      <c r="AK7" s="30"/>
      <c r="AL7" s="269">
        <f ca="1">+SUMIF('IV. Learning mobility-optional'!$A$12:$R$411,A7,'IV. Learning mobility-optional'!$AC$12:$AC$411)</f>
        <v>0</v>
      </c>
      <c r="AM7" s="269"/>
      <c r="AN7" s="269"/>
      <c r="AO7" s="30"/>
      <c r="AP7" s="269">
        <f t="shared" ref="AP7:AP45" ca="1" si="3">+O7-AL7</f>
        <v>0</v>
      </c>
      <c r="AQ7" s="269"/>
      <c r="AR7" s="269"/>
      <c r="AS7" s="30"/>
      <c r="AT7" s="269">
        <f t="shared" ca="1" si="1"/>
        <v>0</v>
      </c>
      <c r="AU7" s="412"/>
    </row>
    <row r="8" spans="1:47" ht="16.5" customHeight="1" x14ac:dyDescent="0.3">
      <c r="A8" s="10" t="s">
        <v>21</v>
      </c>
      <c r="B8" s="408"/>
      <c r="C8" s="409"/>
      <c r="D8" s="410"/>
      <c r="E8" s="411"/>
      <c r="F8" s="30"/>
      <c r="G8" s="269">
        <f>+IFERROR(SUMIF('III. Project implementation sup'!$A$4:$A$183,'II.Distribution of grant'!A8,'III. Project implementation sup'!$W$4:$W$183),"")</f>
        <v>0</v>
      </c>
      <c r="H8" s="269"/>
      <c r="I8" s="269"/>
      <c r="J8" s="30"/>
      <c r="K8" s="269">
        <f ca="1">+SUMIF('IV. Learning mobility-optional'!$A$12:$R$411,A8,'IV. Learning mobility-optional'!$L$12:$L$411)</f>
        <v>0</v>
      </c>
      <c r="L8" s="269"/>
      <c r="M8" s="269"/>
      <c r="N8" s="30"/>
      <c r="O8" s="269">
        <f ca="1">+SUMIF('IV. Learning mobility-optional'!$A$12:$R$411,A8,'IV. Learning mobility-optional'!$R$12:$R$411)</f>
        <v>0</v>
      </c>
      <c r="P8" s="269"/>
      <c r="Q8" s="269"/>
      <c r="R8" s="30"/>
      <c r="S8" s="269">
        <f t="shared" ca="1" si="0"/>
        <v>0</v>
      </c>
      <c r="T8" s="412"/>
      <c r="U8" s="30"/>
      <c r="V8" s="269">
        <f>+IFERROR(SUMIF('III. Project implementation sup'!$A$4:$A$183,'II.Distribution of grant'!A8,'III. Project implementation sup'!$AW$4:$AW$183),"")</f>
        <v>0</v>
      </c>
      <c r="W8" s="269"/>
      <c r="X8" s="269"/>
      <c r="Y8" s="30"/>
      <c r="Z8" s="269">
        <f>+IFERROR(SUMIF('III. Project implementation sup'!$A$4:$A$183,'II.Distribution of grant'!E8,'III. Project implementation sup'!$AW$4:$AW$183),"")</f>
        <v>0</v>
      </c>
      <c r="AA8" s="269"/>
      <c r="AB8" s="269"/>
      <c r="AC8" s="30"/>
      <c r="AD8" s="417">
        <f ca="1">+SUMIF('IV. Learning mobility-optional'!$A$12:$R$411,A8,'IV. Learning mobility-optional'!$Y$12:$Y$411)</f>
        <v>0</v>
      </c>
      <c r="AE8" s="418"/>
      <c r="AF8" s="419"/>
      <c r="AG8" s="30"/>
      <c r="AH8" s="269">
        <f t="shared" ca="1" si="2"/>
        <v>0</v>
      </c>
      <c r="AI8" s="269"/>
      <c r="AJ8" s="269"/>
      <c r="AK8" s="30"/>
      <c r="AL8" s="269">
        <f ca="1">+SUMIF('IV. Learning mobility-optional'!$A$12:$R$411,A8,'IV. Learning mobility-optional'!$AC$12:$AC$411)</f>
        <v>0</v>
      </c>
      <c r="AM8" s="269"/>
      <c r="AN8" s="269"/>
      <c r="AO8" s="30"/>
      <c r="AP8" s="269">
        <f t="shared" ca="1" si="3"/>
        <v>0</v>
      </c>
      <c r="AQ8" s="269"/>
      <c r="AR8" s="269"/>
      <c r="AS8" s="30"/>
      <c r="AT8" s="269">
        <f t="shared" ca="1" si="1"/>
        <v>0</v>
      </c>
      <c r="AU8" s="412"/>
    </row>
    <row r="9" spans="1:47" ht="16.5" customHeight="1" x14ac:dyDescent="0.3">
      <c r="A9" s="10" t="s">
        <v>22</v>
      </c>
      <c r="B9" s="408"/>
      <c r="C9" s="409"/>
      <c r="D9" s="410"/>
      <c r="E9" s="411"/>
      <c r="F9" s="30"/>
      <c r="G9" s="269">
        <f>+IFERROR(SUMIF('III. Project implementation sup'!$A$4:$A$183,'II.Distribution of grant'!A9,'III. Project implementation sup'!$W$4:$W$183),"")</f>
        <v>0</v>
      </c>
      <c r="H9" s="269"/>
      <c r="I9" s="269"/>
      <c r="J9" s="30"/>
      <c r="K9" s="269">
        <f ca="1">+SUMIF('IV. Learning mobility-optional'!$A$12:$R$411,A9,'IV. Learning mobility-optional'!$L$12:$L$411)</f>
        <v>0</v>
      </c>
      <c r="L9" s="269"/>
      <c r="M9" s="269"/>
      <c r="N9" s="30"/>
      <c r="O9" s="269">
        <f ca="1">+SUMIF('IV. Learning mobility-optional'!$A$12:$R$411,A9,'IV. Learning mobility-optional'!$R$12:$R$411)</f>
        <v>0</v>
      </c>
      <c r="P9" s="269"/>
      <c r="Q9" s="269"/>
      <c r="R9" s="30"/>
      <c r="S9" s="269">
        <f t="shared" ca="1" si="0"/>
        <v>0</v>
      </c>
      <c r="T9" s="412"/>
      <c r="U9" s="30"/>
      <c r="V9" s="269">
        <f>+IFERROR(SUMIF('III. Project implementation sup'!$A$4:$A$183,'II.Distribution of grant'!A9,'III. Project implementation sup'!$AW$4:$AW$183),"")</f>
        <v>0</v>
      </c>
      <c r="W9" s="269"/>
      <c r="X9" s="269"/>
      <c r="Y9" s="30"/>
      <c r="Z9" s="269">
        <f>+IFERROR(SUMIF('III. Project implementation sup'!$A$4:$A$183,'II.Distribution of grant'!E9,'III. Project implementation sup'!$AW$4:$AW$183),"")</f>
        <v>0</v>
      </c>
      <c r="AA9" s="269"/>
      <c r="AB9" s="269"/>
      <c r="AC9" s="30"/>
      <c r="AD9" s="417">
        <f ca="1">+SUMIF('IV. Learning mobility-optional'!$A$12:$R$411,A9,'IV. Learning mobility-optional'!$Y$12:$Y$411)</f>
        <v>0</v>
      </c>
      <c r="AE9" s="418"/>
      <c r="AF9" s="419"/>
      <c r="AG9" s="30"/>
      <c r="AH9" s="269">
        <f t="shared" ca="1" si="2"/>
        <v>0</v>
      </c>
      <c r="AI9" s="269"/>
      <c r="AJ9" s="269"/>
      <c r="AK9" s="30"/>
      <c r="AL9" s="269">
        <f ca="1">+SUMIF('IV. Learning mobility-optional'!$A$12:$R$411,A9,'IV. Learning mobility-optional'!$AC$12:$AC$411)</f>
        <v>0</v>
      </c>
      <c r="AM9" s="269"/>
      <c r="AN9" s="269"/>
      <c r="AO9" s="30"/>
      <c r="AP9" s="269">
        <f t="shared" ca="1" si="3"/>
        <v>0</v>
      </c>
      <c r="AQ9" s="269"/>
      <c r="AR9" s="269"/>
      <c r="AS9" s="30"/>
      <c r="AT9" s="269">
        <f t="shared" ca="1" si="1"/>
        <v>0</v>
      </c>
      <c r="AU9" s="412"/>
    </row>
    <row r="10" spans="1:47" ht="16.5" customHeight="1" x14ac:dyDescent="0.3">
      <c r="A10" s="10" t="s">
        <v>23</v>
      </c>
      <c r="B10" s="408"/>
      <c r="C10" s="409"/>
      <c r="D10" s="410"/>
      <c r="E10" s="411"/>
      <c r="F10" s="30"/>
      <c r="G10" s="269">
        <f>+IFERROR(SUMIF('III. Project implementation sup'!$A$4:$A$183,'II.Distribution of grant'!A10,'III. Project implementation sup'!$W$4:$W$183),"")</f>
        <v>0</v>
      </c>
      <c r="H10" s="269"/>
      <c r="I10" s="269"/>
      <c r="J10" s="30"/>
      <c r="K10" s="269">
        <f ca="1">+SUMIF('IV. Learning mobility-optional'!$A$12:$R$411,A10,'IV. Learning mobility-optional'!$L$12:$L$411)</f>
        <v>0</v>
      </c>
      <c r="L10" s="269"/>
      <c r="M10" s="269"/>
      <c r="N10" s="30"/>
      <c r="O10" s="269">
        <f ca="1">+SUMIF('IV. Learning mobility-optional'!$A$12:$R$411,A10,'IV. Learning mobility-optional'!$R$12:$R$411)</f>
        <v>0</v>
      </c>
      <c r="P10" s="269"/>
      <c r="Q10" s="269"/>
      <c r="R10" s="30"/>
      <c r="S10" s="269">
        <f t="shared" ca="1" si="0"/>
        <v>0</v>
      </c>
      <c r="T10" s="412"/>
      <c r="U10" s="30"/>
      <c r="V10" s="269">
        <f>+IFERROR(SUMIF('III. Project implementation sup'!$A$4:$A$183,'II.Distribution of grant'!A10,'III. Project implementation sup'!$AW$4:$AW$183),"")</f>
        <v>0</v>
      </c>
      <c r="W10" s="269"/>
      <c r="X10" s="269"/>
      <c r="Y10" s="30"/>
      <c r="Z10" s="269">
        <f>+IFERROR(SUMIF('III. Project implementation sup'!$A$4:$A$183,'II.Distribution of grant'!E10,'III. Project implementation sup'!$AW$4:$AW$183),"")</f>
        <v>0</v>
      </c>
      <c r="AA10" s="269"/>
      <c r="AB10" s="269"/>
      <c r="AC10" s="30"/>
      <c r="AD10" s="417">
        <f ca="1">+SUMIF('IV. Learning mobility-optional'!$A$12:$R$411,A10,'IV. Learning mobility-optional'!$Y$12:$Y$411)</f>
        <v>0</v>
      </c>
      <c r="AE10" s="418"/>
      <c r="AF10" s="419"/>
      <c r="AG10" s="30"/>
      <c r="AH10" s="269">
        <f t="shared" ca="1" si="2"/>
        <v>0</v>
      </c>
      <c r="AI10" s="269"/>
      <c r="AJ10" s="269"/>
      <c r="AK10" s="30"/>
      <c r="AL10" s="269">
        <f ca="1">+SUMIF('IV. Learning mobility-optional'!$A$12:$R$411,A10,'IV. Learning mobility-optional'!$AC$12:$AC$411)</f>
        <v>0</v>
      </c>
      <c r="AM10" s="269"/>
      <c r="AN10" s="269"/>
      <c r="AO10" s="30"/>
      <c r="AP10" s="269">
        <f t="shared" ca="1" si="3"/>
        <v>0</v>
      </c>
      <c r="AQ10" s="269"/>
      <c r="AR10" s="269"/>
      <c r="AS10" s="30"/>
      <c r="AT10" s="269">
        <f t="shared" ca="1" si="1"/>
        <v>0</v>
      </c>
      <c r="AU10" s="412"/>
    </row>
    <row r="11" spans="1:47" ht="16.5" customHeight="1" x14ac:dyDescent="0.3">
      <c r="A11" s="10" t="s">
        <v>24</v>
      </c>
      <c r="B11" s="408"/>
      <c r="C11" s="409"/>
      <c r="D11" s="410"/>
      <c r="E11" s="411"/>
      <c r="F11" s="30"/>
      <c r="G11" s="269">
        <f>+IFERROR(SUMIF('III. Project implementation sup'!$A$4:$A$183,'II.Distribution of grant'!A11,'III. Project implementation sup'!$W$4:$W$183),"")</f>
        <v>0</v>
      </c>
      <c r="H11" s="269"/>
      <c r="I11" s="269"/>
      <c r="J11" s="30"/>
      <c r="K11" s="269">
        <f ca="1">+SUMIF('IV. Learning mobility-optional'!$A$12:$R$411,A11,'IV. Learning mobility-optional'!$L$12:$L$411)</f>
        <v>0</v>
      </c>
      <c r="L11" s="269"/>
      <c r="M11" s="269"/>
      <c r="N11" s="30"/>
      <c r="O11" s="269">
        <f ca="1">+SUMIF('IV. Learning mobility-optional'!$A$12:$R$411,A11,'IV. Learning mobility-optional'!$R$12:$R$411)</f>
        <v>0</v>
      </c>
      <c r="P11" s="269"/>
      <c r="Q11" s="269"/>
      <c r="R11" s="30"/>
      <c r="S11" s="269">
        <f t="shared" ca="1" si="0"/>
        <v>0</v>
      </c>
      <c r="T11" s="412"/>
      <c r="U11" s="30"/>
      <c r="V11" s="269">
        <f>+IFERROR(SUMIF('III. Project implementation sup'!$A$4:$A$183,'II.Distribution of grant'!A11,'III. Project implementation sup'!$AW$4:$AW$183),"")</f>
        <v>0</v>
      </c>
      <c r="W11" s="269"/>
      <c r="X11" s="269"/>
      <c r="Y11" s="30"/>
      <c r="Z11" s="269">
        <f>+IFERROR(SUMIF('III. Project implementation sup'!$A$4:$A$183,'II.Distribution of grant'!E11,'III. Project implementation sup'!$AW$4:$AW$183),"")</f>
        <v>0</v>
      </c>
      <c r="AA11" s="269"/>
      <c r="AB11" s="269"/>
      <c r="AC11" s="30"/>
      <c r="AD11" s="417">
        <f ca="1">+SUMIF('IV. Learning mobility-optional'!$A$12:$R$411,A11,'IV. Learning mobility-optional'!$Y$12:$Y$411)</f>
        <v>0</v>
      </c>
      <c r="AE11" s="418"/>
      <c r="AF11" s="419"/>
      <c r="AG11" s="30"/>
      <c r="AH11" s="269">
        <f t="shared" ca="1" si="2"/>
        <v>0</v>
      </c>
      <c r="AI11" s="269"/>
      <c r="AJ11" s="269"/>
      <c r="AK11" s="30"/>
      <c r="AL11" s="269">
        <f ca="1">+SUMIF('IV. Learning mobility-optional'!$A$12:$R$411,A11,'IV. Learning mobility-optional'!$AC$12:$AC$411)</f>
        <v>0</v>
      </c>
      <c r="AM11" s="269"/>
      <c r="AN11" s="269"/>
      <c r="AO11" s="30"/>
      <c r="AP11" s="269">
        <f t="shared" ca="1" si="3"/>
        <v>0</v>
      </c>
      <c r="AQ11" s="269"/>
      <c r="AR11" s="269"/>
      <c r="AS11" s="30"/>
      <c r="AT11" s="269">
        <f t="shared" ca="1" si="1"/>
        <v>0</v>
      </c>
      <c r="AU11" s="412"/>
    </row>
    <row r="12" spans="1:47" ht="16.5" customHeight="1" x14ac:dyDescent="0.3">
      <c r="A12" s="10" t="s">
        <v>25</v>
      </c>
      <c r="B12" s="408"/>
      <c r="C12" s="409"/>
      <c r="D12" s="410"/>
      <c r="E12" s="411"/>
      <c r="F12" s="30"/>
      <c r="G12" s="269">
        <f>+IFERROR(SUMIF('III. Project implementation sup'!$A$4:$A$183,'II.Distribution of grant'!A12,'III. Project implementation sup'!$W$4:$W$183),"")</f>
        <v>0</v>
      </c>
      <c r="H12" s="269"/>
      <c r="I12" s="269"/>
      <c r="J12" s="30"/>
      <c r="K12" s="269">
        <f ca="1">+SUMIF('IV. Learning mobility-optional'!$A$12:$R$411,A12,'IV. Learning mobility-optional'!$L$12:$L$411)</f>
        <v>0</v>
      </c>
      <c r="L12" s="269"/>
      <c r="M12" s="269"/>
      <c r="N12" s="30"/>
      <c r="O12" s="269">
        <f ca="1">+SUMIF('IV. Learning mobility-optional'!$A$12:$R$411,A12,'IV. Learning mobility-optional'!$R$12:$R$411)</f>
        <v>0</v>
      </c>
      <c r="P12" s="269"/>
      <c r="Q12" s="269"/>
      <c r="R12" s="30"/>
      <c r="S12" s="269">
        <f t="shared" ca="1" si="0"/>
        <v>0</v>
      </c>
      <c r="T12" s="412"/>
      <c r="U12" s="30"/>
      <c r="V12" s="269">
        <f>+IFERROR(SUMIF('III. Project implementation sup'!$A$4:$A$183,'II.Distribution of grant'!A12,'III. Project implementation sup'!$AW$4:$AW$183),"")</f>
        <v>0</v>
      </c>
      <c r="W12" s="269"/>
      <c r="X12" s="269"/>
      <c r="Y12" s="30"/>
      <c r="Z12" s="269">
        <f>+IFERROR(SUMIF('III. Project implementation sup'!$A$4:$A$183,'II.Distribution of grant'!E12,'III. Project implementation sup'!$AW$4:$AW$183),"")</f>
        <v>0</v>
      </c>
      <c r="AA12" s="269"/>
      <c r="AB12" s="269"/>
      <c r="AC12" s="30"/>
      <c r="AD12" s="417">
        <f ca="1">+SUMIF('IV. Learning mobility-optional'!$A$12:$R$411,A12,'IV. Learning mobility-optional'!$Y$12:$Y$411)</f>
        <v>0</v>
      </c>
      <c r="AE12" s="418"/>
      <c r="AF12" s="419"/>
      <c r="AG12" s="30"/>
      <c r="AH12" s="269">
        <f t="shared" ca="1" si="2"/>
        <v>0</v>
      </c>
      <c r="AI12" s="269"/>
      <c r="AJ12" s="269"/>
      <c r="AK12" s="30"/>
      <c r="AL12" s="269">
        <f ca="1">+SUMIF('IV. Learning mobility-optional'!$A$12:$R$411,A12,'IV. Learning mobility-optional'!$AC$12:$AC$411)</f>
        <v>0</v>
      </c>
      <c r="AM12" s="269"/>
      <c r="AN12" s="269"/>
      <c r="AO12" s="30"/>
      <c r="AP12" s="269">
        <f t="shared" ca="1" si="3"/>
        <v>0</v>
      </c>
      <c r="AQ12" s="269"/>
      <c r="AR12" s="269"/>
      <c r="AS12" s="30"/>
      <c r="AT12" s="269">
        <f t="shared" ca="1" si="1"/>
        <v>0</v>
      </c>
      <c r="AU12" s="412"/>
    </row>
    <row r="13" spans="1:47" ht="16.5" customHeight="1" x14ac:dyDescent="0.3">
      <c r="A13" s="10" t="s">
        <v>26</v>
      </c>
      <c r="B13" s="408"/>
      <c r="C13" s="409"/>
      <c r="D13" s="410"/>
      <c r="E13" s="411"/>
      <c r="F13" s="30"/>
      <c r="G13" s="269">
        <f>+IFERROR(SUMIF('III. Project implementation sup'!$A$4:$A$183,'II.Distribution of grant'!A13,'III. Project implementation sup'!$W$4:$W$183),"")</f>
        <v>0</v>
      </c>
      <c r="H13" s="269"/>
      <c r="I13" s="269"/>
      <c r="J13" s="30"/>
      <c r="K13" s="269">
        <f ca="1">+SUMIF('IV. Learning mobility-optional'!$A$12:$R$411,A13,'IV. Learning mobility-optional'!$L$12:$L$411)</f>
        <v>0</v>
      </c>
      <c r="L13" s="269"/>
      <c r="M13" s="269"/>
      <c r="N13" s="30"/>
      <c r="O13" s="269">
        <f ca="1">+SUMIF('IV. Learning mobility-optional'!$A$12:$R$411,A13,'IV. Learning mobility-optional'!$R$12:$R$411)</f>
        <v>0</v>
      </c>
      <c r="P13" s="269"/>
      <c r="Q13" s="269"/>
      <c r="R13" s="30"/>
      <c r="S13" s="269">
        <f t="shared" ca="1" si="0"/>
        <v>0</v>
      </c>
      <c r="T13" s="412"/>
      <c r="U13" s="30"/>
      <c r="V13" s="269">
        <f>+IFERROR(SUMIF('III. Project implementation sup'!$A$4:$A$183,'II.Distribution of grant'!A13,'III. Project implementation sup'!$AW$4:$AW$183),"")</f>
        <v>0</v>
      </c>
      <c r="W13" s="269"/>
      <c r="X13" s="269"/>
      <c r="Y13" s="30"/>
      <c r="Z13" s="269">
        <f>+IFERROR(SUMIF('III. Project implementation sup'!$A$4:$A$183,'II.Distribution of grant'!E13,'III. Project implementation sup'!$AW$4:$AW$183),"")</f>
        <v>0</v>
      </c>
      <c r="AA13" s="269"/>
      <c r="AB13" s="269"/>
      <c r="AC13" s="30"/>
      <c r="AD13" s="417">
        <f ca="1">+SUMIF('IV. Learning mobility-optional'!$A$12:$R$411,A13,'IV. Learning mobility-optional'!$Y$12:$Y$411)</f>
        <v>0</v>
      </c>
      <c r="AE13" s="418"/>
      <c r="AF13" s="419"/>
      <c r="AG13" s="30"/>
      <c r="AH13" s="269">
        <f t="shared" ca="1" si="2"/>
        <v>0</v>
      </c>
      <c r="AI13" s="269"/>
      <c r="AJ13" s="269"/>
      <c r="AK13" s="30"/>
      <c r="AL13" s="269">
        <f ca="1">+SUMIF('IV. Learning mobility-optional'!$A$12:$R$411,A13,'IV. Learning mobility-optional'!$AC$12:$AC$411)</f>
        <v>0</v>
      </c>
      <c r="AM13" s="269"/>
      <c r="AN13" s="269"/>
      <c r="AO13" s="30"/>
      <c r="AP13" s="269">
        <f t="shared" ca="1" si="3"/>
        <v>0</v>
      </c>
      <c r="AQ13" s="269"/>
      <c r="AR13" s="269"/>
      <c r="AS13" s="30"/>
      <c r="AT13" s="269">
        <f t="shared" ca="1" si="1"/>
        <v>0</v>
      </c>
      <c r="AU13" s="412"/>
    </row>
    <row r="14" spans="1:47" ht="16.5" customHeight="1" x14ac:dyDescent="0.3">
      <c r="A14" s="10" t="s">
        <v>27</v>
      </c>
      <c r="B14" s="408"/>
      <c r="C14" s="409"/>
      <c r="D14" s="410"/>
      <c r="E14" s="411"/>
      <c r="F14" s="30"/>
      <c r="G14" s="269">
        <f>+IFERROR(SUMIF('III. Project implementation sup'!$A$4:$A$183,'II.Distribution of grant'!A14,'III. Project implementation sup'!$W$4:$W$183),"")</f>
        <v>0</v>
      </c>
      <c r="H14" s="269"/>
      <c r="I14" s="269"/>
      <c r="J14" s="30"/>
      <c r="K14" s="269">
        <f ca="1">+SUMIF('IV. Learning mobility-optional'!$A$12:$R$411,A14,'IV. Learning mobility-optional'!$L$12:$L$411)</f>
        <v>0</v>
      </c>
      <c r="L14" s="269"/>
      <c r="M14" s="269"/>
      <c r="N14" s="30"/>
      <c r="O14" s="269">
        <f ca="1">+SUMIF('IV. Learning mobility-optional'!$A$12:$R$411,A14,'IV. Learning mobility-optional'!$R$12:$R$411)</f>
        <v>0</v>
      </c>
      <c r="P14" s="269"/>
      <c r="Q14" s="269"/>
      <c r="R14" s="30"/>
      <c r="S14" s="269">
        <f t="shared" ca="1" si="0"/>
        <v>0</v>
      </c>
      <c r="T14" s="412"/>
      <c r="U14" s="30"/>
      <c r="V14" s="269">
        <f>+IFERROR(SUMIF('III. Project implementation sup'!$A$4:$A$183,'II.Distribution of grant'!A14,'III. Project implementation sup'!$AW$4:$AW$183),"")</f>
        <v>0</v>
      </c>
      <c r="W14" s="269"/>
      <c r="X14" s="269"/>
      <c r="Y14" s="30"/>
      <c r="Z14" s="269">
        <f>+IFERROR(SUMIF('III. Project implementation sup'!$A$4:$A$183,'II.Distribution of grant'!E14,'III. Project implementation sup'!$AW$4:$AW$183),"")</f>
        <v>0</v>
      </c>
      <c r="AA14" s="269"/>
      <c r="AB14" s="269"/>
      <c r="AC14" s="30"/>
      <c r="AD14" s="417">
        <f ca="1">+SUMIF('IV. Learning mobility-optional'!$A$12:$R$411,A14,'IV. Learning mobility-optional'!$Y$12:$Y$411)</f>
        <v>0</v>
      </c>
      <c r="AE14" s="418"/>
      <c r="AF14" s="419"/>
      <c r="AG14" s="30"/>
      <c r="AH14" s="269">
        <f t="shared" ca="1" si="2"/>
        <v>0</v>
      </c>
      <c r="AI14" s="269"/>
      <c r="AJ14" s="269"/>
      <c r="AK14" s="30"/>
      <c r="AL14" s="269">
        <f ca="1">+SUMIF('IV. Learning mobility-optional'!$A$12:$R$411,A14,'IV. Learning mobility-optional'!$AC$12:$AC$411)</f>
        <v>0</v>
      </c>
      <c r="AM14" s="269"/>
      <c r="AN14" s="269"/>
      <c r="AO14" s="30"/>
      <c r="AP14" s="269">
        <f t="shared" ca="1" si="3"/>
        <v>0</v>
      </c>
      <c r="AQ14" s="269"/>
      <c r="AR14" s="269"/>
      <c r="AS14" s="30"/>
      <c r="AT14" s="269">
        <f t="shared" ca="1" si="1"/>
        <v>0</v>
      </c>
      <c r="AU14" s="412"/>
    </row>
    <row r="15" spans="1:47" ht="16.5" customHeight="1" x14ac:dyDescent="0.3">
      <c r="A15" s="10" t="s">
        <v>28</v>
      </c>
      <c r="B15" s="408"/>
      <c r="C15" s="409"/>
      <c r="D15" s="410"/>
      <c r="E15" s="411"/>
      <c r="F15" s="30"/>
      <c r="G15" s="269">
        <f>+IFERROR(SUMIF('III. Project implementation sup'!$A$4:$A$183,'II.Distribution of grant'!A15,'III. Project implementation sup'!$W$4:$W$183),"")</f>
        <v>0</v>
      </c>
      <c r="H15" s="269"/>
      <c r="I15" s="269"/>
      <c r="J15" s="30"/>
      <c r="K15" s="269">
        <f ca="1">+SUMIF('IV. Learning mobility-optional'!$A$12:$R$411,A15,'IV. Learning mobility-optional'!$L$12:$L$411)</f>
        <v>0</v>
      </c>
      <c r="L15" s="269"/>
      <c r="M15" s="269"/>
      <c r="N15" s="30"/>
      <c r="O15" s="269">
        <f ca="1">+SUMIF('IV. Learning mobility-optional'!$A$12:$R$411,A15,'IV. Learning mobility-optional'!$R$12:$R$411)</f>
        <v>0</v>
      </c>
      <c r="P15" s="269"/>
      <c r="Q15" s="269"/>
      <c r="R15" s="30"/>
      <c r="S15" s="269">
        <f t="shared" ca="1" si="0"/>
        <v>0</v>
      </c>
      <c r="T15" s="412"/>
      <c r="U15" s="30"/>
      <c r="V15" s="269">
        <f>+IFERROR(SUMIF('III. Project implementation sup'!$A$4:$A$183,'II.Distribution of grant'!A15,'III. Project implementation sup'!$AW$4:$AW$183),"")</f>
        <v>0</v>
      </c>
      <c r="W15" s="269"/>
      <c r="X15" s="269"/>
      <c r="Y15" s="30"/>
      <c r="Z15" s="269">
        <f>+IFERROR(SUMIF('III. Project implementation sup'!$A$4:$A$183,'II.Distribution of grant'!E15,'III. Project implementation sup'!$AW$4:$AW$183),"")</f>
        <v>0</v>
      </c>
      <c r="AA15" s="269"/>
      <c r="AB15" s="269"/>
      <c r="AC15" s="30"/>
      <c r="AD15" s="417">
        <f ca="1">+SUMIF('IV. Learning mobility-optional'!$A$12:$R$411,A15,'IV. Learning mobility-optional'!$Y$12:$Y$411)</f>
        <v>0</v>
      </c>
      <c r="AE15" s="418"/>
      <c r="AF15" s="419"/>
      <c r="AG15" s="30"/>
      <c r="AH15" s="269">
        <f t="shared" ca="1" si="2"/>
        <v>0</v>
      </c>
      <c r="AI15" s="269"/>
      <c r="AJ15" s="269"/>
      <c r="AK15" s="30"/>
      <c r="AL15" s="269">
        <f ca="1">+SUMIF('IV. Learning mobility-optional'!$A$12:$R$411,A15,'IV. Learning mobility-optional'!$AC$12:$AC$411)</f>
        <v>0</v>
      </c>
      <c r="AM15" s="269"/>
      <c r="AN15" s="269"/>
      <c r="AO15" s="30"/>
      <c r="AP15" s="269">
        <f t="shared" ca="1" si="3"/>
        <v>0</v>
      </c>
      <c r="AQ15" s="269"/>
      <c r="AR15" s="269"/>
      <c r="AS15" s="30"/>
      <c r="AT15" s="269">
        <f t="shared" ca="1" si="1"/>
        <v>0</v>
      </c>
      <c r="AU15" s="412"/>
    </row>
    <row r="16" spans="1:47" ht="16.5" customHeight="1" x14ac:dyDescent="0.3">
      <c r="A16" s="10" t="s">
        <v>29</v>
      </c>
      <c r="B16" s="408"/>
      <c r="C16" s="409"/>
      <c r="D16" s="410"/>
      <c r="E16" s="411"/>
      <c r="F16" s="30"/>
      <c r="G16" s="269">
        <f>+IFERROR(SUMIF('III. Project implementation sup'!$A$4:$A$183,'II.Distribution of grant'!A16,'III. Project implementation sup'!$W$4:$W$183),"")</f>
        <v>0</v>
      </c>
      <c r="H16" s="269"/>
      <c r="I16" s="269"/>
      <c r="J16" s="30"/>
      <c r="K16" s="269">
        <f ca="1">+SUMIF('IV. Learning mobility-optional'!$A$12:$R$411,A16,'IV. Learning mobility-optional'!$L$12:$L$411)</f>
        <v>0</v>
      </c>
      <c r="L16" s="269"/>
      <c r="M16" s="269"/>
      <c r="N16" s="30"/>
      <c r="O16" s="269">
        <f ca="1">+SUMIF('IV. Learning mobility-optional'!$A$12:$R$411,A16,'IV. Learning mobility-optional'!$R$12:$R$411)</f>
        <v>0</v>
      </c>
      <c r="P16" s="269"/>
      <c r="Q16" s="269"/>
      <c r="R16" s="30"/>
      <c r="S16" s="269">
        <f t="shared" ca="1" si="0"/>
        <v>0</v>
      </c>
      <c r="T16" s="412"/>
      <c r="U16" s="30"/>
      <c r="V16" s="269">
        <f>+IFERROR(SUMIF('III. Project implementation sup'!$A$4:$A$183,'II.Distribution of grant'!A16,'III. Project implementation sup'!$AW$4:$AW$183),"")</f>
        <v>0</v>
      </c>
      <c r="W16" s="269"/>
      <c r="X16" s="269"/>
      <c r="Y16" s="30"/>
      <c r="Z16" s="269">
        <f>+IFERROR(SUMIF('III. Project implementation sup'!$A$4:$A$183,'II.Distribution of grant'!E16,'III. Project implementation sup'!$AW$4:$AW$183),"")</f>
        <v>0</v>
      </c>
      <c r="AA16" s="269"/>
      <c r="AB16" s="269"/>
      <c r="AC16" s="30"/>
      <c r="AD16" s="417">
        <f ca="1">+SUMIF('IV. Learning mobility-optional'!$A$12:$R$411,A16,'IV. Learning mobility-optional'!$Y$12:$Y$411)</f>
        <v>0</v>
      </c>
      <c r="AE16" s="418"/>
      <c r="AF16" s="419"/>
      <c r="AG16" s="30"/>
      <c r="AH16" s="269">
        <f t="shared" ca="1" si="2"/>
        <v>0</v>
      </c>
      <c r="AI16" s="269"/>
      <c r="AJ16" s="269"/>
      <c r="AK16" s="30"/>
      <c r="AL16" s="269">
        <f ca="1">+SUMIF('IV. Learning mobility-optional'!$A$12:$R$411,A16,'IV. Learning mobility-optional'!$AC$12:$AC$411)</f>
        <v>0</v>
      </c>
      <c r="AM16" s="269"/>
      <c r="AN16" s="269"/>
      <c r="AO16" s="30"/>
      <c r="AP16" s="269">
        <f t="shared" ca="1" si="3"/>
        <v>0</v>
      </c>
      <c r="AQ16" s="269"/>
      <c r="AR16" s="269"/>
      <c r="AS16" s="30"/>
      <c r="AT16" s="269">
        <f t="shared" ca="1" si="1"/>
        <v>0</v>
      </c>
      <c r="AU16" s="412"/>
    </row>
    <row r="17" spans="1:47" ht="16.5" customHeight="1" x14ac:dyDescent="0.3">
      <c r="A17" s="10" t="s">
        <v>30</v>
      </c>
      <c r="B17" s="408"/>
      <c r="C17" s="409"/>
      <c r="D17" s="410"/>
      <c r="E17" s="411"/>
      <c r="F17" s="30"/>
      <c r="G17" s="269">
        <f>+IFERROR(SUMIF('III. Project implementation sup'!$A$4:$A$183,'II.Distribution of grant'!A17,'III. Project implementation sup'!$W$4:$W$183),"")</f>
        <v>0</v>
      </c>
      <c r="H17" s="269"/>
      <c r="I17" s="269"/>
      <c r="J17" s="30"/>
      <c r="K17" s="269">
        <f ca="1">+SUMIF('IV. Learning mobility-optional'!$A$12:$R$411,A17,'IV. Learning mobility-optional'!$L$12:$L$411)</f>
        <v>0</v>
      </c>
      <c r="L17" s="269"/>
      <c r="M17" s="269"/>
      <c r="N17" s="30"/>
      <c r="O17" s="269">
        <f ca="1">+SUMIF('IV. Learning mobility-optional'!$A$12:$R$411,A17,'IV. Learning mobility-optional'!$R$12:$R$411)</f>
        <v>0</v>
      </c>
      <c r="P17" s="269"/>
      <c r="Q17" s="269"/>
      <c r="R17" s="30"/>
      <c r="S17" s="269">
        <f t="shared" ca="1" si="0"/>
        <v>0</v>
      </c>
      <c r="T17" s="412"/>
      <c r="U17" s="30"/>
      <c r="V17" s="269">
        <f>+IFERROR(SUMIF('III. Project implementation sup'!$A$4:$A$183,'II.Distribution of grant'!A17,'III. Project implementation sup'!$AW$4:$AW$183),"")</f>
        <v>0</v>
      </c>
      <c r="W17" s="269"/>
      <c r="X17" s="269"/>
      <c r="Y17" s="30"/>
      <c r="Z17" s="269">
        <f>+IFERROR(SUMIF('III. Project implementation sup'!$A$4:$A$183,'II.Distribution of grant'!E17,'III. Project implementation sup'!$AW$4:$AW$183),"")</f>
        <v>0</v>
      </c>
      <c r="AA17" s="269"/>
      <c r="AB17" s="269"/>
      <c r="AC17" s="30"/>
      <c r="AD17" s="417">
        <f ca="1">+SUMIF('IV. Learning mobility-optional'!$A$12:$R$411,A17,'IV. Learning mobility-optional'!$Y$12:$Y$411)</f>
        <v>0</v>
      </c>
      <c r="AE17" s="418"/>
      <c r="AF17" s="419"/>
      <c r="AG17" s="30"/>
      <c r="AH17" s="269">
        <f t="shared" ca="1" si="2"/>
        <v>0</v>
      </c>
      <c r="AI17" s="269"/>
      <c r="AJ17" s="269"/>
      <c r="AK17" s="30"/>
      <c r="AL17" s="269">
        <f ca="1">+SUMIF('IV. Learning mobility-optional'!$A$12:$R$411,A17,'IV. Learning mobility-optional'!$AC$12:$AC$411)</f>
        <v>0</v>
      </c>
      <c r="AM17" s="269"/>
      <c r="AN17" s="269"/>
      <c r="AO17" s="30"/>
      <c r="AP17" s="269">
        <f t="shared" ca="1" si="3"/>
        <v>0</v>
      </c>
      <c r="AQ17" s="269"/>
      <c r="AR17" s="269"/>
      <c r="AS17" s="30"/>
      <c r="AT17" s="269">
        <f t="shared" ca="1" si="1"/>
        <v>0</v>
      </c>
      <c r="AU17" s="412"/>
    </row>
    <row r="18" spans="1:47" ht="16.5" customHeight="1" x14ac:dyDescent="0.3">
      <c r="A18" s="10" t="s">
        <v>420</v>
      </c>
      <c r="B18" s="408"/>
      <c r="C18" s="409"/>
      <c r="D18" s="410"/>
      <c r="E18" s="411"/>
      <c r="F18" s="30"/>
      <c r="G18" s="269">
        <f>+IFERROR(SUMIF('III. Project implementation sup'!$A$4:$A$183,'II.Distribution of grant'!A18,'III. Project implementation sup'!$W$4:$W$183),"")</f>
        <v>0</v>
      </c>
      <c r="H18" s="269"/>
      <c r="I18" s="269"/>
      <c r="J18" s="30"/>
      <c r="K18" s="269">
        <f ca="1">+SUMIF('IV. Learning mobility-optional'!$A$12:$R$411,A18,'IV. Learning mobility-optional'!$L$12:$L$411)</f>
        <v>0</v>
      </c>
      <c r="L18" s="269"/>
      <c r="M18" s="269"/>
      <c r="N18" s="30"/>
      <c r="O18" s="269">
        <f ca="1">+SUMIF('IV. Learning mobility-optional'!$A$12:$R$411,A18,'IV. Learning mobility-optional'!$R$12:$R$411)</f>
        <v>0</v>
      </c>
      <c r="P18" s="269"/>
      <c r="Q18" s="269"/>
      <c r="R18" s="30"/>
      <c r="S18" s="269">
        <f t="shared" ca="1" si="0"/>
        <v>0</v>
      </c>
      <c r="T18" s="412"/>
      <c r="U18" s="30"/>
      <c r="V18" s="269">
        <f>+IFERROR(SUMIF('III. Project implementation sup'!$A$4:$A$183,'II.Distribution of grant'!A18,'III. Project implementation sup'!$AW$4:$AW$183),"")</f>
        <v>0</v>
      </c>
      <c r="W18" s="269"/>
      <c r="X18" s="269"/>
      <c r="Y18" s="30"/>
      <c r="Z18" s="269">
        <f>+IFERROR(SUMIF('III. Project implementation sup'!$A$4:$A$183,'II.Distribution of grant'!E18,'III. Project implementation sup'!$AW$4:$AW$183),"")</f>
        <v>0</v>
      </c>
      <c r="AA18" s="269"/>
      <c r="AB18" s="269"/>
      <c r="AC18" s="30"/>
      <c r="AD18" s="417">
        <f ca="1">+SUMIF('IV. Learning mobility-optional'!$A$12:$R$411,A18,'IV. Learning mobility-optional'!$Y$12:$Y$411)</f>
        <v>0</v>
      </c>
      <c r="AE18" s="418"/>
      <c r="AF18" s="419"/>
      <c r="AG18" s="30"/>
      <c r="AH18" s="269">
        <f t="shared" ca="1" si="2"/>
        <v>0</v>
      </c>
      <c r="AI18" s="269"/>
      <c r="AJ18" s="269"/>
      <c r="AK18" s="30"/>
      <c r="AL18" s="269">
        <f ca="1">+SUMIF('IV. Learning mobility-optional'!$A$12:$R$411,A18,'IV. Learning mobility-optional'!$AC$12:$AC$411)</f>
        <v>0</v>
      </c>
      <c r="AM18" s="269"/>
      <c r="AN18" s="269"/>
      <c r="AO18" s="30"/>
      <c r="AP18" s="269">
        <f t="shared" ca="1" si="3"/>
        <v>0</v>
      </c>
      <c r="AQ18" s="269"/>
      <c r="AR18" s="269"/>
      <c r="AS18" s="30"/>
      <c r="AT18" s="269">
        <f t="shared" ca="1" si="1"/>
        <v>0</v>
      </c>
      <c r="AU18" s="412"/>
    </row>
    <row r="19" spans="1:47" ht="16.5" customHeight="1" x14ac:dyDescent="0.3">
      <c r="A19" s="10" t="s">
        <v>31</v>
      </c>
      <c r="B19" s="408"/>
      <c r="C19" s="409"/>
      <c r="D19" s="410"/>
      <c r="E19" s="411"/>
      <c r="F19" s="30"/>
      <c r="G19" s="269">
        <f>+IFERROR(SUMIF('III. Project implementation sup'!$A$4:$A$183,'II.Distribution of grant'!A19,'III. Project implementation sup'!$W$4:$W$183),"")</f>
        <v>0</v>
      </c>
      <c r="H19" s="269"/>
      <c r="I19" s="269"/>
      <c r="J19" s="30"/>
      <c r="K19" s="269">
        <f ca="1">+SUMIF('IV. Learning mobility-optional'!$A$12:$R$411,A19,'IV. Learning mobility-optional'!$L$12:$L$411)</f>
        <v>0</v>
      </c>
      <c r="L19" s="269"/>
      <c r="M19" s="269"/>
      <c r="N19" s="30"/>
      <c r="O19" s="269">
        <f ca="1">+SUMIF('IV. Learning mobility-optional'!$A$12:$R$411,A19,'IV. Learning mobility-optional'!$R$12:$R$411)</f>
        <v>0</v>
      </c>
      <c r="P19" s="269"/>
      <c r="Q19" s="269"/>
      <c r="R19" s="30"/>
      <c r="S19" s="269">
        <f t="shared" ca="1" si="0"/>
        <v>0</v>
      </c>
      <c r="T19" s="412"/>
      <c r="U19" s="30"/>
      <c r="V19" s="269">
        <f>+IFERROR(SUMIF('III. Project implementation sup'!$A$4:$A$183,'II.Distribution of grant'!A19,'III. Project implementation sup'!$AW$4:$AW$183),"")</f>
        <v>0</v>
      </c>
      <c r="W19" s="269"/>
      <c r="X19" s="269"/>
      <c r="Y19" s="30"/>
      <c r="Z19" s="269">
        <f>+IFERROR(SUMIF('III. Project implementation sup'!$A$4:$A$183,'II.Distribution of grant'!E19,'III. Project implementation sup'!$AW$4:$AW$183),"")</f>
        <v>0</v>
      </c>
      <c r="AA19" s="269"/>
      <c r="AB19" s="269"/>
      <c r="AC19" s="30"/>
      <c r="AD19" s="417">
        <f ca="1">+SUMIF('IV. Learning mobility-optional'!$A$12:$R$411,A19,'IV. Learning mobility-optional'!$Y$12:$Y$411)</f>
        <v>0</v>
      </c>
      <c r="AE19" s="418"/>
      <c r="AF19" s="419"/>
      <c r="AG19" s="30"/>
      <c r="AH19" s="269">
        <f t="shared" ca="1" si="2"/>
        <v>0</v>
      </c>
      <c r="AI19" s="269"/>
      <c r="AJ19" s="269"/>
      <c r="AK19" s="30"/>
      <c r="AL19" s="269">
        <f ca="1">+SUMIF('IV. Learning mobility-optional'!$A$12:$R$411,A19,'IV. Learning mobility-optional'!$AC$12:$AC$411)</f>
        <v>0</v>
      </c>
      <c r="AM19" s="269"/>
      <c r="AN19" s="269"/>
      <c r="AO19" s="30"/>
      <c r="AP19" s="269">
        <f t="shared" ca="1" si="3"/>
        <v>0</v>
      </c>
      <c r="AQ19" s="269"/>
      <c r="AR19" s="269"/>
      <c r="AS19" s="30"/>
      <c r="AT19" s="269">
        <f t="shared" ca="1" si="1"/>
        <v>0</v>
      </c>
      <c r="AU19" s="412"/>
    </row>
    <row r="20" spans="1:47" ht="16.5" customHeight="1" x14ac:dyDescent="0.3">
      <c r="A20" s="10" t="s">
        <v>32</v>
      </c>
      <c r="B20" s="413"/>
      <c r="C20" s="414"/>
      <c r="D20" s="415"/>
      <c r="E20" s="416"/>
      <c r="F20" s="30"/>
      <c r="G20" s="269">
        <f>+IFERROR(SUMIF('III. Project implementation sup'!$A$4:$A$183,'II.Distribution of grant'!A20,'III. Project implementation sup'!$W$4:$W$183),"")</f>
        <v>0</v>
      </c>
      <c r="H20" s="269"/>
      <c r="I20" s="269"/>
      <c r="J20" s="30"/>
      <c r="K20" s="269">
        <f ca="1">+SUMIF('IV. Learning mobility-optional'!$A$12:$R$411,A20,'IV. Learning mobility-optional'!$L$12:$L$411)</f>
        <v>0</v>
      </c>
      <c r="L20" s="269"/>
      <c r="M20" s="269"/>
      <c r="N20" s="30"/>
      <c r="O20" s="269">
        <f ca="1">+SUMIF('IV. Learning mobility-optional'!$A$12:$R$411,A20,'IV. Learning mobility-optional'!$R$12:$R$411)</f>
        <v>0</v>
      </c>
      <c r="P20" s="269"/>
      <c r="Q20" s="269"/>
      <c r="R20" s="30"/>
      <c r="S20" s="269">
        <f t="shared" ca="1" si="0"/>
        <v>0</v>
      </c>
      <c r="T20" s="412"/>
      <c r="U20" s="30"/>
      <c r="V20" s="269">
        <f>+IFERROR(SUMIF('III. Project implementation sup'!$A$4:$A$183,'II.Distribution of grant'!A20,'III. Project implementation sup'!$AW$4:$AW$183),"")</f>
        <v>0</v>
      </c>
      <c r="W20" s="269"/>
      <c r="X20" s="269"/>
      <c r="Y20" s="30"/>
      <c r="Z20" s="269">
        <f>+IFERROR(SUMIF('III. Project implementation sup'!$A$4:$A$183,'II.Distribution of grant'!E20,'III. Project implementation sup'!$AW$4:$AW$183),"")</f>
        <v>0</v>
      </c>
      <c r="AA20" s="269"/>
      <c r="AB20" s="269"/>
      <c r="AC20" s="30"/>
      <c r="AD20" s="417">
        <f ca="1">+SUMIF('IV. Learning mobility-optional'!$A$12:$R$411,A20,'IV. Learning mobility-optional'!$Y$12:$Y$411)</f>
        <v>0</v>
      </c>
      <c r="AE20" s="418"/>
      <c r="AF20" s="419"/>
      <c r="AG20" s="30"/>
      <c r="AH20" s="269">
        <f t="shared" ca="1" si="2"/>
        <v>0</v>
      </c>
      <c r="AI20" s="269"/>
      <c r="AJ20" s="269"/>
      <c r="AK20" s="30"/>
      <c r="AL20" s="269">
        <f ca="1">+SUMIF('IV. Learning mobility-optional'!$A$12:$R$411,A20,'IV. Learning mobility-optional'!$AC$12:$AC$411)</f>
        <v>0</v>
      </c>
      <c r="AM20" s="269"/>
      <c r="AN20" s="269"/>
      <c r="AO20" s="30"/>
      <c r="AP20" s="269">
        <f t="shared" ca="1" si="3"/>
        <v>0</v>
      </c>
      <c r="AQ20" s="269"/>
      <c r="AR20" s="269"/>
      <c r="AS20" s="30"/>
      <c r="AT20" s="269">
        <f t="shared" ca="1" si="1"/>
        <v>0</v>
      </c>
      <c r="AU20" s="412"/>
    </row>
    <row r="21" spans="1:47" ht="16.5" customHeight="1" x14ac:dyDescent="0.3">
      <c r="A21" s="10" t="s">
        <v>33</v>
      </c>
      <c r="B21" s="413"/>
      <c r="C21" s="414"/>
      <c r="D21" s="415"/>
      <c r="E21" s="416"/>
      <c r="F21" s="30"/>
      <c r="G21" s="269">
        <f>+IFERROR(SUMIF('III. Project implementation sup'!$A$4:$A$183,'II.Distribution of grant'!A21,'III. Project implementation sup'!$W$4:$W$183),"")</f>
        <v>0</v>
      </c>
      <c r="H21" s="269"/>
      <c r="I21" s="269"/>
      <c r="J21" s="30"/>
      <c r="K21" s="269">
        <f ca="1">+SUMIF('IV. Learning mobility-optional'!$A$12:$R$411,A21,'IV. Learning mobility-optional'!$L$12:$L$411)</f>
        <v>0</v>
      </c>
      <c r="L21" s="269"/>
      <c r="M21" s="269"/>
      <c r="N21" s="30"/>
      <c r="O21" s="269">
        <f ca="1">+SUMIF('IV. Learning mobility-optional'!$A$12:$R$411,A21,'IV. Learning mobility-optional'!$R$12:$R$411)</f>
        <v>0</v>
      </c>
      <c r="P21" s="269"/>
      <c r="Q21" s="269"/>
      <c r="R21" s="30"/>
      <c r="S21" s="269">
        <f t="shared" ca="1" si="0"/>
        <v>0</v>
      </c>
      <c r="T21" s="412"/>
      <c r="U21" s="30"/>
      <c r="V21" s="269">
        <f>+IFERROR(SUMIF('III. Project implementation sup'!$A$4:$A$183,'II.Distribution of grant'!A21,'III. Project implementation sup'!$AW$4:$AW$183),"")</f>
        <v>0</v>
      </c>
      <c r="W21" s="269"/>
      <c r="X21" s="269"/>
      <c r="Y21" s="30"/>
      <c r="Z21" s="269">
        <f>+IFERROR(SUMIF('III. Project implementation sup'!$A$4:$A$183,'II.Distribution of grant'!E21,'III. Project implementation sup'!$AW$4:$AW$183),"")</f>
        <v>0</v>
      </c>
      <c r="AA21" s="269"/>
      <c r="AB21" s="269"/>
      <c r="AC21" s="30"/>
      <c r="AD21" s="417">
        <f ca="1">+SUMIF('IV. Learning mobility-optional'!$A$12:$R$411,A21,'IV. Learning mobility-optional'!$Y$12:$Y$411)</f>
        <v>0</v>
      </c>
      <c r="AE21" s="418"/>
      <c r="AF21" s="419"/>
      <c r="AG21" s="30"/>
      <c r="AH21" s="269">
        <f t="shared" ca="1" si="2"/>
        <v>0</v>
      </c>
      <c r="AI21" s="269"/>
      <c r="AJ21" s="269"/>
      <c r="AK21" s="30"/>
      <c r="AL21" s="269">
        <f ca="1">+SUMIF('IV. Learning mobility-optional'!$A$12:$R$411,A21,'IV. Learning mobility-optional'!$AC$12:$AC$411)</f>
        <v>0</v>
      </c>
      <c r="AM21" s="269"/>
      <c r="AN21" s="269"/>
      <c r="AO21" s="30"/>
      <c r="AP21" s="269">
        <f t="shared" ca="1" si="3"/>
        <v>0</v>
      </c>
      <c r="AQ21" s="269"/>
      <c r="AR21" s="269"/>
      <c r="AS21" s="30"/>
      <c r="AT21" s="269">
        <f t="shared" ca="1" si="1"/>
        <v>0</v>
      </c>
      <c r="AU21" s="412"/>
    </row>
    <row r="22" spans="1:47" ht="16.5" customHeight="1" x14ac:dyDescent="0.3">
      <c r="A22" s="10" t="s">
        <v>34</v>
      </c>
      <c r="B22" s="413"/>
      <c r="C22" s="414"/>
      <c r="D22" s="415"/>
      <c r="E22" s="416"/>
      <c r="F22" s="30"/>
      <c r="G22" s="269">
        <f>+IFERROR(SUMIF('III. Project implementation sup'!$A$4:$A$183,'II.Distribution of grant'!A22,'III. Project implementation sup'!$W$4:$W$183),"")</f>
        <v>0</v>
      </c>
      <c r="H22" s="269"/>
      <c r="I22" s="269"/>
      <c r="J22" s="30"/>
      <c r="K22" s="269">
        <f ca="1">+SUMIF('IV. Learning mobility-optional'!$A$12:$R$411,A22,'IV. Learning mobility-optional'!$L$12:$L$411)</f>
        <v>0</v>
      </c>
      <c r="L22" s="269"/>
      <c r="M22" s="269"/>
      <c r="N22" s="30"/>
      <c r="O22" s="269">
        <f ca="1">+SUMIF('IV. Learning mobility-optional'!$A$12:$R$411,A22,'IV. Learning mobility-optional'!$R$12:$R$411)</f>
        <v>0</v>
      </c>
      <c r="P22" s="269"/>
      <c r="Q22" s="269"/>
      <c r="R22" s="30"/>
      <c r="S22" s="269">
        <f t="shared" ca="1" si="0"/>
        <v>0</v>
      </c>
      <c r="T22" s="412"/>
      <c r="U22" s="30"/>
      <c r="V22" s="269">
        <f>+IFERROR(SUMIF('III. Project implementation sup'!$A$4:$A$183,'II.Distribution of grant'!A22,'III. Project implementation sup'!$AW$4:$AW$183),"")</f>
        <v>0</v>
      </c>
      <c r="W22" s="269"/>
      <c r="X22" s="269"/>
      <c r="Y22" s="30"/>
      <c r="Z22" s="269">
        <f>+IFERROR(SUMIF('III. Project implementation sup'!$A$4:$A$183,'II.Distribution of grant'!E22,'III. Project implementation sup'!$AW$4:$AW$183),"")</f>
        <v>0</v>
      </c>
      <c r="AA22" s="269"/>
      <c r="AB22" s="269"/>
      <c r="AC22" s="30"/>
      <c r="AD22" s="417">
        <f ca="1">+SUMIF('IV. Learning mobility-optional'!$A$12:$R$411,A22,'IV. Learning mobility-optional'!$Y$12:$Y$411)</f>
        <v>0</v>
      </c>
      <c r="AE22" s="418"/>
      <c r="AF22" s="419"/>
      <c r="AG22" s="30"/>
      <c r="AH22" s="269">
        <f t="shared" ca="1" si="2"/>
        <v>0</v>
      </c>
      <c r="AI22" s="269"/>
      <c r="AJ22" s="269"/>
      <c r="AK22" s="30"/>
      <c r="AL22" s="269">
        <f ca="1">+SUMIF('IV. Learning mobility-optional'!$A$12:$R$411,A22,'IV. Learning mobility-optional'!$AC$12:$AC$411)</f>
        <v>0</v>
      </c>
      <c r="AM22" s="269"/>
      <c r="AN22" s="269"/>
      <c r="AO22" s="30"/>
      <c r="AP22" s="269">
        <f t="shared" ca="1" si="3"/>
        <v>0</v>
      </c>
      <c r="AQ22" s="269"/>
      <c r="AR22" s="269"/>
      <c r="AS22" s="30"/>
      <c r="AT22" s="269">
        <f t="shared" ca="1" si="1"/>
        <v>0</v>
      </c>
      <c r="AU22" s="412"/>
    </row>
    <row r="23" spans="1:47" ht="16.5" customHeight="1" x14ac:dyDescent="0.3">
      <c r="A23" s="10" t="s">
        <v>35</v>
      </c>
      <c r="B23" s="413"/>
      <c r="C23" s="414"/>
      <c r="D23" s="415"/>
      <c r="E23" s="416"/>
      <c r="F23" s="30"/>
      <c r="G23" s="269">
        <f>+IFERROR(SUMIF('III. Project implementation sup'!$A$4:$A$183,'II.Distribution of grant'!A23,'III. Project implementation sup'!$W$4:$W$183),"")</f>
        <v>0</v>
      </c>
      <c r="H23" s="269"/>
      <c r="I23" s="269"/>
      <c r="J23" s="30"/>
      <c r="K23" s="269">
        <f ca="1">+SUMIF('IV. Learning mobility-optional'!$A$12:$R$411,A23,'IV. Learning mobility-optional'!$L$12:$L$411)</f>
        <v>0</v>
      </c>
      <c r="L23" s="269"/>
      <c r="M23" s="269"/>
      <c r="N23" s="30"/>
      <c r="O23" s="269">
        <f ca="1">+SUMIF('IV. Learning mobility-optional'!$A$12:$R$411,A23,'IV. Learning mobility-optional'!$R$12:$R$411)</f>
        <v>0</v>
      </c>
      <c r="P23" s="269"/>
      <c r="Q23" s="269"/>
      <c r="R23" s="30"/>
      <c r="S23" s="269">
        <f t="shared" ca="1" si="0"/>
        <v>0</v>
      </c>
      <c r="T23" s="412"/>
      <c r="U23" s="30"/>
      <c r="V23" s="269">
        <f>+IFERROR(SUMIF('III. Project implementation sup'!$A$4:$A$183,'II.Distribution of grant'!A23,'III. Project implementation sup'!$AW$4:$AW$183),"")</f>
        <v>0</v>
      </c>
      <c r="W23" s="269"/>
      <c r="X23" s="269"/>
      <c r="Y23" s="30"/>
      <c r="Z23" s="269">
        <f>+IFERROR(SUMIF('III. Project implementation sup'!$A$4:$A$183,'II.Distribution of grant'!E23,'III. Project implementation sup'!$AW$4:$AW$183),"")</f>
        <v>0</v>
      </c>
      <c r="AA23" s="269"/>
      <c r="AB23" s="269"/>
      <c r="AC23" s="30"/>
      <c r="AD23" s="417">
        <f ca="1">+SUMIF('IV. Learning mobility-optional'!$A$12:$R$411,A23,'IV. Learning mobility-optional'!$Y$12:$Y$411)</f>
        <v>0</v>
      </c>
      <c r="AE23" s="418"/>
      <c r="AF23" s="419"/>
      <c r="AG23" s="30"/>
      <c r="AH23" s="269">
        <f t="shared" ca="1" si="2"/>
        <v>0</v>
      </c>
      <c r="AI23" s="269"/>
      <c r="AJ23" s="269"/>
      <c r="AK23" s="30"/>
      <c r="AL23" s="269">
        <f ca="1">+SUMIF('IV. Learning mobility-optional'!$A$12:$R$411,A23,'IV. Learning mobility-optional'!$AC$12:$AC$411)</f>
        <v>0</v>
      </c>
      <c r="AM23" s="269"/>
      <c r="AN23" s="269"/>
      <c r="AO23" s="30"/>
      <c r="AP23" s="269">
        <f t="shared" ca="1" si="3"/>
        <v>0</v>
      </c>
      <c r="AQ23" s="269"/>
      <c r="AR23" s="269"/>
      <c r="AS23" s="30"/>
      <c r="AT23" s="269">
        <f t="shared" ca="1" si="1"/>
        <v>0</v>
      </c>
      <c r="AU23" s="412"/>
    </row>
    <row r="24" spans="1:47" ht="16.5" customHeight="1" x14ac:dyDescent="0.3">
      <c r="A24" s="10" t="s">
        <v>36</v>
      </c>
      <c r="B24" s="413"/>
      <c r="C24" s="414"/>
      <c r="D24" s="415"/>
      <c r="E24" s="416"/>
      <c r="F24" s="30"/>
      <c r="G24" s="269">
        <f>+IFERROR(SUMIF('III. Project implementation sup'!$A$4:$A$183,'II.Distribution of grant'!A24,'III. Project implementation sup'!$W$4:$W$183),"")</f>
        <v>0</v>
      </c>
      <c r="H24" s="269"/>
      <c r="I24" s="269"/>
      <c r="J24" s="30"/>
      <c r="K24" s="269">
        <f ca="1">+SUMIF('IV. Learning mobility-optional'!$A$12:$R$411,A24,'IV. Learning mobility-optional'!$L$12:$L$411)</f>
        <v>0</v>
      </c>
      <c r="L24" s="269"/>
      <c r="M24" s="269"/>
      <c r="N24" s="30"/>
      <c r="O24" s="269">
        <f ca="1">+SUMIF('IV. Learning mobility-optional'!$A$12:$R$411,A24,'IV. Learning mobility-optional'!$R$12:$R$411)</f>
        <v>0</v>
      </c>
      <c r="P24" s="269"/>
      <c r="Q24" s="269"/>
      <c r="R24" s="30"/>
      <c r="S24" s="269">
        <f t="shared" ca="1" si="0"/>
        <v>0</v>
      </c>
      <c r="T24" s="412"/>
      <c r="U24" s="30"/>
      <c r="V24" s="269">
        <f>+IFERROR(SUMIF('III. Project implementation sup'!$A$4:$A$183,'II.Distribution of grant'!A24,'III. Project implementation sup'!$AW$4:$AW$183),"")</f>
        <v>0</v>
      </c>
      <c r="W24" s="269"/>
      <c r="X24" s="269"/>
      <c r="Y24" s="30"/>
      <c r="Z24" s="269">
        <f>+IFERROR(SUMIF('III. Project implementation sup'!$A$4:$A$183,'II.Distribution of grant'!E24,'III. Project implementation sup'!$AW$4:$AW$183),"")</f>
        <v>0</v>
      </c>
      <c r="AA24" s="269"/>
      <c r="AB24" s="269"/>
      <c r="AC24" s="30"/>
      <c r="AD24" s="417">
        <f ca="1">+SUMIF('IV. Learning mobility-optional'!$A$12:$R$411,A24,'IV. Learning mobility-optional'!$Y$12:$Y$411)</f>
        <v>0</v>
      </c>
      <c r="AE24" s="418"/>
      <c r="AF24" s="419"/>
      <c r="AG24" s="30"/>
      <c r="AH24" s="269">
        <f t="shared" ca="1" si="2"/>
        <v>0</v>
      </c>
      <c r="AI24" s="269"/>
      <c r="AJ24" s="269"/>
      <c r="AK24" s="30"/>
      <c r="AL24" s="269">
        <f ca="1">+SUMIF('IV. Learning mobility-optional'!$A$12:$R$411,A24,'IV. Learning mobility-optional'!$AC$12:$AC$411)</f>
        <v>0</v>
      </c>
      <c r="AM24" s="269"/>
      <c r="AN24" s="269"/>
      <c r="AO24" s="30"/>
      <c r="AP24" s="269">
        <f t="shared" ca="1" si="3"/>
        <v>0</v>
      </c>
      <c r="AQ24" s="269"/>
      <c r="AR24" s="269"/>
      <c r="AS24" s="30"/>
      <c r="AT24" s="269">
        <f t="shared" ca="1" si="1"/>
        <v>0</v>
      </c>
      <c r="AU24" s="412"/>
    </row>
    <row r="25" spans="1:47" ht="16.5" customHeight="1" x14ac:dyDescent="0.3">
      <c r="A25" s="10" t="s">
        <v>37</v>
      </c>
      <c r="B25" s="413"/>
      <c r="C25" s="414"/>
      <c r="D25" s="415"/>
      <c r="E25" s="416"/>
      <c r="F25" s="30"/>
      <c r="G25" s="269">
        <f>+IFERROR(SUMIF('III. Project implementation sup'!$A$4:$A$183,'II.Distribution of grant'!A25,'III. Project implementation sup'!$W$4:$W$183),"")</f>
        <v>0</v>
      </c>
      <c r="H25" s="269"/>
      <c r="I25" s="269"/>
      <c r="J25" s="30"/>
      <c r="K25" s="269">
        <f ca="1">+SUMIF('IV. Learning mobility-optional'!$A$12:$R$411,A25,'IV. Learning mobility-optional'!$L$12:$L$411)</f>
        <v>0</v>
      </c>
      <c r="L25" s="269"/>
      <c r="M25" s="269"/>
      <c r="N25" s="30"/>
      <c r="O25" s="269">
        <f ca="1">+SUMIF('IV. Learning mobility-optional'!$A$12:$R$411,A25,'IV. Learning mobility-optional'!$R$12:$R$411)</f>
        <v>0</v>
      </c>
      <c r="P25" s="269"/>
      <c r="Q25" s="269"/>
      <c r="R25" s="30"/>
      <c r="S25" s="269">
        <f t="shared" ca="1" si="0"/>
        <v>0</v>
      </c>
      <c r="T25" s="412"/>
      <c r="U25" s="30"/>
      <c r="V25" s="269">
        <f>+IFERROR(SUMIF('III. Project implementation sup'!$A$4:$A$183,'II.Distribution of grant'!A25,'III. Project implementation sup'!$AW$4:$AW$183),"")</f>
        <v>0</v>
      </c>
      <c r="W25" s="269"/>
      <c r="X25" s="269"/>
      <c r="Y25" s="30"/>
      <c r="Z25" s="269">
        <f>+IFERROR(SUMIF('III. Project implementation sup'!$A$4:$A$183,'II.Distribution of grant'!E25,'III. Project implementation sup'!$AW$4:$AW$183),"")</f>
        <v>0</v>
      </c>
      <c r="AA25" s="269"/>
      <c r="AB25" s="269"/>
      <c r="AC25" s="30"/>
      <c r="AD25" s="417">
        <f ca="1">+SUMIF('IV. Learning mobility-optional'!$A$12:$R$411,A25,'IV. Learning mobility-optional'!$Y$12:$Y$411)</f>
        <v>0</v>
      </c>
      <c r="AE25" s="418"/>
      <c r="AF25" s="419"/>
      <c r="AG25" s="30"/>
      <c r="AH25" s="269">
        <f t="shared" ca="1" si="2"/>
        <v>0</v>
      </c>
      <c r="AI25" s="269"/>
      <c r="AJ25" s="269"/>
      <c r="AK25" s="30"/>
      <c r="AL25" s="269">
        <f ca="1">+SUMIF('IV. Learning mobility-optional'!$A$12:$R$411,A25,'IV. Learning mobility-optional'!$AC$12:$AC$411)</f>
        <v>0</v>
      </c>
      <c r="AM25" s="269"/>
      <c r="AN25" s="269"/>
      <c r="AO25" s="30"/>
      <c r="AP25" s="269">
        <f t="shared" ca="1" si="3"/>
        <v>0</v>
      </c>
      <c r="AQ25" s="269"/>
      <c r="AR25" s="269"/>
      <c r="AS25" s="30"/>
      <c r="AT25" s="269">
        <f t="shared" ca="1" si="1"/>
        <v>0</v>
      </c>
      <c r="AU25" s="412"/>
    </row>
    <row r="26" spans="1:47" ht="16.5" customHeight="1" x14ac:dyDescent="0.3">
      <c r="A26" s="10" t="s">
        <v>224</v>
      </c>
      <c r="B26" s="413"/>
      <c r="C26" s="414"/>
      <c r="D26" s="415"/>
      <c r="E26" s="416"/>
      <c r="F26" s="30"/>
      <c r="G26" s="269">
        <f>+IFERROR(SUMIF('III. Project implementation sup'!$A$4:$A$183,'II.Distribution of grant'!A26,'III. Project implementation sup'!$W$4:$W$183),"")</f>
        <v>0</v>
      </c>
      <c r="H26" s="269"/>
      <c r="I26" s="269"/>
      <c r="J26" s="30"/>
      <c r="K26" s="269">
        <f ca="1">+SUMIF('IV. Learning mobility-optional'!$A$12:$R$411,A26,'IV. Learning mobility-optional'!$L$12:$L$411)</f>
        <v>0</v>
      </c>
      <c r="L26" s="269"/>
      <c r="M26" s="269"/>
      <c r="N26" s="30"/>
      <c r="O26" s="269">
        <f ca="1">+SUMIF('IV. Learning mobility-optional'!$A$12:$R$411,A26,'IV. Learning mobility-optional'!$R$12:$R$411)</f>
        <v>0</v>
      </c>
      <c r="P26" s="269"/>
      <c r="Q26" s="269"/>
      <c r="R26" s="30"/>
      <c r="S26" s="269">
        <f t="shared" ca="1" si="0"/>
        <v>0</v>
      </c>
      <c r="T26" s="412"/>
      <c r="U26" s="30"/>
      <c r="V26" s="269">
        <f>+IFERROR(SUMIF('III. Project implementation sup'!$A$4:$A$183,'II.Distribution of grant'!A26,'III. Project implementation sup'!$AW$4:$AW$183),"")</f>
        <v>0</v>
      </c>
      <c r="W26" s="269"/>
      <c r="X26" s="269"/>
      <c r="Y26" s="30"/>
      <c r="Z26" s="269">
        <f>+IFERROR(SUMIF('III. Project implementation sup'!$A$4:$A$183,'II.Distribution of grant'!E26,'III. Project implementation sup'!$AW$4:$AW$183),"")</f>
        <v>0</v>
      </c>
      <c r="AA26" s="269"/>
      <c r="AB26" s="269"/>
      <c r="AC26" s="30"/>
      <c r="AD26" s="417">
        <f ca="1">+SUMIF('IV. Learning mobility-optional'!$A$12:$R$411,A26,'IV. Learning mobility-optional'!$Y$12:$Y$411)</f>
        <v>0</v>
      </c>
      <c r="AE26" s="418"/>
      <c r="AF26" s="419"/>
      <c r="AG26" s="30"/>
      <c r="AH26" s="269">
        <f t="shared" ca="1" si="2"/>
        <v>0</v>
      </c>
      <c r="AI26" s="269"/>
      <c r="AJ26" s="269"/>
      <c r="AK26" s="30"/>
      <c r="AL26" s="269">
        <f ca="1">+SUMIF('IV. Learning mobility-optional'!$A$12:$R$411,A26,'IV. Learning mobility-optional'!$AC$12:$AC$411)</f>
        <v>0</v>
      </c>
      <c r="AM26" s="269"/>
      <c r="AN26" s="269"/>
      <c r="AO26" s="30"/>
      <c r="AP26" s="269">
        <f t="shared" ca="1" si="3"/>
        <v>0</v>
      </c>
      <c r="AQ26" s="269"/>
      <c r="AR26" s="269"/>
      <c r="AS26" s="30"/>
      <c r="AT26" s="269">
        <f t="shared" ca="1" si="1"/>
        <v>0</v>
      </c>
      <c r="AU26" s="412"/>
    </row>
    <row r="27" spans="1:47" ht="16.5" customHeight="1" x14ac:dyDescent="0.3">
      <c r="A27" s="10" t="s">
        <v>225</v>
      </c>
      <c r="B27" s="413"/>
      <c r="C27" s="414"/>
      <c r="D27" s="415"/>
      <c r="E27" s="416"/>
      <c r="F27" s="30"/>
      <c r="G27" s="269">
        <f>+IFERROR(SUMIF('III. Project implementation sup'!$A$4:$A$183,'II.Distribution of grant'!A27,'III. Project implementation sup'!$W$4:$W$183),"")</f>
        <v>0</v>
      </c>
      <c r="H27" s="269"/>
      <c r="I27" s="269"/>
      <c r="J27" s="30"/>
      <c r="K27" s="269">
        <f ca="1">+SUMIF('IV. Learning mobility-optional'!$A$12:$R$411,A27,'IV. Learning mobility-optional'!$L$12:$L$411)</f>
        <v>0</v>
      </c>
      <c r="L27" s="269"/>
      <c r="M27" s="269"/>
      <c r="N27" s="30"/>
      <c r="O27" s="269">
        <f ca="1">+SUMIF('IV. Learning mobility-optional'!$A$12:$R$411,A27,'IV. Learning mobility-optional'!$R$12:$R$411)</f>
        <v>0</v>
      </c>
      <c r="P27" s="269"/>
      <c r="Q27" s="269"/>
      <c r="R27" s="30"/>
      <c r="S27" s="269">
        <f t="shared" ca="1" si="0"/>
        <v>0</v>
      </c>
      <c r="T27" s="412"/>
      <c r="U27" s="30"/>
      <c r="V27" s="269">
        <f>+IFERROR(SUMIF('III. Project implementation sup'!$A$4:$A$183,'II.Distribution of grant'!A27,'III. Project implementation sup'!$AW$4:$AW$183),"")</f>
        <v>0</v>
      </c>
      <c r="W27" s="269"/>
      <c r="X27" s="269"/>
      <c r="Y27" s="30"/>
      <c r="Z27" s="269">
        <f>+IFERROR(SUMIF('III. Project implementation sup'!$A$4:$A$183,'II.Distribution of grant'!E27,'III. Project implementation sup'!$AW$4:$AW$183),"")</f>
        <v>0</v>
      </c>
      <c r="AA27" s="269"/>
      <c r="AB27" s="269"/>
      <c r="AC27" s="30"/>
      <c r="AD27" s="417">
        <f ca="1">+SUMIF('IV. Learning mobility-optional'!$A$12:$R$411,A27,'IV. Learning mobility-optional'!$Y$12:$Y$411)</f>
        <v>0</v>
      </c>
      <c r="AE27" s="418"/>
      <c r="AF27" s="419"/>
      <c r="AG27" s="30"/>
      <c r="AH27" s="269">
        <f t="shared" ca="1" si="2"/>
        <v>0</v>
      </c>
      <c r="AI27" s="269"/>
      <c r="AJ27" s="269"/>
      <c r="AK27" s="30"/>
      <c r="AL27" s="269">
        <f ca="1">+SUMIF('IV. Learning mobility-optional'!$A$12:$R$411,A27,'IV. Learning mobility-optional'!$AC$12:$AC$411)</f>
        <v>0</v>
      </c>
      <c r="AM27" s="269"/>
      <c r="AN27" s="269"/>
      <c r="AO27" s="30"/>
      <c r="AP27" s="269">
        <f t="shared" ca="1" si="3"/>
        <v>0</v>
      </c>
      <c r="AQ27" s="269"/>
      <c r="AR27" s="269"/>
      <c r="AS27" s="30"/>
      <c r="AT27" s="269">
        <f t="shared" ca="1" si="1"/>
        <v>0</v>
      </c>
      <c r="AU27" s="412"/>
    </row>
    <row r="28" spans="1:47" ht="16.5" customHeight="1" x14ac:dyDescent="0.3">
      <c r="A28" s="10" t="s">
        <v>226</v>
      </c>
      <c r="B28" s="413"/>
      <c r="C28" s="414"/>
      <c r="D28" s="415"/>
      <c r="E28" s="416"/>
      <c r="F28" s="30"/>
      <c r="G28" s="269">
        <f>+IFERROR(SUMIF('III. Project implementation sup'!$A$4:$A$183,'II.Distribution of grant'!A28,'III. Project implementation sup'!$W$4:$W$183),"")</f>
        <v>0</v>
      </c>
      <c r="H28" s="269"/>
      <c r="I28" s="269"/>
      <c r="J28" s="30"/>
      <c r="K28" s="269">
        <f ca="1">+SUMIF('IV. Learning mobility-optional'!$A$12:$R$411,A28,'IV. Learning mobility-optional'!$L$12:$L$411)</f>
        <v>0</v>
      </c>
      <c r="L28" s="269"/>
      <c r="M28" s="269"/>
      <c r="N28" s="30"/>
      <c r="O28" s="269">
        <f ca="1">+SUMIF('IV. Learning mobility-optional'!$A$12:$R$411,A28,'IV. Learning mobility-optional'!$R$12:$R$411)</f>
        <v>0</v>
      </c>
      <c r="P28" s="269"/>
      <c r="Q28" s="269"/>
      <c r="R28" s="30"/>
      <c r="S28" s="269">
        <f t="shared" ca="1" si="0"/>
        <v>0</v>
      </c>
      <c r="T28" s="412"/>
      <c r="U28" s="30"/>
      <c r="V28" s="269">
        <f>+IFERROR(SUMIF('III. Project implementation sup'!$A$4:$A$183,'II.Distribution of grant'!A28,'III. Project implementation sup'!$AW$4:$AW$183),"")</f>
        <v>0</v>
      </c>
      <c r="W28" s="269"/>
      <c r="X28" s="269"/>
      <c r="Y28" s="30"/>
      <c r="Z28" s="269">
        <f>+IFERROR(SUMIF('III. Project implementation sup'!$A$4:$A$183,'II.Distribution of grant'!E28,'III. Project implementation sup'!$AW$4:$AW$183),"")</f>
        <v>0</v>
      </c>
      <c r="AA28" s="269"/>
      <c r="AB28" s="269"/>
      <c r="AC28" s="30"/>
      <c r="AD28" s="417">
        <f ca="1">+SUMIF('IV. Learning mobility-optional'!$A$12:$R$411,A28,'IV. Learning mobility-optional'!$Y$12:$Y$411)</f>
        <v>0</v>
      </c>
      <c r="AE28" s="418"/>
      <c r="AF28" s="419"/>
      <c r="AG28" s="30"/>
      <c r="AH28" s="269">
        <f t="shared" ca="1" si="2"/>
        <v>0</v>
      </c>
      <c r="AI28" s="269"/>
      <c r="AJ28" s="269"/>
      <c r="AK28" s="30"/>
      <c r="AL28" s="269">
        <f ca="1">+SUMIF('IV. Learning mobility-optional'!$A$12:$R$411,A28,'IV. Learning mobility-optional'!$AC$12:$AC$411)</f>
        <v>0</v>
      </c>
      <c r="AM28" s="269"/>
      <c r="AN28" s="269"/>
      <c r="AO28" s="30"/>
      <c r="AP28" s="269">
        <f t="shared" ca="1" si="3"/>
        <v>0</v>
      </c>
      <c r="AQ28" s="269"/>
      <c r="AR28" s="269"/>
      <c r="AS28" s="30"/>
      <c r="AT28" s="269">
        <f t="shared" ca="1" si="1"/>
        <v>0</v>
      </c>
      <c r="AU28" s="412"/>
    </row>
    <row r="29" spans="1:47" ht="16.5" customHeight="1" x14ac:dyDescent="0.3">
      <c r="A29" s="10" t="s">
        <v>227</v>
      </c>
      <c r="B29" s="413"/>
      <c r="C29" s="414"/>
      <c r="D29" s="415"/>
      <c r="E29" s="416"/>
      <c r="F29" s="30"/>
      <c r="G29" s="269">
        <f>+IFERROR(SUMIF('III. Project implementation sup'!$A$4:$A$183,'II.Distribution of grant'!A29,'III. Project implementation sup'!$W$4:$W$183),"")</f>
        <v>0</v>
      </c>
      <c r="H29" s="269"/>
      <c r="I29" s="269"/>
      <c r="J29" s="30"/>
      <c r="K29" s="269">
        <f ca="1">+SUMIF('IV. Learning mobility-optional'!$A$12:$R$411,A29,'IV. Learning mobility-optional'!$L$12:$L$411)</f>
        <v>0</v>
      </c>
      <c r="L29" s="269"/>
      <c r="M29" s="269"/>
      <c r="N29" s="30"/>
      <c r="O29" s="269">
        <f ca="1">+SUMIF('IV. Learning mobility-optional'!$A$12:$R$411,A29,'IV. Learning mobility-optional'!$R$12:$R$411)</f>
        <v>0</v>
      </c>
      <c r="P29" s="269"/>
      <c r="Q29" s="269"/>
      <c r="R29" s="30"/>
      <c r="S29" s="269">
        <f t="shared" ca="1" si="0"/>
        <v>0</v>
      </c>
      <c r="T29" s="412"/>
      <c r="U29" s="30"/>
      <c r="V29" s="269">
        <f>+IFERROR(SUMIF('III. Project implementation sup'!$A$4:$A$183,'II.Distribution of grant'!A29,'III. Project implementation sup'!$AW$4:$AW$183),"")</f>
        <v>0</v>
      </c>
      <c r="W29" s="269"/>
      <c r="X29" s="269"/>
      <c r="Y29" s="30"/>
      <c r="Z29" s="269">
        <f>+IFERROR(SUMIF('III. Project implementation sup'!$A$4:$A$183,'II.Distribution of grant'!E29,'III. Project implementation sup'!$AW$4:$AW$183),"")</f>
        <v>0</v>
      </c>
      <c r="AA29" s="269"/>
      <c r="AB29" s="269"/>
      <c r="AC29" s="30"/>
      <c r="AD29" s="417">
        <f ca="1">+SUMIF('IV. Learning mobility-optional'!$A$12:$R$411,A29,'IV. Learning mobility-optional'!$Y$12:$Y$411)</f>
        <v>0</v>
      </c>
      <c r="AE29" s="418"/>
      <c r="AF29" s="419"/>
      <c r="AG29" s="30"/>
      <c r="AH29" s="269">
        <f t="shared" ca="1" si="2"/>
        <v>0</v>
      </c>
      <c r="AI29" s="269"/>
      <c r="AJ29" s="269"/>
      <c r="AK29" s="30"/>
      <c r="AL29" s="269">
        <f ca="1">+SUMIF('IV. Learning mobility-optional'!$A$12:$R$411,A29,'IV. Learning mobility-optional'!$AC$12:$AC$411)</f>
        <v>0</v>
      </c>
      <c r="AM29" s="269"/>
      <c r="AN29" s="269"/>
      <c r="AO29" s="30"/>
      <c r="AP29" s="269">
        <f t="shared" ca="1" si="3"/>
        <v>0</v>
      </c>
      <c r="AQ29" s="269"/>
      <c r="AR29" s="269"/>
      <c r="AS29" s="30"/>
      <c r="AT29" s="269">
        <f t="shared" ca="1" si="1"/>
        <v>0</v>
      </c>
      <c r="AU29" s="412"/>
    </row>
    <row r="30" spans="1:47" ht="16.5" customHeight="1" x14ac:dyDescent="0.3">
      <c r="A30" s="10" t="s">
        <v>228</v>
      </c>
      <c r="B30" s="413"/>
      <c r="C30" s="414"/>
      <c r="D30" s="415"/>
      <c r="E30" s="416"/>
      <c r="F30" s="30"/>
      <c r="G30" s="269">
        <f>+IFERROR(SUMIF('III. Project implementation sup'!$A$4:$A$183,'II.Distribution of grant'!A30,'III. Project implementation sup'!$W$4:$W$183),"")</f>
        <v>0</v>
      </c>
      <c r="H30" s="269"/>
      <c r="I30" s="269"/>
      <c r="J30" s="30"/>
      <c r="K30" s="269">
        <f ca="1">+SUMIF('IV. Learning mobility-optional'!$A$12:$R$411,A30,'IV. Learning mobility-optional'!$L$12:$L$411)</f>
        <v>0</v>
      </c>
      <c r="L30" s="269"/>
      <c r="M30" s="269"/>
      <c r="N30" s="30"/>
      <c r="O30" s="269">
        <f ca="1">+SUMIF('IV. Learning mobility-optional'!$A$12:$R$411,A30,'IV. Learning mobility-optional'!$R$12:$R$411)</f>
        <v>0</v>
      </c>
      <c r="P30" s="269"/>
      <c r="Q30" s="269"/>
      <c r="R30" s="30"/>
      <c r="S30" s="269">
        <f t="shared" ca="1" si="0"/>
        <v>0</v>
      </c>
      <c r="T30" s="412"/>
      <c r="U30" s="30"/>
      <c r="V30" s="269">
        <f>+IFERROR(SUMIF('III. Project implementation sup'!$A$4:$A$183,'II.Distribution of grant'!A30,'III. Project implementation sup'!$AW$4:$AW$183),"")</f>
        <v>0</v>
      </c>
      <c r="W30" s="269"/>
      <c r="X30" s="269"/>
      <c r="Y30" s="30"/>
      <c r="Z30" s="269">
        <f>+IFERROR(SUMIF('III. Project implementation sup'!$A$4:$A$183,'II.Distribution of grant'!E30,'III. Project implementation sup'!$AW$4:$AW$183),"")</f>
        <v>0</v>
      </c>
      <c r="AA30" s="269"/>
      <c r="AB30" s="269"/>
      <c r="AC30" s="30"/>
      <c r="AD30" s="417">
        <f ca="1">+SUMIF('IV. Learning mobility-optional'!$A$12:$R$411,A30,'IV. Learning mobility-optional'!$Y$12:$Y$411)</f>
        <v>0</v>
      </c>
      <c r="AE30" s="418"/>
      <c r="AF30" s="419"/>
      <c r="AG30" s="30"/>
      <c r="AH30" s="269">
        <f t="shared" ca="1" si="2"/>
        <v>0</v>
      </c>
      <c r="AI30" s="269"/>
      <c r="AJ30" s="269"/>
      <c r="AK30" s="30"/>
      <c r="AL30" s="269">
        <f ca="1">+SUMIF('IV. Learning mobility-optional'!$A$12:$R$411,A30,'IV. Learning mobility-optional'!$AC$12:$AC$411)</f>
        <v>0</v>
      </c>
      <c r="AM30" s="269"/>
      <c r="AN30" s="269"/>
      <c r="AO30" s="30"/>
      <c r="AP30" s="269">
        <f t="shared" ca="1" si="3"/>
        <v>0</v>
      </c>
      <c r="AQ30" s="269"/>
      <c r="AR30" s="269"/>
      <c r="AS30" s="30"/>
      <c r="AT30" s="269">
        <f t="shared" ca="1" si="1"/>
        <v>0</v>
      </c>
      <c r="AU30" s="412"/>
    </row>
    <row r="31" spans="1:47" ht="16.5" customHeight="1" x14ac:dyDescent="0.3">
      <c r="A31" s="10" t="s">
        <v>229</v>
      </c>
      <c r="B31" s="413"/>
      <c r="C31" s="414"/>
      <c r="D31" s="415"/>
      <c r="E31" s="416"/>
      <c r="F31" s="30"/>
      <c r="G31" s="269">
        <f>+IFERROR(SUMIF('III. Project implementation sup'!$A$4:$A$183,'II.Distribution of grant'!A31,'III. Project implementation sup'!$W$4:$W$183),"")</f>
        <v>0</v>
      </c>
      <c r="H31" s="269"/>
      <c r="I31" s="269"/>
      <c r="J31" s="30"/>
      <c r="K31" s="269">
        <f ca="1">+SUMIF('IV. Learning mobility-optional'!$A$12:$R$411,A31,'IV. Learning mobility-optional'!$L$12:$L$411)</f>
        <v>0</v>
      </c>
      <c r="L31" s="269"/>
      <c r="M31" s="269"/>
      <c r="N31" s="30"/>
      <c r="O31" s="269">
        <f ca="1">+SUMIF('IV. Learning mobility-optional'!$A$12:$R$411,A31,'IV. Learning mobility-optional'!$R$12:$R$411)</f>
        <v>0</v>
      </c>
      <c r="P31" s="269"/>
      <c r="Q31" s="269"/>
      <c r="R31" s="30"/>
      <c r="S31" s="269">
        <f t="shared" ca="1" si="0"/>
        <v>0</v>
      </c>
      <c r="T31" s="412"/>
      <c r="U31" s="30"/>
      <c r="V31" s="269">
        <f>+IFERROR(SUMIF('III. Project implementation sup'!$A$4:$A$183,'II.Distribution of grant'!A31,'III. Project implementation sup'!$AW$4:$AW$183),"")</f>
        <v>0</v>
      </c>
      <c r="W31" s="269"/>
      <c r="X31" s="269"/>
      <c r="Y31" s="30"/>
      <c r="Z31" s="269">
        <f>+IFERROR(SUMIF('III. Project implementation sup'!$A$4:$A$183,'II.Distribution of grant'!E31,'III. Project implementation sup'!$AW$4:$AW$183),"")</f>
        <v>0</v>
      </c>
      <c r="AA31" s="269"/>
      <c r="AB31" s="269"/>
      <c r="AC31" s="30"/>
      <c r="AD31" s="417">
        <f ca="1">+SUMIF('IV. Learning mobility-optional'!$A$12:$R$411,A31,'IV. Learning mobility-optional'!$Y$12:$Y$411)</f>
        <v>0</v>
      </c>
      <c r="AE31" s="418"/>
      <c r="AF31" s="419"/>
      <c r="AG31" s="30"/>
      <c r="AH31" s="269">
        <f t="shared" ca="1" si="2"/>
        <v>0</v>
      </c>
      <c r="AI31" s="269"/>
      <c r="AJ31" s="269"/>
      <c r="AK31" s="30"/>
      <c r="AL31" s="269">
        <f ca="1">+SUMIF('IV. Learning mobility-optional'!$A$12:$R$411,A31,'IV. Learning mobility-optional'!$AC$12:$AC$411)</f>
        <v>0</v>
      </c>
      <c r="AM31" s="269"/>
      <c r="AN31" s="269"/>
      <c r="AO31" s="30"/>
      <c r="AP31" s="269">
        <f t="shared" ca="1" si="3"/>
        <v>0</v>
      </c>
      <c r="AQ31" s="269"/>
      <c r="AR31" s="269"/>
      <c r="AS31" s="30"/>
      <c r="AT31" s="269">
        <f t="shared" ca="1" si="1"/>
        <v>0</v>
      </c>
      <c r="AU31" s="412"/>
    </row>
    <row r="32" spans="1:47" ht="16.5" customHeight="1" x14ac:dyDescent="0.3">
      <c r="A32" s="10" t="s">
        <v>230</v>
      </c>
      <c r="B32" s="413"/>
      <c r="C32" s="414"/>
      <c r="D32" s="415"/>
      <c r="E32" s="416"/>
      <c r="F32" s="30"/>
      <c r="G32" s="269">
        <f>+IFERROR(SUMIF('III. Project implementation sup'!$A$4:$A$183,'II.Distribution of grant'!A32,'III. Project implementation sup'!$W$4:$W$183),"")</f>
        <v>0</v>
      </c>
      <c r="H32" s="269"/>
      <c r="I32" s="269"/>
      <c r="J32" s="30"/>
      <c r="K32" s="269">
        <f ca="1">+SUMIF('IV. Learning mobility-optional'!$A$12:$R$411,A32,'IV. Learning mobility-optional'!$L$12:$L$411)</f>
        <v>0</v>
      </c>
      <c r="L32" s="269"/>
      <c r="M32" s="269"/>
      <c r="N32" s="30"/>
      <c r="O32" s="269">
        <f ca="1">+SUMIF('IV. Learning mobility-optional'!$A$12:$R$411,A32,'IV. Learning mobility-optional'!$R$12:$R$411)</f>
        <v>0</v>
      </c>
      <c r="P32" s="269"/>
      <c r="Q32" s="269"/>
      <c r="R32" s="30"/>
      <c r="S32" s="269">
        <f t="shared" ca="1" si="0"/>
        <v>0</v>
      </c>
      <c r="T32" s="412"/>
      <c r="U32" s="30"/>
      <c r="V32" s="269">
        <f>+IFERROR(SUMIF('III. Project implementation sup'!$A$4:$A$183,'II.Distribution of grant'!A32,'III. Project implementation sup'!$AW$4:$AW$183),"")</f>
        <v>0</v>
      </c>
      <c r="W32" s="269"/>
      <c r="X32" s="269"/>
      <c r="Y32" s="30"/>
      <c r="Z32" s="269">
        <f>+IFERROR(SUMIF('III. Project implementation sup'!$A$4:$A$183,'II.Distribution of grant'!E32,'III. Project implementation sup'!$AW$4:$AW$183),"")</f>
        <v>0</v>
      </c>
      <c r="AA32" s="269"/>
      <c r="AB32" s="269"/>
      <c r="AC32" s="30"/>
      <c r="AD32" s="417">
        <f ca="1">+SUMIF('IV. Learning mobility-optional'!$A$12:$R$411,A32,'IV. Learning mobility-optional'!$Y$12:$Y$411)</f>
        <v>0</v>
      </c>
      <c r="AE32" s="418"/>
      <c r="AF32" s="419"/>
      <c r="AG32" s="30"/>
      <c r="AH32" s="269">
        <f t="shared" ca="1" si="2"/>
        <v>0</v>
      </c>
      <c r="AI32" s="269"/>
      <c r="AJ32" s="269"/>
      <c r="AK32" s="30"/>
      <c r="AL32" s="269">
        <f ca="1">+SUMIF('IV. Learning mobility-optional'!$A$12:$R$411,A32,'IV. Learning mobility-optional'!$AC$12:$AC$411)</f>
        <v>0</v>
      </c>
      <c r="AM32" s="269"/>
      <c r="AN32" s="269"/>
      <c r="AO32" s="30"/>
      <c r="AP32" s="269">
        <f t="shared" ca="1" si="3"/>
        <v>0</v>
      </c>
      <c r="AQ32" s="269"/>
      <c r="AR32" s="269"/>
      <c r="AS32" s="30"/>
      <c r="AT32" s="269">
        <f t="shared" ca="1" si="1"/>
        <v>0</v>
      </c>
      <c r="AU32" s="412"/>
    </row>
    <row r="33" spans="1:47" ht="16.5" customHeight="1" x14ac:dyDescent="0.3">
      <c r="A33" s="10" t="s">
        <v>231</v>
      </c>
      <c r="B33" s="413"/>
      <c r="C33" s="414"/>
      <c r="D33" s="415"/>
      <c r="E33" s="416"/>
      <c r="F33" s="30"/>
      <c r="G33" s="269">
        <f>+IFERROR(SUMIF('III. Project implementation sup'!$A$4:$A$183,'II.Distribution of grant'!A33,'III. Project implementation sup'!$W$4:$W$183),"")</f>
        <v>0</v>
      </c>
      <c r="H33" s="269"/>
      <c r="I33" s="269"/>
      <c r="J33" s="30"/>
      <c r="K33" s="269">
        <f ca="1">+SUMIF('IV. Learning mobility-optional'!$A$12:$R$411,A33,'IV. Learning mobility-optional'!$L$12:$L$411)</f>
        <v>0</v>
      </c>
      <c r="L33" s="269"/>
      <c r="M33" s="269"/>
      <c r="N33" s="30"/>
      <c r="O33" s="269">
        <f ca="1">+SUMIF('IV. Learning mobility-optional'!$A$12:$R$411,A33,'IV. Learning mobility-optional'!$R$12:$R$411)</f>
        <v>0</v>
      </c>
      <c r="P33" s="269"/>
      <c r="Q33" s="269"/>
      <c r="R33" s="30"/>
      <c r="S33" s="269">
        <f t="shared" ca="1" si="0"/>
        <v>0</v>
      </c>
      <c r="T33" s="412"/>
      <c r="U33" s="30"/>
      <c r="V33" s="269">
        <f>+IFERROR(SUMIF('III. Project implementation sup'!$A$4:$A$183,'II.Distribution of grant'!A33,'III. Project implementation sup'!$AW$4:$AW$183),"")</f>
        <v>0</v>
      </c>
      <c r="W33" s="269"/>
      <c r="X33" s="269"/>
      <c r="Y33" s="30"/>
      <c r="Z33" s="269">
        <f>+IFERROR(SUMIF('III. Project implementation sup'!$A$4:$A$183,'II.Distribution of grant'!E33,'III. Project implementation sup'!$AW$4:$AW$183),"")</f>
        <v>0</v>
      </c>
      <c r="AA33" s="269"/>
      <c r="AB33" s="269"/>
      <c r="AC33" s="30"/>
      <c r="AD33" s="417">
        <f ca="1">+SUMIF('IV. Learning mobility-optional'!$A$12:$R$411,A33,'IV. Learning mobility-optional'!$Y$12:$Y$411)</f>
        <v>0</v>
      </c>
      <c r="AE33" s="418"/>
      <c r="AF33" s="419"/>
      <c r="AG33" s="30"/>
      <c r="AH33" s="269">
        <f t="shared" ca="1" si="2"/>
        <v>0</v>
      </c>
      <c r="AI33" s="269"/>
      <c r="AJ33" s="269"/>
      <c r="AK33" s="30"/>
      <c r="AL33" s="269">
        <f ca="1">+SUMIF('IV. Learning mobility-optional'!$A$12:$R$411,A33,'IV. Learning mobility-optional'!$AC$12:$AC$411)</f>
        <v>0</v>
      </c>
      <c r="AM33" s="269"/>
      <c r="AN33" s="269"/>
      <c r="AO33" s="30"/>
      <c r="AP33" s="269">
        <f t="shared" ca="1" si="3"/>
        <v>0</v>
      </c>
      <c r="AQ33" s="269"/>
      <c r="AR33" s="269"/>
      <c r="AS33" s="30"/>
      <c r="AT33" s="269">
        <f t="shared" ca="1" si="1"/>
        <v>0</v>
      </c>
      <c r="AU33" s="412"/>
    </row>
    <row r="34" spans="1:47" ht="16.5" customHeight="1" x14ac:dyDescent="0.3">
      <c r="A34" s="10" t="s">
        <v>232</v>
      </c>
      <c r="B34" s="413"/>
      <c r="C34" s="414"/>
      <c r="D34" s="415"/>
      <c r="E34" s="416"/>
      <c r="F34" s="30"/>
      <c r="G34" s="269">
        <f>+IFERROR(SUMIF('III. Project implementation sup'!$A$4:$A$183,'II.Distribution of grant'!A34,'III. Project implementation sup'!$W$4:$W$183),"")</f>
        <v>0</v>
      </c>
      <c r="H34" s="269"/>
      <c r="I34" s="269"/>
      <c r="J34" s="30"/>
      <c r="K34" s="269">
        <f ca="1">+SUMIF('IV. Learning mobility-optional'!$A$12:$R$411,A34,'IV. Learning mobility-optional'!$L$12:$L$411)</f>
        <v>0</v>
      </c>
      <c r="L34" s="269"/>
      <c r="M34" s="269"/>
      <c r="N34" s="30"/>
      <c r="O34" s="269">
        <f ca="1">+SUMIF('IV. Learning mobility-optional'!$A$12:$R$411,A34,'IV. Learning mobility-optional'!$R$12:$R$411)</f>
        <v>0</v>
      </c>
      <c r="P34" s="269"/>
      <c r="Q34" s="269"/>
      <c r="R34" s="30"/>
      <c r="S34" s="269">
        <f t="shared" ca="1" si="0"/>
        <v>0</v>
      </c>
      <c r="T34" s="412"/>
      <c r="U34" s="30"/>
      <c r="V34" s="269">
        <f>+IFERROR(SUMIF('III. Project implementation sup'!$A$4:$A$183,'II.Distribution of grant'!A34,'III. Project implementation sup'!$AW$4:$AW$183),"")</f>
        <v>0</v>
      </c>
      <c r="W34" s="269"/>
      <c r="X34" s="269"/>
      <c r="Y34" s="30"/>
      <c r="Z34" s="269">
        <f>+IFERROR(SUMIF('III. Project implementation sup'!$A$4:$A$183,'II.Distribution of grant'!E34,'III. Project implementation sup'!$AW$4:$AW$183),"")</f>
        <v>0</v>
      </c>
      <c r="AA34" s="269"/>
      <c r="AB34" s="269"/>
      <c r="AC34" s="30"/>
      <c r="AD34" s="417">
        <f ca="1">+SUMIF('IV. Learning mobility-optional'!$A$12:$R$411,A34,'IV. Learning mobility-optional'!$Y$12:$Y$411)</f>
        <v>0</v>
      </c>
      <c r="AE34" s="418"/>
      <c r="AF34" s="419"/>
      <c r="AG34" s="30"/>
      <c r="AH34" s="269">
        <f t="shared" ca="1" si="2"/>
        <v>0</v>
      </c>
      <c r="AI34" s="269"/>
      <c r="AJ34" s="269"/>
      <c r="AK34" s="30"/>
      <c r="AL34" s="269">
        <f ca="1">+SUMIF('IV. Learning mobility-optional'!$A$12:$R$411,A34,'IV. Learning mobility-optional'!$AC$12:$AC$411)</f>
        <v>0</v>
      </c>
      <c r="AM34" s="269"/>
      <c r="AN34" s="269"/>
      <c r="AO34" s="30"/>
      <c r="AP34" s="269">
        <f t="shared" ca="1" si="3"/>
        <v>0</v>
      </c>
      <c r="AQ34" s="269"/>
      <c r="AR34" s="269"/>
      <c r="AS34" s="30"/>
      <c r="AT34" s="269">
        <f t="shared" ca="1" si="1"/>
        <v>0</v>
      </c>
      <c r="AU34" s="412"/>
    </row>
    <row r="35" spans="1:47" ht="16.5" customHeight="1" x14ac:dyDescent="0.3">
      <c r="A35" s="10" t="s">
        <v>233</v>
      </c>
      <c r="B35" s="413"/>
      <c r="C35" s="414"/>
      <c r="D35" s="415"/>
      <c r="E35" s="416"/>
      <c r="F35" s="30"/>
      <c r="G35" s="269">
        <f>+IFERROR(SUMIF('III. Project implementation sup'!$A$4:$A$183,'II.Distribution of grant'!A35,'III. Project implementation sup'!$W$4:$W$183),"")</f>
        <v>0</v>
      </c>
      <c r="H35" s="269"/>
      <c r="I35" s="269"/>
      <c r="J35" s="30"/>
      <c r="K35" s="269">
        <f ca="1">+SUMIF('IV. Learning mobility-optional'!$A$12:$R$411,A35,'IV. Learning mobility-optional'!$L$12:$L$411)</f>
        <v>0</v>
      </c>
      <c r="L35" s="269"/>
      <c r="M35" s="269"/>
      <c r="N35" s="30"/>
      <c r="O35" s="269">
        <f ca="1">+SUMIF('IV. Learning mobility-optional'!$A$12:$R$411,A35,'IV. Learning mobility-optional'!$R$12:$R$411)</f>
        <v>0</v>
      </c>
      <c r="P35" s="269"/>
      <c r="Q35" s="269"/>
      <c r="R35" s="30"/>
      <c r="S35" s="269">
        <f t="shared" ca="1" si="0"/>
        <v>0</v>
      </c>
      <c r="T35" s="412"/>
      <c r="U35" s="30"/>
      <c r="V35" s="269">
        <f>+IFERROR(SUMIF('III. Project implementation sup'!$A$4:$A$183,'II.Distribution of grant'!A35,'III. Project implementation sup'!$AW$4:$AW$183),"")</f>
        <v>0</v>
      </c>
      <c r="W35" s="269"/>
      <c r="X35" s="269"/>
      <c r="Y35" s="30"/>
      <c r="Z35" s="269">
        <f>+IFERROR(SUMIF('III. Project implementation sup'!$A$4:$A$183,'II.Distribution of grant'!E35,'III. Project implementation sup'!$AW$4:$AW$183),"")</f>
        <v>0</v>
      </c>
      <c r="AA35" s="269"/>
      <c r="AB35" s="269"/>
      <c r="AC35" s="30"/>
      <c r="AD35" s="417">
        <f ca="1">+SUMIF('IV. Learning mobility-optional'!$A$12:$R$411,A35,'IV. Learning mobility-optional'!$Y$12:$Y$411)</f>
        <v>0</v>
      </c>
      <c r="AE35" s="418"/>
      <c r="AF35" s="419"/>
      <c r="AG35" s="30"/>
      <c r="AH35" s="269">
        <f t="shared" ca="1" si="2"/>
        <v>0</v>
      </c>
      <c r="AI35" s="269"/>
      <c r="AJ35" s="269"/>
      <c r="AK35" s="30"/>
      <c r="AL35" s="269">
        <f ca="1">+SUMIF('IV. Learning mobility-optional'!$A$12:$R$411,A35,'IV. Learning mobility-optional'!$AC$12:$AC$411)</f>
        <v>0</v>
      </c>
      <c r="AM35" s="269"/>
      <c r="AN35" s="269"/>
      <c r="AO35" s="30"/>
      <c r="AP35" s="269">
        <f t="shared" ca="1" si="3"/>
        <v>0</v>
      </c>
      <c r="AQ35" s="269"/>
      <c r="AR35" s="269"/>
      <c r="AS35" s="30"/>
      <c r="AT35" s="269">
        <f t="shared" ca="1" si="1"/>
        <v>0</v>
      </c>
      <c r="AU35" s="412"/>
    </row>
    <row r="36" spans="1:47" ht="16.5" customHeight="1" x14ac:dyDescent="0.3">
      <c r="A36" s="10" t="s">
        <v>234</v>
      </c>
      <c r="B36" s="413"/>
      <c r="C36" s="414"/>
      <c r="D36" s="415"/>
      <c r="E36" s="416"/>
      <c r="F36" s="30"/>
      <c r="G36" s="269">
        <f>+IFERROR(SUMIF('III. Project implementation sup'!$A$4:$A$183,'II.Distribution of grant'!A36,'III. Project implementation sup'!$W$4:$W$183),"")</f>
        <v>0</v>
      </c>
      <c r="H36" s="269"/>
      <c r="I36" s="269"/>
      <c r="J36" s="30"/>
      <c r="K36" s="269">
        <f ca="1">+SUMIF('IV. Learning mobility-optional'!$A$12:$R$411,A36,'IV. Learning mobility-optional'!$L$12:$L$411)</f>
        <v>0</v>
      </c>
      <c r="L36" s="269"/>
      <c r="M36" s="269"/>
      <c r="N36" s="30"/>
      <c r="O36" s="269">
        <f ca="1">+SUMIF('IV. Learning mobility-optional'!$A$12:$R$411,A36,'IV. Learning mobility-optional'!$R$12:$R$411)</f>
        <v>0</v>
      </c>
      <c r="P36" s="269"/>
      <c r="Q36" s="269"/>
      <c r="R36" s="30"/>
      <c r="S36" s="269">
        <f t="shared" ca="1" si="0"/>
        <v>0</v>
      </c>
      <c r="T36" s="412"/>
      <c r="U36" s="30"/>
      <c r="V36" s="269">
        <f>+IFERROR(SUMIF('III. Project implementation sup'!$A$4:$A$183,'II.Distribution of grant'!A36,'III. Project implementation sup'!$AW$4:$AW$183),"")</f>
        <v>0</v>
      </c>
      <c r="W36" s="269"/>
      <c r="X36" s="269"/>
      <c r="Y36" s="30"/>
      <c r="Z36" s="269">
        <f>+IFERROR(SUMIF('III. Project implementation sup'!$A$4:$A$183,'II.Distribution of grant'!E36,'III. Project implementation sup'!$AW$4:$AW$183),"")</f>
        <v>0</v>
      </c>
      <c r="AA36" s="269"/>
      <c r="AB36" s="269"/>
      <c r="AC36" s="30"/>
      <c r="AD36" s="417">
        <f ca="1">+SUMIF('IV. Learning mobility-optional'!$A$12:$R$411,A36,'IV. Learning mobility-optional'!$Y$12:$Y$411)</f>
        <v>0</v>
      </c>
      <c r="AE36" s="418"/>
      <c r="AF36" s="419"/>
      <c r="AG36" s="30"/>
      <c r="AH36" s="269">
        <f t="shared" ca="1" si="2"/>
        <v>0</v>
      </c>
      <c r="AI36" s="269"/>
      <c r="AJ36" s="269"/>
      <c r="AK36" s="30"/>
      <c r="AL36" s="269">
        <f ca="1">+SUMIF('IV. Learning mobility-optional'!$A$12:$R$411,A36,'IV. Learning mobility-optional'!$AC$12:$AC$411)</f>
        <v>0</v>
      </c>
      <c r="AM36" s="269"/>
      <c r="AN36" s="269"/>
      <c r="AO36" s="30"/>
      <c r="AP36" s="269">
        <f t="shared" ca="1" si="3"/>
        <v>0</v>
      </c>
      <c r="AQ36" s="269"/>
      <c r="AR36" s="269"/>
      <c r="AS36" s="30"/>
      <c r="AT36" s="269">
        <f t="shared" ca="1" si="1"/>
        <v>0</v>
      </c>
      <c r="AU36" s="412"/>
    </row>
    <row r="37" spans="1:47" ht="16.5" customHeight="1" x14ac:dyDescent="0.3">
      <c r="A37" s="10" t="s">
        <v>235</v>
      </c>
      <c r="B37" s="413"/>
      <c r="C37" s="414"/>
      <c r="D37" s="415"/>
      <c r="E37" s="416"/>
      <c r="F37" s="30"/>
      <c r="G37" s="269">
        <f>+IFERROR(SUMIF('III. Project implementation sup'!$A$4:$A$183,'II.Distribution of grant'!A37,'III. Project implementation sup'!$W$4:$W$183),"")</f>
        <v>0</v>
      </c>
      <c r="H37" s="269"/>
      <c r="I37" s="269"/>
      <c r="J37" s="30"/>
      <c r="K37" s="269">
        <f ca="1">+SUMIF('IV. Learning mobility-optional'!$A$12:$R$411,A37,'IV. Learning mobility-optional'!$L$12:$L$411)</f>
        <v>0</v>
      </c>
      <c r="L37" s="269"/>
      <c r="M37" s="269"/>
      <c r="N37" s="30"/>
      <c r="O37" s="269">
        <f ca="1">+SUMIF('IV. Learning mobility-optional'!$A$12:$R$411,A37,'IV. Learning mobility-optional'!$R$12:$R$411)</f>
        <v>0</v>
      </c>
      <c r="P37" s="269"/>
      <c r="Q37" s="269"/>
      <c r="R37" s="30"/>
      <c r="S37" s="269">
        <f t="shared" ca="1" si="0"/>
        <v>0</v>
      </c>
      <c r="T37" s="412"/>
      <c r="U37" s="30"/>
      <c r="V37" s="269">
        <f>+IFERROR(SUMIF('III. Project implementation sup'!$A$4:$A$183,'II.Distribution of grant'!A37,'III. Project implementation sup'!$AW$4:$AW$183),"")</f>
        <v>0</v>
      </c>
      <c r="W37" s="269"/>
      <c r="X37" s="269"/>
      <c r="Y37" s="30"/>
      <c r="Z37" s="269">
        <f>+IFERROR(SUMIF('III. Project implementation sup'!$A$4:$A$183,'II.Distribution of grant'!E37,'III. Project implementation sup'!$AW$4:$AW$183),"")</f>
        <v>0</v>
      </c>
      <c r="AA37" s="269"/>
      <c r="AB37" s="269"/>
      <c r="AC37" s="30"/>
      <c r="AD37" s="417">
        <f ca="1">+SUMIF('IV. Learning mobility-optional'!$A$12:$R$411,A37,'IV. Learning mobility-optional'!$Y$12:$Y$411)</f>
        <v>0</v>
      </c>
      <c r="AE37" s="418"/>
      <c r="AF37" s="419"/>
      <c r="AG37" s="30"/>
      <c r="AH37" s="269">
        <f t="shared" ca="1" si="2"/>
        <v>0</v>
      </c>
      <c r="AI37" s="269"/>
      <c r="AJ37" s="269"/>
      <c r="AK37" s="30"/>
      <c r="AL37" s="269">
        <f ca="1">+SUMIF('IV. Learning mobility-optional'!$A$12:$R$411,A37,'IV. Learning mobility-optional'!$AC$12:$AC$411)</f>
        <v>0</v>
      </c>
      <c r="AM37" s="269"/>
      <c r="AN37" s="269"/>
      <c r="AO37" s="30"/>
      <c r="AP37" s="269">
        <f t="shared" ca="1" si="3"/>
        <v>0</v>
      </c>
      <c r="AQ37" s="269"/>
      <c r="AR37" s="269"/>
      <c r="AS37" s="30"/>
      <c r="AT37" s="269">
        <f t="shared" ca="1" si="1"/>
        <v>0</v>
      </c>
      <c r="AU37" s="412"/>
    </row>
    <row r="38" spans="1:47" ht="16.5" customHeight="1" x14ac:dyDescent="0.3">
      <c r="A38" s="10" t="s">
        <v>236</v>
      </c>
      <c r="B38" s="413"/>
      <c r="C38" s="414"/>
      <c r="D38" s="415"/>
      <c r="E38" s="416"/>
      <c r="F38" s="30"/>
      <c r="G38" s="269">
        <f>+IFERROR(SUMIF('III. Project implementation sup'!$A$4:$A$183,'II.Distribution of grant'!A38,'III. Project implementation sup'!$W$4:$W$183),"")</f>
        <v>0</v>
      </c>
      <c r="H38" s="269"/>
      <c r="I38" s="269"/>
      <c r="J38" s="30"/>
      <c r="K38" s="269">
        <f ca="1">+SUMIF('IV. Learning mobility-optional'!$A$12:$R$411,A38,'IV. Learning mobility-optional'!$L$12:$L$411)</f>
        <v>0</v>
      </c>
      <c r="L38" s="269"/>
      <c r="M38" s="269"/>
      <c r="N38" s="30"/>
      <c r="O38" s="269">
        <f ca="1">+SUMIF('IV. Learning mobility-optional'!$A$12:$R$411,A38,'IV. Learning mobility-optional'!$R$12:$R$411)</f>
        <v>0</v>
      </c>
      <c r="P38" s="269"/>
      <c r="Q38" s="269"/>
      <c r="R38" s="30"/>
      <c r="S38" s="269">
        <f t="shared" ca="1" si="0"/>
        <v>0</v>
      </c>
      <c r="T38" s="412"/>
      <c r="U38" s="30"/>
      <c r="V38" s="269">
        <f>+IFERROR(SUMIF('III. Project implementation sup'!$A$4:$A$183,'II.Distribution of grant'!A38,'III. Project implementation sup'!$AW$4:$AW$183),"")</f>
        <v>0</v>
      </c>
      <c r="W38" s="269"/>
      <c r="X38" s="269"/>
      <c r="Y38" s="30"/>
      <c r="Z38" s="269">
        <f>+IFERROR(SUMIF('III. Project implementation sup'!$A$4:$A$183,'II.Distribution of grant'!E38,'III. Project implementation sup'!$AW$4:$AW$183),"")</f>
        <v>0</v>
      </c>
      <c r="AA38" s="269"/>
      <c r="AB38" s="269"/>
      <c r="AC38" s="30"/>
      <c r="AD38" s="417">
        <f ca="1">+SUMIF('IV. Learning mobility-optional'!$A$12:$R$411,A38,'IV. Learning mobility-optional'!$Y$12:$Y$411)</f>
        <v>0</v>
      </c>
      <c r="AE38" s="418"/>
      <c r="AF38" s="419"/>
      <c r="AG38" s="30"/>
      <c r="AH38" s="269">
        <f t="shared" ca="1" si="2"/>
        <v>0</v>
      </c>
      <c r="AI38" s="269"/>
      <c r="AJ38" s="269"/>
      <c r="AK38" s="30"/>
      <c r="AL38" s="269">
        <f ca="1">+SUMIF('IV. Learning mobility-optional'!$A$12:$R$411,A38,'IV. Learning mobility-optional'!$AC$12:$AC$411)</f>
        <v>0</v>
      </c>
      <c r="AM38" s="269"/>
      <c r="AN38" s="269"/>
      <c r="AO38" s="30"/>
      <c r="AP38" s="269">
        <f t="shared" ca="1" si="3"/>
        <v>0</v>
      </c>
      <c r="AQ38" s="269"/>
      <c r="AR38" s="269"/>
      <c r="AS38" s="30"/>
      <c r="AT38" s="269">
        <f t="shared" ca="1" si="1"/>
        <v>0</v>
      </c>
      <c r="AU38" s="412"/>
    </row>
    <row r="39" spans="1:47" ht="16.5" customHeight="1" x14ac:dyDescent="0.3">
      <c r="A39" s="10" t="s">
        <v>237</v>
      </c>
      <c r="B39" s="413"/>
      <c r="C39" s="414"/>
      <c r="D39" s="415"/>
      <c r="E39" s="416"/>
      <c r="F39" s="30"/>
      <c r="G39" s="269">
        <f>+IFERROR(SUMIF('III. Project implementation sup'!$A$4:$A$183,'II.Distribution of grant'!A39,'III. Project implementation sup'!$W$4:$W$183),"")</f>
        <v>0</v>
      </c>
      <c r="H39" s="269"/>
      <c r="I39" s="269"/>
      <c r="J39" s="30"/>
      <c r="K39" s="269">
        <f ca="1">+SUMIF('IV. Learning mobility-optional'!$A$12:$R$411,A39,'IV. Learning mobility-optional'!$L$12:$L$411)</f>
        <v>0</v>
      </c>
      <c r="L39" s="269"/>
      <c r="M39" s="269"/>
      <c r="N39" s="30"/>
      <c r="O39" s="269">
        <f ca="1">+SUMIF('IV. Learning mobility-optional'!$A$12:$R$411,A39,'IV. Learning mobility-optional'!$R$12:$R$411)</f>
        <v>0</v>
      </c>
      <c r="P39" s="269"/>
      <c r="Q39" s="269"/>
      <c r="R39" s="30"/>
      <c r="S39" s="269">
        <f t="shared" ca="1" si="0"/>
        <v>0</v>
      </c>
      <c r="T39" s="412"/>
      <c r="U39" s="30"/>
      <c r="V39" s="269">
        <f>+IFERROR(SUMIF('III. Project implementation sup'!$A$4:$A$183,'II.Distribution of grant'!A39,'III. Project implementation sup'!$AW$4:$AW$183),"")</f>
        <v>0</v>
      </c>
      <c r="W39" s="269"/>
      <c r="X39" s="269"/>
      <c r="Y39" s="30"/>
      <c r="Z39" s="269">
        <f>+IFERROR(SUMIF('III. Project implementation sup'!$A$4:$A$183,'II.Distribution of grant'!E39,'III. Project implementation sup'!$AW$4:$AW$183),"")</f>
        <v>0</v>
      </c>
      <c r="AA39" s="269"/>
      <c r="AB39" s="269"/>
      <c r="AC39" s="30"/>
      <c r="AD39" s="417">
        <f ca="1">+SUMIF('IV. Learning mobility-optional'!$A$12:$R$411,A39,'IV. Learning mobility-optional'!$Y$12:$Y$411)</f>
        <v>0</v>
      </c>
      <c r="AE39" s="418"/>
      <c r="AF39" s="419"/>
      <c r="AG39" s="30"/>
      <c r="AH39" s="269">
        <f t="shared" ca="1" si="2"/>
        <v>0</v>
      </c>
      <c r="AI39" s="269"/>
      <c r="AJ39" s="269"/>
      <c r="AK39" s="30"/>
      <c r="AL39" s="269">
        <f ca="1">+SUMIF('IV. Learning mobility-optional'!$A$12:$R$411,A39,'IV. Learning mobility-optional'!$AC$12:$AC$411)</f>
        <v>0</v>
      </c>
      <c r="AM39" s="269"/>
      <c r="AN39" s="269"/>
      <c r="AO39" s="30"/>
      <c r="AP39" s="269">
        <f t="shared" ca="1" si="3"/>
        <v>0</v>
      </c>
      <c r="AQ39" s="269"/>
      <c r="AR39" s="269"/>
      <c r="AS39" s="30"/>
      <c r="AT39" s="269">
        <f t="shared" ca="1" si="1"/>
        <v>0</v>
      </c>
      <c r="AU39" s="412"/>
    </row>
    <row r="40" spans="1:47" ht="16.5" customHeight="1" x14ac:dyDescent="0.3">
      <c r="A40" s="10" t="s">
        <v>238</v>
      </c>
      <c r="B40" s="413"/>
      <c r="C40" s="414"/>
      <c r="D40" s="415"/>
      <c r="E40" s="416"/>
      <c r="F40" s="30"/>
      <c r="G40" s="269">
        <f>+IFERROR(SUMIF('III. Project implementation sup'!$A$4:$A$183,'II.Distribution of grant'!A40,'III. Project implementation sup'!$W$4:$W$183),"")</f>
        <v>0</v>
      </c>
      <c r="H40" s="269"/>
      <c r="I40" s="269"/>
      <c r="J40" s="30"/>
      <c r="K40" s="269">
        <f ca="1">+SUMIF('IV. Learning mobility-optional'!$A$12:$R$411,A40,'IV. Learning mobility-optional'!$L$12:$L$411)</f>
        <v>0</v>
      </c>
      <c r="L40" s="269"/>
      <c r="M40" s="269"/>
      <c r="N40" s="30"/>
      <c r="O40" s="269">
        <f ca="1">+SUMIF('IV. Learning mobility-optional'!$A$12:$R$411,A40,'IV. Learning mobility-optional'!$R$12:$R$411)</f>
        <v>0</v>
      </c>
      <c r="P40" s="269"/>
      <c r="Q40" s="269"/>
      <c r="R40" s="30"/>
      <c r="S40" s="269">
        <f t="shared" ca="1" si="0"/>
        <v>0</v>
      </c>
      <c r="T40" s="412"/>
      <c r="U40" s="30"/>
      <c r="V40" s="269">
        <f>+IFERROR(SUMIF('III. Project implementation sup'!$A$4:$A$183,'II.Distribution of grant'!A40,'III. Project implementation sup'!$AW$4:$AW$183),"")</f>
        <v>0</v>
      </c>
      <c r="W40" s="269"/>
      <c r="X40" s="269"/>
      <c r="Y40" s="30"/>
      <c r="Z40" s="269">
        <f>+IFERROR(SUMIF('III. Project implementation sup'!$A$4:$A$183,'II.Distribution of grant'!E40,'III. Project implementation sup'!$AW$4:$AW$183),"")</f>
        <v>0</v>
      </c>
      <c r="AA40" s="269"/>
      <c r="AB40" s="269"/>
      <c r="AC40" s="30"/>
      <c r="AD40" s="417">
        <f ca="1">+SUMIF('IV. Learning mobility-optional'!$A$12:$R$411,A40,'IV. Learning mobility-optional'!$Y$12:$Y$411)</f>
        <v>0</v>
      </c>
      <c r="AE40" s="418"/>
      <c r="AF40" s="419"/>
      <c r="AG40" s="30"/>
      <c r="AH40" s="269">
        <f t="shared" ca="1" si="2"/>
        <v>0</v>
      </c>
      <c r="AI40" s="269"/>
      <c r="AJ40" s="269"/>
      <c r="AK40" s="30"/>
      <c r="AL40" s="269">
        <f ca="1">+SUMIF('IV. Learning mobility-optional'!$A$12:$R$411,A40,'IV. Learning mobility-optional'!$AC$12:$AC$411)</f>
        <v>0</v>
      </c>
      <c r="AM40" s="269"/>
      <c r="AN40" s="269"/>
      <c r="AO40" s="30"/>
      <c r="AP40" s="269">
        <f t="shared" ca="1" si="3"/>
        <v>0</v>
      </c>
      <c r="AQ40" s="269"/>
      <c r="AR40" s="269"/>
      <c r="AS40" s="30"/>
      <c r="AT40" s="269">
        <f t="shared" ca="1" si="1"/>
        <v>0</v>
      </c>
      <c r="AU40" s="412"/>
    </row>
    <row r="41" spans="1:47" ht="16.5" customHeight="1" x14ac:dyDescent="0.3">
      <c r="A41" s="10" t="s">
        <v>239</v>
      </c>
      <c r="B41" s="413"/>
      <c r="C41" s="414"/>
      <c r="D41" s="415"/>
      <c r="E41" s="416"/>
      <c r="F41" s="30"/>
      <c r="G41" s="269">
        <f>+IFERROR(SUMIF('III. Project implementation sup'!$A$4:$A$183,'II.Distribution of grant'!A41,'III. Project implementation sup'!$W$4:$W$183),"")</f>
        <v>0</v>
      </c>
      <c r="H41" s="269"/>
      <c r="I41" s="269"/>
      <c r="J41" s="30"/>
      <c r="K41" s="269">
        <f ca="1">+SUMIF('IV. Learning mobility-optional'!$A$12:$R$411,A41,'IV. Learning mobility-optional'!$L$12:$L$411)</f>
        <v>0</v>
      </c>
      <c r="L41" s="269"/>
      <c r="M41" s="269"/>
      <c r="N41" s="30"/>
      <c r="O41" s="269">
        <f ca="1">+SUMIF('IV. Learning mobility-optional'!$A$12:$R$411,A41,'IV. Learning mobility-optional'!$R$12:$R$411)</f>
        <v>0</v>
      </c>
      <c r="P41" s="269"/>
      <c r="Q41" s="269"/>
      <c r="R41" s="30"/>
      <c r="S41" s="269">
        <f t="shared" ca="1" si="0"/>
        <v>0</v>
      </c>
      <c r="T41" s="412"/>
      <c r="U41" s="30"/>
      <c r="V41" s="269">
        <f>+IFERROR(SUMIF('III. Project implementation sup'!$A$4:$A$183,'II.Distribution of grant'!A41,'III. Project implementation sup'!$AW$4:$AW$183),"")</f>
        <v>0</v>
      </c>
      <c r="W41" s="269"/>
      <c r="X41" s="269"/>
      <c r="Y41" s="30"/>
      <c r="Z41" s="269">
        <f>+IFERROR(SUMIF('III. Project implementation sup'!$A$4:$A$183,'II.Distribution of grant'!E41,'III. Project implementation sup'!$AW$4:$AW$183),"")</f>
        <v>0</v>
      </c>
      <c r="AA41" s="269"/>
      <c r="AB41" s="269"/>
      <c r="AC41" s="30"/>
      <c r="AD41" s="417">
        <f ca="1">+SUMIF('IV. Learning mobility-optional'!$A$12:$R$411,A41,'IV. Learning mobility-optional'!$Y$12:$Y$411)</f>
        <v>0</v>
      </c>
      <c r="AE41" s="418"/>
      <c r="AF41" s="419"/>
      <c r="AG41" s="30"/>
      <c r="AH41" s="269">
        <f t="shared" ca="1" si="2"/>
        <v>0</v>
      </c>
      <c r="AI41" s="269"/>
      <c r="AJ41" s="269"/>
      <c r="AK41" s="30"/>
      <c r="AL41" s="269">
        <f ca="1">+SUMIF('IV. Learning mobility-optional'!$A$12:$R$411,A41,'IV. Learning mobility-optional'!$AC$12:$AC$411)</f>
        <v>0</v>
      </c>
      <c r="AM41" s="269"/>
      <c r="AN41" s="269"/>
      <c r="AO41" s="30"/>
      <c r="AP41" s="269">
        <f t="shared" ca="1" si="3"/>
        <v>0</v>
      </c>
      <c r="AQ41" s="269"/>
      <c r="AR41" s="269"/>
      <c r="AS41" s="30"/>
      <c r="AT41" s="269">
        <f t="shared" ca="1" si="1"/>
        <v>0</v>
      </c>
      <c r="AU41" s="412"/>
    </row>
    <row r="42" spans="1:47" ht="16.5" customHeight="1" x14ac:dyDescent="0.3">
      <c r="A42" s="10" t="s">
        <v>240</v>
      </c>
      <c r="B42" s="413"/>
      <c r="C42" s="414"/>
      <c r="D42" s="415"/>
      <c r="E42" s="416"/>
      <c r="F42" s="30"/>
      <c r="G42" s="269">
        <f>+IFERROR(SUMIF('III. Project implementation sup'!$A$4:$A$183,'II.Distribution of grant'!A42,'III. Project implementation sup'!$W$4:$W$183),"")</f>
        <v>0</v>
      </c>
      <c r="H42" s="269"/>
      <c r="I42" s="269"/>
      <c r="J42" s="30"/>
      <c r="K42" s="269">
        <f ca="1">+SUMIF('IV. Learning mobility-optional'!$A$12:$R$411,A42,'IV. Learning mobility-optional'!$L$12:$L$411)</f>
        <v>0</v>
      </c>
      <c r="L42" s="269"/>
      <c r="M42" s="269"/>
      <c r="N42" s="30"/>
      <c r="O42" s="269">
        <f ca="1">+SUMIF('IV. Learning mobility-optional'!$A$12:$R$411,A42,'IV. Learning mobility-optional'!$R$12:$R$411)</f>
        <v>0</v>
      </c>
      <c r="P42" s="269"/>
      <c r="Q42" s="269"/>
      <c r="R42" s="30"/>
      <c r="S42" s="269">
        <f t="shared" ca="1" si="0"/>
        <v>0</v>
      </c>
      <c r="T42" s="412"/>
      <c r="U42" s="30"/>
      <c r="V42" s="269">
        <f>+IFERROR(SUMIF('III. Project implementation sup'!$A$4:$A$183,'II.Distribution of grant'!A42,'III. Project implementation sup'!$AW$4:$AW$183),"")</f>
        <v>0</v>
      </c>
      <c r="W42" s="269"/>
      <c r="X42" s="269"/>
      <c r="Y42" s="30"/>
      <c r="Z42" s="269">
        <f>+IFERROR(SUMIF('III. Project implementation sup'!$A$4:$A$183,'II.Distribution of grant'!E42,'III. Project implementation sup'!$AW$4:$AW$183),"")</f>
        <v>0</v>
      </c>
      <c r="AA42" s="269"/>
      <c r="AB42" s="269"/>
      <c r="AC42" s="30"/>
      <c r="AD42" s="417">
        <f ca="1">+SUMIF('IV. Learning mobility-optional'!$A$12:$R$411,A42,'IV. Learning mobility-optional'!$Y$12:$Y$411)</f>
        <v>0</v>
      </c>
      <c r="AE42" s="418"/>
      <c r="AF42" s="419"/>
      <c r="AG42" s="30"/>
      <c r="AH42" s="269">
        <f t="shared" ca="1" si="2"/>
        <v>0</v>
      </c>
      <c r="AI42" s="269"/>
      <c r="AJ42" s="269"/>
      <c r="AK42" s="30"/>
      <c r="AL42" s="269">
        <f ca="1">+SUMIF('IV. Learning mobility-optional'!$A$12:$R$411,A42,'IV. Learning mobility-optional'!$AC$12:$AC$411)</f>
        <v>0</v>
      </c>
      <c r="AM42" s="269"/>
      <c r="AN42" s="269"/>
      <c r="AO42" s="30"/>
      <c r="AP42" s="269">
        <f t="shared" ca="1" si="3"/>
        <v>0</v>
      </c>
      <c r="AQ42" s="269"/>
      <c r="AR42" s="269"/>
      <c r="AS42" s="30"/>
      <c r="AT42" s="269">
        <f t="shared" ca="1" si="1"/>
        <v>0</v>
      </c>
      <c r="AU42" s="412"/>
    </row>
    <row r="43" spans="1:47" ht="16.5" customHeight="1" x14ac:dyDescent="0.3">
      <c r="A43" s="10" t="s">
        <v>241</v>
      </c>
      <c r="B43" s="413"/>
      <c r="C43" s="414"/>
      <c r="D43" s="415"/>
      <c r="E43" s="416"/>
      <c r="F43" s="30"/>
      <c r="G43" s="269">
        <f>+IFERROR(SUMIF('III. Project implementation sup'!$A$4:$A$183,'II.Distribution of grant'!A43,'III. Project implementation sup'!$W$4:$W$183),"")</f>
        <v>0</v>
      </c>
      <c r="H43" s="269"/>
      <c r="I43" s="269"/>
      <c r="J43" s="30"/>
      <c r="K43" s="269">
        <f ca="1">+SUMIF('IV. Learning mobility-optional'!$A$12:$R$411,A43,'IV. Learning mobility-optional'!$L$12:$L$411)</f>
        <v>0</v>
      </c>
      <c r="L43" s="269"/>
      <c r="M43" s="269"/>
      <c r="N43" s="30"/>
      <c r="O43" s="269">
        <f ca="1">+SUMIF('IV. Learning mobility-optional'!$A$12:$R$411,A43,'IV. Learning mobility-optional'!$R$12:$R$411)</f>
        <v>0</v>
      </c>
      <c r="P43" s="269"/>
      <c r="Q43" s="269"/>
      <c r="R43" s="30"/>
      <c r="S43" s="269">
        <f t="shared" ca="1" si="0"/>
        <v>0</v>
      </c>
      <c r="T43" s="412"/>
      <c r="U43" s="30"/>
      <c r="V43" s="269">
        <f>+IFERROR(SUMIF('III. Project implementation sup'!$A$4:$A$183,'II.Distribution of grant'!A43,'III. Project implementation sup'!$AW$4:$AW$183),"")</f>
        <v>0</v>
      </c>
      <c r="W43" s="269"/>
      <c r="X43" s="269"/>
      <c r="Y43" s="30"/>
      <c r="Z43" s="269">
        <f>+IFERROR(SUMIF('III. Project implementation sup'!$A$4:$A$183,'II.Distribution of grant'!E43,'III. Project implementation sup'!$AW$4:$AW$183),"")</f>
        <v>0</v>
      </c>
      <c r="AA43" s="269"/>
      <c r="AB43" s="269"/>
      <c r="AC43" s="30"/>
      <c r="AD43" s="417">
        <f ca="1">+SUMIF('IV. Learning mobility-optional'!$A$12:$R$411,A43,'IV. Learning mobility-optional'!$Y$12:$Y$411)</f>
        <v>0</v>
      </c>
      <c r="AE43" s="418"/>
      <c r="AF43" s="419"/>
      <c r="AG43" s="30"/>
      <c r="AH43" s="269">
        <f t="shared" ca="1" si="2"/>
        <v>0</v>
      </c>
      <c r="AI43" s="269"/>
      <c r="AJ43" s="269"/>
      <c r="AK43" s="30"/>
      <c r="AL43" s="269">
        <f ca="1">+SUMIF('IV. Learning mobility-optional'!$A$12:$R$411,A43,'IV. Learning mobility-optional'!$AC$12:$AC$411)</f>
        <v>0</v>
      </c>
      <c r="AM43" s="269"/>
      <c r="AN43" s="269"/>
      <c r="AO43" s="30"/>
      <c r="AP43" s="269">
        <f t="shared" ca="1" si="3"/>
        <v>0</v>
      </c>
      <c r="AQ43" s="269"/>
      <c r="AR43" s="269"/>
      <c r="AS43" s="30"/>
      <c r="AT43" s="269">
        <f t="shared" ca="1" si="1"/>
        <v>0</v>
      </c>
      <c r="AU43" s="412"/>
    </row>
    <row r="44" spans="1:47" ht="16.5" customHeight="1" x14ac:dyDescent="0.3">
      <c r="A44" s="10" t="s">
        <v>242</v>
      </c>
      <c r="B44" s="413"/>
      <c r="C44" s="414"/>
      <c r="D44" s="415"/>
      <c r="E44" s="416"/>
      <c r="F44" s="30"/>
      <c r="G44" s="269">
        <f>+IFERROR(SUMIF('III. Project implementation sup'!$A$4:$A$183,'II.Distribution of grant'!A44,'III. Project implementation sup'!$W$4:$W$183),"")</f>
        <v>0</v>
      </c>
      <c r="H44" s="269"/>
      <c r="I44" s="269"/>
      <c r="J44" s="30"/>
      <c r="K44" s="269">
        <f ca="1">+SUMIF('IV. Learning mobility-optional'!$A$12:$R$411,A44,'IV. Learning mobility-optional'!$L$12:$L$411)</f>
        <v>0</v>
      </c>
      <c r="L44" s="269"/>
      <c r="M44" s="269"/>
      <c r="N44" s="30"/>
      <c r="O44" s="269">
        <f ca="1">+SUMIF('IV. Learning mobility-optional'!$A$12:$R$411,A44,'IV. Learning mobility-optional'!$R$12:$R$411)</f>
        <v>0</v>
      </c>
      <c r="P44" s="269"/>
      <c r="Q44" s="269"/>
      <c r="R44" s="30"/>
      <c r="S44" s="269">
        <f t="shared" ca="1" si="0"/>
        <v>0</v>
      </c>
      <c r="T44" s="412"/>
      <c r="U44" s="30"/>
      <c r="V44" s="269">
        <f>+IFERROR(SUMIF('III. Project implementation sup'!$A$4:$A$183,'II.Distribution of grant'!A44,'III. Project implementation sup'!$AW$4:$AW$183),"")</f>
        <v>0</v>
      </c>
      <c r="W44" s="269"/>
      <c r="X44" s="269"/>
      <c r="Y44" s="30"/>
      <c r="Z44" s="269">
        <f>+IFERROR(SUMIF('III. Project implementation sup'!$A$4:$A$183,'II.Distribution of grant'!E44,'III. Project implementation sup'!$AW$4:$AW$183),"")</f>
        <v>0</v>
      </c>
      <c r="AA44" s="269"/>
      <c r="AB44" s="269"/>
      <c r="AC44" s="30"/>
      <c r="AD44" s="417">
        <f ca="1">+SUMIF('IV. Learning mobility-optional'!$A$12:$R$411,A44,'IV. Learning mobility-optional'!$Y$12:$Y$411)</f>
        <v>0</v>
      </c>
      <c r="AE44" s="418"/>
      <c r="AF44" s="419"/>
      <c r="AG44" s="30"/>
      <c r="AH44" s="269">
        <f t="shared" ca="1" si="2"/>
        <v>0</v>
      </c>
      <c r="AI44" s="269"/>
      <c r="AJ44" s="269"/>
      <c r="AK44" s="30"/>
      <c r="AL44" s="269">
        <f ca="1">+SUMIF('IV. Learning mobility-optional'!$A$12:$R$411,A44,'IV. Learning mobility-optional'!$AC$12:$AC$411)</f>
        <v>0</v>
      </c>
      <c r="AM44" s="269"/>
      <c r="AN44" s="269"/>
      <c r="AO44" s="30"/>
      <c r="AP44" s="269">
        <f t="shared" ca="1" si="3"/>
        <v>0</v>
      </c>
      <c r="AQ44" s="269"/>
      <c r="AR44" s="269"/>
      <c r="AS44" s="30"/>
      <c r="AT44" s="269">
        <f t="shared" ca="1" si="1"/>
        <v>0</v>
      </c>
      <c r="AU44" s="412"/>
    </row>
    <row r="45" spans="1:47" ht="16.5" customHeight="1" x14ac:dyDescent="0.3">
      <c r="A45" s="10" t="s">
        <v>243</v>
      </c>
      <c r="B45" s="413"/>
      <c r="C45" s="414"/>
      <c r="D45" s="415"/>
      <c r="E45" s="416"/>
      <c r="F45" s="30"/>
      <c r="G45" s="269">
        <f>+IFERROR(SUMIF('III. Project implementation sup'!$A$4:$A$183,'II.Distribution of grant'!A45,'III. Project implementation sup'!$W$4:$W$183),"")</f>
        <v>0</v>
      </c>
      <c r="H45" s="269"/>
      <c r="I45" s="269"/>
      <c r="J45" s="30"/>
      <c r="K45" s="269">
        <f ca="1">+SUMIF('IV. Learning mobility-optional'!$A$12:$R$411,A45,'IV. Learning mobility-optional'!$L$12:$L$411)</f>
        <v>0</v>
      </c>
      <c r="L45" s="269"/>
      <c r="M45" s="269"/>
      <c r="N45" s="30"/>
      <c r="O45" s="269">
        <f ca="1">+SUMIF('IV. Learning mobility-optional'!$A$12:$R$411,A45,'IV. Learning mobility-optional'!$R$12:$R$411)</f>
        <v>0</v>
      </c>
      <c r="P45" s="269"/>
      <c r="Q45" s="269"/>
      <c r="R45" s="30"/>
      <c r="S45" s="269">
        <f t="shared" ca="1" si="0"/>
        <v>0</v>
      </c>
      <c r="T45" s="412"/>
      <c r="U45" s="30"/>
      <c r="V45" s="269">
        <f>+IFERROR(SUMIF('III. Project implementation sup'!$A$4:$A$183,'II.Distribution of grant'!A45,'III. Project implementation sup'!$AW$4:$AW$183),"")</f>
        <v>0</v>
      </c>
      <c r="W45" s="269"/>
      <c r="X45" s="269"/>
      <c r="Y45" s="30"/>
      <c r="Z45" s="269">
        <f>+IFERROR(SUMIF('III. Project implementation sup'!$A$4:$A$183,'II.Distribution of grant'!E45,'III. Project implementation sup'!$AW$4:$AW$183),"")</f>
        <v>0</v>
      </c>
      <c r="AA45" s="269"/>
      <c r="AB45" s="269"/>
      <c r="AC45" s="30"/>
      <c r="AD45" s="417">
        <f ca="1">+SUMIF('IV. Learning mobility-optional'!$A$12:$R$411,P45,'IV. Learning mobility-optional'!$Y$12:$Y$411)</f>
        <v>0</v>
      </c>
      <c r="AE45" s="418"/>
      <c r="AF45" s="419"/>
      <c r="AG45" s="30"/>
      <c r="AH45" s="269">
        <f t="shared" ca="1" si="2"/>
        <v>0</v>
      </c>
      <c r="AI45" s="269"/>
      <c r="AJ45" s="269"/>
      <c r="AK45" s="30"/>
      <c r="AL45" s="269">
        <f ca="1">+SUMIF('IV. Learning mobility-optional'!$A$12:$R$411,A45,'IV. Learning mobility-optional'!$AC$12:$AC$411)</f>
        <v>0</v>
      </c>
      <c r="AM45" s="269"/>
      <c r="AN45" s="269"/>
      <c r="AO45" s="30"/>
      <c r="AP45" s="269">
        <f t="shared" ca="1" si="3"/>
        <v>0</v>
      </c>
      <c r="AQ45" s="269"/>
      <c r="AR45" s="269"/>
      <c r="AS45" s="30"/>
      <c r="AT45" s="269">
        <f t="shared" ca="1" si="1"/>
        <v>0</v>
      </c>
      <c r="AU45" s="412"/>
    </row>
    <row r="46" spans="1:47" ht="16.5" customHeight="1" thickBot="1" x14ac:dyDescent="0.25">
      <c r="A46" s="420" t="str">
        <f>+Translation!A48</f>
        <v>Total</v>
      </c>
      <c r="B46" s="421"/>
      <c r="C46" s="421"/>
      <c r="D46" s="421"/>
      <c r="E46" s="422"/>
      <c r="F46" s="33"/>
      <c r="G46" s="423">
        <f>SUM(G6:I45)</f>
        <v>0</v>
      </c>
      <c r="H46" s="423"/>
      <c r="I46" s="423"/>
      <c r="J46" s="33"/>
      <c r="K46" s="423">
        <f ca="1">SUM(K6:M45)</f>
        <v>0</v>
      </c>
      <c r="L46" s="423"/>
      <c r="M46" s="423"/>
      <c r="N46" s="33"/>
      <c r="O46" s="423">
        <f ca="1">SUM(O6:Q45)</f>
        <v>0</v>
      </c>
      <c r="P46" s="423"/>
      <c r="Q46" s="423"/>
      <c r="R46" s="33"/>
      <c r="S46" s="423">
        <f ca="1">SUM(S6:T45)</f>
        <v>0</v>
      </c>
      <c r="T46" s="424"/>
      <c r="U46" s="30"/>
      <c r="V46" s="425">
        <f>SUM(V6:X45)</f>
        <v>0</v>
      </c>
      <c r="W46" s="425"/>
      <c r="X46" s="425"/>
      <c r="Y46" s="33"/>
      <c r="Z46" s="443">
        <f>SUM(Z6:AB45)</f>
        <v>0</v>
      </c>
      <c r="AA46" s="443"/>
      <c r="AB46" s="443"/>
      <c r="AC46" s="33"/>
      <c r="AD46" s="426">
        <f ca="1">SUM(AD6:AF45)</f>
        <v>0</v>
      </c>
      <c r="AE46" s="427"/>
      <c r="AF46" s="428"/>
      <c r="AG46" s="33"/>
      <c r="AH46" s="443">
        <f ca="1">SUM(AH6:AJ45)</f>
        <v>0</v>
      </c>
      <c r="AI46" s="443"/>
      <c r="AJ46" s="443"/>
      <c r="AK46" s="33"/>
      <c r="AL46" s="425">
        <f ca="1">SUM(AL6:AN45)</f>
        <v>0</v>
      </c>
      <c r="AM46" s="425"/>
      <c r="AN46" s="425"/>
      <c r="AO46" s="33"/>
      <c r="AP46" s="443">
        <f ca="1">SUM(AP6:AR45)</f>
        <v>0</v>
      </c>
      <c r="AQ46" s="443"/>
      <c r="AR46" s="443"/>
      <c r="AS46" s="33"/>
      <c r="AT46" s="425">
        <f ca="1">SUM(AT6:AU45)</f>
        <v>0</v>
      </c>
      <c r="AU46" s="429"/>
    </row>
    <row r="47" spans="1:47" ht="6" customHeight="1" x14ac:dyDescent="0.2">
      <c r="A47" s="30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</row>
    <row r="48" spans="1:47" ht="12.75" hidden="1" customHeight="1" x14ac:dyDescent="0.2">
      <c r="B48" s="1"/>
      <c r="C48" s="1"/>
    </row>
    <row r="49" spans="2:3" ht="12.75" hidden="1" customHeight="1" x14ac:dyDescent="0.2">
      <c r="B49" s="1"/>
      <c r="C49" s="1"/>
    </row>
    <row r="50" spans="2:3" ht="12.75" hidden="1" customHeight="1" x14ac:dyDescent="0.2">
      <c r="B50" s="1"/>
      <c r="C50" s="1"/>
    </row>
    <row r="51" spans="2:3" ht="12.75" hidden="1" customHeight="1" x14ac:dyDescent="0.2">
      <c r="B51" s="1"/>
      <c r="C51" s="1"/>
    </row>
    <row r="52" spans="2:3" ht="12.75" hidden="1" customHeight="1" x14ac:dyDescent="0.2"/>
    <row r="53" spans="2:3" ht="12.75" hidden="1" customHeight="1" x14ac:dyDescent="0.2"/>
    <row r="54" spans="2:3" ht="12.75" hidden="1" customHeight="1" x14ac:dyDescent="0.2"/>
    <row r="55" spans="2:3" ht="12.75" hidden="1" customHeight="1" x14ac:dyDescent="0.2"/>
    <row r="56" spans="2:3" ht="12.75" hidden="1" customHeight="1" x14ac:dyDescent="0.2"/>
    <row r="57" spans="2:3" ht="12.75" hidden="1" customHeight="1" x14ac:dyDescent="0.2"/>
    <row r="58" spans="2:3" ht="12.75" hidden="1" customHeight="1" x14ac:dyDescent="0.2"/>
    <row r="59" spans="2:3" ht="12.75" hidden="1" customHeight="1" x14ac:dyDescent="0.2"/>
    <row r="60" spans="2:3" ht="12.75" hidden="1" customHeight="1" x14ac:dyDescent="0.2"/>
    <row r="61" spans="2:3" ht="12.75" hidden="1" customHeight="1" x14ac:dyDescent="0.2"/>
    <row r="62" spans="2:3" ht="12.75" hidden="1" customHeight="1" x14ac:dyDescent="0.2"/>
    <row r="63" spans="2:3" ht="12.75" hidden="1" customHeight="1" x14ac:dyDescent="0.2"/>
    <row r="64" spans="2:3" ht="12.75" hidden="1" customHeight="1" x14ac:dyDescent="0.2"/>
    <row r="65" ht="12.75" hidden="1" customHeight="1" x14ac:dyDescent="0.2"/>
    <row r="66" ht="12.75" hidden="1" customHeight="1" x14ac:dyDescent="0.2"/>
    <row r="67" ht="12.75" hidden="1" customHeight="1" x14ac:dyDescent="0.2"/>
    <row r="68" ht="12.75" hidden="1" customHeight="1" x14ac:dyDescent="0.2"/>
    <row r="69" ht="12.75" hidden="1" customHeight="1" x14ac:dyDescent="0.2"/>
    <row r="70" ht="12.75" hidden="1" customHeight="1" x14ac:dyDescent="0.2"/>
    <row r="71" ht="12.75" hidden="1" customHeight="1" x14ac:dyDescent="0.2"/>
    <row r="72" ht="12.75" hidden="1" customHeight="1" x14ac:dyDescent="0.2"/>
    <row r="73" ht="12.75" hidden="1" customHeight="1" x14ac:dyDescent="0.2"/>
    <row r="74" ht="12.75" hidden="1" customHeight="1" x14ac:dyDescent="0.2"/>
    <row r="75" ht="12.75" hidden="1" customHeight="1" x14ac:dyDescent="0.2"/>
    <row r="76" ht="12.75" hidden="1" customHeight="1" x14ac:dyDescent="0.2"/>
    <row r="77" ht="12.75" hidden="1" customHeight="1" x14ac:dyDescent="0.2"/>
    <row r="78" ht="12.75" hidden="1" customHeight="1" x14ac:dyDescent="0.2"/>
    <row r="79" ht="12.75" hidden="1" customHeight="1" x14ac:dyDescent="0.2"/>
    <row r="80" ht="12.75" hidden="1" customHeight="1" x14ac:dyDescent="0.2"/>
    <row r="81" ht="12.75" hidden="1" customHeight="1" x14ac:dyDescent="0.2"/>
    <row r="82" ht="12.75" hidden="1" customHeight="1" x14ac:dyDescent="0.2"/>
    <row r="83" ht="12.75" hidden="1" customHeight="1" x14ac:dyDescent="0.2"/>
    <row r="84" ht="12.75" hidden="1" customHeight="1" x14ac:dyDescent="0.2"/>
    <row r="85" ht="12.75" hidden="1" customHeight="1" x14ac:dyDescent="0.2"/>
    <row r="86" ht="12.75" hidden="1" customHeight="1" x14ac:dyDescent="0.2"/>
    <row r="87" ht="12.75" hidden="1" customHeight="1" x14ac:dyDescent="0.2"/>
    <row r="88" ht="12.75" hidden="1" customHeight="1" x14ac:dyDescent="0.2"/>
    <row r="89" ht="12.75" hidden="1" customHeight="1" x14ac:dyDescent="0.2"/>
    <row r="90" ht="12.75" hidden="1" customHeight="1" x14ac:dyDescent="0.2"/>
    <row r="91" ht="12.75" hidden="1" customHeight="1" x14ac:dyDescent="0.2"/>
    <row r="92" ht="12.75" hidden="1" customHeight="1" x14ac:dyDescent="0.2"/>
    <row r="93" ht="12.75" hidden="1" customHeight="1" x14ac:dyDescent="0.2"/>
    <row r="94" ht="12.75" hidden="1" customHeight="1" x14ac:dyDescent="0.2"/>
    <row r="95" ht="12.75" hidden="1" customHeight="1" x14ac:dyDescent="0.2"/>
    <row r="96" ht="12.75" hidden="1" customHeight="1" x14ac:dyDescent="0.2"/>
    <row r="97" ht="12.75" hidden="1" customHeight="1" x14ac:dyDescent="0.2"/>
  </sheetData>
  <sheetProtection password="B1CD" sheet="1" objects="1" scenarios="1"/>
  <customSheetViews>
    <customSheetView guid="{A8A883A3-34E5-47E3-BCAC-BE7713531BD0}" fitToPage="1" hiddenRows="1" hiddenColumns="1">
      <selection activeCell="D27" sqref="D27:E27"/>
      <pageMargins left="0.25" right="0.25" top="0.75" bottom="0.75" header="0.3" footer="0.3"/>
      <printOptions horizontalCentered="1"/>
      <pageSetup paperSize="9" scale="68" orientation="landscape" r:id="rId1"/>
      <headerFooter>
        <oddFooter>&amp;CPage &amp;P of 3</oddFooter>
      </headerFooter>
    </customSheetView>
    <customSheetView guid="{F3544430-7781-4FC0-A30C-4EB6DB229347}" fitToPage="1" hiddenRows="1" hiddenColumns="1">
      <selection activeCell="D27" sqref="D27:E27"/>
      <pageMargins left="0.25" right="0.25" top="0.75" bottom="0.75" header="0.3" footer="0.3"/>
      <printOptions horizontalCentered="1"/>
      <pageSetup paperSize="9" scale="68" orientation="landscape" r:id="rId2"/>
      <headerFooter>
        <oddFooter>&amp;CPage &amp;P of 3</oddFooter>
      </headerFooter>
    </customSheetView>
    <customSheetView guid="{E42105C3-FB7D-4EA1-A232-A195D17E29EB}" fitToPage="1" hiddenRows="1" hiddenColumns="1">
      <selection activeCell="D27" sqref="D27:E27"/>
      <pageMargins left="0.25" right="0.25" top="0.75" bottom="0.75" header="0.3" footer="0.3"/>
      <printOptions horizontalCentered="1"/>
      <pageSetup paperSize="9" scale="68" orientation="landscape" r:id="rId3"/>
      <headerFooter>
        <oddFooter>&amp;CPage &amp;P of 3</oddFooter>
      </headerFooter>
    </customSheetView>
  </customSheetViews>
  <mergeCells count="548">
    <mergeCell ref="AP38:AR38"/>
    <mergeCell ref="AP39:AR39"/>
    <mergeCell ref="AP40:AR40"/>
    <mergeCell ref="AP41:AR41"/>
    <mergeCell ref="AP42:AR42"/>
    <mergeCell ref="AP43:AR43"/>
    <mergeCell ref="AP44:AR44"/>
    <mergeCell ref="AP45:AR45"/>
    <mergeCell ref="AP46:AR46"/>
    <mergeCell ref="AP3:AR5"/>
    <mergeCell ref="AP6:AR6"/>
    <mergeCell ref="AP7:AR7"/>
    <mergeCell ref="AP8:AR8"/>
    <mergeCell ref="AP9:AR9"/>
    <mergeCell ref="AP10:AR10"/>
    <mergeCell ref="AP11:AR11"/>
    <mergeCell ref="AP12:AR12"/>
    <mergeCell ref="AP13:AR13"/>
    <mergeCell ref="AH38:AJ38"/>
    <mergeCell ref="AH39:AJ39"/>
    <mergeCell ref="AH40:AJ40"/>
    <mergeCell ref="AH41:AJ41"/>
    <mergeCell ref="AH42:AJ42"/>
    <mergeCell ref="AH43:AJ43"/>
    <mergeCell ref="AH44:AJ44"/>
    <mergeCell ref="AH45:AJ45"/>
    <mergeCell ref="AH46:AJ46"/>
    <mergeCell ref="AH3:AJ5"/>
    <mergeCell ref="AH6:AJ6"/>
    <mergeCell ref="AH7:AJ7"/>
    <mergeCell ref="AH8:AJ8"/>
    <mergeCell ref="AH9:AJ9"/>
    <mergeCell ref="AH10:AJ10"/>
    <mergeCell ref="AH11:AJ11"/>
    <mergeCell ref="AH12:AJ12"/>
    <mergeCell ref="AH13:AJ13"/>
    <mergeCell ref="Z38:AB38"/>
    <mergeCell ref="Z39:AB39"/>
    <mergeCell ref="Z40:AB40"/>
    <mergeCell ref="Z41:AB41"/>
    <mergeCell ref="Z42:AB42"/>
    <mergeCell ref="Z43:AB43"/>
    <mergeCell ref="Z44:AB44"/>
    <mergeCell ref="Z45:AB45"/>
    <mergeCell ref="Z46:AB46"/>
    <mergeCell ref="Z3:AB5"/>
    <mergeCell ref="Z6:AB6"/>
    <mergeCell ref="Z7:AB7"/>
    <mergeCell ref="Z8:AB8"/>
    <mergeCell ref="Z9:AB9"/>
    <mergeCell ref="Z10:AB10"/>
    <mergeCell ref="Z11:AB11"/>
    <mergeCell ref="Z12:AB12"/>
    <mergeCell ref="Z13:AB13"/>
    <mergeCell ref="V2:AU2"/>
    <mergeCell ref="V3:X5"/>
    <mergeCell ref="AD3:AF5"/>
    <mergeCell ref="AL3:AN5"/>
    <mergeCell ref="AT3:AU5"/>
    <mergeCell ref="V44:X44"/>
    <mergeCell ref="AD44:AF44"/>
    <mergeCell ref="AL44:AN44"/>
    <mergeCell ref="AT44:AU44"/>
    <mergeCell ref="V38:X38"/>
    <mergeCell ref="AD38:AF38"/>
    <mergeCell ref="AL38:AN38"/>
    <mergeCell ref="AT38:AU38"/>
    <mergeCell ref="V39:X39"/>
    <mergeCell ref="AD39:AF39"/>
    <mergeCell ref="AL39:AN39"/>
    <mergeCell ref="AT39:AU39"/>
    <mergeCell ref="V40:X40"/>
    <mergeCell ref="AD40:AF40"/>
    <mergeCell ref="AL40:AN40"/>
    <mergeCell ref="AT40:AU40"/>
    <mergeCell ref="V35:X35"/>
    <mergeCell ref="AD35:AF35"/>
    <mergeCell ref="AL35:AN35"/>
    <mergeCell ref="V45:X45"/>
    <mergeCell ref="AD45:AF45"/>
    <mergeCell ref="AL45:AN45"/>
    <mergeCell ref="AT45:AU45"/>
    <mergeCell ref="V46:X46"/>
    <mergeCell ref="AD46:AF46"/>
    <mergeCell ref="AL46:AN46"/>
    <mergeCell ref="AT46:AU46"/>
    <mergeCell ref="V41:X41"/>
    <mergeCell ref="AD41:AF41"/>
    <mergeCell ref="AL41:AN41"/>
    <mergeCell ref="AT41:AU41"/>
    <mergeCell ref="V42:X42"/>
    <mergeCell ref="AD42:AF42"/>
    <mergeCell ref="AL42:AN42"/>
    <mergeCell ref="AT42:AU42"/>
    <mergeCell ref="V43:X43"/>
    <mergeCell ref="AD43:AF43"/>
    <mergeCell ref="AL43:AN43"/>
    <mergeCell ref="AT43:AU43"/>
    <mergeCell ref="AT35:AU35"/>
    <mergeCell ref="V36:X36"/>
    <mergeCell ref="AD36:AF36"/>
    <mergeCell ref="AL36:AN36"/>
    <mergeCell ref="AT36:AU36"/>
    <mergeCell ref="V37:X37"/>
    <mergeCell ref="AD37:AF37"/>
    <mergeCell ref="AL37:AN37"/>
    <mergeCell ref="AT37:AU37"/>
    <mergeCell ref="Z35:AB35"/>
    <mergeCell ref="Z36:AB36"/>
    <mergeCell ref="Z37:AB37"/>
    <mergeCell ref="AH35:AJ35"/>
    <mergeCell ref="AH36:AJ36"/>
    <mergeCell ref="AH37:AJ37"/>
    <mergeCell ref="AP35:AR35"/>
    <mergeCell ref="AP36:AR36"/>
    <mergeCell ref="AP37:AR37"/>
    <mergeCell ref="V32:X32"/>
    <mergeCell ref="AD32:AF32"/>
    <mergeCell ref="AL32:AN32"/>
    <mergeCell ref="AT32:AU32"/>
    <mergeCell ref="V33:X33"/>
    <mergeCell ref="AD33:AF33"/>
    <mergeCell ref="AL33:AN33"/>
    <mergeCell ref="AT33:AU33"/>
    <mergeCell ref="V34:X34"/>
    <mergeCell ref="AD34:AF34"/>
    <mergeCell ref="AL34:AN34"/>
    <mergeCell ref="AT34:AU34"/>
    <mergeCell ref="Z32:AB32"/>
    <mergeCell ref="Z33:AB33"/>
    <mergeCell ref="Z34:AB34"/>
    <mergeCell ref="AH32:AJ32"/>
    <mergeCell ref="AH33:AJ33"/>
    <mergeCell ref="AH34:AJ34"/>
    <mergeCell ref="AP32:AR32"/>
    <mergeCell ref="AP33:AR33"/>
    <mergeCell ref="AP34:AR34"/>
    <mergeCell ref="V29:X29"/>
    <mergeCell ref="AD29:AF29"/>
    <mergeCell ref="AL29:AN29"/>
    <mergeCell ref="AT29:AU29"/>
    <mergeCell ref="V30:X30"/>
    <mergeCell ref="AD30:AF30"/>
    <mergeCell ref="AL30:AN30"/>
    <mergeCell ref="AT30:AU30"/>
    <mergeCell ref="V31:X31"/>
    <mergeCell ref="AD31:AF31"/>
    <mergeCell ref="AL31:AN31"/>
    <mergeCell ref="AT31:AU31"/>
    <mergeCell ref="Z29:AB29"/>
    <mergeCell ref="Z30:AB30"/>
    <mergeCell ref="Z31:AB31"/>
    <mergeCell ref="AH29:AJ29"/>
    <mergeCell ref="AH30:AJ30"/>
    <mergeCell ref="AH31:AJ31"/>
    <mergeCell ref="AP29:AR29"/>
    <mergeCell ref="AP30:AR30"/>
    <mergeCell ref="AP31:AR31"/>
    <mergeCell ref="V26:X26"/>
    <mergeCell ref="AD26:AF26"/>
    <mergeCell ref="AL26:AN26"/>
    <mergeCell ref="AT26:AU26"/>
    <mergeCell ref="V27:X27"/>
    <mergeCell ref="AD27:AF27"/>
    <mergeCell ref="AL27:AN27"/>
    <mergeCell ref="AT27:AU27"/>
    <mergeCell ref="V28:X28"/>
    <mergeCell ref="AD28:AF28"/>
    <mergeCell ref="AL28:AN28"/>
    <mergeCell ref="AT28:AU28"/>
    <mergeCell ref="Z26:AB26"/>
    <mergeCell ref="Z27:AB27"/>
    <mergeCell ref="Z28:AB28"/>
    <mergeCell ref="AH26:AJ26"/>
    <mergeCell ref="AH27:AJ27"/>
    <mergeCell ref="AH28:AJ28"/>
    <mergeCell ref="AP26:AR26"/>
    <mergeCell ref="AP27:AR27"/>
    <mergeCell ref="AP28:AR28"/>
    <mergeCell ref="V23:X23"/>
    <mergeCell ref="AD23:AF23"/>
    <mergeCell ref="AL23:AN23"/>
    <mergeCell ref="AT23:AU23"/>
    <mergeCell ref="V24:X24"/>
    <mergeCell ref="AD24:AF24"/>
    <mergeCell ref="AL24:AN24"/>
    <mergeCell ref="AT24:AU24"/>
    <mergeCell ref="V25:X25"/>
    <mergeCell ref="AD25:AF25"/>
    <mergeCell ref="AL25:AN25"/>
    <mergeCell ref="AT25:AU25"/>
    <mergeCell ref="Z23:AB23"/>
    <mergeCell ref="Z24:AB24"/>
    <mergeCell ref="Z25:AB25"/>
    <mergeCell ref="AH23:AJ23"/>
    <mergeCell ref="AH24:AJ24"/>
    <mergeCell ref="AH25:AJ25"/>
    <mergeCell ref="AP23:AR23"/>
    <mergeCell ref="AP24:AR24"/>
    <mergeCell ref="AP25:AR25"/>
    <mergeCell ref="V20:X20"/>
    <mergeCell ref="AD20:AF20"/>
    <mergeCell ref="AL20:AN20"/>
    <mergeCell ref="AT20:AU20"/>
    <mergeCell ref="V21:X21"/>
    <mergeCell ref="AD21:AF21"/>
    <mergeCell ref="AL21:AN21"/>
    <mergeCell ref="AT21:AU21"/>
    <mergeCell ref="V22:X22"/>
    <mergeCell ref="AD22:AF22"/>
    <mergeCell ref="AL22:AN22"/>
    <mergeCell ref="AT22:AU22"/>
    <mergeCell ref="Z20:AB20"/>
    <mergeCell ref="Z21:AB21"/>
    <mergeCell ref="Z22:AB22"/>
    <mergeCell ref="AH20:AJ20"/>
    <mergeCell ref="AH21:AJ21"/>
    <mergeCell ref="AH22:AJ22"/>
    <mergeCell ref="AP20:AR20"/>
    <mergeCell ref="AP21:AR21"/>
    <mergeCell ref="AP22:AR22"/>
    <mergeCell ref="V17:X17"/>
    <mergeCell ref="AD17:AF17"/>
    <mergeCell ref="AL17:AN17"/>
    <mergeCell ref="AT17:AU17"/>
    <mergeCell ref="V18:X18"/>
    <mergeCell ref="AD18:AF18"/>
    <mergeCell ref="AL18:AN18"/>
    <mergeCell ref="AT18:AU18"/>
    <mergeCell ref="V19:X19"/>
    <mergeCell ref="AD19:AF19"/>
    <mergeCell ref="AL19:AN19"/>
    <mergeCell ref="AT19:AU19"/>
    <mergeCell ref="Z17:AB17"/>
    <mergeCell ref="Z18:AB18"/>
    <mergeCell ref="Z19:AB19"/>
    <mergeCell ref="AH17:AJ17"/>
    <mergeCell ref="AH18:AJ18"/>
    <mergeCell ref="AH19:AJ19"/>
    <mergeCell ref="AP17:AR17"/>
    <mergeCell ref="AP18:AR18"/>
    <mergeCell ref="AP19:AR19"/>
    <mergeCell ref="V14:X14"/>
    <mergeCell ref="AD14:AF14"/>
    <mergeCell ref="AL14:AN14"/>
    <mergeCell ref="AT14:AU14"/>
    <mergeCell ref="V15:X15"/>
    <mergeCell ref="AD15:AF15"/>
    <mergeCell ref="AL15:AN15"/>
    <mergeCell ref="AT15:AU15"/>
    <mergeCell ref="V16:X16"/>
    <mergeCell ref="AD16:AF16"/>
    <mergeCell ref="AL16:AN16"/>
    <mergeCell ref="AT16:AU16"/>
    <mergeCell ref="Z14:AB14"/>
    <mergeCell ref="Z15:AB15"/>
    <mergeCell ref="Z16:AB16"/>
    <mergeCell ref="AH14:AJ14"/>
    <mergeCell ref="AH15:AJ15"/>
    <mergeCell ref="AH16:AJ16"/>
    <mergeCell ref="AP14:AR14"/>
    <mergeCell ref="AP15:AR15"/>
    <mergeCell ref="AP16:AR16"/>
    <mergeCell ref="V11:X11"/>
    <mergeCell ref="AD11:AF11"/>
    <mergeCell ref="AL11:AN11"/>
    <mergeCell ref="AT11:AU11"/>
    <mergeCell ref="V12:X12"/>
    <mergeCell ref="AD12:AF12"/>
    <mergeCell ref="AL12:AN12"/>
    <mergeCell ref="AT12:AU12"/>
    <mergeCell ref="V13:X13"/>
    <mergeCell ref="AD13:AF13"/>
    <mergeCell ref="AL13:AN13"/>
    <mergeCell ref="AT13:AU13"/>
    <mergeCell ref="V8:X8"/>
    <mergeCell ref="AD8:AF8"/>
    <mergeCell ref="AL8:AN8"/>
    <mergeCell ref="AT8:AU8"/>
    <mergeCell ref="V9:X9"/>
    <mergeCell ref="AD9:AF9"/>
    <mergeCell ref="AL9:AN9"/>
    <mergeCell ref="AT9:AU9"/>
    <mergeCell ref="V10:X10"/>
    <mergeCell ref="AD10:AF10"/>
    <mergeCell ref="AL10:AN10"/>
    <mergeCell ref="AT10:AU10"/>
    <mergeCell ref="V6:X6"/>
    <mergeCell ref="AD6:AF6"/>
    <mergeCell ref="AL6:AN6"/>
    <mergeCell ref="AT6:AU6"/>
    <mergeCell ref="V7:X7"/>
    <mergeCell ref="AD7:AF7"/>
    <mergeCell ref="AL7:AN7"/>
    <mergeCell ref="AT7:AU7"/>
    <mergeCell ref="A46:E46"/>
    <mergeCell ref="G46:I46"/>
    <mergeCell ref="K46:M46"/>
    <mergeCell ref="O46:Q46"/>
    <mergeCell ref="S46:T46"/>
    <mergeCell ref="B45:C45"/>
    <mergeCell ref="D45:E45"/>
    <mergeCell ref="G45:I45"/>
    <mergeCell ref="K45:M45"/>
    <mergeCell ref="O45:Q45"/>
    <mergeCell ref="S45:T45"/>
    <mergeCell ref="B44:C44"/>
    <mergeCell ref="D44:E44"/>
    <mergeCell ref="G44:I44"/>
    <mergeCell ref="K44:M44"/>
    <mergeCell ref="O44:Q44"/>
    <mergeCell ref="S44:T44"/>
    <mergeCell ref="B43:C43"/>
    <mergeCell ref="D43:E43"/>
    <mergeCell ref="G43:I43"/>
    <mergeCell ref="K43:M43"/>
    <mergeCell ref="O43:Q43"/>
    <mergeCell ref="S43:T43"/>
    <mergeCell ref="B42:C42"/>
    <mergeCell ref="D42:E42"/>
    <mergeCell ref="G42:I42"/>
    <mergeCell ref="K42:M42"/>
    <mergeCell ref="O42:Q42"/>
    <mergeCell ref="S42:T42"/>
    <mergeCell ref="B41:C41"/>
    <mergeCell ref="D41:E41"/>
    <mergeCell ref="G41:I41"/>
    <mergeCell ref="K41:M41"/>
    <mergeCell ref="O41:Q41"/>
    <mergeCell ref="S41:T41"/>
    <mergeCell ref="B40:C40"/>
    <mergeCell ref="D40:E40"/>
    <mergeCell ref="G40:I40"/>
    <mergeCell ref="K40:M40"/>
    <mergeCell ref="O40:Q40"/>
    <mergeCell ref="S40:T40"/>
    <mergeCell ref="B39:C39"/>
    <mergeCell ref="D39:E39"/>
    <mergeCell ref="G39:I39"/>
    <mergeCell ref="K39:M39"/>
    <mergeCell ref="O39:Q39"/>
    <mergeCell ref="S39:T39"/>
    <mergeCell ref="B38:C38"/>
    <mergeCell ref="D38:E38"/>
    <mergeCell ref="G38:I38"/>
    <mergeCell ref="K38:M38"/>
    <mergeCell ref="O38:Q38"/>
    <mergeCell ref="S38:T38"/>
    <mergeCell ref="B37:C37"/>
    <mergeCell ref="D37:E37"/>
    <mergeCell ref="G37:I37"/>
    <mergeCell ref="K37:M37"/>
    <mergeCell ref="O37:Q37"/>
    <mergeCell ref="S37:T37"/>
    <mergeCell ref="B36:C36"/>
    <mergeCell ref="D36:E36"/>
    <mergeCell ref="G36:I36"/>
    <mergeCell ref="K36:M36"/>
    <mergeCell ref="O36:Q36"/>
    <mergeCell ref="S36:T36"/>
    <mergeCell ref="B35:C35"/>
    <mergeCell ref="D35:E35"/>
    <mergeCell ref="G35:I35"/>
    <mergeCell ref="K35:M35"/>
    <mergeCell ref="O35:Q35"/>
    <mergeCell ref="S35:T35"/>
    <mergeCell ref="B34:C34"/>
    <mergeCell ref="D34:E34"/>
    <mergeCell ref="G34:I34"/>
    <mergeCell ref="K34:M34"/>
    <mergeCell ref="O34:Q34"/>
    <mergeCell ref="S34:T34"/>
    <mergeCell ref="B33:C33"/>
    <mergeCell ref="D33:E33"/>
    <mergeCell ref="G33:I33"/>
    <mergeCell ref="K33:M33"/>
    <mergeCell ref="O33:Q33"/>
    <mergeCell ref="S33:T33"/>
    <mergeCell ref="B32:C32"/>
    <mergeCell ref="D32:E32"/>
    <mergeCell ref="G32:I32"/>
    <mergeCell ref="K32:M32"/>
    <mergeCell ref="O32:Q32"/>
    <mergeCell ref="S32:T32"/>
    <mergeCell ref="B31:C31"/>
    <mergeCell ref="D31:E31"/>
    <mergeCell ref="G31:I31"/>
    <mergeCell ref="K31:M31"/>
    <mergeCell ref="O31:Q31"/>
    <mergeCell ref="S31:T31"/>
    <mergeCell ref="B30:C30"/>
    <mergeCell ref="D30:E30"/>
    <mergeCell ref="G30:I30"/>
    <mergeCell ref="K30:M30"/>
    <mergeCell ref="O30:Q30"/>
    <mergeCell ref="S30:T30"/>
    <mergeCell ref="B29:C29"/>
    <mergeCell ref="D29:E29"/>
    <mergeCell ref="G29:I29"/>
    <mergeCell ref="K29:M29"/>
    <mergeCell ref="O29:Q29"/>
    <mergeCell ref="S29:T29"/>
    <mergeCell ref="B28:C28"/>
    <mergeCell ref="D28:E28"/>
    <mergeCell ref="G28:I28"/>
    <mergeCell ref="K28:M28"/>
    <mergeCell ref="O28:Q28"/>
    <mergeCell ref="S28:T28"/>
    <mergeCell ref="B27:C27"/>
    <mergeCell ref="D27:E27"/>
    <mergeCell ref="G27:I27"/>
    <mergeCell ref="K27:M27"/>
    <mergeCell ref="O27:Q27"/>
    <mergeCell ref="S27:T27"/>
    <mergeCell ref="B26:C26"/>
    <mergeCell ref="D26:E26"/>
    <mergeCell ref="G26:I26"/>
    <mergeCell ref="K26:M26"/>
    <mergeCell ref="O26:Q26"/>
    <mergeCell ref="S26:T26"/>
    <mergeCell ref="B25:C25"/>
    <mergeCell ref="D25:E25"/>
    <mergeCell ref="G25:I25"/>
    <mergeCell ref="K25:M25"/>
    <mergeCell ref="O25:Q25"/>
    <mergeCell ref="S25:T25"/>
    <mergeCell ref="B24:C24"/>
    <mergeCell ref="D24:E24"/>
    <mergeCell ref="G24:I24"/>
    <mergeCell ref="K24:M24"/>
    <mergeCell ref="O24:Q24"/>
    <mergeCell ref="S24:T24"/>
    <mergeCell ref="B23:C23"/>
    <mergeCell ref="D23:E23"/>
    <mergeCell ref="G23:I23"/>
    <mergeCell ref="K23:M23"/>
    <mergeCell ref="O23:Q23"/>
    <mergeCell ref="S23:T23"/>
    <mergeCell ref="B22:C22"/>
    <mergeCell ref="D22:E22"/>
    <mergeCell ref="G22:I22"/>
    <mergeCell ref="K22:M22"/>
    <mergeCell ref="O22:Q22"/>
    <mergeCell ref="S22:T22"/>
    <mergeCell ref="B21:C21"/>
    <mergeCell ref="D21:E21"/>
    <mergeCell ref="G21:I21"/>
    <mergeCell ref="K21:M21"/>
    <mergeCell ref="O21:Q21"/>
    <mergeCell ref="S21:T21"/>
    <mergeCell ref="B20:C20"/>
    <mergeCell ref="D20:E20"/>
    <mergeCell ref="G20:I20"/>
    <mergeCell ref="K20:M20"/>
    <mergeCell ref="O20:Q20"/>
    <mergeCell ref="S20:T20"/>
    <mergeCell ref="B19:C19"/>
    <mergeCell ref="D19:E19"/>
    <mergeCell ref="G19:I19"/>
    <mergeCell ref="K19:M19"/>
    <mergeCell ref="O19:Q19"/>
    <mergeCell ref="S19:T19"/>
    <mergeCell ref="B18:C18"/>
    <mergeCell ref="D18:E18"/>
    <mergeCell ref="G18:I18"/>
    <mergeCell ref="K18:M18"/>
    <mergeCell ref="O18:Q18"/>
    <mergeCell ref="S18:T18"/>
    <mergeCell ref="B17:C17"/>
    <mergeCell ref="D17:E17"/>
    <mergeCell ref="G17:I17"/>
    <mergeCell ref="K17:M17"/>
    <mergeCell ref="O17:Q17"/>
    <mergeCell ref="S17:T17"/>
    <mergeCell ref="B16:C16"/>
    <mergeCell ref="D16:E16"/>
    <mergeCell ref="G16:I16"/>
    <mergeCell ref="K16:M16"/>
    <mergeCell ref="O16:Q16"/>
    <mergeCell ref="S16:T16"/>
    <mergeCell ref="B15:C15"/>
    <mergeCell ref="D15:E15"/>
    <mergeCell ref="G15:I15"/>
    <mergeCell ref="K15:M15"/>
    <mergeCell ref="O15:Q15"/>
    <mergeCell ref="S15:T15"/>
    <mergeCell ref="B14:C14"/>
    <mergeCell ref="D14:E14"/>
    <mergeCell ref="G14:I14"/>
    <mergeCell ref="K14:M14"/>
    <mergeCell ref="O14:Q14"/>
    <mergeCell ref="S14:T14"/>
    <mergeCell ref="B13:C13"/>
    <mergeCell ref="D13:E13"/>
    <mergeCell ref="G13:I13"/>
    <mergeCell ref="K13:M13"/>
    <mergeCell ref="O13:Q13"/>
    <mergeCell ref="S13:T13"/>
    <mergeCell ref="B12:C12"/>
    <mergeCell ref="D12:E12"/>
    <mergeCell ref="G12:I12"/>
    <mergeCell ref="K12:M12"/>
    <mergeCell ref="O12:Q12"/>
    <mergeCell ref="S12:T12"/>
    <mergeCell ref="B11:C11"/>
    <mergeCell ref="D11:E11"/>
    <mergeCell ref="G11:I11"/>
    <mergeCell ref="K11:M11"/>
    <mergeCell ref="O11:Q11"/>
    <mergeCell ref="S11:T11"/>
    <mergeCell ref="B10:C10"/>
    <mergeCell ref="D10:E10"/>
    <mergeCell ref="G10:I10"/>
    <mergeCell ref="K10:M10"/>
    <mergeCell ref="O10:Q10"/>
    <mergeCell ref="S10:T10"/>
    <mergeCell ref="B9:C9"/>
    <mergeCell ref="D9:E9"/>
    <mergeCell ref="G9:I9"/>
    <mergeCell ref="K9:M9"/>
    <mergeCell ref="O9:Q9"/>
    <mergeCell ref="S9:T9"/>
    <mergeCell ref="B8:C8"/>
    <mergeCell ref="D8:E8"/>
    <mergeCell ref="G8:I8"/>
    <mergeCell ref="K8:M8"/>
    <mergeCell ref="O8:Q8"/>
    <mergeCell ref="S8:T8"/>
    <mergeCell ref="A2:T2"/>
    <mergeCell ref="B4:E4"/>
    <mergeCell ref="G4:I5"/>
    <mergeCell ref="K4:M5"/>
    <mergeCell ref="O4:Q5"/>
    <mergeCell ref="S4:T5"/>
    <mergeCell ref="B5:C5"/>
    <mergeCell ref="D5:E5"/>
    <mergeCell ref="B7:C7"/>
    <mergeCell ref="D7:E7"/>
    <mergeCell ref="G7:I7"/>
    <mergeCell ref="K7:M7"/>
    <mergeCell ref="O7:Q7"/>
    <mergeCell ref="S7:T7"/>
    <mergeCell ref="B6:C6"/>
    <mergeCell ref="D6:E6"/>
    <mergeCell ref="G6:I6"/>
    <mergeCell ref="K6:M6"/>
    <mergeCell ref="O6:Q6"/>
    <mergeCell ref="S6:T6"/>
  </mergeCells>
  <conditionalFormatting sqref="G6 G4">
    <cfRule type="cellIs" dxfId="238" priority="525" stopIfTrue="1" operator="equal">
      <formula>"ERROR"</formula>
    </cfRule>
  </conditionalFormatting>
  <conditionalFormatting sqref="O4">
    <cfRule type="cellIs" dxfId="237" priority="522" stopIfTrue="1" operator="equal">
      <formula>"ERROR"</formula>
    </cfRule>
  </conditionalFormatting>
  <conditionalFormatting sqref="K4">
    <cfRule type="cellIs" dxfId="236" priority="523" stopIfTrue="1" operator="equal">
      <formula>"ERROR"</formula>
    </cfRule>
  </conditionalFormatting>
  <conditionalFormatting sqref="S4">
    <cfRule type="cellIs" dxfId="235" priority="514" stopIfTrue="1" operator="equal">
      <formula>"ERROR"</formula>
    </cfRule>
  </conditionalFormatting>
  <conditionalFormatting sqref="D47">
    <cfRule type="cellIs" dxfId="234" priority="513" stopIfTrue="1" operator="equal">
      <formula>"ERROR"</formula>
    </cfRule>
  </conditionalFormatting>
  <conditionalFormatting sqref="K6">
    <cfRule type="cellIs" dxfId="233" priority="512" stopIfTrue="1" operator="equal">
      <formula>"ERROR"</formula>
    </cfRule>
  </conditionalFormatting>
  <conditionalFormatting sqref="O6">
    <cfRule type="cellIs" dxfId="232" priority="511" stopIfTrue="1" operator="equal">
      <formula>"ERROR"</formula>
    </cfRule>
  </conditionalFormatting>
  <conditionalFormatting sqref="B5">
    <cfRule type="cellIs" dxfId="231" priority="504" stopIfTrue="1" operator="equal">
      <formula>"ERROR"</formula>
    </cfRule>
  </conditionalFormatting>
  <conditionalFormatting sqref="I47">
    <cfRule type="cellIs" dxfId="230" priority="510" stopIfTrue="1" operator="equal">
      <formula>"ERROR"</formula>
    </cfRule>
  </conditionalFormatting>
  <conditionalFormatting sqref="Q47">
    <cfRule type="cellIs" dxfId="229" priority="508" stopIfTrue="1" operator="equal">
      <formula>"ERROR"</formula>
    </cfRule>
  </conditionalFormatting>
  <conditionalFormatting sqref="S6">
    <cfRule type="cellIs" dxfId="228" priority="507" stopIfTrue="1" operator="equal">
      <formula>"ERROR"</formula>
    </cfRule>
  </conditionalFormatting>
  <conditionalFormatting sqref="M47">
    <cfRule type="cellIs" dxfId="227" priority="509" stopIfTrue="1" operator="equal">
      <formula>"ERROR"</formula>
    </cfRule>
  </conditionalFormatting>
  <conditionalFormatting sqref="G7">
    <cfRule type="cellIs" dxfId="226" priority="500" stopIfTrue="1" operator="equal">
      <formula>"ERROR"</formula>
    </cfRule>
  </conditionalFormatting>
  <conditionalFormatting sqref="K7">
    <cfRule type="cellIs" dxfId="225" priority="499" stopIfTrue="1" operator="equal">
      <formula>"ERROR"</formula>
    </cfRule>
  </conditionalFormatting>
  <conditionalFormatting sqref="O7">
    <cfRule type="cellIs" dxfId="224" priority="498" stopIfTrue="1" operator="equal">
      <formula>"ERROR"</formula>
    </cfRule>
  </conditionalFormatting>
  <conditionalFormatting sqref="S7">
    <cfRule type="cellIs" dxfId="223" priority="497" stopIfTrue="1" operator="equal">
      <formula>"ERROR"</formula>
    </cfRule>
  </conditionalFormatting>
  <conditionalFormatting sqref="K8">
    <cfRule type="cellIs" dxfId="222" priority="495" stopIfTrue="1" operator="equal">
      <formula>"ERROR"</formula>
    </cfRule>
  </conditionalFormatting>
  <conditionalFormatting sqref="G8">
    <cfRule type="cellIs" dxfId="221" priority="496" stopIfTrue="1" operator="equal">
      <formula>"ERROR"</formula>
    </cfRule>
  </conditionalFormatting>
  <conditionalFormatting sqref="O8">
    <cfRule type="cellIs" dxfId="220" priority="494" stopIfTrue="1" operator="equal">
      <formula>"ERROR"</formula>
    </cfRule>
  </conditionalFormatting>
  <conditionalFormatting sqref="S8">
    <cfRule type="cellIs" dxfId="219" priority="493" stopIfTrue="1" operator="equal">
      <formula>"ERROR"</formula>
    </cfRule>
  </conditionalFormatting>
  <conditionalFormatting sqref="A2">
    <cfRule type="cellIs" dxfId="218" priority="502" stopIfTrue="1" operator="equal">
      <formula>"&gt; 30 %"</formula>
    </cfRule>
  </conditionalFormatting>
  <conditionalFormatting sqref="G9">
    <cfRule type="cellIs" dxfId="217" priority="492" stopIfTrue="1" operator="equal">
      <formula>"ERROR"</formula>
    </cfRule>
  </conditionalFormatting>
  <conditionalFormatting sqref="K9">
    <cfRule type="cellIs" dxfId="216" priority="491" stopIfTrue="1" operator="equal">
      <formula>"ERROR"</formula>
    </cfRule>
  </conditionalFormatting>
  <conditionalFormatting sqref="O9">
    <cfRule type="cellIs" dxfId="215" priority="490" stopIfTrue="1" operator="equal">
      <formula>"ERROR"</formula>
    </cfRule>
  </conditionalFormatting>
  <conditionalFormatting sqref="S9">
    <cfRule type="cellIs" dxfId="214" priority="489" stopIfTrue="1" operator="equal">
      <formula>"ERROR"</formula>
    </cfRule>
  </conditionalFormatting>
  <conditionalFormatting sqref="G10">
    <cfRule type="cellIs" dxfId="213" priority="488" stopIfTrue="1" operator="equal">
      <formula>"ERROR"</formula>
    </cfRule>
  </conditionalFormatting>
  <conditionalFormatting sqref="K10">
    <cfRule type="cellIs" dxfId="212" priority="487" stopIfTrue="1" operator="equal">
      <formula>"ERROR"</formula>
    </cfRule>
  </conditionalFormatting>
  <conditionalFormatting sqref="O10">
    <cfRule type="cellIs" dxfId="211" priority="486" stopIfTrue="1" operator="equal">
      <formula>"ERROR"</formula>
    </cfRule>
  </conditionalFormatting>
  <conditionalFormatting sqref="S10">
    <cfRule type="cellIs" dxfId="210" priority="485" stopIfTrue="1" operator="equal">
      <formula>"ERROR"</formula>
    </cfRule>
  </conditionalFormatting>
  <conditionalFormatting sqref="G11">
    <cfRule type="cellIs" dxfId="209" priority="484" stopIfTrue="1" operator="equal">
      <formula>"ERROR"</formula>
    </cfRule>
  </conditionalFormatting>
  <conditionalFormatting sqref="K11">
    <cfRule type="cellIs" dxfId="208" priority="483" stopIfTrue="1" operator="equal">
      <formula>"ERROR"</formula>
    </cfRule>
  </conditionalFormatting>
  <conditionalFormatting sqref="O11">
    <cfRule type="cellIs" dxfId="207" priority="482" stopIfTrue="1" operator="equal">
      <formula>"ERROR"</formula>
    </cfRule>
  </conditionalFormatting>
  <conditionalFormatting sqref="S11">
    <cfRule type="cellIs" dxfId="206" priority="481" stopIfTrue="1" operator="equal">
      <formula>"ERROR"</formula>
    </cfRule>
  </conditionalFormatting>
  <conditionalFormatting sqref="G12">
    <cfRule type="cellIs" dxfId="205" priority="480" stopIfTrue="1" operator="equal">
      <formula>"ERROR"</formula>
    </cfRule>
  </conditionalFormatting>
  <conditionalFormatting sqref="K12">
    <cfRule type="cellIs" dxfId="204" priority="479" stopIfTrue="1" operator="equal">
      <formula>"ERROR"</formula>
    </cfRule>
  </conditionalFormatting>
  <conditionalFormatting sqref="O12">
    <cfRule type="cellIs" dxfId="203" priority="478" stopIfTrue="1" operator="equal">
      <formula>"ERROR"</formula>
    </cfRule>
  </conditionalFormatting>
  <conditionalFormatting sqref="S12">
    <cfRule type="cellIs" dxfId="202" priority="477" stopIfTrue="1" operator="equal">
      <formula>"ERROR"</formula>
    </cfRule>
  </conditionalFormatting>
  <conditionalFormatting sqref="G13">
    <cfRule type="cellIs" dxfId="201" priority="476" stopIfTrue="1" operator="equal">
      <formula>"ERROR"</formula>
    </cfRule>
  </conditionalFormatting>
  <conditionalFormatting sqref="K13">
    <cfRule type="cellIs" dxfId="200" priority="475" stopIfTrue="1" operator="equal">
      <formula>"ERROR"</formula>
    </cfRule>
  </conditionalFormatting>
  <conditionalFormatting sqref="O13">
    <cfRule type="cellIs" dxfId="199" priority="474" stopIfTrue="1" operator="equal">
      <formula>"ERROR"</formula>
    </cfRule>
  </conditionalFormatting>
  <conditionalFormatting sqref="S13">
    <cfRule type="cellIs" dxfId="198" priority="473" stopIfTrue="1" operator="equal">
      <formula>"ERROR"</formula>
    </cfRule>
  </conditionalFormatting>
  <conditionalFormatting sqref="G14">
    <cfRule type="cellIs" dxfId="197" priority="472" stopIfTrue="1" operator="equal">
      <formula>"ERROR"</formula>
    </cfRule>
  </conditionalFormatting>
  <conditionalFormatting sqref="K14">
    <cfRule type="cellIs" dxfId="196" priority="471" stopIfTrue="1" operator="equal">
      <formula>"ERROR"</formula>
    </cfRule>
  </conditionalFormatting>
  <conditionalFormatting sqref="O14">
    <cfRule type="cellIs" dxfId="195" priority="470" stopIfTrue="1" operator="equal">
      <formula>"ERROR"</formula>
    </cfRule>
  </conditionalFormatting>
  <conditionalFormatting sqref="S14">
    <cfRule type="cellIs" dxfId="194" priority="469" stopIfTrue="1" operator="equal">
      <formula>"ERROR"</formula>
    </cfRule>
  </conditionalFormatting>
  <conditionalFormatting sqref="G15">
    <cfRule type="cellIs" dxfId="193" priority="468" stopIfTrue="1" operator="equal">
      <formula>"ERROR"</formula>
    </cfRule>
  </conditionalFormatting>
  <conditionalFormatting sqref="K15">
    <cfRule type="cellIs" dxfId="192" priority="467" stopIfTrue="1" operator="equal">
      <formula>"ERROR"</formula>
    </cfRule>
  </conditionalFormatting>
  <conditionalFormatting sqref="O15">
    <cfRule type="cellIs" dxfId="191" priority="466" stopIfTrue="1" operator="equal">
      <formula>"ERROR"</formula>
    </cfRule>
  </conditionalFormatting>
  <conditionalFormatting sqref="S15">
    <cfRule type="cellIs" dxfId="190" priority="465" stopIfTrue="1" operator="equal">
      <formula>"ERROR"</formula>
    </cfRule>
  </conditionalFormatting>
  <conditionalFormatting sqref="G16">
    <cfRule type="cellIs" dxfId="189" priority="464" stopIfTrue="1" operator="equal">
      <formula>"ERROR"</formula>
    </cfRule>
  </conditionalFormatting>
  <conditionalFormatting sqref="K16">
    <cfRule type="cellIs" dxfId="188" priority="463" stopIfTrue="1" operator="equal">
      <formula>"ERROR"</formula>
    </cfRule>
  </conditionalFormatting>
  <conditionalFormatting sqref="O16">
    <cfRule type="cellIs" dxfId="187" priority="462" stopIfTrue="1" operator="equal">
      <formula>"ERROR"</formula>
    </cfRule>
  </conditionalFormatting>
  <conditionalFormatting sqref="S16">
    <cfRule type="cellIs" dxfId="186" priority="461" stopIfTrue="1" operator="equal">
      <formula>"ERROR"</formula>
    </cfRule>
  </conditionalFormatting>
  <conditionalFormatting sqref="G17">
    <cfRule type="cellIs" dxfId="185" priority="460" stopIfTrue="1" operator="equal">
      <formula>"ERROR"</formula>
    </cfRule>
  </conditionalFormatting>
  <conditionalFormatting sqref="K17">
    <cfRule type="cellIs" dxfId="184" priority="459" stopIfTrue="1" operator="equal">
      <formula>"ERROR"</formula>
    </cfRule>
  </conditionalFormatting>
  <conditionalFormatting sqref="O17">
    <cfRule type="cellIs" dxfId="183" priority="458" stopIfTrue="1" operator="equal">
      <formula>"ERROR"</formula>
    </cfRule>
  </conditionalFormatting>
  <conditionalFormatting sqref="S17">
    <cfRule type="cellIs" dxfId="182" priority="457" stopIfTrue="1" operator="equal">
      <formula>"ERROR"</formula>
    </cfRule>
  </conditionalFormatting>
  <conditionalFormatting sqref="G18">
    <cfRule type="cellIs" dxfId="181" priority="456" stopIfTrue="1" operator="equal">
      <formula>"ERROR"</formula>
    </cfRule>
  </conditionalFormatting>
  <conditionalFormatting sqref="K18">
    <cfRule type="cellIs" dxfId="180" priority="455" stopIfTrue="1" operator="equal">
      <formula>"ERROR"</formula>
    </cfRule>
  </conditionalFormatting>
  <conditionalFormatting sqref="O18">
    <cfRule type="cellIs" dxfId="179" priority="454" stopIfTrue="1" operator="equal">
      <formula>"ERROR"</formula>
    </cfRule>
  </conditionalFormatting>
  <conditionalFormatting sqref="S18">
    <cfRule type="cellIs" dxfId="178" priority="453" stopIfTrue="1" operator="equal">
      <formula>"ERROR"</formula>
    </cfRule>
  </conditionalFormatting>
  <conditionalFormatting sqref="G19">
    <cfRule type="cellIs" dxfId="177" priority="452" stopIfTrue="1" operator="equal">
      <formula>"ERROR"</formula>
    </cfRule>
  </conditionalFormatting>
  <conditionalFormatting sqref="K19">
    <cfRule type="cellIs" dxfId="176" priority="451" stopIfTrue="1" operator="equal">
      <formula>"ERROR"</formula>
    </cfRule>
  </conditionalFormatting>
  <conditionalFormatting sqref="O19">
    <cfRule type="cellIs" dxfId="175" priority="450" stopIfTrue="1" operator="equal">
      <formula>"ERROR"</formula>
    </cfRule>
  </conditionalFormatting>
  <conditionalFormatting sqref="S19">
    <cfRule type="cellIs" dxfId="174" priority="449" stopIfTrue="1" operator="equal">
      <formula>"ERROR"</formula>
    </cfRule>
  </conditionalFormatting>
  <conditionalFormatting sqref="G20">
    <cfRule type="cellIs" dxfId="173" priority="448" stopIfTrue="1" operator="equal">
      <formula>"ERROR"</formula>
    </cfRule>
  </conditionalFormatting>
  <conditionalFormatting sqref="K20">
    <cfRule type="cellIs" dxfId="172" priority="447" stopIfTrue="1" operator="equal">
      <formula>"ERROR"</formula>
    </cfRule>
  </conditionalFormatting>
  <conditionalFormatting sqref="O20">
    <cfRule type="cellIs" dxfId="171" priority="446" stopIfTrue="1" operator="equal">
      <formula>"ERROR"</formula>
    </cfRule>
  </conditionalFormatting>
  <conditionalFormatting sqref="S20">
    <cfRule type="cellIs" dxfId="170" priority="445" stopIfTrue="1" operator="equal">
      <formula>"ERROR"</formula>
    </cfRule>
  </conditionalFormatting>
  <conditionalFormatting sqref="G21">
    <cfRule type="cellIs" dxfId="169" priority="444" stopIfTrue="1" operator="equal">
      <formula>"ERROR"</formula>
    </cfRule>
  </conditionalFormatting>
  <conditionalFormatting sqref="K21">
    <cfRule type="cellIs" dxfId="168" priority="443" stopIfTrue="1" operator="equal">
      <formula>"ERROR"</formula>
    </cfRule>
  </conditionalFormatting>
  <conditionalFormatting sqref="O21">
    <cfRule type="cellIs" dxfId="167" priority="442" stopIfTrue="1" operator="equal">
      <formula>"ERROR"</formula>
    </cfRule>
  </conditionalFormatting>
  <conditionalFormatting sqref="S21">
    <cfRule type="cellIs" dxfId="166" priority="441" stopIfTrue="1" operator="equal">
      <formula>"ERROR"</formula>
    </cfRule>
  </conditionalFormatting>
  <conditionalFormatting sqref="G22">
    <cfRule type="cellIs" dxfId="165" priority="440" stopIfTrue="1" operator="equal">
      <formula>"ERROR"</formula>
    </cfRule>
  </conditionalFormatting>
  <conditionalFormatting sqref="K22">
    <cfRule type="cellIs" dxfId="164" priority="439" stopIfTrue="1" operator="equal">
      <formula>"ERROR"</formula>
    </cfRule>
  </conditionalFormatting>
  <conditionalFormatting sqref="O22">
    <cfRule type="cellIs" dxfId="163" priority="438" stopIfTrue="1" operator="equal">
      <formula>"ERROR"</formula>
    </cfRule>
  </conditionalFormatting>
  <conditionalFormatting sqref="S22">
    <cfRule type="cellIs" dxfId="162" priority="437" stopIfTrue="1" operator="equal">
      <formula>"ERROR"</formula>
    </cfRule>
  </conditionalFormatting>
  <conditionalFormatting sqref="G23">
    <cfRule type="cellIs" dxfId="161" priority="436" stopIfTrue="1" operator="equal">
      <formula>"ERROR"</formula>
    </cfRule>
  </conditionalFormatting>
  <conditionalFormatting sqref="K23">
    <cfRule type="cellIs" dxfId="160" priority="435" stopIfTrue="1" operator="equal">
      <formula>"ERROR"</formula>
    </cfRule>
  </conditionalFormatting>
  <conditionalFormatting sqref="O23">
    <cfRule type="cellIs" dxfId="159" priority="434" stopIfTrue="1" operator="equal">
      <formula>"ERROR"</formula>
    </cfRule>
  </conditionalFormatting>
  <conditionalFormatting sqref="S23">
    <cfRule type="cellIs" dxfId="158" priority="433" stopIfTrue="1" operator="equal">
      <formula>"ERROR"</formula>
    </cfRule>
  </conditionalFormatting>
  <conditionalFormatting sqref="G24">
    <cfRule type="cellIs" dxfId="157" priority="432" stopIfTrue="1" operator="equal">
      <formula>"ERROR"</formula>
    </cfRule>
  </conditionalFormatting>
  <conditionalFormatting sqref="K24">
    <cfRule type="cellIs" dxfId="156" priority="431" stopIfTrue="1" operator="equal">
      <formula>"ERROR"</formula>
    </cfRule>
  </conditionalFormatting>
  <conditionalFormatting sqref="O24">
    <cfRule type="cellIs" dxfId="155" priority="430" stopIfTrue="1" operator="equal">
      <formula>"ERROR"</formula>
    </cfRule>
  </conditionalFormatting>
  <conditionalFormatting sqref="S24">
    <cfRule type="cellIs" dxfId="154" priority="429" stopIfTrue="1" operator="equal">
      <formula>"ERROR"</formula>
    </cfRule>
  </conditionalFormatting>
  <conditionalFormatting sqref="G25">
    <cfRule type="cellIs" dxfId="153" priority="428" stopIfTrue="1" operator="equal">
      <formula>"ERROR"</formula>
    </cfRule>
  </conditionalFormatting>
  <conditionalFormatting sqref="K25">
    <cfRule type="cellIs" dxfId="152" priority="427" stopIfTrue="1" operator="equal">
      <formula>"ERROR"</formula>
    </cfRule>
  </conditionalFormatting>
  <conditionalFormatting sqref="O25">
    <cfRule type="cellIs" dxfId="151" priority="426" stopIfTrue="1" operator="equal">
      <formula>"ERROR"</formula>
    </cfRule>
  </conditionalFormatting>
  <conditionalFormatting sqref="S25">
    <cfRule type="cellIs" dxfId="150" priority="425" stopIfTrue="1" operator="equal">
      <formula>"ERROR"</formula>
    </cfRule>
  </conditionalFormatting>
  <conditionalFormatting sqref="G26">
    <cfRule type="cellIs" dxfId="149" priority="424" stopIfTrue="1" operator="equal">
      <formula>"ERROR"</formula>
    </cfRule>
  </conditionalFormatting>
  <conditionalFormatting sqref="K26">
    <cfRule type="cellIs" dxfId="148" priority="423" stopIfTrue="1" operator="equal">
      <formula>"ERROR"</formula>
    </cfRule>
  </conditionalFormatting>
  <conditionalFormatting sqref="O26">
    <cfRule type="cellIs" dxfId="147" priority="422" stopIfTrue="1" operator="equal">
      <formula>"ERROR"</formula>
    </cfRule>
  </conditionalFormatting>
  <conditionalFormatting sqref="S26">
    <cfRule type="cellIs" dxfId="146" priority="421" stopIfTrue="1" operator="equal">
      <formula>"ERROR"</formula>
    </cfRule>
  </conditionalFormatting>
  <conditionalFormatting sqref="G27">
    <cfRule type="cellIs" dxfId="145" priority="420" stopIfTrue="1" operator="equal">
      <formula>"ERROR"</formula>
    </cfRule>
  </conditionalFormatting>
  <conditionalFormatting sqref="K27">
    <cfRule type="cellIs" dxfId="144" priority="419" stopIfTrue="1" operator="equal">
      <formula>"ERROR"</formula>
    </cfRule>
  </conditionalFormatting>
  <conditionalFormatting sqref="O27">
    <cfRule type="cellIs" dxfId="143" priority="418" stopIfTrue="1" operator="equal">
      <formula>"ERROR"</formula>
    </cfRule>
  </conditionalFormatting>
  <conditionalFormatting sqref="S27">
    <cfRule type="cellIs" dxfId="142" priority="417" stopIfTrue="1" operator="equal">
      <formula>"ERROR"</formula>
    </cfRule>
  </conditionalFormatting>
  <conditionalFormatting sqref="G28">
    <cfRule type="cellIs" dxfId="141" priority="416" stopIfTrue="1" operator="equal">
      <formula>"ERROR"</formula>
    </cfRule>
  </conditionalFormatting>
  <conditionalFormatting sqref="K28">
    <cfRule type="cellIs" dxfId="140" priority="415" stopIfTrue="1" operator="equal">
      <formula>"ERROR"</formula>
    </cfRule>
  </conditionalFormatting>
  <conditionalFormatting sqref="O28">
    <cfRule type="cellIs" dxfId="139" priority="414" stopIfTrue="1" operator="equal">
      <formula>"ERROR"</formula>
    </cfRule>
  </conditionalFormatting>
  <conditionalFormatting sqref="S28">
    <cfRule type="cellIs" dxfId="138" priority="413" stopIfTrue="1" operator="equal">
      <formula>"ERROR"</formula>
    </cfRule>
  </conditionalFormatting>
  <conditionalFormatting sqref="G29">
    <cfRule type="cellIs" dxfId="137" priority="412" stopIfTrue="1" operator="equal">
      <formula>"ERROR"</formula>
    </cfRule>
  </conditionalFormatting>
  <conditionalFormatting sqref="K29">
    <cfRule type="cellIs" dxfId="136" priority="411" stopIfTrue="1" operator="equal">
      <formula>"ERROR"</formula>
    </cfRule>
  </conditionalFormatting>
  <conditionalFormatting sqref="O29">
    <cfRule type="cellIs" dxfId="135" priority="410" stopIfTrue="1" operator="equal">
      <formula>"ERROR"</formula>
    </cfRule>
  </conditionalFormatting>
  <conditionalFormatting sqref="S29">
    <cfRule type="cellIs" dxfId="134" priority="409" stopIfTrue="1" operator="equal">
      <formula>"ERROR"</formula>
    </cfRule>
  </conditionalFormatting>
  <conditionalFormatting sqref="G30">
    <cfRule type="cellIs" dxfId="133" priority="408" stopIfTrue="1" operator="equal">
      <formula>"ERROR"</formula>
    </cfRule>
  </conditionalFormatting>
  <conditionalFormatting sqref="K30">
    <cfRule type="cellIs" dxfId="132" priority="407" stopIfTrue="1" operator="equal">
      <formula>"ERROR"</formula>
    </cfRule>
  </conditionalFormatting>
  <conditionalFormatting sqref="O30">
    <cfRule type="cellIs" dxfId="131" priority="406" stopIfTrue="1" operator="equal">
      <formula>"ERROR"</formula>
    </cfRule>
  </conditionalFormatting>
  <conditionalFormatting sqref="S30">
    <cfRule type="cellIs" dxfId="130" priority="405" stopIfTrue="1" operator="equal">
      <formula>"ERROR"</formula>
    </cfRule>
  </conditionalFormatting>
  <conditionalFormatting sqref="G31">
    <cfRule type="cellIs" dxfId="129" priority="404" stopIfTrue="1" operator="equal">
      <formula>"ERROR"</formula>
    </cfRule>
  </conditionalFormatting>
  <conditionalFormatting sqref="K31">
    <cfRule type="cellIs" dxfId="128" priority="403" stopIfTrue="1" operator="equal">
      <formula>"ERROR"</formula>
    </cfRule>
  </conditionalFormatting>
  <conditionalFormatting sqref="O31">
    <cfRule type="cellIs" dxfId="127" priority="402" stopIfTrue="1" operator="equal">
      <formula>"ERROR"</formula>
    </cfRule>
  </conditionalFormatting>
  <conditionalFormatting sqref="S31">
    <cfRule type="cellIs" dxfId="126" priority="401" stopIfTrue="1" operator="equal">
      <formula>"ERROR"</formula>
    </cfRule>
  </conditionalFormatting>
  <conditionalFormatting sqref="G32">
    <cfRule type="cellIs" dxfId="125" priority="400" stopIfTrue="1" operator="equal">
      <formula>"ERROR"</formula>
    </cfRule>
  </conditionalFormatting>
  <conditionalFormatting sqref="K32">
    <cfRule type="cellIs" dxfId="124" priority="399" stopIfTrue="1" operator="equal">
      <formula>"ERROR"</formula>
    </cfRule>
  </conditionalFormatting>
  <conditionalFormatting sqref="O32">
    <cfRule type="cellIs" dxfId="123" priority="398" stopIfTrue="1" operator="equal">
      <formula>"ERROR"</formula>
    </cfRule>
  </conditionalFormatting>
  <conditionalFormatting sqref="S32">
    <cfRule type="cellIs" dxfId="122" priority="397" stopIfTrue="1" operator="equal">
      <formula>"ERROR"</formula>
    </cfRule>
  </conditionalFormatting>
  <conditionalFormatting sqref="G33">
    <cfRule type="cellIs" dxfId="121" priority="396" stopIfTrue="1" operator="equal">
      <formula>"ERROR"</formula>
    </cfRule>
  </conditionalFormatting>
  <conditionalFormatting sqref="K33">
    <cfRule type="cellIs" dxfId="120" priority="395" stopIfTrue="1" operator="equal">
      <formula>"ERROR"</formula>
    </cfRule>
  </conditionalFormatting>
  <conditionalFormatting sqref="O33">
    <cfRule type="cellIs" dxfId="119" priority="394" stopIfTrue="1" operator="equal">
      <formula>"ERROR"</formula>
    </cfRule>
  </conditionalFormatting>
  <conditionalFormatting sqref="S33">
    <cfRule type="cellIs" dxfId="118" priority="393" stopIfTrue="1" operator="equal">
      <formula>"ERROR"</formula>
    </cfRule>
  </conditionalFormatting>
  <conditionalFormatting sqref="G34">
    <cfRule type="cellIs" dxfId="117" priority="392" stopIfTrue="1" operator="equal">
      <formula>"ERROR"</formula>
    </cfRule>
  </conditionalFormatting>
  <conditionalFormatting sqref="K34">
    <cfRule type="cellIs" dxfId="116" priority="391" stopIfTrue="1" operator="equal">
      <formula>"ERROR"</formula>
    </cfRule>
  </conditionalFormatting>
  <conditionalFormatting sqref="O34">
    <cfRule type="cellIs" dxfId="115" priority="390" stopIfTrue="1" operator="equal">
      <formula>"ERROR"</formula>
    </cfRule>
  </conditionalFormatting>
  <conditionalFormatting sqref="S34">
    <cfRule type="cellIs" dxfId="114" priority="389" stopIfTrue="1" operator="equal">
      <formula>"ERROR"</formula>
    </cfRule>
  </conditionalFormatting>
  <conditionalFormatting sqref="G35">
    <cfRule type="cellIs" dxfId="113" priority="388" stopIfTrue="1" operator="equal">
      <formula>"ERROR"</formula>
    </cfRule>
  </conditionalFormatting>
  <conditionalFormatting sqref="K35">
    <cfRule type="cellIs" dxfId="112" priority="387" stopIfTrue="1" operator="equal">
      <formula>"ERROR"</formula>
    </cfRule>
  </conditionalFormatting>
  <conditionalFormatting sqref="O35">
    <cfRule type="cellIs" dxfId="111" priority="386" stopIfTrue="1" operator="equal">
      <formula>"ERROR"</formula>
    </cfRule>
  </conditionalFormatting>
  <conditionalFormatting sqref="S35">
    <cfRule type="cellIs" dxfId="110" priority="385" stopIfTrue="1" operator="equal">
      <formula>"ERROR"</formula>
    </cfRule>
  </conditionalFormatting>
  <conditionalFormatting sqref="G36">
    <cfRule type="cellIs" dxfId="109" priority="384" stopIfTrue="1" operator="equal">
      <formula>"ERROR"</formula>
    </cfRule>
  </conditionalFormatting>
  <conditionalFormatting sqref="K36">
    <cfRule type="cellIs" dxfId="108" priority="383" stopIfTrue="1" operator="equal">
      <formula>"ERROR"</formula>
    </cfRule>
  </conditionalFormatting>
  <conditionalFormatting sqref="O36">
    <cfRule type="cellIs" dxfId="107" priority="382" stopIfTrue="1" operator="equal">
      <formula>"ERROR"</formula>
    </cfRule>
  </conditionalFormatting>
  <conditionalFormatting sqref="S36">
    <cfRule type="cellIs" dxfId="106" priority="381" stopIfTrue="1" operator="equal">
      <formula>"ERROR"</formula>
    </cfRule>
  </conditionalFormatting>
  <conditionalFormatting sqref="G37">
    <cfRule type="cellIs" dxfId="105" priority="380" stopIfTrue="1" operator="equal">
      <formula>"ERROR"</formula>
    </cfRule>
  </conditionalFormatting>
  <conditionalFormatting sqref="K37">
    <cfRule type="cellIs" dxfId="104" priority="379" stopIfTrue="1" operator="equal">
      <formula>"ERROR"</formula>
    </cfRule>
  </conditionalFormatting>
  <conditionalFormatting sqref="O37">
    <cfRule type="cellIs" dxfId="103" priority="378" stopIfTrue="1" operator="equal">
      <formula>"ERROR"</formula>
    </cfRule>
  </conditionalFormatting>
  <conditionalFormatting sqref="S37">
    <cfRule type="cellIs" dxfId="102" priority="377" stopIfTrue="1" operator="equal">
      <formula>"ERROR"</formula>
    </cfRule>
  </conditionalFormatting>
  <conditionalFormatting sqref="G38">
    <cfRule type="cellIs" dxfId="101" priority="376" stopIfTrue="1" operator="equal">
      <formula>"ERROR"</formula>
    </cfRule>
  </conditionalFormatting>
  <conditionalFormatting sqref="K38">
    <cfRule type="cellIs" dxfId="100" priority="375" stopIfTrue="1" operator="equal">
      <formula>"ERROR"</formula>
    </cfRule>
  </conditionalFormatting>
  <conditionalFormatting sqref="O38">
    <cfRule type="cellIs" dxfId="99" priority="374" stopIfTrue="1" operator="equal">
      <formula>"ERROR"</formula>
    </cfRule>
  </conditionalFormatting>
  <conditionalFormatting sqref="S38">
    <cfRule type="cellIs" dxfId="98" priority="373" stopIfTrue="1" operator="equal">
      <formula>"ERROR"</formula>
    </cfRule>
  </conditionalFormatting>
  <conditionalFormatting sqref="G39">
    <cfRule type="cellIs" dxfId="97" priority="372" stopIfTrue="1" operator="equal">
      <formula>"ERROR"</formula>
    </cfRule>
  </conditionalFormatting>
  <conditionalFormatting sqref="K39">
    <cfRule type="cellIs" dxfId="96" priority="371" stopIfTrue="1" operator="equal">
      <formula>"ERROR"</formula>
    </cfRule>
  </conditionalFormatting>
  <conditionalFormatting sqref="O39">
    <cfRule type="cellIs" dxfId="95" priority="370" stopIfTrue="1" operator="equal">
      <formula>"ERROR"</formula>
    </cfRule>
  </conditionalFormatting>
  <conditionalFormatting sqref="S39">
    <cfRule type="cellIs" dxfId="94" priority="369" stopIfTrue="1" operator="equal">
      <formula>"ERROR"</formula>
    </cfRule>
  </conditionalFormatting>
  <conditionalFormatting sqref="G40">
    <cfRule type="cellIs" dxfId="93" priority="368" stopIfTrue="1" operator="equal">
      <formula>"ERROR"</formula>
    </cfRule>
  </conditionalFormatting>
  <conditionalFormatting sqref="K40">
    <cfRule type="cellIs" dxfId="92" priority="367" stopIfTrue="1" operator="equal">
      <formula>"ERROR"</formula>
    </cfRule>
  </conditionalFormatting>
  <conditionalFormatting sqref="O40">
    <cfRule type="cellIs" dxfId="91" priority="366" stopIfTrue="1" operator="equal">
      <formula>"ERROR"</formula>
    </cfRule>
  </conditionalFormatting>
  <conditionalFormatting sqref="S40">
    <cfRule type="cellIs" dxfId="90" priority="365" stopIfTrue="1" operator="equal">
      <formula>"ERROR"</formula>
    </cfRule>
  </conditionalFormatting>
  <conditionalFormatting sqref="G41">
    <cfRule type="cellIs" dxfId="89" priority="364" stopIfTrue="1" operator="equal">
      <formula>"ERROR"</formula>
    </cfRule>
  </conditionalFormatting>
  <conditionalFormatting sqref="K41">
    <cfRule type="cellIs" dxfId="88" priority="363" stopIfTrue="1" operator="equal">
      <formula>"ERROR"</formula>
    </cfRule>
  </conditionalFormatting>
  <conditionalFormatting sqref="O41">
    <cfRule type="cellIs" dxfId="87" priority="362" stopIfTrue="1" operator="equal">
      <formula>"ERROR"</formula>
    </cfRule>
  </conditionalFormatting>
  <conditionalFormatting sqref="S41">
    <cfRule type="cellIs" dxfId="86" priority="361" stopIfTrue="1" operator="equal">
      <formula>"ERROR"</formula>
    </cfRule>
  </conditionalFormatting>
  <conditionalFormatting sqref="G42">
    <cfRule type="cellIs" dxfId="85" priority="360" stopIfTrue="1" operator="equal">
      <formula>"ERROR"</formula>
    </cfRule>
  </conditionalFormatting>
  <conditionalFormatting sqref="K42">
    <cfRule type="cellIs" dxfId="84" priority="359" stopIfTrue="1" operator="equal">
      <formula>"ERROR"</formula>
    </cfRule>
  </conditionalFormatting>
  <conditionalFormatting sqref="O42">
    <cfRule type="cellIs" dxfId="83" priority="358" stopIfTrue="1" operator="equal">
      <formula>"ERROR"</formula>
    </cfRule>
  </conditionalFormatting>
  <conditionalFormatting sqref="S42">
    <cfRule type="cellIs" dxfId="82" priority="357" stopIfTrue="1" operator="equal">
      <formula>"ERROR"</formula>
    </cfRule>
  </conditionalFormatting>
  <conditionalFormatting sqref="G43">
    <cfRule type="cellIs" dxfId="81" priority="356" stopIfTrue="1" operator="equal">
      <formula>"ERROR"</formula>
    </cfRule>
  </conditionalFormatting>
  <conditionalFormatting sqref="K43">
    <cfRule type="cellIs" dxfId="80" priority="355" stopIfTrue="1" operator="equal">
      <formula>"ERROR"</formula>
    </cfRule>
  </conditionalFormatting>
  <conditionalFormatting sqref="O43">
    <cfRule type="cellIs" dxfId="79" priority="354" stopIfTrue="1" operator="equal">
      <formula>"ERROR"</formula>
    </cfRule>
  </conditionalFormatting>
  <conditionalFormatting sqref="S43">
    <cfRule type="cellIs" dxfId="78" priority="353" stopIfTrue="1" operator="equal">
      <formula>"ERROR"</formula>
    </cfRule>
  </conditionalFormatting>
  <conditionalFormatting sqref="G45">
    <cfRule type="cellIs" dxfId="77" priority="348" stopIfTrue="1" operator="equal">
      <formula>"ERROR"</formula>
    </cfRule>
  </conditionalFormatting>
  <conditionalFormatting sqref="K45">
    <cfRule type="cellIs" dxfId="76" priority="347" stopIfTrue="1" operator="equal">
      <formula>"ERROR"</formula>
    </cfRule>
  </conditionalFormatting>
  <conditionalFormatting sqref="O45">
    <cfRule type="cellIs" dxfId="75" priority="346" stopIfTrue="1" operator="equal">
      <formula>"ERROR"</formula>
    </cfRule>
  </conditionalFormatting>
  <conditionalFormatting sqref="S45">
    <cfRule type="cellIs" dxfId="74" priority="345" stopIfTrue="1" operator="equal">
      <formula>"ERROR"</formula>
    </cfRule>
  </conditionalFormatting>
  <conditionalFormatting sqref="G44">
    <cfRule type="cellIs" dxfId="73" priority="352" stopIfTrue="1" operator="equal">
      <formula>"ERROR"</formula>
    </cfRule>
  </conditionalFormatting>
  <conditionalFormatting sqref="K44">
    <cfRule type="cellIs" dxfId="72" priority="351" stopIfTrue="1" operator="equal">
      <formula>"ERROR"</formula>
    </cfRule>
  </conditionalFormatting>
  <conditionalFormatting sqref="O44">
    <cfRule type="cellIs" dxfId="71" priority="350" stopIfTrue="1" operator="equal">
      <formula>"ERROR"</formula>
    </cfRule>
  </conditionalFormatting>
  <conditionalFormatting sqref="S44">
    <cfRule type="cellIs" dxfId="70" priority="349" stopIfTrue="1" operator="equal">
      <formula>"ERROR"</formula>
    </cfRule>
  </conditionalFormatting>
  <conditionalFormatting sqref="G46">
    <cfRule type="cellIs" dxfId="69" priority="344" stopIfTrue="1" operator="equal">
      <formula>"ERROR"</formula>
    </cfRule>
  </conditionalFormatting>
  <conditionalFormatting sqref="S46">
    <cfRule type="cellIs" dxfId="68" priority="343" stopIfTrue="1" operator="equal">
      <formula>"ERROR"</formula>
    </cfRule>
  </conditionalFormatting>
  <conditionalFormatting sqref="K46">
    <cfRule type="cellIs" dxfId="67" priority="342" stopIfTrue="1" operator="equal">
      <formula>"ERROR"</formula>
    </cfRule>
  </conditionalFormatting>
  <conditionalFormatting sqref="O46">
    <cfRule type="cellIs" dxfId="66" priority="341" stopIfTrue="1" operator="equal">
      <formula>"ERROR"</formula>
    </cfRule>
  </conditionalFormatting>
  <conditionalFormatting sqref="B4">
    <cfRule type="cellIs" dxfId="65" priority="338" stopIfTrue="1" operator="equal">
      <formula>"ERROR"</formula>
    </cfRule>
  </conditionalFormatting>
  <conditionalFormatting sqref="V3 V6:V45">
    <cfRule type="cellIs" dxfId="64" priority="335" stopIfTrue="1" operator="equal">
      <formula>"ERROR"</formula>
    </cfRule>
  </conditionalFormatting>
  <conditionalFormatting sqref="AL3">
    <cfRule type="cellIs" dxfId="63" priority="333" stopIfTrue="1" operator="equal">
      <formula>"ERROR"</formula>
    </cfRule>
  </conditionalFormatting>
  <conditionalFormatting sqref="AD3">
    <cfRule type="cellIs" dxfId="62" priority="334" stopIfTrue="1" operator="equal">
      <formula>"ERROR"</formula>
    </cfRule>
  </conditionalFormatting>
  <conditionalFormatting sqref="AT3">
    <cfRule type="cellIs" dxfId="61" priority="332" stopIfTrue="1" operator="equal">
      <formula>"ERROR"</formula>
    </cfRule>
  </conditionalFormatting>
  <conditionalFormatting sqref="AD6:AD44">
    <cfRule type="cellIs" dxfId="60" priority="331" stopIfTrue="1" operator="equal">
      <formula>"ERROR"</formula>
    </cfRule>
  </conditionalFormatting>
  <conditionalFormatting sqref="AL6:AL45">
    <cfRule type="cellIs" dxfId="59" priority="330" stopIfTrue="1" operator="equal">
      <formula>"ERROR"</formula>
    </cfRule>
  </conditionalFormatting>
  <conditionalFormatting sqref="X47">
    <cfRule type="cellIs" dxfId="58" priority="329" stopIfTrue="1" operator="equal">
      <formula>"ERROR"</formula>
    </cfRule>
  </conditionalFormatting>
  <conditionalFormatting sqref="AN47">
    <cfRule type="cellIs" dxfId="57" priority="327" stopIfTrue="1" operator="equal">
      <formula>"ERROR"</formula>
    </cfRule>
  </conditionalFormatting>
  <conditionalFormatting sqref="AT6">
    <cfRule type="cellIs" dxfId="56" priority="326" stopIfTrue="1" operator="equal">
      <formula>"ERROR"</formula>
    </cfRule>
  </conditionalFormatting>
  <conditionalFormatting sqref="AF47">
    <cfRule type="cellIs" dxfId="55" priority="328" stopIfTrue="1" operator="equal">
      <formula>"ERROR"</formula>
    </cfRule>
  </conditionalFormatting>
  <conditionalFormatting sqref="V46">
    <cfRule type="cellIs" dxfId="54" priority="169" stopIfTrue="1" operator="equal">
      <formula>"ERROR"</formula>
    </cfRule>
  </conditionalFormatting>
  <conditionalFormatting sqref="AT46">
    <cfRule type="cellIs" dxfId="53" priority="168" stopIfTrue="1" operator="equal">
      <formula>"ERROR"</formula>
    </cfRule>
  </conditionalFormatting>
  <conditionalFormatting sqref="AD46">
    <cfRule type="cellIs" dxfId="52" priority="167" stopIfTrue="1" operator="equal">
      <formula>"ERROR"</formula>
    </cfRule>
  </conditionalFormatting>
  <conditionalFormatting sqref="AL46">
    <cfRule type="cellIs" dxfId="51" priority="166" stopIfTrue="1" operator="equal">
      <formula>"ERROR"</formula>
    </cfRule>
  </conditionalFormatting>
  <conditionalFormatting sqref="AT45">
    <cfRule type="cellIs" dxfId="50" priority="10" stopIfTrue="1" operator="equal">
      <formula>"ERROR"</formula>
    </cfRule>
  </conditionalFormatting>
  <conditionalFormatting sqref="AT7">
    <cfRule type="cellIs" dxfId="49" priority="162" stopIfTrue="1" operator="equal">
      <formula>"ERROR"</formula>
    </cfRule>
  </conditionalFormatting>
  <conditionalFormatting sqref="AT8">
    <cfRule type="cellIs" dxfId="48" priority="158" stopIfTrue="1" operator="equal">
      <formula>"ERROR"</formula>
    </cfRule>
  </conditionalFormatting>
  <conditionalFormatting sqref="AT9">
    <cfRule type="cellIs" dxfId="47" priority="154" stopIfTrue="1" operator="equal">
      <formula>"ERROR"</formula>
    </cfRule>
  </conditionalFormatting>
  <conditionalFormatting sqref="AT10">
    <cfRule type="cellIs" dxfId="46" priority="150" stopIfTrue="1" operator="equal">
      <formula>"ERROR"</formula>
    </cfRule>
  </conditionalFormatting>
  <conditionalFormatting sqref="AT11">
    <cfRule type="cellIs" dxfId="45" priority="146" stopIfTrue="1" operator="equal">
      <formula>"ERROR"</formula>
    </cfRule>
  </conditionalFormatting>
  <conditionalFormatting sqref="AT12">
    <cfRule type="cellIs" dxfId="44" priority="142" stopIfTrue="1" operator="equal">
      <formula>"ERROR"</formula>
    </cfRule>
  </conditionalFormatting>
  <conditionalFormatting sqref="AT13">
    <cfRule type="cellIs" dxfId="43" priority="138" stopIfTrue="1" operator="equal">
      <formula>"ERROR"</formula>
    </cfRule>
  </conditionalFormatting>
  <conditionalFormatting sqref="AT14">
    <cfRule type="cellIs" dxfId="42" priority="134" stopIfTrue="1" operator="equal">
      <formula>"ERROR"</formula>
    </cfRule>
  </conditionalFormatting>
  <conditionalFormatting sqref="AT15">
    <cfRule type="cellIs" dxfId="41" priority="130" stopIfTrue="1" operator="equal">
      <formula>"ERROR"</formula>
    </cfRule>
  </conditionalFormatting>
  <conditionalFormatting sqref="AT16">
    <cfRule type="cellIs" dxfId="40" priority="126" stopIfTrue="1" operator="equal">
      <formula>"ERROR"</formula>
    </cfRule>
  </conditionalFormatting>
  <conditionalFormatting sqref="AT17">
    <cfRule type="cellIs" dxfId="39" priority="122" stopIfTrue="1" operator="equal">
      <formula>"ERROR"</formula>
    </cfRule>
  </conditionalFormatting>
  <conditionalFormatting sqref="AT18">
    <cfRule type="cellIs" dxfId="38" priority="118" stopIfTrue="1" operator="equal">
      <formula>"ERROR"</formula>
    </cfRule>
  </conditionalFormatting>
  <conditionalFormatting sqref="AT19">
    <cfRule type="cellIs" dxfId="37" priority="114" stopIfTrue="1" operator="equal">
      <formula>"ERROR"</formula>
    </cfRule>
  </conditionalFormatting>
  <conditionalFormatting sqref="AT20">
    <cfRule type="cellIs" dxfId="36" priority="110" stopIfTrue="1" operator="equal">
      <formula>"ERROR"</formula>
    </cfRule>
  </conditionalFormatting>
  <conditionalFormatting sqref="AT21">
    <cfRule type="cellIs" dxfId="35" priority="106" stopIfTrue="1" operator="equal">
      <formula>"ERROR"</formula>
    </cfRule>
  </conditionalFormatting>
  <conditionalFormatting sqref="AT22">
    <cfRule type="cellIs" dxfId="34" priority="102" stopIfTrue="1" operator="equal">
      <formula>"ERROR"</formula>
    </cfRule>
  </conditionalFormatting>
  <conditionalFormatting sqref="AT23">
    <cfRule type="cellIs" dxfId="33" priority="98" stopIfTrue="1" operator="equal">
      <formula>"ERROR"</formula>
    </cfRule>
  </conditionalFormatting>
  <conditionalFormatting sqref="AT24">
    <cfRule type="cellIs" dxfId="32" priority="94" stopIfTrue="1" operator="equal">
      <formula>"ERROR"</formula>
    </cfRule>
  </conditionalFormatting>
  <conditionalFormatting sqref="AT25">
    <cfRule type="cellIs" dxfId="31" priority="90" stopIfTrue="1" operator="equal">
      <formula>"ERROR"</formula>
    </cfRule>
  </conditionalFormatting>
  <conditionalFormatting sqref="AT26">
    <cfRule type="cellIs" dxfId="30" priority="86" stopIfTrue="1" operator="equal">
      <formula>"ERROR"</formula>
    </cfRule>
  </conditionalFormatting>
  <conditionalFormatting sqref="AT27">
    <cfRule type="cellIs" dxfId="29" priority="82" stopIfTrue="1" operator="equal">
      <formula>"ERROR"</formula>
    </cfRule>
  </conditionalFormatting>
  <conditionalFormatting sqref="AT28">
    <cfRule type="cellIs" dxfId="28" priority="78" stopIfTrue="1" operator="equal">
      <formula>"ERROR"</formula>
    </cfRule>
  </conditionalFormatting>
  <conditionalFormatting sqref="AT29">
    <cfRule type="cellIs" dxfId="27" priority="74" stopIfTrue="1" operator="equal">
      <formula>"ERROR"</formula>
    </cfRule>
  </conditionalFormatting>
  <conditionalFormatting sqref="AT30">
    <cfRule type="cellIs" dxfId="26" priority="70" stopIfTrue="1" operator="equal">
      <formula>"ERROR"</formula>
    </cfRule>
  </conditionalFormatting>
  <conditionalFormatting sqref="AT31">
    <cfRule type="cellIs" dxfId="25" priority="66" stopIfTrue="1" operator="equal">
      <formula>"ERROR"</formula>
    </cfRule>
  </conditionalFormatting>
  <conditionalFormatting sqref="AT32">
    <cfRule type="cellIs" dxfId="24" priority="62" stopIfTrue="1" operator="equal">
      <formula>"ERROR"</formula>
    </cfRule>
  </conditionalFormatting>
  <conditionalFormatting sqref="AT33">
    <cfRule type="cellIs" dxfId="23" priority="58" stopIfTrue="1" operator="equal">
      <formula>"ERROR"</formula>
    </cfRule>
  </conditionalFormatting>
  <conditionalFormatting sqref="AT34">
    <cfRule type="cellIs" dxfId="22" priority="54" stopIfTrue="1" operator="equal">
      <formula>"ERROR"</formula>
    </cfRule>
  </conditionalFormatting>
  <conditionalFormatting sqref="AT35">
    <cfRule type="cellIs" dxfId="21" priority="50" stopIfTrue="1" operator="equal">
      <formula>"ERROR"</formula>
    </cfRule>
  </conditionalFormatting>
  <conditionalFormatting sqref="AT36">
    <cfRule type="cellIs" dxfId="20" priority="46" stopIfTrue="1" operator="equal">
      <formula>"ERROR"</formula>
    </cfRule>
  </conditionalFormatting>
  <conditionalFormatting sqref="AT37">
    <cfRule type="cellIs" dxfId="19" priority="42" stopIfTrue="1" operator="equal">
      <formula>"ERROR"</formula>
    </cfRule>
  </conditionalFormatting>
  <conditionalFormatting sqref="AT38">
    <cfRule type="cellIs" dxfId="18" priority="38" stopIfTrue="1" operator="equal">
      <formula>"ERROR"</formula>
    </cfRule>
  </conditionalFormatting>
  <conditionalFormatting sqref="AT39">
    <cfRule type="cellIs" dxfId="17" priority="34" stopIfTrue="1" operator="equal">
      <formula>"ERROR"</formula>
    </cfRule>
  </conditionalFormatting>
  <conditionalFormatting sqref="AT40">
    <cfRule type="cellIs" dxfId="16" priority="30" stopIfTrue="1" operator="equal">
      <formula>"ERROR"</formula>
    </cfRule>
  </conditionalFormatting>
  <conditionalFormatting sqref="AT41">
    <cfRule type="cellIs" dxfId="15" priority="26" stopIfTrue="1" operator="equal">
      <formula>"ERROR"</formula>
    </cfRule>
  </conditionalFormatting>
  <conditionalFormatting sqref="AT42">
    <cfRule type="cellIs" dxfId="14" priority="22" stopIfTrue="1" operator="equal">
      <formula>"ERROR"</formula>
    </cfRule>
  </conditionalFormatting>
  <conditionalFormatting sqref="AT43">
    <cfRule type="cellIs" dxfId="13" priority="18" stopIfTrue="1" operator="equal">
      <formula>"ERROR"</formula>
    </cfRule>
  </conditionalFormatting>
  <conditionalFormatting sqref="AT44">
    <cfRule type="cellIs" dxfId="12" priority="14" stopIfTrue="1" operator="equal">
      <formula>"ERROR"</formula>
    </cfRule>
  </conditionalFormatting>
  <conditionalFormatting sqref="AD45">
    <cfRule type="cellIs" dxfId="11" priority="12" stopIfTrue="1" operator="equal">
      <formula>"ERROR"</formula>
    </cfRule>
  </conditionalFormatting>
  <conditionalFormatting sqref="Z46">
    <cfRule type="cellIs" dxfId="10" priority="7" stopIfTrue="1" operator="equal">
      <formula>"ERROR"</formula>
    </cfRule>
  </conditionalFormatting>
  <conditionalFormatting sqref="AB47">
    <cfRule type="cellIs" dxfId="9" priority="8" stopIfTrue="1" operator="equal">
      <formula>"ERROR"</formula>
    </cfRule>
  </conditionalFormatting>
  <conditionalFormatting sqref="Z3 Z6:Z45">
    <cfRule type="cellIs" dxfId="8" priority="9" stopIfTrue="1" operator="equal">
      <formula>"ERROR"</formula>
    </cfRule>
  </conditionalFormatting>
  <conditionalFormatting sqref="AH46">
    <cfRule type="cellIs" dxfId="7" priority="4" stopIfTrue="1" operator="equal">
      <formula>"ERROR"</formula>
    </cfRule>
  </conditionalFormatting>
  <conditionalFormatting sqref="AP46">
    <cfRule type="cellIs" dxfId="6" priority="1" stopIfTrue="1" operator="equal">
      <formula>"ERROR"</formula>
    </cfRule>
  </conditionalFormatting>
  <conditionalFormatting sqref="AH3 AH6:AH45">
    <cfRule type="cellIs" dxfId="5" priority="6" stopIfTrue="1" operator="equal">
      <formula>"ERROR"</formula>
    </cfRule>
  </conditionalFormatting>
  <conditionalFormatting sqref="AJ47">
    <cfRule type="cellIs" dxfId="4" priority="5" stopIfTrue="1" operator="equal">
      <formula>"ERROR"</formula>
    </cfRule>
  </conditionalFormatting>
  <conditionalFormatting sqref="AR47">
    <cfRule type="cellIs" dxfId="3" priority="2" stopIfTrue="1" operator="equal">
      <formula>"ERROR"</formula>
    </cfRule>
  </conditionalFormatting>
  <conditionalFormatting sqref="AP3 AP6:AP45">
    <cfRule type="cellIs" dxfId="2" priority="3" stopIfTrue="1" operator="equal">
      <formula>"ERROR"</formula>
    </cfRule>
  </conditionalFormatting>
  <dataValidations count="1">
    <dataValidation type="list" allowBlank="1" showInputMessage="1" showErrorMessage="1" sqref="D6:E45">
      <formula1>Countries</formula1>
    </dataValidation>
  </dataValidations>
  <printOptions horizontalCentered="1"/>
  <pageMargins left="0.25" right="0.25" top="0.75" bottom="0.75" header="0.3" footer="0.3"/>
  <pageSetup paperSize="9" scale="68" orientation="landscape" r:id="rId4"/>
  <headerFooter>
    <oddFooter>&amp;CPage &amp;P of 3</oddFooter>
  </headerFooter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B231"/>
  <sheetViews>
    <sheetView zoomScale="120" zoomScaleNormal="120" workbookViewId="0">
      <selection activeCell="W14" sqref="W14"/>
    </sheetView>
  </sheetViews>
  <sheetFormatPr defaultColWidth="0" defaultRowHeight="12.75" zeroHeight="1" x14ac:dyDescent="0.2"/>
  <cols>
    <col min="1" max="1" width="5.140625" style="1" customWidth="1"/>
    <col min="2" max="2" width="29.85546875" style="3" customWidth="1"/>
    <col min="3" max="3" width="17.5703125" style="3" customWidth="1"/>
    <col min="4" max="4" width="7.42578125" style="3" hidden="1" customWidth="1"/>
    <col min="5" max="5" width="24.42578125" style="3" customWidth="1"/>
    <col min="6" max="6" width="23.7109375" style="3" customWidth="1"/>
    <col min="7" max="7" width="8" style="1" customWidth="1"/>
    <col min="8" max="8" width="6.85546875" style="1" bestFit="1" customWidth="1"/>
    <col min="9" max="9" width="10.140625" style="1" customWidth="1"/>
    <col min="10" max="10" width="1.42578125" style="1" customWidth="1"/>
    <col min="11" max="11" width="7.5703125" style="1" customWidth="1"/>
    <col min="12" max="12" width="6.85546875" style="1" bestFit="1" customWidth="1"/>
    <col min="13" max="13" width="10.140625" style="1" bestFit="1" customWidth="1"/>
    <col min="14" max="14" width="1.42578125" style="1" customWidth="1"/>
    <col min="15" max="15" width="7.42578125" style="1" customWidth="1"/>
    <col min="16" max="16" width="6.85546875" style="1" bestFit="1" customWidth="1"/>
    <col min="17" max="17" width="10.140625" style="1" bestFit="1" customWidth="1"/>
    <col min="18" max="18" width="1.42578125" style="1" customWidth="1"/>
    <col min="19" max="19" width="7.42578125" style="1" customWidth="1"/>
    <col min="20" max="20" width="6.85546875" style="1" bestFit="1" customWidth="1"/>
    <col min="21" max="21" width="10.140625" style="1" bestFit="1" customWidth="1"/>
    <col min="22" max="22" width="8.85546875" style="1" customWidth="1"/>
    <col min="23" max="23" width="12.42578125" style="1" customWidth="1"/>
    <col min="24" max="24" width="2.42578125" style="1" customWidth="1"/>
    <col min="25" max="26" width="8" style="1" hidden="1" customWidth="1"/>
    <col min="27" max="27" width="6.85546875" style="1" hidden="1" customWidth="1"/>
    <col min="28" max="29" width="10.140625" style="1" hidden="1" customWidth="1"/>
    <col min="30" max="30" width="1.42578125" style="1" hidden="1" customWidth="1"/>
    <col min="31" max="32" width="7.5703125" style="1" hidden="1" customWidth="1"/>
    <col min="33" max="33" width="6.85546875" style="1" hidden="1" customWidth="1"/>
    <col min="34" max="35" width="10.140625" style="1" hidden="1" customWidth="1"/>
    <col min="36" max="36" width="1.42578125" style="1" hidden="1" customWidth="1"/>
    <col min="37" max="38" width="7.42578125" style="1" hidden="1" customWidth="1"/>
    <col min="39" max="39" width="6.85546875" style="1" hidden="1" customWidth="1"/>
    <col min="40" max="41" width="10.140625" style="1" hidden="1" customWidth="1"/>
    <col min="42" max="42" width="1.42578125" style="1" hidden="1" customWidth="1"/>
    <col min="43" max="44" width="7.42578125" style="1" hidden="1" customWidth="1"/>
    <col min="45" max="45" width="6.85546875" style="1" hidden="1" customWidth="1"/>
    <col min="46" max="47" width="10.140625" style="1" hidden="1" customWidth="1"/>
    <col min="48" max="48" width="8.85546875" style="1" hidden="1" customWidth="1"/>
    <col min="49" max="50" width="12.42578125" style="1" hidden="1" customWidth="1"/>
    <col min="51" max="53" width="4.42578125" style="1" hidden="1" customWidth="1"/>
    <col min="54" max="54" width="1.140625" style="1" hidden="1" customWidth="1"/>
    <col min="55" max="16384" width="8.7109375" style="1" hidden="1"/>
  </cols>
  <sheetData>
    <row r="1" spans="1:53" s="2" customFormat="1" ht="16.5" customHeight="1" thickBot="1" x14ac:dyDescent="0.25">
      <c r="A1" s="452" t="str">
        <f>+Translation!A49</f>
        <v>Part III - Project implementation support</v>
      </c>
      <c r="B1" s="453"/>
      <c r="C1" s="453"/>
      <c r="D1" s="453"/>
      <c r="E1" s="453"/>
      <c r="F1" s="453"/>
      <c r="G1" s="453"/>
      <c r="H1" s="453"/>
      <c r="I1" s="453"/>
      <c r="J1" s="453"/>
      <c r="K1" s="453"/>
      <c r="L1" s="453"/>
      <c r="M1" s="453"/>
      <c r="N1" s="453"/>
      <c r="O1" s="453"/>
      <c r="P1" s="453"/>
      <c r="Q1" s="453"/>
      <c r="R1" s="453"/>
      <c r="S1" s="453"/>
      <c r="T1" s="453"/>
      <c r="U1" s="453"/>
      <c r="V1" s="453"/>
      <c r="W1" s="454"/>
      <c r="X1" s="201"/>
      <c r="Y1" s="465" t="s">
        <v>452</v>
      </c>
      <c r="Z1" s="465"/>
      <c r="AA1" s="465"/>
      <c r="AB1" s="465"/>
      <c r="AC1" s="465"/>
      <c r="AD1" s="465"/>
      <c r="AE1" s="465"/>
      <c r="AF1" s="465"/>
      <c r="AG1" s="465"/>
      <c r="AH1" s="465"/>
      <c r="AI1" s="465"/>
      <c r="AJ1" s="465"/>
      <c r="AK1" s="465"/>
      <c r="AL1" s="465"/>
      <c r="AM1" s="465"/>
      <c r="AN1" s="465"/>
      <c r="AO1" s="465"/>
      <c r="AP1" s="465"/>
      <c r="AQ1" s="465"/>
      <c r="AR1" s="465"/>
      <c r="AS1" s="465"/>
      <c r="AT1" s="465"/>
      <c r="AU1" s="465"/>
      <c r="AV1" s="465"/>
      <c r="AW1" s="465"/>
      <c r="AX1" s="474" t="s">
        <v>530</v>
      </c>
      <c r="AY1" s="475"/>
      <c r="AZ1" s="475"/>
      <c r="BA1" s="476"/>
    </row>
    <row r="2" spans="1:53" s="4" customFormat="1" ht="25.5" customHeight="1" x14ac:dyDescent="0.2">
      <c r="A2" s="460" t="str">
        <f>+Translation!A50</f>
        <v xml:space="preserve">Partner </v>
      </c>
      <c r="B2" s="461"/>
      <c r="C2" s="462"/>
      <c r="D2" s="448"/>
      <c r="E2" s="84"/>
      <c r="F2" s="84"/>
      <c r="G2" s="457" t="str">
        <f>+Translation!A53</f>
        <v xml:space="preserve">Manager </v>
      </c>
      <c r="H2" s="458"/>
      <c r="I2" s="459"/>
      <c r="J2" s="7"/>
      <c r="K2" s="456" t="str">
        <f>+Translation!A54</f>
        <v>Teacher/Trainer/Researcher</v>
      </c>
      <c r="L2" s="456"/>
      <c r="M2" s="456"/>
      <c r="N2" s="7"/>
      <c r="O2" s="456" t="str">
        <f>+Translation!A55</f>
        <v>Technician</v>
      </c>
      <c r="P2" s="456"/>
      <c r="Q2" s="456"/>
      <c r="R2" s="7"/>
      <c r="S2" s="456" t="str">
        <f>+Translation!A56</f>
        <v xml:space="preserve">Administrative </v>
      </c>
      <c r="T2" s="456"/>
      <c r="U2" s="456"/>
      <c r="V2" s="450" t="str">
        <f>+Translation!A60</f>
        <v>Total number of days</v>
      </c>
      <c r="W2" s="446" t="str">
        <f>+Translation!A61</f>
        <v>Grant requested</v>
      </c>
      <c r="X2" s="202"/>
      <c r="Y2" s="456" t="s">
        <v>1</v>
      </c>
      <c r="Z2" s="456"/>
      <c r="AA2" s="456"/>
      <c r="AB2" s="456"/>
      <c r="AC2" s="96"/>
      <c r="AD2" s="85"/>
      <c r="AE2" s="456" t="s">
        <v>272</v>
      </c>
      <c r="AF2" s="456"/>
      <c r="AG2" s="456"/>
      <c r="AH2" s="456"/>
      <c r="AI2" s="96"/>
      <c r="AJ2" s="85"/>
      <c r="AK2" s="456" t="s">
        <v>2</v>
      </c>
      <c r="AL2" s="456"/>
      <c r="AM2" s="456"/>
      <c r="AN2" s="456"/>
      <c r="AO2" s="96"/>
      <c r="AP2" s="85"/>
      <c r="AQ2" s="456" t="s">
        <v>3</v>
      </c>
      <c r="AR2" s="456"/>
      <c r="AS2" s="456"/>
      <c r="AT2" s="456"/>
      <c r="AU2" s="96"/>
      <c r="AV2" s="450" t="s">
        <v>450</v>
      </c>
      <c r="AW2" s="463" t="s">
        <v>451</v>
      </c>
      <c r="AX2" s="477"/>
      <c r="AY2" s="478"/>
      <c r="AZ2" s="478"/>
      <c r="BA2" s="479"/>
    </row>
    <row r="3" spans="1:53" s="4" customFormat="1" ht="38.25" customHeight="1" thickBot="1" x14ac:dyDescent="0.25">
      <c r="A3" s="72" t="s">
        <v>427</v>
      </c>
      <c r="B3" s="72" t="str">
        <f>+Translation!A51</f>
        <v>Name</v>
      </c>
      <c r="C3" s="73" t="str">
        <f>+Translation!A52</f>
        <v>Country</v>
      </c>
      <c r="D3" s="449"/>
      <c r="E3" s="73" t="str">
        <f>+Translation!A112</f>
        <v>Name of the person</v>
      </c>
      <c r="F3" s="225" t="str">
        <f>+Translation!A111</f>
        <v>Type of employment contract 
(national name on the contract)</v>
      </c>
      <c r="G3" s="8" t="str">
        <f>+Translation!A57</f>
        <v>Number of days</v>
      </c>
      <c r="H3" s="9" t="str">
        <f>+Translation!A58</f>
        <v>Unit cost per day</v>
      </c>
      <c r="I3" s="8" t="str">
        <f>+Translation!A59</f>
        <v>Total cost by category</v>
      </c>
      <c r="J3" s="8"/>
      <c r="K3" s="8" t="str">
        <f>+G3</f>
        <v>Number of days</v>
      </c>
      <c r="L3" s="9" t="str">
        <f>+H3</f>
        <v>Unit cost per day</v>
      </c>
      <c r="M3" s="8" t="str">
        <f>+I3</f>
        <v>Total cost by category</v>
      </c>
      <c r="N3" s="8"/>
      <c r="O3" s="8" t="str">
        <f>+G3</f>
        <v>Number of days</v>
      </c>
      <c r="P3" s="9" t="str">
        <f>+H3</f>
        <v>Unit cost per day</v>
      </c>
      <c r="Q3" s="8" t="str">
        <f>+I3</f>
        <v>Total cost by category</v>
      </c>
      <c r="R3" s="8"/>
      <c r="S3" s="8" t="str">
        <f>+G3</f>
        <v>Number of days</v>
      </c>
      <c r="T3" s="9" t="str">
        <f>+H3</f>
        <v>Unit cost per day</v>
      </c>
      <c r="U3" s="8" t="str">
        <f>+I3</f>
        <v>Total cost by category</v>
      </c>
      <c r="V3" s="451"/>
      <c r="W3" s="447"/>
      <c r="X3" s="202"/>
      <c r="Y3" s="8" t="s">
        <v>273</v>
      </c>
      <c r="Z3" s="91" t="s">
        <v>449</v>
      </c>
      <c r="AA3" s="9" t="s">
        <v>289</v>
      </c>
      <c r="AB3" s="8" t="s">
        <v>532</v>
      </c>
      <c r="AC3" s="98" t="s">
        <v>533</v>
      </c>
      <c r="AD3" s="8"/>
      <c r="AE3" s="8" t="str">
        <f>+Y3</f>
        <v>Number of days</v>
      </c>
      <c r="AF3" s="91" t="s">
        <v>449</v>
      </c>
      <c r="AG3" s="9" t="str">
        <f>+AA3</f>
        <v>Unit cost per day</v>
      </c>
      <c r="AH3" s="8" t="s">
        <v>532</v>
      </c>
      <c r="AI3" s="98" t="str">
        <f>+AC3</f>
        <v>Ineligible cost by category</v>
      </c>
      <c r="AJ3" s="8"/>
      <c r="AK3" s="8" t="str">
        <f>+Y3</f>
        <v>Number of days</v>
      </c>
      <c r="AL3" s="91" t="s">
        <v>449</v>
      </c>
      <c r="AM3" s="9" t="str">
        <f>+AA3</f>
        <v>Unit cost per day</v>
      </c>
      <c r="AN3" s="8" t="str">
        <f>+AB3</f>
        <v>EligibleTotal cost by category</v>
      </c>
      <c r="AO3" s="98" t="str">
        <f>+AI3</f>
        <v>Ineligible cost by category</v>
      </c>
      <c r="AP3" s="8"/>
      <c r="AQ3" s="8" t="str">
        <f>+Y3</f>
        <v>Number of days</v>
      </c>
      <c r="AR3" s="91" t="s">
        <v>449</v>
      </c>
      <c r="AS3" s="9" t="str">
        <f>+AA3</f>
        <v>Unit cost per day</v>
      </c>
      <c r="AT3" s="8" t="str">
        <f>+AB3</f>
        <v>EligibleTotal cost by category</v>
      </c>
      <c r="AU3" s="98" t="str">
        <f>+AO3</f>
        <v>Ineligible cost by category</v>
      </c>
      <c r="AV3" s="451"/>
      <c r="AW3" s="464"/>
      <c r="AX3" s="471" t="s">
        <v>531</v>
      </c>
      <c r="AY3" s="472"/>
      <c r="AZ3" s="472"/>
      <c r="BA3" s="473"/>
    </row>
    <row r="4" spans="1:53" ht="14.25" customHeight="1" x14ac:dyDescent="0.2">
      <c r="A4" s="38"/>
      <c r="B4" s="11" t="str">
        <f>IF(A4="","",VLOOKUP(A4,'II.Distribution of grant'!$A$6:$E$45,2,FALSE))</f>
        <v/>
      </c>
      <c r="C4" s="11" t="str">
        <f>IF(A4="","",VLOOKUP(A4,'II.Distribution of grant'!$A$6:$E$45,4,FALSE))</f>
        <v/>
      </c>
      <c r="D4" s="11" t="str">
        <f>IF(A4=""," ",VLOOKUP(C4,'Ceiling - Project impl.'!$A$1:$F$204,2,FALSE))</f>
        <v xml:space="preserve"> </v>
      </c>
      <c r="E4" s="6"/>
      <c r="F4" s="6"/>
      <c r="G4" s="6"/>
      <c r="H4" s="12" t="str">
        <f>IF(G4=""," ",VLOOKUP(C4,'Ceiling - Project impl.'!$A$1:$F$204,3,FALSE))</f>
        <v xml:space="preserve"> </v>
      </c>
      <c r="I4" s="13">
        <f>IFERROR(+G4*H4,0)</f>
        <v>0</v>
      </c>
      <c r="J4" s="14"/>
      <c r="K4" s="6"/>
      <c r="L4" s="12" t="str">
        <f>IF(K4=""," ",VLOOKUP(C4,'Ceiling - Project impl.'!$A$1:$F$204,4,FALSE))</f>
        <v xml:space="preserve"> </v>
      </c>
      <c r="M4" s="13">
        <f>IFERROR(+K4*L4,)</f>
        <v>0</v>
      </c>
      <c r="N4" s="14"/>
      <c r="O4" s="6"/>
      <c r="P4" s="12" t="str">
        <f>IF(O4=""," ",VLOOKUP(C4,'Ceiling - Project impl.'!$A$1:$F$204,5,FALSE))</f>
        <v xml:space="preserve"> </v>
      </c>
      <c r="Q4" s="13">
        <f>IFERROR(+O4*P4,0)</f>
        <v>0</v>
      </c>
      <c r="R4" s="14"/>
      <c r="S4" s="6"/>
      <c r="T4" s="12" t="str">
        <f>IF(S4=""," ",VLOOKUP(C4,'Ceiling - Project impl.'!$A$1:$F$204,6,FALSE))</f>
        <v xml:space="preserve"> </v>
      </c>
      <c r="U4" s="13">
        <f>IFERROR(+S4*T4,0)</f>
        <v>0</v>
      </c>
      <c r="V4" s="76">
        <f>+S4+O4+K4+G4</f>
        <v>0</v>
      </c>
      <c r="W4" s="15">
        <f>IFERROR(+U4+Q4+M4+I4,0)</f>
        <v>0</v>
      </c>
      <c r="X4" s="141"/>
      <c r="Y4" s="6">
        <f>+G4</f>
        <v>0</v>
      </c>
      <c r="Z4" s="92"/>
      <c r="AA4" s="12" t="str">
        <f>IF(G4=""," ",VLOOKUP(C4,'Ceiling - Project impl.'!$A$1:$F$204,3,FALSE))</f>
        <v xml:space="preserve"> </v>
      </c>
      <c r="AB4" s="13">
        <f t="shared" ref="AB4:AB183" si="0">IFERROR((Y4-Z4)*AA4,0)</f>
        <v>0</v>
      </c>
      <c r="AC4" s="100">
        <f>+I4-AB4</f>
        <v>0</v>
      </c>
      <c r="AD4" s="14"/>
      <c r="AE4" s="6">
        <f t="shared" ref="AE4:AE183" si="1">+K4</f>
        <v>0</v>
      </c>
      <c r="AF4" s="92"/>
      <c r="AG4" s="12" t="str">
        <f>IF(K4=""," ",VLOOKUP(C4,'Ceiling - Project impl.'!$A$1:$F$204,4,FALSE))</f>
        <v xml:space="preserve"> </v>
      </c>
      <c r="AH4" s="13">
        <f>IFERROR((AE4-AF4)*AG4,)</f>
        <v>0</v>
      </c>
      <c r="AI4" s="100">
        <f>+M4-AH4</f>
        <v>0</v>
      </c>
      <c r="AJ4" s="14"/>
      <c r="AK4" s="6">
        <f t="shared" ref="AK4:AK183" si="2">+O4</f>
        <v>0</v>
      </c>
      <c r="AL4" s="92"/>
      <c r="AM4" s="12" t="str">
        <f>IF(O4=""," ",VLOOKUP(C4,'Ceiling - Project impl.'!$A$1:$F$204,5,FALSE))</f>
        <v xml:space="preserve"> </v>
      </c>
      <c r="AN4" s="13">
        <f t="shared" ref="AN4:AN183" si="3">IFERROR((AK4-AL4)*AM4,0)</f>
        <v>0</v>
      </c>
      <c r="AO4" s="100">
        <f>+Q4-AN4</f>
        <v>0</v>
      </c>
      <c r="AP4" s="14"/>
      <c r="AQ4" s="6">
        <f t="shared" ref="AQ4:AQ183" si="4">+S4</f>
        <v>0</v>
      </c>
      <c r="AR4" s="92"/>
      <c r="AS4" s="12" t="str">
        <f>IF(S4=""," ",VLOOKUP(C4,'Ceiling - Project impl.'!$A$1:$F$204,6,FALSE))</f>
        <v xml:space="preserve"> </v>
      </c>
      <c r="AT4" s="13">
        <f t="shared" ref="AT4:AT183" si="5">IFERROR((AQ4-AR4)*AS4,0)</f>
        <v>0</v>
      </c>
      <c r="AU4" s="100">
        <f>+U4-AT4</f>
        <v>0</v>
      </c>
      <c r="AV4" s="76">
        <f t="shared" ref="AV4:AV183" si="6">+AQ4+AK4+AE4+Y4</f>
        <v>0</v>
      </c>
      <c r="AW4" s="15">
        <f>IFERROR(+AT4+AN4+AH4+AB4,0)</f>
        <v>0</v>
      </c>
      <c r="AX4" s="101">
        <f>+AC4+AI4+AO4+AU4</f>
        <v>0</v>
      </c>
      <c r="AY4" s="469"/>
      <c r="AZ4" s="470"/>
      <c r="BA4" s="470"/>
    </row>
    <row r="5" spans="1:53" ht="15" customHeight="1" x14ac:dyDescent="0.2">
      <c r="A5" s="38"/>
      <c r="B5" s="11" t="str">
        <f>IF(A5="","",VLOOKUP(A5,'II.Distribution of grant'!$A$6:$E$45,2,FALSE))</f>
        <v/>
      </c>
      <c r="C5" s="11" t="str">
        <f>IF(A5="","",VLOOKUP(A5,'II.Distribution of grant'!$A$6:$E$45,4,FALSE))</f>
        <v/>
      </c>
      <c r="D5" s="11" t="str">
        <f>IF(A5=""," ",VLOOKUP(C5,'Ceiling - Project impl.'!$A$1:$F$204,2,FALSE))</f>
        <v xml:space="preserve"> </v>
      </c>
      <c r="E5" s="6"/>
      <c r="F5" s="6"/>
      <c r="G5" s="6"/>
      <c r="H5" s="12" t="str">
        <f>IF(G5=""," ",VLOOKUP(C5,'Ceiling - Project impl.'!$A$1:$F$204,3,FALSE))</f>
        <v xml:space="preserve"> </v>
      </c>
      <c r="I5" s="13">
        <f t="shared" ref="I5:I183" si="7">IFERROR(+G5*H5,0)</f>
        <v>0</v>
      </c>
      <c r="J5" s="14"/>
      <c r="K5" s="6"/>
      <c r="L5" s="12" t="str">
        <f>IF(K5=""," ",VLOOKUP(C5,'Ceiling - Project impl.'!$A$1:$F$204,4,FALSE))</f>
        <v xml:space="preserve"> </v>
      </c>
      <c r="M5" s="13">
        <f t="shared" ref="M5:M183" si="8">IFERROR(+K5*L5,)</f>
        <v>0</v>
      </c>
      <c r="N5" s="14"/>
      <c r="O5" s="6"/>
      <c r="P5" s="12" t="str">
        <f>IF(O5=""," ",VLOOKUP(C5,'Ceiling - Project impl.'!$A$1:$F$204,5,FALSE))</f>
        <v xml:space="preserve"> </v>
      </c>
      <c r="Q5" s="13">
        <f t="shared" ref="Q5:Q183" si="9">IFERROR(+O5*P5,0)</f>
        <v>0</v>
      </c>
      <c r="R5" s="14"/>
      <c r="S5" s="6"/>
      <c r="T5" s="12" t="str">
        <f>IF(S5=""," ",VLOOKUP(C5,'Ceiling - Project impl.'!$A$1:$F$204,6,FALSE))</f>
        <v xml:space="preserve"> </v>
      </c>
      <c r="U5" s="13">
        <f t="shared" ref="U5:U183" si="10">IFERROR(+S5*T5,0)</f>
        <v>0</v>
      </c>
      <c r="V5" s="76">
        <f t="shared" ref="V5:V183" si="11">+S5+O5+K5+G5</f>
        <v>0</v>
      </c>
      <c r="W5" s="15">
        <f t="shared" ref="W5:W183" si="12">IFERROR(+U5+Q5+M5+I5,0)</f>
        <v>0</v>
      </c>
      <c r="X5" s="141"/>
      <c r="Y5" s="6">
        <f t="shared" ref="Y5:Y183" si="13">+G5</f>
        <v>0</v>
      </c>
      <c r="Z5" s="92"/>
      <c r="AA5" s="12" t="str">
        <f>IF(G5=""," ",VLOOKUP(C5,'Ceiling - Project impl.'!$A$1:$F$204,3,FALSE))</f>
        <v xml:space="preserve"> </v>
      </c>
      <c r="AB5" s="13">
        <f t="shared" si="0"/>
        <v>0</v>
      </c>
      <c r="AC5" s="100">
        <f t="shared" ref="AC5:AC183" si="14">+I5-AB5</f>
        <v>0</v>
      </c>
      <c r="AD5" s="14"/>
      <c r="AE5" s="6">
        <f t="shared" si="1"/>
        <v>0</v>
      </c>
      <c r="AF5" s="92"/>
      <c r="AG5" s="12" t="str">
        <f>IF(K5=""," ",VLOOKUP(C5,'Ceiling - Project impl.'!$A$1:$F$204,4,FALSE))</f>
        <v xml:space="preserve"> </v>
      </c>
      <c r="AH5" s="13">
        <f t="shared" ref="AH5:AH183" si="15">IFERROR((AE5-AF5)*AG5,)</f>
        <v>0</v>
      </c>
      <c r="AI5" s="100">
        <f t="shared" ref="AI5:AI183" si="16">+M5-AH5</f>
        <v>0</v>
      </c>
      <c r="AJ5" s="14"/>
      <c r="AK5" s="6">
        <f t="shared" si="2"/>
        <v>0</v>
      </c>
      <c r="AL5" s="92"/>
      <c r="AM5" s="12" t="str">
        <f>IF(O5=""," ",VLOOKUP(C5,'Ceiling - Project impl.'!$A$1:$F$204,5,FALSE))</f>
        <v xml:space="preserve"> </v>
      </c>
      <c r="AN5" s="13">
        <f t="shared" si="3"/>
        <v>0</v>
      </c>
      <c r="AO5" s="100">
        <f t="shared" ref="AO5:AO183" si="17">+Q5-AN5</f>
        <v>0</v>
      </c>
      <c r="AP5" s="14"/>
      <c r="AQ5" s="6">
        <f t="shared" si="4"/>
        <v>0</v>
      </c>
      <c r="AR5" s="92"/>
      <c r="AS5" s="12" t="str">
        <f>IF(S5=""," ",VLOOKUP(C5,'Ceiling - Project impl.'!$A$1:$F$204,6,FALSE))</f>
        <v xml:space="preserve"> </v>
      </c>
      <c r="AT5" s="13">
        <f t="shared" si="5"/>
        <v>0</v>
      </c>
      <c r="AU5" s="100">
        <f t="shared" ref="AU5:AU183" si="18">+U5-AT5</f>
        <v>0</v>
      </c>
      <c r="AV5" s="76">
        <f t="shared" si="6"/>
        <v>0</v>
      </c>
      <c r="AW5" s="15">
        <f t="shared" ref="AW5:AW183" si="19">IFERROR(+AT5+AN5+AH5+AB5,0)</f>
        <v>0</v>
      </c>
      <c r="AX5" s="101">
        <f t="shared" ref="AX5:AX183" si="20">+AC5+AI5+AO5+AU5</f>
        <v>0</v>
      </c>
      <c r="AY5" s="445"/>
      <c r="AZ5" s="445"/>
      <c r="BA5" s="445"/>
    </row>
    <row r="6" spans="1:53" x14ac:dyDescent="0.2">
      <c r="A6" s="38"/>
      <c r="B6" s="11" t="str">
        <f>IF(A6="","",VLOOKUP(A6,'II.Distribution of grant'!$A$6:$E$45,2,FALSE))</f>
        <v/>
      </c>
      <c r="C6" s="11" t="str">
        <f>IF(A6="","",VLOOKUP(A6,'II.Distribution of grant'!$A$6:$E$45,4,FALSE))</f>
        <v/>
      </c>
      <c r="D6" s="11" t="str">
        <f>IF(A6=""," ",VLOOKUP(C6,'Ceiling - Project impl.'!$A$1:$F$204,2,FALSE))</f>
        <v xml:space="preserve"> </v>
      </c>
      <c r="E6" s="6"/>
      <c r="F6" s="6"/>
      <c r="G6" s="6"/>
      <c r="H6" s="12" t="str">
        <f>IF(G6=""," ",VLOOKUP(C6,'Ceiling - Project impl.'!$A$1:$F$204,3,FALSE))</f>
        <v xml:space="preserve"> </v>
      </c>
      <c r="I6" s="13">
        <f t="shared" si="7"/>
        <v>0</v>
      </c>
      <c r="J6" s="14"/>
      <c r="K6" s="6"/>
      <c r="L6" s="12" t="str">
        <f>IF(K6=""," ",VLOOKUP(C6,'Ceiling - Project impl.'!$A$1:$F$204,4,FALSE))</f>
        <v xml:space="preserve"> </v>
      </c>
      <c r="M6" s="13">
        <f t="shared" si="8"/>
        <v>0</v>
      </c>
      <c r="N6" s="14"/>
      <c r="O6" s="6"/>
      <c r="P6" s="12" t="str">
        <f>IF(O6=""," ",VLOOKUP(C6,'Ceiling - Project impl.'!$A$1:$F$204,5,FALSE))</f>
        <v xml:space="preserve"> </v>
      </c>
      <c r="Q6" s="13">
        <f t="shared" si="9"/>
        <v>0</v>
      </c>
      <c r="R6" s="14"/>
      <c r="S6" s="6"/>
      <c r="T6" s="12" t="str">
        <f>IF(S6=""," ",VLOOKUP(C6,'Ceiling - Project impl.'!$A$1:$F$204,6,FALSE))</f>
        <v xml:space="preserve"> </v>
      </c>
      <c r="U6" s="13">
        <f t="shared" si="10"/>
        <v>0</v>
      </c>
      <c r="V6" s="76">
        <f t="shared" si="11"/>
        <v>0</v>
      </c>
      <c r="W6" s="15">
        <f t="shared" si="12"/>
        <v>0</v>
      </c>
      <c r="X6" s="141"/>
      <c r="Y6" s="6">
        <f t="shared" si="13"/>
        <v>0</v>
      </c>
      <c r="Z6" s="92"/>
      <c r="AA6" s="12" t="str">
        <f>IF(G6=""," ",VLOOKUP(C6,'Ceiling - Project impl.'!$A$1:$F$204,3,FALSE))</f>
        <v xml:space="preserve"> </v>
      </c>
      <c r="AB6" s="13">
        <f t="shared" si="0"/>
        <v>0</v>
      </c>
      <c r="AC6" s="100">
        <f t="shared" si="14"/>
        <v>0</v>
      </c>
      <c r="AD6" s="14"/>
      <c r="AE6" s="6">
        <f t="shared" si="1"/>
        <v>0</v>
      </c>
      <c r="AF6" s="92"/>
      <c r="AG6" s="12" t="str">
        <f>IF(K6=""," ",VLOOKUP(C6,'Ceiling - Project impl.'!$A$1:$F$204,4,FALSE))</f>
        <v xml:space="preserve"> </v>
      </c>
      <c r="AH6" s="13">
        <f t="shared" si="15"/>
        <v>0</v>
      </c>
      <c r="AI6" s="100">
        <f t="shared" si="16"/>
        <v>0</v>
      </c>
      <c r="AJ6" s="14"/>
      <c r="AK6" s="6">
        <f t="shared" si="2"/>
        <v>0</v>
      </c>
      <c r="AL6" s="92"/>
      <c r="AM6" s="12" t="str">
        <f>IF(O6=""," ",VLOOKUP(C6,'Ceiling - Project impl.'!$A$1:$F$204,5,FALSE))</f>
        <v xml:space="preserve"> </v>
      </c>
      <c r="AN6" s="13">
        <f t="shared" si="3"/>
        <v>0</v>
      </c>
      <c r="AO6" s="100">
        <f t="shared" si="17"/>
        <v>0</v>
      </c>
      <c r="AP6" s="14"/>
      <c r="AQ6" s="6">
        <f t="shared" si="4"/>
        <v>0</v>
      </c>
      <c r="AR6" s="92"/>
      <c r="AS6" s="12" t="str">
        <f>IF(S6=""," ",VLOOKUP(C6,'Ceiling - Project impl.'!$A$1:$F$204,6,FALSE))</f>
        <v xml:space="preserve"> </v>
      </c>
      <c r="AT6" s="13">
        <f t="shared" si="5"/>
        <v>0</v>
      </c>
      <c r="AU6" s="100">
        <f t="shared" si="18"/>
        <v>0</v>
      </c>
      <c r="AV6" s="76">
        <f t="shared" si="6"/>
        <v>0</v>
      </c>
      <c r="AW6" s="15">
        <f t="shared" si="19"/>
        <v>0</v>
      </c>
      <c r="AX6" s="101">
        <f t="shared" si="20"/>
        <v>0</v>
      </c>
      <c r="AY6" s="445"/>
      <c r="AZ6" s="445"/>
      <c r="BA6" s="445"/>
    </row>
    <row r="7" spans="1:53" x14ac:dyDescent="0.2">
      <c r="A7" s="38"/>
      <c r="B7" s="11" t="str">
        <f>IF(A7="","",VLOOKUP(A7,'II.Distribution of grant'!$A$6:$E$45,2,FALSE))</f>
        <v/>
      </c>
      <c r="C7" s="11" t="str">
        <f>IF(A7="","",VLOOKUP(A7,'II.Distribution of grant'!$A$6:$E$45,4,FALSE))</f>
        <v/>
      </c>
      <c r="D7" s="11" t="str">
        <f>IF(A7=""," ",VLOOKUP(C7,'Ceiling - Project impl.'!$A$1:$F$204,2,FALSE))</f>
        <v xml:space="preserve"> </v>
      </c>
      <c r="E7" s="6"/>
      <c r="F7" s="6"/>
      <c r="G7" s="6"/>
      <c r="H7" s="12" t="str">
        <f>IF(G7=""," ",VLOOKUP(C7,'Ceiling - Project impl.'!$A$1:$F$204,3,FALSE))</f>
        <v xml:space="preserve"> </v>
      </c>
      <c r="I7" s="13">
        <f t="shared" si="7"/>
        <v>0</v>
      </c>
      <c r="J7" s="14"/>
      <c r="K7" s="6"/>
      <c r="L7" s="12" t="str">
        <f>IF(K7=""," ",VLOOKUP(C7,'Ceiling - Project impl.'!$A$1:$F$204,4,FALSE))</f>
        <v xml:space="preserve"> </v>
      </c>
      <c r="M7" s="13">
        <f t="shared" si="8"/>
        <v>0</v>
      </c>
      <c r="N7" s="14"/>
      <c r="O7" s="6"/>
      <c r="P7" s="12" t="str">
        <f>IF(O7=""," ",VLOOKUP(C7,'Ceiling - Project impl.'!$A$1:$F$204,5,FALSE))</f>
        <v xml:space="preserve"> </v>
      </c>
      <c r="Q7" s="13">
        <f t="shared" si="9"/>
        <v>0</v>
      </c>
      <c r="R7" s="14"/>
      <c r="S7" s="6"/>
      <c r="T7" s="12" t="str">
        <f>IF(S7=""," ",VLOOKUP(C7,'Ceiling - Project impl.'!$A$1:$F$204,6,FALSE))</f>
        <v xml:space="preserve"> </v>
      </c>
      <c r="U7" s="13">
        <f t="shared" si="10"/>
        <v>0</v>
      </c>
      <c r="V7" s="76">
        <f t="shared" si="11"/>
        <v>0</v>
      </c>
      <c r="W7" s="15">
        <f t="shared" si="12"/>
        <v>0</v>
      </c>
      <c r="X7" s="141"/>
      <c r="Y7" s="6">
        <f t="shared" si="13"/>
        <v>0</v>
      </c>
      <c r="Z7" s="92"/>
      <c r="AA7" s="12" t="str">
        <f>IF(G7=""," ",VLOOKUP(C7,'Ceiling - Project impl.'!$A$1:$F$204,3,FALSE))</f>
        <v xml:space="preserve"> </v>
      </c>
      <c r="AB7" s="13">
        <f t="shared" si="0"/>
        <v>0</v>
      </c>
      <c r="AC7" s="100">
        <f t="shared" si="14"/>
        <v>0</v>
      </c>
      <c r="AD7" s="14"/>
      <c r="AE7" s="6">
        <f t="shared" si="1"/>
        <v>0</v>
      </c>
      <c r="AF7" s="92"/>
      <c r="AG7" s="12" t="str">
        <f>IF(K7=""," ",VLOOKUP(C7,'Ceiling - Project impl.'!$A$1:$F$204,4,FALSE))</f>
        <v xml:space="preserve"> </v>
      </c>
      <c r="AH7" s="13">
        <f t="shared" si="15"/>
        <v>0</v>
      </c>
      <c r="AI7" s="100">
        <f t="shared" si="16"/>
        <v>0</v>
      </c>
      <c r="AJ7" s="14"/>
      <c r="AK7" s="6">
        <f t="shared" si="2"/>
        <v>0</v>
      </c>
      <c r="AL7" s="92"/>
      <c r="AM7" s="12" t="str">
        <f>IF(O7=""," ",VLOOKUP(C7,'Ceiling - Project impl.'!$A$1:$F$204,5,FALSE))</f>
        <v xml:space="preserve"> </v>
      </c>
      <c r="AN7" s="13">
        <f t="shared" si="3"/>
        <v>0</v>
      </c>
      <c r="AO7" s="100">
        <f t="shared" si="17"/>
        <v>0</v>
      </c>
      <c r="AP7" s="14"/>
      <c r="AQ7" s="6">
        <f t="shared" si="4"/>
        <v>0</v>
      </c>
      <c r="AR7" s="92"/>
      <c r="AS7" s="12" t="str">
        <f>IF(S7=""," ",VLOOKUP(C7,'Ceiling - Project impl.'!$A$1:$F$204,6,FALSE))</f>
        <v xml:space="preserve"> </v>
      </c>
      <c r="AT7" s="13">
        <f t="shared" si="5"/>
        <v>0</v>
      </c>
      <c r="AU7" s="100">
        <f t="shared" si="18"/>
        <v>0</v>
      </c>
      <c r="AV7" s="76">
        <f t="shared" si="6"/>
        <v>0</v>
      </c>
      <c r="AW7" s="15">
        <f t="shared" si="19"/>
        <v>0</v>
      </c>
      <c r="AX7" s="101">
        <f t="shared" si="20"/>
        <v>0</v>
      </c>
      <c r="AY7" s="445"/>
      <c r="AZ7" s="445"/>
      <c r="BA7" s="445"/>
    </row>
    <row r="8" spans="1:53" x14ac:dyDescent="0.2">
      <c r="A8" s="38"/>
      <c r="B8" s="11" t="str">
        <f>IF(A8="","",VLOOKUP(A8,'II.Distribution of grant'!$A$6:$E$45,2,FALSE))</f>
        <v/>
      </c>
      <c r="C8" s="11" t="str">
        <f>IF(A8="","",VLOOKUP(A8,'II.Distribution of grant'!$A$6:$E$45,4,FALSE))</f>
        <v/>
      </c>
      <c r="D8" s="11" t="str">
        <f>IF(A8=""," ",VLOOKUP(C8,'Ceiling - Project impl.'!$A$1:$F$204,2,FALSE))</f>
        <v xml:space="preserve"> </v>
      </c>
      <c r="E8" s="6"/>
      <c r="F8" s="6"/>
      <c r="G8" s="6"/>
      <c r="H8" s="12" t="str">
        <f>IF(G8=""," ",VLOOKUP(C8,'Ceiling - Project impl.'!$A$1:$F$204,3,FALSE))</f>
        <v xml:space="preserve"> </v>
      </c>
      <c r="I8" s="13">
        <f t="shared" ref="I8" si="21">IFERROR(+G8*H8,0)</f>
        <v>0</v>
      </c>
      <c r="J8" s="14"/>
      <c r="K8" s="6"/>
      <c r="L8" s="12" t="str">
        <f>IF(K8=""," ",VLOOKUP(C8,'Ceiling - Project impl.'!$A$1:$F$204,4,FALSE))</f>
        <v xml:space="preserve"> </v>
      </c>
      <c r="M8" s="13">
        <f t="shared" ref="M8" si="22">IFERROR(+K8*L8,)</f>
        <v>0</v>
      </c>
      <c r="N8" s="14"/>
      <c r="O8" s="6"/>
      <c r="P8" s="12" t="str">
        <f>IF(O8=""," ",VLOOKUP(C8,'Ceiling - Project impl.'!$A$1:$F$204,5,FALSE))</f>
        <v xml:space="preserve"> </v>
      </c>
      <c r="Q8" s="13">
        <f t="shared" ref="Q8" si="23">IFERROR(+O8*P8,0)</f>
        <v>0</v>
      </c>
      <c r="R8" s="14"/>
      <c r="S8" s="6"/>
      <c r="T8" s="12" t="str">
        <f>IF(S8=""," ",VLOOKUP(C8,'Ceiling - Project impl.'!$A$1:$F$204,6,FALSE))</f>
        <v xml:space="preserve"> </v>
      </c>
      <c r="U8" s="13">
        <f t="shared" ref="U8" si="24">IFERROR(+S8*T8,0)</f>
        <v>0</v>
      </c>
      <c r="V8" s="76">
        <f t="shared" ref="V8" si="25">+S8+O8+K8+G8</f>
        <v>0</v>
      </c>
      <c r="W8" s="15">
        <f t="shared" ref="W8" si="26">IFERROR(+U8+Q8+M8+I8,0)</f>
        <v>0</v>
      </c>
      <c r="X8" s="141"/>
      <c r="Y8" s="6">
        <f t="shared" ref="Y8" si="27">+G8</f>
        <v>0</v>
      </c>
      <c r="Z8" s="92"/>
      <c r="AA8" s="12" t="str">
        <f>IF(G8=""," ",VLOOKUP(C8,'Ceiling - Project impl.'!$A$1:$F$204,3,FALSE))</f>
        <v xml:space="preserve"> </v>
      </c>
      <c r="AB8" s="13">
        <f t="shared" ref="AB8" si="28">IFERROR((Y8-Z8)*AA8,0)</f>
        <v>0</v>
      </c>
      <c r="AC8" s="100">
        <f t="shared" ref="AC8" si="29">+I8-AB8</f>
        <v>0</v>
      </c>
      <c r="AD8" s="14"/>
      <c r="AE8" s="6">
        <f t="shared" ref="AE8" si="30">+K8</f>
        <v>0</v>
      </c>
      <c r="AF8" s="92"/>
      <c r="AG8" s="12" t="str">
        <f>IF(K8=""," ",VLOOKUP(C8,'Ceiling - Project impl.'!$A$1:$F$204,4,FALSE))</f>
        <v xml:space="preserve"> </v>
      </c>
      <c r="AH8" s="13">
        <f t="shared" ref="AH8" si="31">IFERROR((AE8-AF8)*AG8,)</f>
        <v>0</v>
      </c>
      <c r="AI8" s="100">
        <f t="shared" ref="AI8" si="32">+M8-AH8</f>
        <v>0</v>
      </c>
      <c r="AJ8" s="14"/>
      <c r="AK8" s="6">
        <f t="shared" ref="AK8" si="33">+O8</f>
        <v>0</v>
      </c>
      <c r="AL8" s="92"/>
      <c r="AM8" s="12" t="str">
        <f>IF(O8=""," ",VLOOKUP(C8,'Ceiling - Project impl.'!$A$1:$F$204,5,FALSE))</f>
        <v xml:space="preserve"> </v>
      </c>
      <c r="AN8" s="13">
        <f t="shared" ref="AN8" si="34">IFERROR((AK8-AL8)*AM8,0)</f>
        <v>0</v>
      </c>
      <c r="AO8" s="100">
        <f t="shared" ref="AO8" si="35">+Q8-AN8</f>
        <v>0</v>
      </c>
      <c r="AP8" s="14"/>
      <c r="AQ8" s="6">
        <f t="shared" ref="AQ8" si="36">+S8</f>
        <v>0</v>
      </c>
      <c r="AR8" s="92"/>
      <c r="AS8" s="12" t="str">
        <f>IF(S8=""," ",VLOOKUP(C8,'Ceiling - Project impl.'!$A$1:$F$204,6,FALSE))</f>
        <v xml:space="preserve"> </v>
      </c>
      <c r="AT8" s="13">
        <f t="shared" ref="AT8" si="37">IFERROR((AQ8-AR8)*AS8,0)</f>
        <v>0</v>
      </c>
      <c r="AU8" s="100">
        <f t="shared" ref="AU8" si="38">+U8-AT8</f>
        <v>0</v>
      </c>
      <c r="AV8" s="76">
        <f t="shared" ref="AV8" si="39">+AQ8+AK8+AE8+Y8</f>
        <v>0</v>
      </c>
      <c r="AW8" s="15">
        <f t="shared" ref="AW8" si="40">IFERROR(+AT8+AN8+AH8+AB8,0)</f>
        <v>0</v>
      </c>
      <c r="AX8" s="101">
        <f t="shared" ref="AX8" si="41">+AC8+AI8+AO8+AU8</f>
        <v>0</v>
      </c>
      <c r="AY8" s="445"/>
      <c r="AZ8" s="445"/>
      <c r="BA8" s="445"/>
    </row>
    <row r="9" spans="1:53" x14ac:dyDescent="0.2">
      <c r="A9" s="38"/>
      <c r="B9" s="11" t="str">
        <f>IF(A9="","",VLOOKUP(A9,'II.Distribution of grant'!$A$6:$E$45,2,FALSE))</f>
        <v/>
      </c>
      <c r="C9" s="11" t="str">
        <f>IF(A9="","",VLOOKUP(A9,'II.Distribution of grant'!$A$6:$E$45,4,FALSE))</f>
        <v/>
      </c>
      <c r="D9" s="11" t="str">
        <f>IF(A9=""," ",VLOOKUP(C9,'Ceiling - Project impl.'!$A$1:$F$204,2,FALSE))</f>
        <v xml:space="preserve"> </v>
      </c>
      <c r="E9" s="6"/>
      <c r="F9" s="6"/>
      <c r="G9" s="6"/>
      <c r="H9" s="12" t="str">
        <f>IF(G9=""," ",VLOOKUP(C9,'Ceiling - Project impl.'!$A$1:$F$204,3,FALSE))</f>
        <v xml:space="preserve"> </v>
      </c>
      <c r="I9" s="13">
        <f t="shared" ref="I9:I12" si="42">IFERROR(+G9*H9,0)</f>
        <v>0</v>
      </c>
      <c r="J9" s="14"/>
      <c r="K9" s="6"/>
      <c r="L9" s="12" t="str">
        <f>IF(K9=""," ",VLOOKUP(C9,'Ceiling - Project impl.'!$A$1:$F$204,4,FALSE))</f>
        <v xml:space="preserve"> </v>
      </c>
      <c r="M9" s="13">
        <f t="shared" ref="M9:M12" si="43">IFERROR(+K9*L9,)</f>
        <v>0</v>
      </c>
      <c r="N9" s="14"/>
      <c r="O9" s="6"/>
      <c r="P9" s="12" t="str">
        <f>IF(O9=""," ",VLOOKUP(C9,'Ceiling - Project impl.'!$A$1:$F$204,5,FALSE))</f>
        <v xml:space="preserve"> </v>
      </c>
      <c r="Q9" s="13">
        <f t="shared" ref="Q9:Q12" si="44">IFERROR(+O9*P9,0)</f>
        <v>0</v>
      </c>
      <c r="R9" s="14"/>
      <c r="S9" s="6"/>
      <c r="T9" s="12" t="str">
        <f>IF(S9=""," ",VLOOKUP(C9,'Ceiling - Project impl.'!$A$1:$F$204,6,FALSE))</f>
        <v xml:space="preserve"> </v>
      </c>
      <c r="U9" s="13">
        <f t="shared" ref="U9:U12" si="45">IFERROR(+S9*T9,0)</f>
        <v>0</v>
      </c>
      <c r="V9" s="76">
        <f t="shared" ref="V9:V12" si="46">+S9+O9+K9+G9</f>
        <v>0</v>
      </c>
      <c r="W9" s="15">
        <f t="shared" ref="W9:W12" si="47">IFERROR(+U9+Q9+M9+I9,0)</f>
        <v>0</v>
      </c>
      <c r="X9" s="141"/>
      <c r="Y9" s="6">
        <f t="shared" ref="Y9:Y12" si="48">+G9</f>
        <v>0</v>
      </c>
      <c r="Z9" s="92"/>
      <c r="AA9" s="12" t="str">
        <f>IF(G9=""," ",VLOOKUP(C9,'Ceiling - Project impl.'!$A$1:$F$204,3,FALSE))</f>
        <v xml:space="preserve"> </v>
      </c>
      <c r="AB9" s="13">
        <f t="shared" ref="AB9:AB12" si="49">IFERROR((Y9-Z9)*AA9,0)</f>
        <v>0</v>
      </c>
      <c r="AC9" s="100">
        <f t="shared" ref="AC9:AC12" si="50">+I9-AB9</f>
        <v>0</v>
      </c>
      <c r="AD9" s="14"/>
      <c r="AE9" s="6">
        <f t="shared" ref="AE9:AE12" si="51">+K9</f>
        <v>0</v>
      </c>
      <c r="AF9" s="92"/>
      <c r="AG9" s="12" t="str">
        <f>IF(K9=""," ",VLOOKUP(C9,'Ceiling - Project impl.'!$A$1:$F$204,4,FALSE))</f>
        <v xml:space="preserve"> </v>
      </c>
      <c r="AH9" s="13">
        <f t="shared" ref="AH9:AH12" si="52">IFERROR((AE9-AF9)*AG9,)</f>
        <v>0</v>
      </c>
      <c r="AI9" s="100">
        <f t="shared" ref="AI9:AI12" si="53">+M9-AH9</f>
        <v>0</v>
      </c>
      <c r="AJ9" s="14"/>
      <c r="AK9" s="6">
        <f t="shared" ref="AK9:AK12" si="54">+O9</f>
        <v>0</v>
      </c>
      <c r="AL9" s="92"/>
      <c r="AM9" s="12" t="str">
        <f>IF(O9=""," ",VLOOKUP(C9,'Ceiling - Project impl.'!$A$1:$F$204,5,FALSE))</f>
        <v xml:space="preserve"> </v>
      </c>
      <c r="AN9" s="13">
        <f t="shared" ref="AN9:AN12" si="55">IFERROR((AK9-AL9)*AM9,0)</f>
        <v>0</v>
      </c>
      <c r="AO9" s="100">
        <f t="shared" ref="AO9:AO12" si="56">+Q9-AN9</f>
        <v>0</v>
      </c>
      <c r="AP9" s="14"/>
      <c r="AQ9" s="6">
        <f t="shared" ref="AQ9:AQ12" si="57">+S9</f>
        <v>0</v>
      </c>
      <c r="AR9" s="92"/>
      <c r="AS9" s="12" t="str">
        <f>IF(S9=""," ",VLOOKUP(C9,'Ceiling - Project impl.'!$A$1:$F$204,6,FALSE))</f>
        <v xml:space="preserve"> </v>
      </c>
      <c r="AT9" s="13">
        <f t="shared" ref="AT9:AT12" si="58">IFERROR((AQ9-AR9)*AS9,0)</f>
        <v>0</v>
      </c>
      <c r="AU9" s="100">
        <f t="shared" ref="AU9:AU12" si="59">+U9-AT9</f>
        <v>0</v>
      </c>
      <c r="AV9" s="76">
        <f t="shared" ref="AV9:AV12" si="60">+AQ9+AK9+AE9+Y9</f>
        <v>0</v>
      </c>
      <c r="AW9" s="15">
        <f t="shared" ref="AW9:AW12" si="61">IFERROR(+AT9+AN9+AH9+AB9,0)</f>
        <v>0</v>
      </c>
      <c r="AX9" s="101">
        <f t="shared" ref="AX9:AX12" si="62">+AC9+AI9+AO9+AU9</f>
        <v>0</v>
      </c>
      <c r="AY9" s="445"/>
      <c r="AZ9" s="445"/>
      <c r="BA9" s="445"/>
    </row>
    <row r="10" spans="1:53" x14ac:dyDescent="0.2">
      <c r="A10" s="38"/>
      <c r="B10" s="11" t="str">
        <f>IF(A10="","",VLOOKUP(A10,'II.Distribution of grant'!$A$6:$E$45,2,FALSE))</f>
        <v/>
      </c>
      <c r="C10" s="11" t="str">
        <f>IF(A10="","",VLOOKUP(A10,'II.Distribution of grant'!$A$6:$E$45,4,FALSE))</f>
        <v/>
      </c>
      <c r="D10" s="11" t="str">
        <f>IF(A10=""," ",VLOOKUP(C10,'Ceiling - Project impl.'!$A$1:$F$204,2,FALSE))</f>
        <v xml:space="preserve"> </v>
      </c>
      <c r="E10" s="6"/>
      <c r="F10" s="6"/>
      <c r="G10" s="6"/>
      <c r="H10" s="12" t="str">
        <f>IF(G10=""," ",VLOOKUP(C10,'Ceiling - Project impl.'!$A$1:$F$204,3,FALSE))</f>
        <v xml:space="preserve"> </v>
      </c>
      <c r="I10" s="13">
        <f t="shared" si="42"/>
        <v>0</v>
      </c>
      <c r="J10" s="14"/>
      <c r="K10" s="6"/>
      <c r="L10" s="12" t="str">
        <f>IF(K10=""," ",VLOOKUP(C10,'Ceiling - Project impl.'!$A$1:$F$204,4,FALSE))</f>
        <v xml:space="preserve"> </v>
      </c>
      <c r="M10" s="13">
        <f t="shared" si="43"/>
        <v>0</v>
      </c>
      <c r="N10" s="14"/>
      <c r="O10" s="6"/>
      <c r="P10" s="12" t="str">
        <f>IF(O10=""," ",VLOOKUP(C10,'Ceiling - Project impl.'!$A$1:$F$204,5,FALSE))</f>
        <v xml:space="preserve"> </v>
      </c>
      <c r="Q10" s="13">
        <f t="shared" si="44"/>
        <v>0</v>
      </c>
      <c r="R10" s="14"/>
      <c r="S10" s="6"/>
      <c r="T10" s="12" t="str">
        <f>IF(S10=""," ",VLOOKUP(C10,'Ceiling - Project impl.'!$A$1:$F$204,6,FALSE))</f>
        <v xml:space="preserve"> </v>
      </c>
      <c r="U10" s="13">
        <f t="shared" si="45"/>
        <v>0</v>
      </c>
      <c r="V10" s="76">
        <f t="shared" si="46"/>
        <v>0</v>
      </c>
      <c r="W10" s="15">
        <f t="shared" si="47"/>
        <v>0</v>
      </c>
      <c r="X10" s="141"/>
      <c r="Y10" s="6">
        <f t="shared" si="48"/>
        <v>0</v>
      </c>
      <c r="Z10" s="92"/>
      <c r="AA10" s="12" t="str">
        <f>IF(G10=""," ",VLOOKUP(C10,'Ceiling - Project impl.'!$A$1:$F$204,3,FALSE))</f>
        <v xml:space="preserve"> </v>
      </c>
      <c r="AB10" s="13">
        <f t="shared" si="49"/>
        <v>0</v>
      </c>
      <c r="AC10" s="100">
        <f t="shared" si="50"/>
        <v>0</v>
      </c>
      <c r="AD10" s="14"/>
      <c r="AE10" s="6">
        <f t="shared" si="51"/>
        <v>0</v>
      </c>
      <c r="AF10" s="92"/>
      <c r="AG10" s="12" t="str">
        <f>IF(K10=""," ",VLOOKUP(C10,'Ceiling - Project impl.'!$A$1:$F$204,4,FALSE))</f>
        <v xml:space="preserve"> </v>
      </c>
      <c r="AH10" s="13">
        <f t="shared" si="52"/>
        <v>0</v>
      </c>
      <c r="AI10" s="100">
        <f t="shared" si="53"/>
        <v>0</v>
      </c>
      <c r="AJ10" s="14"/>
      <c r="AK10" s="6">
        <f t="shared" si="54"/>
        <v>0</v>
      </c>
      <c r="AL10" s="92"/>
      <c r="AM10" s="12" t="str">
        <f>IF(O10=""," ",VLOOKUP(C10,'Ceiling - Project impl.'!$A$1:$F$204,5,FALSE))</f>
        <v xml:space="preserve"> </v>
      </c>
      <c r="AN10" s="13">
        <f t="shared" si="55"/>
        <v>0</v>
      </c>
      <c r="AO10" s="100">
        <f t="shared" si="56"/>
        <v>0</v>
      </c>
      <c r="AP10" s="14"/>
      <c r="AQ10" s="6">
        <f t="shared" si="57"/>
        <v>0</v>
      </c>
      <c r="AR10" s="92"/>
      <c r="AS10" s="12" t="str">
        <f>IF(S10=""," ",VLOOKUP(C10,'Ceiling - Project impl.'!$A$1:$F$204,6,FALSE))</f>
        <v xml:space="preserve"> </v>
      </c>
      <c r="AT10" s="13">
        <f t="shared" si="58"/>
        <v>0</v>
      </c>
      <c r="AU10" s="100">
        <f t="shared" si="59"/>
        <v>0</v>
      </c>
      <c r="AV10" s="76">
        <f t="shared" si="60"/>
        <v>0</v>
      </c>
      <c r="AW10" s="15">
        <f t="shared" si="61"/>
        <v>0</v>
      </c>
      <c r="AX10" s="101">
        <f t="shared" si="62"/>
        <v>0</v>
      </c>
      <c r="AY10" s="445"/>
      <c r="AZ10" s="445"/>
      <c r="BA10" s="445"/>
    </row>
    <row r="11" spans="1:53" x14ac:dyDescent="0.2">
      <c r="A11" s="38"/>
      <c r="B11" s="11" t="str">
        <f>IF(A11="","",VLOOKUP(A11,'II.Distribution of grant'!$A$6:$E$45,2,FALSE))</f>
        <v/>
      </c>
      <c r="C11" s="11" t="str">
        <f>IF(A11="","",VLOOKUP(A11,'II.Distribution of grant'!$A$6:$E$45,4,FALSE))</f>
        <v/>
      </c>
      <c r="D11" s="11" t="str">
        <f>IF(A11=""," ",VLOOKUP(C11,'Ceiling - Project impl.'!$A$1:$F$204,2,FALSE))</f>
        <v xml:space="preserve"> </v>
      </c>
      <c r="E11" s="6"/>
      <c r="F11" s="6"/>
      <c r="G11" s="6"/>
      <c r="H11" s="12" t="str">
        <f>IF(G11=""," ",VLOOKUP(C11,'Ceiling - Project impl.'!$A$1:$F$204,3,FALSE))</f>
        <v xml:space="preserve"> </v>
      </c>
      <c r="I11" s="13">
        <f t="shared" si="42"/>
        <v>0</v>
      </c>
      <c r="J11" s="14"/>
      <c r="K11" s="6"/>
      <c r="L11" s="12" t="str">
        <f>IF(K11=""," ",VLOOKUP(C11,'Ceiling - Project impl.'!$A$1:$F$204,4,FALSE))</f>
        <v xml:space="preserve"> </v>
      </c>
      <c r="M11" s="13">
        <f t="shared" si="43"/>
        <v>0</v>
      </c>
      <c r="N11" s="14"/>
      <c r="O11" s="6"/>
      <c r="P11" s="12" t="str">
        <f>IF(O11=""," ",VLOOKUP(C11,'Ceiling - Project impl.'!$A$1:$F$204,5,FALSE))</f>
        <v xml:space="preserve"> </v>
      </c>
      <c r="Q11" s="13">
        <f t="shared" si="44"/>
        <v>0</v>
      </c>
      <c r="R11" s="14"/>
      <c r="S11" s="6"/>
      <c r="T11" s="12" t="str">
        <f>IF(S11=""," ",VLOOKUP(C11,'Ceiling - Project impl.'!$A$1:$F$204,6,FALSE))</f>
        <v xml:space="preserve"> </v>
      </c>
      <c r="U11" s="13">
        <f t="shared" si="45"/>
        <v>0</v>
      </c>
      <c r="V11" s="76">
        <f t="shared" si="46"/>
        <v>0</v>
      </c>
      <c r="W11" s="15">
        <f t="shared" si="47"/>
        <v>0</v>
      </c>
      <c r="X11" s="141"/>
      <c r="Y11" s="6">
        <f t="shared" si="48"/>
        <v>0</v>
      </c>
      <c r="Z11" s="92"/>
      <c r="AA11" s="12" t="str">
        <f>IF(G11=""," ",VLOOKUP(C11,'Ceiling - Project impl.'!$A$1:$F$204,3,FALSE))</f>
        <v xml:space="preserve"> </v>
      </c>
      <c r="AB11" s="13">
        <f t="shared" si="49"/>
        <v>0</v>
      </c>
      <c r="AC11" s="100">
        <f t="shared" si="50"/>
        <v>0</v>
      </c>
      <c r="AD11" s="14"/>
      <c r="AE11" s="6">
        <f t="shared" si="51"/>
        <v>0</v>
      </c>
      <c r="AF11" s="92"/>
      <c r="AG11" s="12" t="str">
        <f>IF(K11=""," ",VLOOKUP(C11,'Ceiling - Project impl.'!$A$1:$F$204,4,FALSE))</f>
        <v xml:space="preserve"> </v>
      </c>
      <c r="AH11" s="13">
        <f t="shared" si="52"/>
        <v>0</v>
      </c>
      <c r="AI11" s="100">
        <f t="shared" si="53"/>
        <v>0</v>
      </c>
      <c r="AJ11" s="14"/>
      <c r="AK11" s="6">
        <f t="shared" si="54"/>
        <v>0</v>
      </c>
      <c r="AL11" s="92"/>
      <c r="AM11" s="12" t="str">
        <f>IF(O11=""," ",VLOOKUP(C11,'Ceiling - Project impl.'!$A$1:$F$204,5,FALSE))</f>
        <v xml:space="preserve"> </v>
      </c>
      <c r="AN11" s="13">
        <f t="shared" si="55"/>
        <v>0</v>
      </c>
      <c r="AO11" s="100">
        <f t="shared" si="56"/>
        <v>0</v>
      </c>
      <c r="AP11" s="14"/>
      <c r="AQ11" s="6">
        <f t="shared" si="57"/>
        <v>0</v>
      </c>
      <c r="AR11" s="92"/>
      <c r="AS11" s="12" t="str">
        <f>IF(S11=""," ",VLOOKUP(C11,'Ceiling - Project impl.'!$A$1:$F$204,6,FALSE))</f>
        <v xml:space="preserve"> </v>
      </c>
      <c r="AT11" s="13">
        <f t="shared" si="58"/>
        <v>0</v>
      </c>
      <c r="AU11" s="100">
        <f t="shared" si="59"/>
        <v>0</v>
      </c>
      <c r="AV11" s="76">
        <f t="shared" si="60"/>
        <v>0</v>
      </c>
      <c r="AW11" s="15">
        <f t="shared" si="61"/>
        <v>0</v>
      </c>
      <c r="AX11" s="101">
        <f t="shared" si="62"/>
        <v>0</v>
      </c>
      <c r="AY11" s="445"/>
      <c r="AZ11" s="445"/>
      <c r="BA11" s="445"/>
    </row>
    <row r="12" spans="1:53" x14ac:dyDescent="0.2">
      <c r="A12" s="38"/>
      <c r="B12" s="11" t="str">
        <f>IF(A12="","",VLOOKUP(A12,'II.Distribution of grant'!$A$6:$E$45,2,FALSE))</f>
        <v/>
      </c>
      <c r="C12" s="11" t="str">
        <f>IF(A12="","",VLOOKUP(A12,'II.Distribution of grant'!$A$6:$E$45,4,FALSE))</f>
        <v/>
      </c>
      <c r="D12" s="11" t="str">
        <f>IF(A12=""," ",VLOOKUP(C12,'Ceiling - Project impl.'!$A$1:$F$204,2,FALSE))</f>
        <v xml:space="preserve"> </v>
      </c>
      <c r="E12" s="6"/>
      <c r="F12" s="6"/>
      <c r="G12" s="6"/>
      <c r="H12" s="12" t="str">
        <f>IF(G12=""," ",VLOOKUP(C12,'Ceiling - Project impl.'!$A$1:$F$204,3,FALSE))</f>
        <v xml:space="preserve"> </v>
      </c>
      <c r="I12" s="13">
        <f t="shared" si="42"/>
        <v>0</v>
      </c>
      <c r="J12" s="14"/>
      <c r="K12" s="6"/>
      <c r="L12" s="12" t="str">
        <f>IF(K12=""," ",VLOOKUP(C12,'Ceiling - Project impl.'!$A$1:$F$204,4,FALSE))</f>
        <v xml:space="preserve"> </v>
      </c>
      <c r="M12" s="13">
        <f t="shared" si="43"/>
        <v>0</v>
      </c>
      <c r="N12" s="14"/>
      <c r="O12" s="6"/>
      <c r="P12" s="12" t="str">
        <f>IF(O12=""," ",VLOOKUP(C12,'Ceiling - Project impl.'!$A$1:$F$204,5,FALSE))</f>
        <v xml:space="preserve"> </v>
      </c>
      <c r="Q12" s="13">
        <f t="shared" si="44"/>
        <v>0</v>
      </c>
      <c r="R12" s="14"/>
      <c r="S12" s="6"/>
      <c r="T12" s="12" t="str">
        <f>IF(S12=""," ",VLOOKUP(C12,'Ceiling - Project impl.'!$A$1:$F$204,6,FALSE))</f>
        <v xml:space="preserve"> </v>
      </c>
      <c r="U12" s="13">
        <f t="shared" si="45"/>
        <v>0</v>
      </c>
      <c r="V12" s="76">
        <f t="shared" si="46"/>
        <v>0</v>
      </c>
      <c r="W12" s="15">
        <f t="shared" si="47"/>
        <v>0</v>
      </c>
      <c r="X12" s="141"/>
      <c r="Y12" s="6">
        <f t="shared" si="48"/>
        <v>0</v>
      </c>
      <c r="Z12" s="92"/>
      <c r="AA12" s="12" t="str">
        <f>IF(G12=""," ",VLOOKUP(C12,'Ceiling - Project impl.'!$A$1:$F$204,3,FALSE))</f>
        <v xml:space="preserve"> </v>
      </c>
      <c r="AB12" s="13">
        <f t="shared" si="49"/>
        <v>0</v>
      </c>
      <c r="AC12" s="100">
        <f t="shared" si="50"/>
        <v>0</v>
      </c>
      <c r="AD12" s="14"/>
      <c r="AE12" s="6">
        <f t="shared" si="51"/>
        <v>0</v>
      </c>
      <c r="AF12" s="92"/>
      <c r="AG12" s="12" t="str">
        <f>IF(K12=""," ",VLOOKUP(C12,'Ceiling - Project impl.'!$A$1:$F$204,4,FALSE))</f>
        <v xml:space="preserve"> </v>
      </c>
      <c r="AH12" s="13">
        <f t="shared" si="52"/>
        <v>0</v>
      </c>
      <c r="AI12" s="100">
        <f t="shared" si="53"/>
        <v>0</v>
      </c>
      <c r="AJ12" s="14"/>
      <c r="AK12" s="6">
        <f t="shared" si="54"/>
        <v>0</v>
      </c>
      <c r="AL12" s="92"/>
      <c r="AM12" s="12" t="str">
        <f>IF(O12=""," ",VLOOKUP(C12,'Ceiling - Project impl.'!$A$1:$F$204,5,FALSE))</f>
        <v xml:space="preserve"> </v>
      </c>
      <c r="AN12" s="13">
        <f t="shared" si="55"/>
        <v>0</v>
      </c>
      <c r="AO12" s="100">
        <f t="shared" si="56"/>
        <v>0</v>
      </c>
      <c r="AP12" s="14"/>
      <c r="AQ12" s="6">
        <f t="shared" si="57"/>
        <v>0</v>
      </c>
      <c r="AR12" s="92"/>
      <c r="AS12" s="12" t="str">
        <f>IF(S12=""," ",VLOOKUP(C12,'Ceiling - Project impl.'!$A$1:$F$204,6,FALSE))</f>
        <v xml:space="preserve"> </v>
      </c>
      <c r="AT12" s="13">
        <f t="shared" si="58"/>
        <v>0</v>
      </c>
      <c r="AU12" s="100">
        <f t="shared" si="59"/>
        <v>0</v>
      </c>
      <c r="AV12" s="76">
        <f t="shared" si="60"/>
        <v>0</v>
      </c>
      <c r="AW12" s="15">
        <f t="shared" si="61"/>
        <v>0</v>
      </c>
      <c r="AX12" s="101">
        <f t="shared" si="62"/>
        <v>0</v>
      </c>
      <c r="AY12" s="445"/>
      <c r="AZ12" s="445"/>
      <c r="BA12" s="445"/>
    </row>
    <row r="13" spans="1:53" x14ac:dyDescent="0.2">
      <c r="A13" s="38"/>
      <c r="B13" s="11" t="str">
        <f>IF(A13="","",VLOOKUP(A13,'II.Distribution of grant'!$A$6:$E$45,2,FALSE))</f>
        <v/>
      </c>
      <c r="C13" s="11" t="str">
        <f>IF(A13="","",VLOOKUP(A13,'II.Distribution of grant'!$A$6:$E$45,4,FALSE))</f>
        <v/>
      </c>
      <c r="D13" s="11" t="str">
        <f>IF(A13=""," ",VLOOKUP(C13,'Ceiling - Project impl.'!$A$1:$F$204,2,FALSE))</f>
        <v xml:space="preserve"> </v>
      </c>
      <c r="E13" s="6"/>
      <c r="F13" s="6"/>
      <c r="G13" s="6"/>
      <c r="H13" s="12" t="str">
        <f>IF(G13=""," ",VLOOKUP(C13,'Ceiling - Project impl.'!$A$1:$F$204,3,FALSE))</f>
        <v xml:space="preserve"> </v>
      </c>
      <c r="I13" s="13">
        <f t="shared" ref="I13:I62" si="63">IFERROR(+G13*H13,0)</f>
        <v>0</v>
      </c>
      <c r="J13" s="14"/>
      <c r="K13" s="6"/>
      <c r="L13" s="12" t="str">
        <f>IF(K13=""," ",VLOOKUP(C13,'Ceiling - Project impl.'!$A$1:$F$204,4,FALSE))</f>
        <v xml:space="preserve"> </v>
      </c>
      <c r="M13" s="13">
        <f t="shared" ref="M13:M62" si="64">IFERROR(+K13*L13,)</f>
        <v>0</v>
      </c>
      <c r="N13" s="14"/>
      <c r="O13" s="6"/>
      <c r="P13" s="12" t="str">
        <f>IF(O13=""," ",VLOOKUP(C13,'Ceiling - Project impl.'!$A$1:$F$204,5,FALSE))</f>
        <v xml:space="preserve"> </v>
      </c>
      <c r="Q13" s="13">
        <f t="shared" ref="Q13:Q62" si="65">IFERROR(+O13*P13,0)</f>
        <v>0</v>
      </c>
      <c r="R13" s="14"/>
      <c r="S13" s="6"/>
      <c r="T13" s="12" t="str">
        <f>IF(S13=""," ",VLOOKUP(C13,'Ceiling - Project impl.'!$A$1:$F$204,6,FALSE))</f>
        <v xml:space="preserve"> </v>
      </c>
      <c r="U13" s="13">
        <f t="shared" ref="U13:U62" si="66">IFERROR(+S13*T13,0)</f>
        <v>0</v>
      </c>
      <c r="V13" s="76">
        <f t="shared" ref="V13:V62" si="67">+S13+O13+K13+G13</f>
        <v>0</v>
      </c>
      <c r="W13" s="15">
        <f t="shared" ref="W13:W62" si="68">IFERROR(+U13+Q13+M13+I13,0)</f>
        <v>0</v>
      </c>
      <c r="X13" s="141"/>
      <c r="Y13" s="6">
        <f t="shared" ref="Y13:Y62" si="69">+G13</f>
        <v>0</v>
      </c>
      <c r="Z13" s="92"/>
      <c r="AA13" s="12" t="str">
        <f>IF(G13=""," ",VLOOKUP(C13,'Ceiling - Project impl.'!$A$1:$F$204,3,FALSE))</f>
        <v xml:space="preserve"> </v>
      </c>
      <c r="AB13" s="13">
        <f t="shared" ref="AB13:AB62" si="70">IFERROR((Y13-Z13)*AA13,0)</f>
        <v>0</v>
      </c>
      <c r="AC13" s="100">
        <f t="shared" ref="AC13:AC62" si="71">+I13-AB13</f>
        <v>0</v>
      </c>
      <c r="AD13" s="14"/>
      <c r="AE13" s="6">
        <f t="shared" ref="AE13:AE62" si="72">+K13</f>
        <v>0</v>
      </c>
      <c r="AF13" s="92"/>
      <c r="AG13" s="12" t="str">
        <f>IF(K13=""," ",VLOOKUP(C13,'Ceiling - Project impl.'!$A$1:$F$204,4,FALSE))</f>
        <v xml:space="preserve"> </v>
      </c>
      <c r="AH13" s="13">
        <f t="shared" ref="AH13:AH62" si="73">IFERROR((AE13-AF13)*AG13,)</f>
        <v>0</v>
      </c>
      <c r="AI13" s="100">
        <f t="shared" ref="AI13:AI62" si="74">+M13-AH13</f>
        <v>0</v>
      </c>
      <c r="AJ13" s="14"/>
      <c r="AK13" s="6">
        <f t="shared" ref="AK13:AK62" si="75">+O13</f>
        <v>0</v>
      </c>
      <c r="AL13" s="92"/>
      <c r="AM13" s="12" t="str">
        <f>IF(O13=""," ",VLOOKUP(C13,'Ceiling - Project impl.'!$A$1:$F$204,5,FALSE))</f>
        <v xml:space="preserve"> </v>
      </c>
      <c r="AN13" s="13">
        <f t="shared" ref="AN13:AN62" si="76">IFERROR((AK13-AL13)*AM13,0)</f>
        <v>0</v>
      </c>
      <c r="AO13" s="100">
        <f t="shared" ref="AO13:AO62" si="77">+Q13-AN13</f>
        <v>0</v>
      </c>
      <c r="AP13" s="14"/>
      <c r="AQ13" s="6">
        <f t="shared" ref="AQ13:AQ62" si="78">+S13</f>
        <v>0</v>
      </c>
      <c r="AR13" s="92"/>
      <c r="AS13" s="12" t="str">
        <f>IF(S13=""," ",VLOOKUP(C13,'Ceiling - Project impl.'!$A$1:$F$204,6,FALSE))</f>
        <v xml:space="preserve"> </v>
      </c>
      <c r="AT13" s="13">
        <f t="shared" ref="AT13:AT62" si="79">IFERROR((AQ13-AR13)*AS13,0)</f>
        <v>0</v>
      </c>
      <c r="AU13" s="100">
        <f t="shared" ref="AU13:AU62" si="80">+U13-AT13</f>
        <v>0</v>
      </c>
      <c r="AV13" s="76">
        <f t="shared" ref="AV13:AV62" si="81">+AQ13+AK13+AE13+Y13</f>
        <v>0</v>
      </c>
      <c r="AW13" s="15">
        <f t="shared" ref="AW13:AW62" si="82">IFERROR(+AT13+AN13+AH13+AB13,0)</f>
        <v>0</v>
      </c>
      <c r="AX13" s="101">
        <f t="shared" ref="AX13:AX62" si="83">+AC13+AI13+AO13+AU13</f>
        <v>0</v>
      </c>
      <c r="AY13" s="445"/>
      <c r="AZ13" s="445"/>
      <c r="BA13" s="445"/>
    </row>
    <row r="14" spans="1:53" x14ac:dyDescent="0.2">
      <c r="A14" s="38"/>
      <c r="B14" s="11" t="str">
        <f>IF(A14="","",VLOOKUP(A14,'II.Distribution of grant'!$A$6:$E$45,2,FALSE))</f>
        <v/>
      </c>
      <c r="C14" s="11" t="str">
        <f>IF(A14="","",VLOOKUP(A14,'II.Distribution of grant'!$A$6:$E$45,4,FALSE))</f>
        <v/>
      </c>
      <c r="D14" s="11" t="str">
        <f>IF(A14=""," ",VLOOKUP(C14,'Ceiling - Project impl.'!$A$1:$F$204,2,FALSE))</f>
        <v xml:space="preserve"> </v>
      </c>
      <c r="E14" s="6"/>
      <c r="F14" s="6"/>
      <c r="G14" s="6"/>
      <c r="H14" s="12" t="str">
        <f>IF(G14=""," ",VLOOKUP(C14,'Ceiling - Project impl.'!$A$1:$F$204,3,FALSE))</f>
        <v xml:space="preserve"> </v>
      </c>
      <c r="I14" s="13">
        <f t="shared" si="63"/>
        <v>0</v>
      </c>
      <c r="J14" s="14"/>
      <c r="K14" s="6"/>
      <c r="L14" s="12" t="str">
        <f>IF(K14=""," ",VLOOKUP(C14,'Ceiling - Project impl.'!$A$1:$F$204,4,FALSE))</f>
        <v xml:space="preserve"> </v>
      </c>
      <c r="M14" s="13">
        <f t="shared" si="64"/>
        <v>0</v>
      </c>
      <c r="N14" s="14"/>
      <c r="O14" s="6"/>
      <c r="P14" s="12" t="str">
        <f>IF(O14=""," ",VLOOKUP(C14,'Ceiling - Project impl.'!$A$1:$F$204,5,FALSE))</f>
        <v xml:space="preserve"> </v>
      </c>
      <c r="Q14" s="13">
        <f t="shared" si="65"/>
        <v>0</v>
      </c>
      <c r="R14" s="14"/>
      <c r="S14" s="6"/>
      <c r="T14" s="12" t="str">
        <f>IF(S14=""," ",VLOOKUP(C14,'Ceiling - Project impl.'!$A$1:$F$204,6,FALSE))</f>
        <v xml:space="preserve"> </v>
      </c>
      <c r="U14" s="13">
        <f t="shared" si="66"/>
        <v>0</v>
      </c>
      <c r="V14" s="76">
        <f t="shared" si="67"/>
        <v>0</v>
      </c>
      <c r="W14" s="15">
        <f t="shared" si="68"/>
        <v>0</v>
      </c>
      <c r="X14" s="141"/>
      <c r="Y14" s="6">
        <f t="shared" si="69"/>
        <v>0</v>
      </c>
      <c r="Z14" s="92"/>
      <c r="AA14" s="12" t="str">
        <f>IF(G14=""," ",VLOOKUP(C14,'Ceiling - Project impl.'!$A$1:$F$204,3,FALSE))</f>
        <v xml:space="preserve"> </v>
      </c>
      <c r="AB14" s="13">
        <f t="shared" si="70"/>
        <v>0</v>
      </c>
      <c r="AC14" s="100">
        <f t="shared" si="71"/>
        <v>0</v>
      </c>
      <c r="AD14" s="14"/>
      <c r="AE14" s="6">
        <f t="shared" si="72"/>
        <v>0</v>
      </c>
      <c r="AF14" s="92"/>
      <c r="AG14" s="12" t="str">
        <f>IF(K14=""," ",VLOOKUP(C14,'Ceiling - Project impl.'!$A$1:$F$204,4,FALSE))</f>
        <v xml:space="preserve"> </v>
      </c>
      <c r="AH14" s="13">
        <f t="shared" si="73"/>
        <v>0</v>
      </c>
      <c r="AI14" s="100">
        <f t="shared" si="74"/>
        <v>0</v>
      </c>
      <c r="AJ14" s="14"/>
      <c r="AK14" s="6">
        <f t="shared" si="75"/>
        <v>0</v>
      </c>
      <c r="AL14" s="92"/>
      <c r="AM14" s="12" t="str">
        <f>IF(O14=""," ",VLOOKUP(C14,'Ceiling - Project impl.'!$A$1:$F$204,5,FALSE))</f>
        <v xml:space="preserve"> </v>
      </c>
      <c r="AN14" s="13">
        <f t="shared" si="76"/>
        <v>0</v>
      </c>
      <c r="AO14" s="100">
        <f t="shared" si="77"/>
        <v>0</v>
      </c>
      <c r="AP14" s="14"/>
      <c r="AQ14" s="6">
        <f t="shared" si="78"/>
        <v>0</v>
      </c>
      <c r="AR14" s="92"/>
      <c r="AS14" s="12" t="str">
        <f>IF(S14=""," ",VLOOKUP(C14,'Ceiling - Project impl.'!$A$1:$F$204,6,FALSE))</f>
        <v xml:space="preserve"> </v>
      </c>
      <c r="AT14" s="13">
        <f t="shared" si="79"/>
        <v>0</v>
      </c>
      <c r="AU14" s="100">
        <f t="shared" si="80"/>
        <v>0</v>
      </c>
      <c r="AV14" s="76">
        <f t="shared" si="81"/>
        <v>0</v>
      </c>
      <c r="AW14" s="15">
        <f t="shared" si="82"/>
        <v>0</v>
      </c>
      <c r="AX14" s="101">
        <f t="shared" si="83"/>
        <v>0</v>
      </c>
      <c r="AY14" s="445"/>
      <c r="AZ14" s="445"/>
      <c r="BA14" s="445"/>
    </row>
    <row r="15" spans="1:53" x14ac:dyDescent="0.2">
      <c r="A15" s="38"/>
      <c r="B15" s="11" t="str">
        <f>IF(A15="","",VLOOKUP(A15,'II.Distribution of grant'!$A$6:$E$45,2,FALSE))</f>
        <v/>
      </c>
      <c r="C15" s="11" t="str">
        <f>IF(A15="","",VLOOKUP(A15,'II.Distribution of grant'!$A$6:$E$45,4,FALSE))</f>
        <v/>
      </c>
      <c r="D15" s="11" t="str">
        <f>IF(A15=""," ",VLOOKUP(C15,'Ceiling - Project impl.'!$A$1:$F$204,2,FALSE))</f>
        <v xml:space="preserve"> </v>
      </c>
      <c r="E15" s="6"/>
      <c r="F15" s="6"/>
      <c r="G15" s="6"/>
      <c r="H15" s="12" t="str">
        <f>IF(G15=""," ",VLOOKUP(C15,'Ceiling - Project impl.'!$A$1:$F$204,3,FALSE))</f>
        <v xml:space="preserve"> </v>
      </c>
      <c r="I15" s="13">
        <f t="shared" si="63"/>
        <v>0</v>
      </c>
      <c r="J15" s="14"/>
      <c r="K15" s="6"/>
      <c r="L15" s="12" t="str">
        <f>IF(K15=""," ",VLOOKUP(C15,'Ceiling - Project impl.'!$A$1:$F$204,4,FALSE))</f>
        <v xml:space="preserve"> </v>
      </c>
      <c r="M15" s="13">
        <f t="shared" si="64"/>
        <v>0</v>
      </c>
      <c r="N15" s="14"/>
      <c r="O15" s="6"/>
      <c r="P15" s="12" t="str">
        <f>IF(O15=""," ",VLOOKUP(C15,'Ceiling - Project impl.'!$A$1:$F$204,5,FALSE))</f>
        <v xml:space="preserve"> </v>
      </c>
      <c r="Q15" s="13">
        <f t="shared" si="65"/>
        <v>0</v>
      </c>
      <c r="R15" s="14"/>
      <c r="S15" s="6"/>
      <c r="T15" s="12" t="str">
        <f>IF(S15=""," ",VLOOKUP(C15,'Ceiling - Project impl.'!$A$1:$F$204,6,FALSE))</f>
        <v xml:space="preserve"> </v>
      </c>
      <c r="U15" s="13">
        <f t="shared" si="66"/>
        <v>0</v>
      </c>
      <c r="V15" s="76">
        <f t="shared" si="67"/>
        <v>0</v>
      </c>
      <c r="W15" s="15">
        <f t="shared" si="68"/>
        <v>0</v>
      </c>
      <c r="X15" s="141"/>
      <c r="Y15" s="6">
        <f t="shared" si="69"/>
        <v>0</v>
      </c>
      <c r="Z15" s="92"/>
      <c r="AA15" s="12" t="str">
        <f>IF(G15=""," ",VLOOKUP(C15,'Ceiling - Project impl.'!$A$1:$F$204,3,FALSE))</f>
        <v xml:space="preserve"> </v>
      </c>
      <c r="AB15" s="13">
        <f t="shared" si="70"/>
        <v>0</v>
      </c>
      <c r="AC15" s="100">
        <f t="shared" si="71"/>
        <v>0</v>
      </c>
      <c r="AD15" s="14"/>
      <c r="AE15" s="6">
        <f t="shared" si="72"/>
        <v>0</v>
      </c>
      <c r="AF15" s="92"/>
      <c r="AG15" s="12" t="str">
        <f>IF(K15=""," ",VLOOKUP(C15,'Ceiling - Project impl.'!$A$1:$F$204,4,FALSE))</f>
        <v xml:space="preserve"> </v>
      </c>
      <c r="AH15" s="13">
        <f t="shared" si="73"/>
        <v>0</v>
      </c>
      <c r="AI15" s="100">
        <f t="shared" si="74"/>
        <v>0</v>
      </c>
      <c r="AJ15" s="14"/>
      <c r="AK15" s="6">
        <f t="shared" si="75"/>
        <v>0</v>
      </c>
      <c r="AL15" s="92"/>
      <c r="AM15" s="12" t="str">
        <f>IF(O15=""," ",VLOOKUP(C15,'Ceiling - Project impl.'!$A$1:$F$204,5,FALSE))</f>
        <v xml:space="preserve"> </v>
      </c>
      <c r="AN15" s="13">
        <f t="shared" si="76"/>
        <v>0</v>
      </c>
      <c r="AO15" s="100">
        <f t="shared" si="77"/>
        <v>0</v>
      </c>
      <c r="AP15" s="14"/>
      <c r="AQ15" s="6">
        <f t="shared" si="78"/>
        <v>0</v>
      </c>
      <c r="AR15" s="92"/>
      <c r="AS15" s="12" t="str">
        <f>IF(S15=""," ",VLOOKUP(C15,'Ceiling - Project impl.'!$A$1:$F$204,6,FALSE))</f>
        <v xml:space="preserve"> </v>
      </c>
      <c r="AT15" s="13">
        <f t="shared" si="79"/>
        <v>0</v>
      </c>
      <c r="AU15" s="100">
        <f t="shared" si="80"/>
        <v>0</v>
      </c>
      <c r="AV15" s="76">
        <f t="shared" si="81"/>
        <v>0</v>
      </c>
      <c r="AW15" s="15">
        <f t="shared" si="82"/>
        <v>0</v>
      </c>
      <c r="AX15" s="101">
        <f t="shared" si="83"/>
        <v>0</v>
      </c>
      <c r="AY15" s="445"/>
      <c r="AZ15" s="445"/>
      <c r="BA15" s="445"/>
    </row>
    <row r="16" spans="1:53" x14ac:dyDescent="0.2">
      <c r="A16" s="38"/>
      <c r="B16" s="11" t="str">
        <f>IF(A16="","",VLOOKUP(A16,'II.Distribution of grant'!$A$6:$E$45,2,FALSE))</f>
        <v/>
      </c>
      <c r="C16" s="11" t="str">
        <f>IF(A16="","",VLOOKUP(A16,'II.Distribution of grant'!$A$6:$E$45,4,FALSE))</f>
        <v/>
      </c>
      <c r="D16" s="11" t="str">
        <f>IF(A16=""," ",VLOOKUP(C16,'Ceiling - Project impl.'!$A$1:$F$204,2,FALSE))</f>
        <v xml:space="preserve"> </v>
      </c>
      <c r="E16" s="6"/>
      <c r="F16" s="6"/>
      <c r="G16" s="6"/>
      <c r="H16" s="12" t="str">
        <f>IF(G16=""," ",VLOOKUP(C16,'Ceiling - Project impl.'!$A$1:$F$204,3,FALSE))</f>
        <v xml:space="preserve"> </v>
      </c>
      <c r="I16" s="13">
        <f t="shared" si="63"/>
        <v>0</v>
      </c>
      <c r="J16" s="14"/>
      <c r="K16" s="6"/>
      <c r="L16" s="12" t="str">
        <f>IF(K16=""," ",VLOOKUP(C16,'Ceiling - Project impl.'!$A$1:$F$204,4,FALSE))</f>
        <v xml:space="preserve"> </v>
      </c>
      <c r="M16" s="13">
        <f t="shared" si="64"/>
        <v>0</v>
      </c>
      <c r="N16" s="14"/>
      <c r="O16" s="6"/>
      <c r="P16" s="12" t="str">
        <f>IF(O16=""," ",VLOOKUP(C16,'Ceiling - Project impl.'!$A$1:$F$204,5,FALSE))</f>
        <v xml:space="preserve"> </v>
      </c>
      <c r="Q16" s="13">
        <f t="shared" si="65"/>
        <v>0</v>
      </c>
      <c r="R16" s="14"/>
      <c r="S16" s="6"/>
      <c r="T16" s="12" t="str">
        <f>IF(S16=""," ",VLOOKUP(C16,'Ceiling - Project impl.'!$A$1:$F$204,6,FALSE))</f>
        <v xml:space="preserve"> </v>
      </c>
      <c r="U16" s="13">
        <f t="shared" si="66"/>
        <v>0</v>
      </c>
      <c r="V16" s="76">
        <f t="shared" si="67"/>
        <v>0</v>
      </c>
      <c r="W16" s="15">
        <f t="shared" si="68"/>
        <v>0</v>
      </c>
      <c r="X16" s="141"/>
      <c r="Y16" s="6">
        <f t="shared" si="69"/>
        <v>0</v>
      </c>
      <c r="Z16" s="92"/>
      <c r="AA16" s="12" t="str">
        <f>IF(G16=""," ",VLOOKUP(C16,'Ceiling - Project impl.'!$A$1:$F$204,3,FALSE))</f>
        <v xml:space="preserve"> </v>
      </c>
      <c r="AB16" s="13">
        <f t="shared" si="70"/>
        <v>0</v>
      </c>
      <c r="AC16" s="100">
        <f t="shared" si="71"/>
        <v>0</v>
      </c>
      <c r="AD16" s="14"/>
      <c r="AE16" s="6">
        <f t="shared" si="72"/>
        <v>0</v>
      </c>
      <c r="AF16" s="92"/>
      <c r="AG16" s="12" t="str">
        <f>IF(K16=""," ",VLOOKUP(C16,'Ceiling - Project impl.'!$A$1:$F$204,4,FALSE))</f>
        <v xml:space="preserve"> </v>
      </c>
      <c r="AH16" s="13">
        <f t="shared" si="73"/>
        <v>0</v>
      </c>
      <c r="AI16" s="100">
        <f t="shared" si="74"/>
        <v>0</v>
      </c>
      <c r="AJ16" s="14"/>
      <c r="AK16" s="6">
        <f t="shared" si="75"/>
        <v>0</v>
      </c>
      <c r="AL16" s="92"/>
      <c r="AM16" s="12" t="str">
        <f>IF(O16=""," ",VLOOKUP(C16,'Ceiling - Project impl.'!$A$1:$F$204,5,FALSE))</f>
        <v xml:space="preserve"> </v>
      </c>
      <c r="AN16" s="13">
        <f t="shared" si="76"/>
        <v>0</v>
      </c>
      <c r="AO16" s="100">
        <f t="shared" si="77"/>
        <v>0</v>
      </c>
      <c r="AP16" s="14"/>
      <c r="AQ16" s="6">
        <f t="shared" si="78"/>
        <v>0</v>
      </c>
      <c r="AR16" s="92"/>
      <c r="AS16" s="12" t="str">
        <f>IF(S16=""," ",VLOOKUP(C16,'Ceiling - Project impl.'!$A$1:$F$204,6,FALSE))</f>
        <v xml:space="preserve"> </v>
      </c>
      <c r="AT16" s="13">
        <f t="shared" si="79"/>
        <v>0</v>
      </c>
      <c r="AU16" s="100">
        <f t="shared" si="80"/>
        <v>0</v>
      </c>
      <c r="AV16" s="76">
        <f t="shared" si="81"/>
        <v>0</v>
      </c>
      <c r="AW16" s="15">
        <f t="shared" si="82"/>
        <v>0</v>
      </c>
      <c r="AX16" s="101">
        <f t="shared" si="83"/>
        <v>0</v>
      </c>
      <c r="AY16" s="445"/>
      <c r="AZ16" s="445"/>
      <c r="BA16" s="445"/>
    </row>
    <row r="17" spans="1:53" x14ac:dyDescent="0.2">
      <c r="A17" s="38"/>
      <c r="B17" s="11" t="str">
        <f>IF(A17="","",VLOOKUP(A17,'II.Distribution of grant'!$A$6:$E$45,2,FALSE))</f>
        <v/>
      </c>
      <c r="C17" s="11" t="str">
        <f>IF(A17="","",VLOOKUP(A17,'II.Distribution of grant'!$A$6:$E$45,4,FALSE))</f>
        <v/>
      </c>
      <c r="D17" s="11" t="str">
        <f>IF(A17=""," ",VLOOKUP(C17,'Ceiling - Project impl.'!$A$1:$F$204,2,FALSE))</f>
        <v xml:space="preserve"> </v>
      </c>
      <c r="E17" s="6"/>
      <c r="F17" s="6"/>
      <c r="G17" s="6"/>
      <c r="H17" s="12" t="str">
        <f>IF(G17=""," ",VLOOKUP(C17,'Ceiling - Project impl.'!$A$1:$F$204,3,FALSE))</f>
        <v xml:space="preserve"> </v>
      </c>
      <c r="I17" s="13">
        <f t="shared" si="63"/>
        <v>0</v>
      </c>
      <c r="J17" s="14"/>
      <c r="K17" s="6"/>
      <c r="L17" s="12" t="str">
        <f>IF(K17=""," ",VLOOKUP(C17,'Ceiling - Project impl.'!$A$1:$F$204,4,FALSE))</f>
        <v xml:space="preserve"> </v>
      </c>
      <c r="M17" s="13">
        <f t="shared" si="64"/>
        <v>0</v>
      </c>
      <c r="N17" s="14"/>
      <c r="O17" s="6"/>
      <c r="P17" s="12" t="str">
        <f>IF(O17=""," ",VLOOKUP(C17,'Ceiling - Project impl.'!$A$1:$F$204,5,FALSE))</f>
        <v xml:space="preserve"> </v>
      </c>
      <c r="Q17" s="13">
        <f t="shared" si="65"/>
        <v>0</v>
      </c>
      <c r="R17" s="14"/>
      <c r="S17" s="6"/>
      <c r="T17" s="12" t="str">
        <f>IF(S17=""," ",VLOOKUP(C17,'Ceiling - Project impl.'!$A$1:$F$204,6,FALSE))</f>
        <v xml:space="preserve"> </v>
      </c>
      <c r="U17" s="13">
        <f t="shared" si="66"/>
        <v>0</v>
      </c>
      <c r="V17" s="76">
        <f t="shared" si="67"/>
        <v>0</v>
      </c>
      <c r="W17" s="15">
        <f t="shared" si="68"/>
        <v>0</v>
      </c>
      <c r="X17" s="141"/>
      <c r="Y17" s="6">
        <f t="shared" si="69"/>
        <v>0</v>
      </c>
      <c r="Z17" s="92"/>
      <c r="AA17" s="12" t="str">
        <f>IF(G17=""," ",VLOOKUP(C17,'Ceiling - Project impl.'!$A$1:$F$204,3,FALSE))</f>
        <v xml:space="preserve"> </v>
      </c>
      <c r="AB17" s="13">
        <f t="shared" si="70"/>
        <v>0</v>
      </c>
      <c r="AC17" s="100">
        <f t="shared" si="71"/>
        <v>0</v>
      </c>
      <c r="AD17" s="14"/>
      <c r="AE17" s="6">
        <f t="shared" si="72"/>
        <v>0</v>
      </c>
      <c r="AF17" s="92"/>
      <c r="AG17" s="12" t="str">
        <f>IF(K17=""," ",VLOOKUP(C17,'Ceiling - Project impl.'!$A$1:$F$204,4,FALSE))</f>
        <v xml:space="preserve"> </v>
      </c>
      <c r="AH17" s="13">
        <f t="shared" si="73"/>
        <v>0</v>
      </c>
      <c r="AI17" s="100">
        <f t="shared" si="74"/>
        <v>0</v>
      </c>
      <c r="AJ17" s="14"/>
      <c r="AK17" s="6">
        <f t="shared" si="75"/>
        <v>0</v>
      </c>
      <c r="AL17" s="92"/>
      <c r="AM17" s="12" t="str">
        <f>IF(O17=""," ",VLOOKUP(C17,'Ceiling - Project impl.'!$A$1:$F$204,5,FALSE))</f>
        <v xml:space="preserve"> </v>
      </c>
      <c r="AN17" s="13">
        <f t="shared" si="76"/>
        <v>0</v>
      </c>
      <c r="AO17" s="100">
        <f t="shared" si="77"/>
        <v>0</v>
      </c>
      <c r="AP17" s="14"/>
      <c r="AQ17" s="6">
        <f t="shared" si="78"/>
        <v>0</v>
      </c>
      <c r="AR17" s="92"/>
      <c r="AS17" s="12" t="str">
        <f>IF(S17=""," ",VLOOKUP(C17,'Ceiling - Project impl.'!$A$1:$F$204,6,FALSE))</f>
        <v xml:space="preserve"> </v>
      </c>
      <c r="AT17" s="13">
        <f t="shared" si="79"/>
        <v>0</v>
      </c>
      <c r="AU17" s="100">
        <f t="shared" si="80"/>
        <v>0</v>
      </c>
      <c r="AV17" s="76">
        <f t="shared" si="81"/>
        <v>0</v>
      </c>
      <c r="AW17" s="15">
        <f t="shared" si="82"/>
        <v>0</v>
      </c>
      <c r="AX17" s="101">
        <f t="shared" si="83"/>
        <v>0</v>
      </c>
      <c r="AY17" s="445"/>
      <c r="AZ17" s="445"/>
      <c r="BA17" s="445"/>
    </row>
    <row r="18" spans="1:53" x14ac:dyDescent="0.2">
      <c r="A18" s="38"/>
      <c r="B18" s="11" t="str">
        <f>IF(A18="","",VLOOKUP(A18,'II.Distribution of grant'!$A$6:$E$45,2,FALSE))</f>
        <v/>
      </c>
      <c r="C18" s="11" t="str">
        <f>IF(A18="","",VLOOKUP(A18,'II.Distribution of grant'!$A$6:$E$45,4,FALSE))</f>
        <v/>
      </c>
      <c r="D18" s="11" t="str">
        <f>IF(A18=""," ",VLOOKUP(C18,'Ceiling - Project impl.'!$A$1:$F$204,2,FALSE))</f>
        <v xml:space="preserve"> </v>
      </c>
      <c r="E18" s="6"/>
      <c r="F18" s="6"/>
      <c r="G18" s="6"/>
      <c r="H18" s="12" t="str">
        <f>IF(G18=""," ",VLOOKUP(C18,'Ceiling - Project impl.'!$A$1:$F$204,3,FALSE))</f>
        <v xml:space="preserve"> </v>
      </c>
      <c r="I18" s="13">
        <f t="shared" si="63"/>
        <v>0</v>
      </c>
      <c r="J18" s="14"/>
      <c r="K18" s="6"/>
      <c r="L18" s="12" t="str">
        <f>IF(K18=""," ",VLOOKUP(C18,'Ceiling - Project impl.'!$A$1:$F$204,4,FALSE))</f>
        <v xml:space="preserve"> </v>
      </c>
      <c r="M18" s="13">
        <f t="shared" si="64"/>
        <v>0</v>
      </c>
      <c r="N18" s="14"/>
      <c r="O18" s="6"/>
      <c r="P18" s="12" t="str">
        <f>IF(O18=""," ",VLOOKUP(C18,'Ceiling - Project impl.'!$A$1:$F$204,5,FALSE))</f>
        <v xml:space="preserve"> </v>
      </c>
      <c r="Q18" s="13">
        <f t="shared" si="65"/>
        <v>0</v>
      </c>
      <c r="R18" s="14"/>
      <c r="S18" s="6"/>
      <c r="T18" s="12" t="str">
        <f>IF(S18=""," ",VLOOKUP(C18,'Ceiling - Project impl.'!$A$1:$F$204,6,FALSE))</f>
        <v xml:space="preserve"> </v>
      </c>
      <c r="U18" s="13">
        <f t="shared" si="66"/>
        <v>0</v>
      </c>
      <c r="V18" s="76">
        <f t="shared" si="67"/>
        <v>0</v>
      </c>
      <c r="W18" s="15">
        <f t="shared" si="68"/>
        <v>0</v>
      </c>
      <c r="X18" s="141"/>
      <c r="Y18" s="6">
        <f t="shared" si="69"/>
        <v>0</v>
      </c>
      <c r="Z18" s="92"/>
      <c r="AA18" s="12" t="str">
        <f>IF(G18=""," ",VLOOKUP(C18,'Ceiling - Project impl.'!$A$1:$F$204,3,FALSE))</f>
        <v xml:space="preserve"> </v>
      </c>
      <c r="AB18" s="13">
        <f t="shared" si="70"/>
        <v>0</v>
      </c>
      <c r="AC18" s="100">
        <f t="shared" si="71"/>
        <v>0</v>
      </c>
      <c r="AD18" s="14"/>
      <c r="AE18" s="6">
        <f t="shared" si="72"/>
        <v>0</v>
      </c>
      <c r="AF18" s="92"/>
      <c r="AG18" s="12" t="str">
        <f>IF(K18=""," ",VLOOKUP(C18,'Ceiling - Project impl.'!$A$1:$F$204,4,FALSE))</f>
        <v xml:space="preserve"> </v>
      </c>
      <c r="AH18" s="13">
        <f t="shared" si="73"/>
        <v>0</v>
      </c>
      <c r="AI18" s="100">
        <f t="shared" si="74"/>
        <v>0</v>
      </c>
      <c r="AJ18" s="14"/>
      <c r="AK18" s="6">
        <f t="shared" si="75"/>
        <v>0</v>
      </c>
      <c r="AL18" s="92"/>
      <c r="AM18" s="12" t="str">
        <f>IF(O18=""," ",VLOOKUP(C18,'Ceiling - Project impl.'!$A$1:$F$204,5,FALSE))</f>
        <v xml:space="preserve"> </v>
      </c>
      <c r="AN18" s="13">
        <f t="shared" si="76"/>
        <v>0</v>
      </c>
      <c r="AO18" s="100">
        <f t="shared" si="77"/>
        <v>0</v>
      </c>
      <c r="AP18" s="14"/>
      <c r="AQ18" s="6">
        <f t="shared" si="78"/>
        <v>0</v>
      </c>
      <c r="AR18" s="92"/>
      <c r="AS18" s="12" t="str">
        <f>IF(S18=""," ",VLOOKUP(C18,'Ceiling - Project impl.'!$A$1:$F$204,6,FALSE))</f>
        <v xml:space="preserve"> </v>
      </c>
      <c r="AT18" s="13">
        <f t="shared" si="79"/>
        <v>0</v>
      </c>
      <c r="AU18" s="100">
        <f t="shared" si="80"/>
        <v>0</v>
      </c>
      <c r="AV18" s="76">
        <f t="shared" si="81"/>
        <v>0</v>
      </c>
      <c r="AW18" s="15">
        <f t="shared" si="82"/>
        <v>0</v>
      </c>
      <c r="AX18" s="101">
        <f t="shared" si="83"/>
        <v>0</v>
      </c>
      <c r="AY18" s="445"/>
      <c r="AZ18" s="445"/>
      <c r="BA18" s="445"/>
    </row>
    <row r="19" spans="1:53" x14ac:dyDescent="0.2">
      <c r="A19" s="38"/>
      <c r="B19" s="11" t="str">
        <f>IF(A19="","",VLOOKUP(A19,'II.Distribution of grant'!$A$6:$E$45,2,FALSE))</f>
        <v/>
      </c>
      <c r="C19" s="11" t="str">
        <f>IF(A19="","",VLOOKUP(A19,'II.Distribution of grant'!$A$6:$E$45,4,FALSE))</f>
        <v/>
      </c>
      <c r="D19" s="11" t="str">
        <f>IF(A19=""," ",VLOOKUP(C19,'Ceiling - Project impl.'!$A$1:$F$204,2,FALSE))</f>
        <v xml:space="preserve"> </v>
      </c>
      <c r="E19" s="6"/>
      <c r="F19" s="6"/>
      <c r="G19" s="6"/>
      <c r="H19" s="12" t="str">
        <f>IF(G19=""," ",VLOOKUP(C19,'Ceiling - Project impl.'!$A$1:$F$204,3,FALSE))</f>
        <v xml:space="preserve"> </v>
      </c>
      <c r="I19" s="13">
        <f t="shared" si="63"/>
        <v>0</v>
      </c>
      <c r="J19" s="14"/>
      <c r="K19" s="6"/>
      <c r="L19" s="12" t="str">
        <f>IF(K19=""," ",VLOOKUP(C19,'Ceiling - Project impl.'!$A$1:$F$204,4,FALSE))</f>
        <v xml:space="preserve"> </v>
      </c>
      <c r="M19" s="13">
        <f t="shared" si="64"/>
        <v>0</v>
      </c>
      <c r="N19" s="14"/>
      <c r="O19" s="6"/>
      <c r="P19" s="12" t="str">
        <f>IF(O19=""," ",VLOOKUP(C19,'Ceiling - Project impl.'!$A$1:$F$204,5,FALSE))</f>
        <v xml:space="preserve"> </v>
      </c>
      <c r="Q19" s="13">
        <f t="shared" si="65"/>
        <v>0</v>
      </c>
      <c r="R19" s="14"/>
      <c r="S19" s="6"/>
      <c r="T19" s="12" t="str">
        <f>IF(S19=""," ",VLOOKUP(C19,'Ceiling - Project impl.'!$A$1:$F$204,6,FALSE))</f>
        <v xml:space="preserve"> </v>
      </c>
      <c r="U19" s="13">
        <f t="shared" si="66"/>
        <v>0</v>
      </c>
      <c r="V19" s="76">
        <f t="shared" si="67"/>
        <v>0</v>
      </c>
      <c r="W19" s="15">
        <f t="shared" si="68"/>
        <v>0</v>
      </c>
      <c r="X19" s="141"/>
      <c r="Y19" s="6">
        <f t="shared" si="69"/>
        <v>0</v>
      </c>
      <c r="Z19" s="92"/>
      <c r="AA19" s="12" t="str">
        <f>IF(G19=""," ",VLOOKUP(C19,'Ceiling - Project impl.'!$A$1:$F$204,3,FALSE))</f>
        <v xml:space="preserve"> </v>
      </c>
      <c r="AB19" s="13">
        <f t="shared" si="70"/>
        <v>0</v>
      </c>
      <c r="AC19" s="100">
        <f t="shared" si="71"/>
        <v>0</v>
      </c>
      <c r="AD19" s="14"/>
      <c r="AE19" s="6">
        <f t="shared" si="72"/>
        <v>0</v>
      </c>
      <c r="AF19" s="92"/>
      <c r="AG19" s="12" t="str">
        <f>IF(K19=""," ",VLOOKUP(C19,'Ceiling - Project impl.'!$A$1:$F$204,4,FALSE))</f>
        <v xml:space="preserve"> </v>
      </c>
      <c r="AH19" s="13">
        <f t="shared" si="73"/>
        <v>0</v>
      </c>
      <c r="AI19" s="100">
        <f t="shared" si="74"/>
        <v>0</v>
      </c>
      <c r="AJ19" s="14"/>
      <c r="AK19" s="6">
        <f t="shared" si="75"/>
        <v>0</v>
      </c>
      <c r="AL19" s="92"/>
      <c r="AM19" s="12" t="str">
        <f>IF(O19=""," ",VLOOKUP(C19,'Ceiling - Project impl.'!$A$1:$F$204,5,FALSE))</f>
        <v xml:space="preserve"> </v>
      </c>
      <c r="AN19" s="13">
        <f t="shared" si="76"/>
        <v>0</v>
      </c>
      <c r="AO19" s="100">
        <f t="shared" si="77"/>
        <v>0</v>
      </c>
      <c r="AP19" s="14"/>
      <c r="AQ19" s="6">
        <f t="shared" si="78"/>
        <v>0</v>
      </c>
      <c r="AR19" s="92"/>
      <c r="AS19" s="12" t="str">
        <f>IF(S19=""," ",VLOOKUP(C19,'Ceiling - Project impl.'!$A$1:$F$204,6,FALSE))</f>
        <v xml:space="preserve"> </v>
      </c>
      <c r="AT19" s="13">
        <f t="shared" si="79"/>
        <v>0</v>
      </c>
      <c r="AU19" s="100">
        <f t="shared" si="80"/>
        <v>0</v>
      </c>
      <c r="AV19" s="76">
        <f t="shared" si="81"/>
        <v>0</v>
      </c>
      <c r="AW19" s="15">
        <f t="shared" si="82"/>
        <v>0</v>
      </c>
      <c r="AX19" s="101">
        <f t="shared" si="83"/>
        <v>0</v>
      </c>
      <c r="AY19" s="445"/>
      <c r="AZ19" s="445"/>
      <c r="BA19" s="445"/>
    </row>
    <row r="20" spans="1:53" x14ac:dyDescent="0.2">
      <c r="A20" s="38"/>
      <c r="B20" s="11" t="str">
        <f>IF(A20="","",VLOOKUP(A20,'II.Distribution of grant'!$A$6:$E$45,2,FALSE))</f>
        <v/>
      </c>
      <c r="C20" s="11" t="str">
        <f>IF(A20="","",VLOOKUP(A20,'II.Distribution of grant'!$A$6:$E$45,4,FALSE))</f>
        <v/>
      </c>
      <c r="D20" s="11" t="str">
        <f>IF(A20=""," ",VLOOKUP(C20,'Ceiling - Project impl.'!$A$1:$F$204,2,FALSE))</f>
        <v xml:space="preserve"> </v>
      </c>
      <c r="E20" s="6"/>
      <c r="F20" s="6"/>
      <c r="G20" s="6"/>
      <c r="H20" s="12" t="str">
        <f>IF(G20=""," ",VLOOKUP(C20,'Ceiling - Project impl.'!$A$1:$F$204,3,FALSE))</f>
        <v xml:space="preserve"> </v>
      </c>
      <c r="I20" s="13">
        <f t="shared" si="63"/>
        <v>0</v>
      </c>
      <c r="J20" s="14"/>
      <c r="K20" s="6"/>
      <c r="L20" s="12" t="str">
        <f>IF(K20=""," ",VLOOKUP(C20,'Ceiling - Project impl.'!$A$1:$F$204,4,FALSE))</f>
        <v xml:space="preserve"> </v>
      </c>
      <c r="M20" s="13">
        <f t="shared" si="64"/>
        <v>0</v>
      </c>
      <c r="N20" s="14"/>
      <c r="O20" s="6"/>
      <c r="P20" s="12" t="str">
        <f>IF(O20=""," ",VLOOKUP(C20,'Ceiling - Project impl.'!$A$1:$F$204,5,FALSE))</f>
        <v xml:space="preserve"> </v>
      </c>
      <c r="Q20" s="13">
        <f t="shared" si="65"/>
        <v>0</v>
      </c>
      <c r="R20" s="14"/>
      <c r="S20" s="6"/>
      <c r="T20" s="12" t="str">
        <f>IF(S20=""," ",VLOOKUP(C20,'Ceiling - Project impl.'!$A$1:$F$204,6,FALSE))</f>
        <v xml:space="preserve"> </v>
      </c>
      <c r="U20" s="13">
        <f t="shared" si="66"/>
        <v>0</v>
      </c>
      <c r="V20" s="76">
        <f t="shared" si="67"/>
        <v>0</v>
      </c>
      <c r="W20" s="15">
        <f t="shared" si="68"/>
        <v>0</v>
      </c>
      <c r="X20" s="141"/>
      <c r="Y20" s="6">
        <f t="shared" si="69"/>
        <v>0</v>
      </c>
      <c r="Z20" s="92"/>
      <c r="AA20" s="12" t="str">
        <f>IF(G20=""," ",VLOOKUP(C20,'Ceiling - Project impl.'!$A$1:$F$204,3,FALSE))</f>
        <v xml:space="preserve"> </v>
      </c>
      <c r="AB20" s="13">
        <f t="shared" si="70"/>
        <v>0</v>
      </c>
      <c r="AC20" s="100">
        <f t="shared" si="71"/>
        <v>0</v>
      </c>
      <c r="AD20" s="14"/>
      <c r="AE20" s="6">
        <f t="shared" si="72"/>
        <v>0</v>
      </c>
      <c r="AF20" s="92"/>
      <c r="AG20" s="12" t="str">
        <f>IF(K20=""," ",VLOOKUP(C20,'Ceiling - Project impl.'!$A$1:$F$204,4,FALSE))</f>
        <v xml:space="preserve"> </v>
      </c>
      <c r="AH20" s="13">
        <f t="shared" si="73"/>
        <v>0</v>
      </c>
      <c r="AI20" s="100">
        <f t="shared" si="74"/>
        <v>0</v>
      </c>
      <c r="AJ20" s="14"/>
      <c r="AK20" s="6">
        <f t="shared" si="75"/>
        <v>0</v>
      </c>
      <c r="AL20" s="92"/>
      <c r="AM20" s="12" t="str">
        <f>IF(O20=""," ",VLOOKUP(C20,'Ceiling - Project impl.'!$A$1:$F$204,5,FALSE))</f>
        <v xml:space="preserve"> </v>
      </c>
      <c r="AN20" s="13">
        <f t="shared" si="76"/>
        <v>0</v>
      </c>
      <c r="AO20" s="100">
        <f t="shared" si="77"/>
        <v>0</v>
      </c>
      <c r="AP20" s="14"/>
      <c r="AQ20" s="6">
        <f t="shared" si="78"/>
        <v>0</v>
      </c>
      <c r="AR20" s="92"/>
      <c r="AS20" s="12" t="str">
        <f>IF(S20=""," ",VLOOKUP(C20,'Ceiling - Project impl.'!$A$1:$F$204,6,FALSE))</f>
        <v xml:space="preserve"> </v>
      </c>
      <c r="AT20" s="13">
        <f t="shared" si="79"/>
        <v>0</v>
      </c>
      <c r="AU20" s="100">
        <f t="shared" si="80"/>
        <v>0</v>
      </c>
      <c r="AV20" s="76">
        <f t="shared" si="81"/>
        <v>0</v>
      </c>
      <c r="AW20" s="15">
        <f t="shared" si="82"/>
        <v>0</v>
      </c>
      <c r="AX20" s="101">
        <f t="shared" si="83"/>
        <v>0</v>
      </c>
      <c r="AY20" s="445"/>
      <c r="AZ20" s="445"/>
      <c r="BA20" s="445"/>
    </row>
    <row r="21" spans="1:53" x14ac:dyDescent="0.2">
      <c r="A21" s="38"/>
      <c r="B21" s="11" t="str">
        <f>IF(A21="","",VLOOKUP(A21,'II.Distribution of grant'!$A$6:$E$45,2,FALSE))</f>
        <v/>
      </c>
      <c r="C21" s="11" t="str">
        <f>IF(A21="","",VLOOKUP(A21,'II.Distribution of grant'!$A$6:$E$45,4,FALSE))</f>
        <v/>
      </c>
      <c r="D21" s="11" t="str">
        <f>IF(A21=""," ",VLOOKUP(C21,'Ceiling - Project impl.'!$A$1:$F$204,2,FALSE))</f>
        <v xml:space="preserve"> </v>
      </c>
      <c r="E21" s="6"/>
      <c r="F21" s="6"/>
      <c r="G21" s="6"/>
      <c r="H21" s="12" t="str">
        <f>IF(G21=""," ",VLOOKUP(C21,'Ceiling - Project impl.'!$A$1:$F$204,3,FALSE))</f>
        <v xml:space="preserve"> </v>
      </c>
      <c r="I21" s="13">
        <f t="shared" si="63"/>
        <v>0</v>
      </c>
      <c r="J21" s="14"/>
      <c r="K21" s="6"/>
      <c r="L21" s="12" t="str">
        <f>IF(K21=""," ",VLOOKUP(C21,'Ceiling - Project impl.'!$A$1:$F$204,4,FALSE))</f>
        <v xml:space="preserve"> </v>
      </c>
      <c r="M21" s="13">
        <f t="shared" si="64"/>
        <v>0</v>
      </c>
      <c r="N21" s="14"/>
      <c r="O21" s="6"/>
      <c r="P21" s="12" t="str">
        <f>IF(O21=""," ",VLOOKUP(C21,'Ceiling - Project impl.'!$A$1:$F$204,5,FALSE))</f>
        <v xml:space="preserve"> </v>
      </c>
      <c r="Q21" s="13">
        <f t="shared" si="65"/>
        <v>0</v>
      </c>
      <c r="R21" s="14"/>
      <c r="S21" s="6"/>
      <c r="T21" s="12" t="str">
        <f>IF(S21=""," ",VLOOKUP(C21,'Ceiling - Project impl.'!$A$1:$F$204,6,FALSE))</f>
        <v xml:space="preserve"> </v>
      </c>
      <c r="U21" s="13">
        <f t="shared" si="66"/>
        <v>0</v>
      </c>
      <c r="V21" s="76">
        <f t="shared" si="67"/>
        <v>0</v>
      </c>
      <c r="W21" s="15">
        <f t="shared" si="68"/>
        <v>0</v>
      </c>
      <c r="X21" s="141"/>
      <c r="Y21" s="6">
        <f t="shared" si="69"/>
        <v>0</v>
      </c>
      <c r="Z21" s="92"/>
      <c r="AA21" s="12" t="str">
        <f>IF(G21=""," ",VLOOKUP(C21,'Ceiling - Project impl.'!$A$1:$F$204,3,FALSE))</f>
        <v xml:space="preserve"> </v>
      </c>
      <c r="AB21" s="13">
        <f t="shared" si="70"/>
        <v>0</v>
      </c>
      <c r="AC21" s="100">
        <f t="shared" si="71"/>
        <v>0</v>
      </c>
      <c r="AD21" s="14"/>
      <c r="AE21" s="6">
        <f t="shared" si="72"/>
        <v>0</v>
      </c>
      <c r="AF21" s="92"/>
      <c r="AG21" s="12" t="str">
        <f>IF(K21=""," ",VLOOKUP(C21,'Ceiling - Project impl.'!$A$1:$F$204,4,FALSE))</f>
        <v xml:space="preserve"> </v>
      </c>
      <c r="AH21" s="13">
        <f t="shared" si="73"/>
        <v>0</v>
      </c>
      <c r="AI21" s="100">
        <f t="shared" si="74"/>
        <v>0</v>
      </c>
      <c r="AJ21" s="14"/>
      <c r="AK21" s="6">
        <f t="shared" si="75"/>
        <v>0</v>
      </c>
      <c r="AL21" s="92"/>
      <c r="AM21" s="12" t="str">
        <f>IF(O21=""," ",VLOOKUP(C21,'Ceiling - Project impl.'!$A$1:$F$204,5,FALSE))</f>
        <v xml:space="preserve"> </v>
      </c>
      <c r="AN21" s="13">
        <f t="shared" si="76"/>
        <v>0</v>
      </c>
      <c r="AO21" s="100">
        <f t="shared" si="77"/>
        <v>0</v>
      </c>
      <c r="AP21" s="14"/>
      <c r="AQ21" s="6">
        <f t="shared" si="78"/>
        <v>0</v>
      </c>
      <c r="AR21" s="92"/>
      <c r="AS21" s="12" t="str">
        <f>IF(S21=""," ",VLOOKUP(C21,'Ceiling - Project impl.'!$A$1:$F$204,6,FALSE))</f>
        <v xml:space="preserve"> </v>
      </c>
      <c r="AT21" s="13">
        <f t="shared" si="79"/>
        <v>0</v>
      </c>
      <c r="AU21" s="100">
        <f t="shared" si="80"/>
        <v>0</v>
      </c>
      <c r="AV21" s="76">
        <f t="shared" si="81"/>
        <v>0</v>
      </c>
      <c r="AW21" s="15">
        <f t="shared" si="82"/>
        <v>0</v>
      </c>
      <c r="AX21" s="101">
        <f t="shared" si="83"/>
        <v>0</v>
      </c>
      <c r="AY21" s="445"/>
      <c r="AZ21" s="445"/>
      <c r="BA21" s="445"/>
    </row>
    <row r="22" spans="1:53" x14ac:dyDescent="0.2">
      <c r="A22" s="38"/>
      <c r="B22" s="11" t="str">
        <f>IF(A22="","",VLOOKUP(A22,'II.Distribution of grant'!$A$6:$E$45,2,FALSE))</f>
        <v/>
      </c>
      <c r="C22" s="11" t="str">
        <f>IF(A22="","",VLOOKUP(A22,'II.Distribution of grant'!$A$6:$E$45,4,FALSE))</f>
        <v/>
      </c>
      <c r="D22" s="11" t="str">
        <f>IF(A22=""," ",VLOOKUP(C22,'Ceiling - Project impl.'!$A$1:$F$204,2,FALSE))</f>
        <v xml:space="preserve"> </v>
      </c>
      <c r="E22" s="6"/>
      <c r="F22" s="6"/>
      <c r="G22" s="6"/>
      <c r="H22" s="12" t="str">
        <f>IF(G22=""," ",VLOOKUP(C22,'Ceiling - Project impl.'!$A$1:$F$204,3,FALSE))</f>
        <v xml:space="preserve"> </v>
      </c>
      <c r="I22" s="13">
        <f t="shared" si="63"/>
        <v>0</v>
      </c>
      <c r="J22" s="14"/>
      <c r="K22" s="6"/>
      <c r="L22" s="12" t="str">
        <f>IF(K22=""," ",VLOOKUP(C22,'Ceiling - Project impl.'!$A$1:$F$204,4,FALSE))</f>
        <v xml:space="preserve"> </v>
      </c>
      <c r="M22" s="13">
        <f t="shared" si="64"/>
        <v>0</v>
      </c>
      <c r="N22" s="14"/>
      <c r="O22" s="6"/>
      <c r="P22" s="12" t="str">
        <f>IF(O22=""," ",VLOOKUP(C22,'Ceiling - Project impl.'!$A$1:$F$204,5,FALSE))</f>
        <v xml:space="preserve"> </v>
      </c>
      <c r="Q22" s="13">
        <f t="shared" si="65"/>
        <v>0</v>
      </c>
      <c r="R22" s="14"/>
      <c r="S22" s="6"/>
      <c r="T22" s="12" t="str">
        <f>IF(S22=""," ",VLOOKUP(C22,'Ceiling - Project impl.'!$A$1:$F$204,6,FALSE))</f>
        <v xml:space="preserve"> </v>
      </c>
      <c r="U22" s="13">
        <f t="shared" si="66"/>
        <v>0</v>
      </c>
      <c r="V22" s="76">
        <f t="shared" si="67"/>
        <v>0</v>
      </c>
      <c r="W22" s="15">
        <f t="shared" si="68"/>
        <v>0</v>
      </c>
      <c r="X22" s="141"/>
      <c r="Y22" s="6">
        <f t="shared" si="69"/>
        <v>0</v>
      </c>
      <c r="Z22" s="92"/>
      <c r="AA22" s="12" t="str">
        <f>IF(G22=""," ",VLOOKUP(C22,'Ceiling - Project impl.'!$A$1:$F$204,3,FALSE))</f>
        <v xml:space="preserve"> </v>
      </c>
      <c r="AB22" s="13">
        <f t="shared" si="70"/>
        <v>0</v>
      </c>
      <c r="AC22" s="100">
        <f t="shared" si="71"/>
        <v>0</v>
      </c>
      <c r="AD22" s="14"/>
      <c r="AE22" s="6">
        <f t="shared" si="72"/>
        <v>0</v>
      </c>
      <c r="AF22" s="92"/>
      <c r="AG22" s="12" t="str">
        <f>IF(K22=""," ",VLOOKUP(C22,'Ceiling - Project impl.'!$A$1:$F$204,4,FALSE))</f>
        <v xml:space="preserve"> </v>
      </c>
      <c r="AH22" s="13">
        <f t="shared" si="73"/>
        <v>0</v>
      </c>
      <c r="AI22" s="100">
        <f t="shared" si="74"/>
        <v>0</v>
      </c>
      <c r="AJ22" s="14"/>
      <c r="AK22" s="6">
        <f t="shared" si="75"/>
        <v>0</v>
      </c>
      <c r="AL22" s="92"/>
      <c r="AM22" s="12" t="str">
        <f>IF(O22=""," ",VLOOKUP(C22,'Ceiling - Project impl.'!$A$1:$F$204,5,FALSE))</f>
        <v xml:space="preserve"> </v>
      </c>
      <c r="AN22" s="13">
        <f t="shared" si="76"/>
        <v>0</v>
      </c>
      <c r="AO22" s="100">
        <f t="shared" si="77"/>
        <v>0</v>
      </c>
      <c r="AP22" s="14"/>
      <c r="AQ22" s="6">
        <f t="shared" si="78"/>
        <v>0</v>
      </c>
      <c r="AR22" s="92"/>
      <c r="AS22" s="12" t="str">
        <f>IF(S22=""," ",VLOOKUP(C22,'Ceiling - Project impl.'!$A$1:$F$204,6,FALSE))</f>
        <v xml:space="preserve"> </v>
      </c>
      <c r="AT22" s="13">
        <f t="shared" si="79"/>
        <v>0</v>
      </c>
      <c r="AU22" s="100">
        <f t="shared" si="80"/>
        <v>0</v>
      </c>
      <c r="AV22" s="76">
        <f t="shared" si="81"/>
        <v>0</v>
      </c>
      <c r="AW22" s="15">
        <f t="shared" si="82"/>
        <v>0</v>
      </c>
      <c r="AX22" s="101">
        <f t="shared" si="83"/>
        <v>0</v>
      </c>
      <c r="AY22" s="445"/>
      <c r="AZ22" s="445"/>
      <c r="BA22" s="445"/>
    </row>
    <row r="23" spans="1:53" x14ac:dyDescent="0.2">
      <c r="A23" s="38"/>
      <c r="B23" s="11" t="str">
        <f>IF(A23="","",VLOOKUP(A23,'II.Distribution of grant'!$A$6:$E$45,2,FALSE))</f>
        <v/>
      </c>
      <c r="C23" s="11" t="str">
        <f>IF(A23="","",VLOOKUP(A23,'II.Distribution of grant'!$A$6:$E$45,4,FALSE))</f>
        <v/>
      </c>
      <c r="D23" s="11" t="str">
        <f>IF(A23=""," ",VLOOKUP(C23,'Ceiling - Project impl.'!$A$1:$F$204,2,FALSE))</f>
        <v xml:space="preserve"> </v>
      </c>
      <c r="E23" s="6"/>
      <c r="F23" s="6"/>
      <c r="G23" s="6"/>
      <c r="H23" s="12" t="str">
        <f>IF(G23=""," ",VLOOKUP(C23,'Ceiling - Project impl.'!$A$1:$F$204,3,FALSE))</f>
        <v xml:space="preserve"> </v>
      </c>
      <c r="I23" s="13">
        <f t="shared" si="63"/>
        <v>0</v>
      </c>
      <c r="J23" s="14"/>
      <c r="K23" s="6"/>
      <c r="L23" s="12" t="str">
        <f>IF(K23=""," ",VLOOKUP(C23,'Ceiling - Project impl.'!$A$1:$F$204,4,FALSE))</f>
        <v xml:space="preserve"> </v>
      </c>
      <c r="M23" s="13">
        <f t="shared" si="64"/>
        <v>0</v>
      </c>
      <c r="N23" s="14"/>
      <c r="O23" s="6"/>
      <c r="P23" s="12" t="str">
        <f>IF(O23=""," ",VLOOKUP(C23,'Ceiling - Project impl.'!$A$1:$F$204,5,FALSE))</f>
        <v xml:space="preserve"> </v>
      </c>
      <c r="Q23" s="13">
        <f t="shared" si="65"/>
        <v>0</v>
      </c>
      <c r="R23" s="14"/>
      <c r="S23" s="6"/>
      <c r="T23" s="12" t="str">
        <f>IF(S23=""," ",VLOOKUP(C23,'Ceiling - Project impl.'!$A$1:$F$204,6,FALSE))</f>
        <v xml:space="preserve"> </v>
      </c>
      <c r="U23" s="13">
        <f t="shared" si="66"/>
        <v>0</v>
      </c>
      <c r="V23" s="76">
        <f t="shared" si="67"/>
        <v>0</v>
      </c>
      <c r="W23" s="15">
        <f t="shared" si="68"/>
        <v>0</v>
      </c>
      <c r="X23" s="141"/>
      <c r="Y23" s="6">
        <f t="shared" si="69"/>
        <v>0</v>
      </c>
      <c r="Z23" s="92"/>
      <c r="AA23" s="12" t="str">
        <f>IF(G23=""," ",VLOOKUP(C23,'Ceiling - Project impl.'!$A$1:$F$204,3,FALSE))</f>
        <v xml:space="preserve"> </v>
      </c>
      <c r="AB23" s="13">
        <f t="shared" si="70"/>
        <v>0</v>
      </c>
      <c r="AC23" s="100">
        <f t="shared" si="71"/>
        <v>0</v>
      </c>
      <c r="AD23" s="14"/>
      <c r="AE23" s="6">
        <f t="shared" si="72"/>
        <v>0</v>
      </c>
      <c r="AF23" s="92"/>
      <c r="AG23" s="12" t="str">
        <f>IF(K23=""," ",VLOOKUP(C23,'Ceiling - Project impl.'!$A$1:$F$204,4,FALSE))</f>
        <v xml:space="preserve"> </v>
      </c>
      <c r="AH23" s="13">
        <f t="shared" si="73"/>
        <v>0</v>
      </c>
      <c r="AI23" s="100">
        <f t="shared" si="74"/>
        <v>0</v>
      </c>
      <c r="AJ23" s="14"/>
      <c r="AK23" s="6">
        <f t="shared" si="75"/>
        <v>0</v>
      </c>
      <c r="AL23" s="92"/>
      <c r="AM23" s="12" t="str">
        <f>IF(O23=""," ",VLOOKUP(C23,'Ceiling - Project impl.'!$A$1:$F$204,5,FALSE))</f>
        <v xml:space="preserve"> </v>
      </c>
      <c r="AN23" s="13">
        <f t="shared" si="76"/>
        <v>0</v>
      </c>
      <c r="AO23" s="100">
        <f t="shared" si="77"/>
        <v>0</v>
      </c>
      <c r="AP23" s="14"/>
      <c r="AQ23" s="6">
        <f t="shared" si="78"/>
        <v>0</v>
      </c>
      <c r="AR23" s="92"/>
      <c r="AS23" s="12" t="str">
        <f>IF(S23=""," ",VLOOKUP(C23,'Ceiling - Project impl.'!$A$1:$F$204,6,FALSE))</f>
        <v xml:space="preserve"> </v>
      </c>
      <c r="AT23" s="13">
        <f t="shared" si="79"/>
        <v>0</v>
      </c>
      <c r="AU23" s="100">
        <f t="shared" si="80"/>
        <v>0</v>
      </c>
      <c r="AV23" s="76">
        <f t="shared" si="81"/>
        <v>0</v>
      </c>
      <c r="AW23" s="15">
        <f t="shared" si="82"/>
        <v>0</v>
      </c>
      <c r="AX23" s="101">
        <f t="shared" si="83"/>
        <v>0</v>
      </c>
      <c r="AY23" s="445"/>
      <c r="AZ23" s="445"/>
      <c r="BA23" s="445"/>
    </row>
    <row r="24" spans="1:53" x14ac:dyDescent="0.2">
      <c r="A24" s="38"/>
      <c r="B24" s="11" t="str">
        <f>IF(A24="","",VLOOKUP(A24,'II.Distribution of grant'!$A$6:$E$45,2,FALSE))</f>
        <v/>
      </c>
      <c r="C24" s="11" t="str">
        <f>IF(A24="","",VLOOKUP(A24,'II.Distribution of grant'!$A$6:$E$45,4,FALSE))</f>
        <v/>
      </c>
      <c r="D24" s="11" t="str">
        <f>IF(A24=""," ",VLOOKUP(C24,'Ceiling - Project impl.'!$A$1:$F$204,2,FALSE))</f>
        <v xml:space="preserve"> </v>
      </c>
      <c r="E24" s="6"/>
      <c r="F24" s="6"/>
      <c r="G24" s="6"/>
      <c r="H24" s="12" t="str">
        <f>IF(G24=""," ",VLOOKUP(C24,'Ceiling - Project impl.'!$A$1:$F$204,3,FALSE))</f>
        <v xml:space="preserve"> </v>
      </c>
      <c r="I24" s="13">
        <f t="shared" si="63"/>
        <v>0</v>
      </c>
      <c r="J24" s="14"/>
      <c r="K24" s="6"/>
      <c r="L24" s="12" t="str">
        <f>IF(K24=""," ",VLOOKUP(C24,'Ceiling - Project impl.'!$A$1:$F$204,4,FALSE))</f>
        <v xml:space="preserve"> </v>
      </c>
      <c r="M24" s="13">
        <f t="shared" si="64"/>
        <v>0</v>
      </c>
      <c r="N24" s="14"/>
      <c r="O24" s="6"/>
      <c r="P24" s="12" t="str">
        <f>IF(O24=""," ",VLOOKUP(C24,'Ceiling - Project impl.'!$A$1:$F$204,5,FALSE))</f>
        <v xml:space="preserve"> </v>
      </c>
      <c r="Q24" s="13">
        <f t="shared" si="65"/>
        <v>0</v>
      </c>
      <c r="R24" s="14"/>
      <c r="S24" s="6"/>
      <c r="T24" s="12" t="str">
        <f>IF(S24=""," ",VLOOKUP(C24,'Ceiling - Project impl.'!$A$1:$F$204,6,FALSE))</f>
        <v xml:space="preserve"> </v>
      </c>
      <c r="U24" s="13">
        <f t="shared" si="66"/>
        <v>0</v>
      </c>
      <c r="V24" s="76">
        <f t="shared" si="67"/>
        <v>0</v>
      </c>
      <c r="W24" s="15">
        <f t="shared" si="68"/>
        <v>0</v>
      </c>
      <c r="X24" s="141"/>
      <c r="Y24" s="6">
        <f t="shared" si="69"/>
        <v>0</v>
      </c>
      <c r="Z24" s="92"/>
      <c r="AA24" s="12" t="str">
        <f>IF(G24=""," ",VLOOKUP(C24,'Ceiling - Project impl.'!$A$1:$F$204,3,FALSE))</f>
        <v xml:space="preserve"> </v>
      </c>
      <c r="AB24" s="13">
        <f t="shared" si="70"/>
        <v>0</v>
      </c>
      <c r="AC24" s="100">
        <f t="shared" si="71"/>
        <v>0</v>
      </c>
      <c r="AD24" s="14"/>
      <c r="AE24" s="6">
        <f t="shared" si="72"/>
        <v>0</v>
      </c>
      <c r="AF24" s="92"/>
      <c r="AG24" s="12" t="str">
        <f>IF(K24=""," ",VLOOKUP(C24,'Ceiling - Project impl.'!$A$1:$F$204,4,FALSE))</f>
        <v xml:space="preserve"> </v>
      </c>
      <c r="AH24" s="13">
        <f t="shared" si="73"/>
        <v>0</v>
      </c>
      <c r="AI24" s="100">
        <f t="shared" si="74"/>
        <v>0</v>
      </c>
      <c r="AJ24" s="14"/>
      <c r="AK24" s="6">
        <f t="shared" si="75"/>
        <v>0</v>
      </c>
      <c r="AL24" s="92"/>
      <c r="AM24" s="12" t="str">
        <f>IF(O24=""," ",VLOOKUP(C24,'Ceiling - Project impl.'!$A$1:$F$204,5,FALSE))</f>
        <v xml:space="preserve"> </v>
      </c>
      <c r="AN24" s="13">
        <f t="shared" si="76"/>
        <v>0</v>
      </c>
      <c r="AO24" s="100">
        <f t="shared" si="77"/>
        <v>0</v>
      </c>
      <c r="AP24" s="14"/>
      <c r="AQ24" s="6">
        <f t="shared" si="78"/>
        <v>0</v>
      </c>
      <c r="AR24" s="92"/>
      <c r="AS24" s="12" t="str">
        <f>IF(S24=""," ",VLOOKUP(C24,'Ceiling - Project impl.'!$A$1:$F$204,6,FALSE))</f>
        <v xml:space="preserve"> </v>
      </c>
      <c r="AT24" s="13">
        <f t="shared" si="79"/>
        <v>0</v>
      </c>
      <c r="AU24" s="100">
        <f t="shared" si="80"/>
        <v>0</v>
      </c>
      <c r="AV24" s="76">
        <f t="shared" si="81"/>
        <v>0</v>
      </c>
      <c r="AW24" s="15">
        <f t="shared" si="82"/>
        <v>0</v>
      </c>
      <c r="AX24" s="101">
        <f t="shared" si="83"/>
        <v>0</v>
      </c>
      <c r="AY24" s="445"/>
      <c r="AZ24" s="445"/>
      <c r="BA24" s="445"/>
    </row>
    <row r="25" spans="1:53" x14ac:dyDescent="0.2">
      <c r="A25" s="38"/>
      <c r="B25" s="11" t="str">
        <f>IF(A25="","",VLOOKUP(A25,'II.Distribution of grant'!$A$6:$E$45,2,FALSE))</f>
        <v/>
      </c>
      <c r="C25" s="11" t="str">
        <f>IF(A25="","",VLOOKUP(A25,'II.Distribution of grant'!$A$6:$E$45,4,FALSE))</f>
        <v/>
      </c>
      <c r="D25" s="11" t="str">
        <f>IF(A25=""," ",VLOOKUP(C25,'Ceiling - Project impl.'!$A$1:$F$204,2,FALSE))</f>
        <v xml:space="preserve"> </v>
      </c>
      <c r="E25" s="6"/>
      <c r="F25" s="6"/>
      <c r="G25" s="6"/>
      <c r="H25" s="12" t="str">
        <f>IF(G25=""," ",VLOOKUP(C25,'Ceiling - Project impl.'!$A$1:$F$204,3,FALSE))</f>
        <v xml:space="preserve"> </v>
      </c>
      <c r="I25" s="13">
        <f t="shared" si="63"/>
        <v>0</v>
      </c>
      <c r="J25" s="14"/>
      <c r="K25" s="6"/>
      <c r="L25" s="12" t="str">
        <f>IF(K25=""," ",VLOOKUP(C25,'Ceiling - Project impl.'!$A$1:$F$204,4,FALSE))</f>
        <v xml:space="preserve"> </v>
      </c>
      <c r="M25" s="13">
        <f t="shared" si="64"/>
        <v>0</v>
      </c>
      <c r="N25" s="14"/>
      <c r="O25" s="6"/>
      <c r="P25" s="12" t="str">
        <f>IF(O25=""," ",VLOOKUP(C25,'Ceiling - Project impl.'!$A$1:$F$204,5,FALSE))</f>
        <v xml:space="preserve"> </v>
      </c>
      <c r="Q25" s="13">
        <f t="shared" si="65"/>
        <v>0</v>
      </c>
      <c r="R25" s="14"/>
      <c r="S25" s="6"/>
      <c r="T25" s="12" t="str">
        <f>IF(S25=""," ",VLOOKUP(C25,'Ceiling - Project impl.'!$A$1:$F$204,6,FALSE))</f>
        <v xml:space="preserve"> </v>
      </c>
      <c r="U25" s="13">
        <f t="shared" si="66"/>
        <v>0</v>
      </c>
      <c r="V25" s="76">
        <f t="shared" si="67"/>
        <v>0</v>
      </c>
      <c r="W25" s="15">
        <f t="shared" si="68"/>
        <v>0</v>
      </c>
      <c r="X25" s="141"/>
      <c r="Y25" s="6">
        <f t="shared" si="69"/>
        <v>0</v>
      </c>
      <c r="Z25" s="92"/>
      <c r="AA25" s="12" t="str">
        <f>IF(G25=""," ",VLOOKUP(C25,'Ceiling - Project impl.'!$A$1:$F$204,3,FALSE))</f>
        <v xml:space="preserve"> </v>
      </c>
      <c r="AB25" s="13">
        <f t="shared" si="70"/>
        <v>0</v>
      </c>
      <c r="AC25" s="100">
        <f t="shared" si="71"/>
        <v>0</v>
      </c>
      <c r="AD25" s="14"/>
      <c r="AE25" s="6">
        <f t="shared" si="72"/>
        <v>0</v>
      </c>
      <c r="AF25" s="92"/>
      <c r="AG25" s="12" t="str">
        <f>IF(K25=""," ",VLOOKUP(C25,'Ceiling - Project impl.'!$A$1:$F$204,4,FALSE))</f>
        <v xml:space="preserve"> </v>
      </c>
      <c r="AH25" s="13">
        <f t="shared" si="73"/>
        <v>0</v>
      </c>
      <c r="AI25" s="100">
        <f t="shared" si="74"/>
        <v>0</v>
      </c>
      <c r="AJ25" s="14"/>
      <c r="AK25" s="6">
        <f t="shared" si="75"/>
        <v>0</v>
      </c>
      <c r="AL25" s="92"/>
      <c r="AM25" s="12" t="str">
        <f>IF(O25=""," ",VLOOKUP(C25,'Ceiling - Project impl.'!$A$1:$F$204,5,FALSE))</f>
        <v xml:space="preserve"> </v>
      </c>
      <c r="AN25" s="13">
        <f t="shared" si="76"/>
        <v>0</v>
      </c>
      <c r="AO25" s="100">
        <f t="shared" si="77"/>
        <v>0</v>
      </c>
      <c r="AP25" s="14"/>
      <c r="AQ25" s="6">
        <f t="shared" si="78"/>
        <v>0</v>
      </c>
      <c r="AR25" s="92"/>
      <c r="AS25" s="12" t="str">
        <f>IF(S25=""," ",VLOOKUP(C25,'Ceiling - Project impl.'!$A$1:$F$204,6,FALSE))</f>
        <v xml:space="preserve"> </v>
      </c>
      <c r="AT25" s="13">
        <f t="shared" si="79"/>
        <v>0</v>
      </c>
      <c r="AU25" s="100">
        <f t="shared" si="80"/>
        <v>0</v>
      </c>
      <c r="AV25" s="76">
        <f t="shared" si="81"/>
        <v>0</v>
      </c>
      <c r="AW25" s="15">
        <f t="shared" si="82"/>
        <v>0</v>
      </c>
      <c r="AX25" s="101">
        <f t="shared" si="83"/>
        <v>0</v>
      </c>
      <c r="AY25" s="445"/>
      <c r="AZ25" s="445"/>
      <c r="BA25" s="445"/>
    </row>
    <row r="26" spans="1:53" x14ac:dyDescent="0.2">
      <c r="A26" s="38"/>
      <c r="B26" s="11" t="str">
        <f>IF(A26="","",VLOOKUP(A26,'II.Distribution of grant'!$A$6:$E$45,2,FALSE))</f>
        <v/>
      </c>
      <c r="C26" s="11" t="str">
        <f>IF(A26="","",VLOOKUP(A26,'II.Distribution of grant'!$A$6:$E$45,4,FALSE))</f>
        <v/>
      </c>
      <c r="D26" s="11" t="str">
        <f>IF(A26=""," ",VLOOKUP(C26,'Ceiling - Project impl.'!$A$1:$F$204,2,FALSE))</f>
        <v xml:space="preserve"> </v>
      </c>
      <c r="E26" s="6"/>
      <c r="F26" s="6"/>
      <c r="G26" s="6"/>
      <c r="H26" s="12" t="str">
        <f>IF(G26=""," ",VLOOKUP(C26,'Ceiling - Project impl.'!$A$1:$F$204,3,FALSE))</f>
        <v xml:space="preserve"> </v>
      </c>
      <c r="I26" s="13">
        <f t="shared" si="63"/>
        <v>0</v>
      </c>
      <c r="J26" s="14"/>
      <c r="K26" s="6"/>
      <c r="L26" s="12" t="str">
        <f>IF(K26=""," ",VLOOKUP(C26,'Ceiling - Project impl.'!$A$1:$F$204,4,FALSE))</f>
        <v xml:space="preserve"> </v>
      </c>
      <c r="M26" s="13">
        <f t="shared" si="64"/>
        <v>0</v>
      </c>
      <c r="N26" s="14"/>
      <c r="O26" s="6"/>
      <c r="P26" s="12" t="str">
        <f>IF(O26=""," ",VLOOKUP(C26,'Ceiling - Project impl.'!$A$1:$F$204,5,FALSE))</f>
        <v xml:space="preserve"> </v>
      </c>
      <c r="Q26" s="13">
        <f t="shared" si="65"/>
        <v>0</v>
      </c>
      <c r="R26" s="14"/>
      <c r="S26" s="6"/>
      <c r="T26" s="12" t="str">
        <f>IF(S26=""," ",VLOOKUP(C26,'Ceiling - Project impl.'!$A$1:$F$204,6,FALSE))</f>
        <v xml:space="preserve"> </v>
      </c>
      <c r="U26" s="13">
        <f t="shared" si="66"/>
        <v>0</v>
      </c>
      <c r="V26" s="76">
        <f t="shared" si="67"/>
        <v>0</v>
      </c>
      <c r="W26" s="15">
        <f t="shared" si="68"/>
        <v>0</v>
      </c>
      <c r="X26" s="141"/>
      <c r="Y26" s="6">
        <f t="shared" si="69"/>
        <v>0</v>
      </c>
      <c r="Z26" s="92"/>
      <c r="AA26" s="12" t="str">
        <f>IF(G26=""," ",VLOOKUP(C26,'Ceiling - Project impl.'!$A$1:$F$204,3,FALSE))</f>
        <v xml:space="preserve"> </v>
      </c>
      <c r="AB26" s="13">
        <f t="shared" si="70"/>
        <v>0</v>
      </c>
      <c r="AC26" s="100">
        <f t="shared" si="71"/>
        <v>0</v>
      </c>
      <c r="AD26" s="14"/>
      <c r="AE26" s="6">
        <f t="shared" si="72"/>
        <v>0</v>
      </c>
      <c r="AF26" s="92"/>
      <c r="AG26" s="12" t="str">
        <f>IF(K26=""," ",VLOOKUP(C26,'Ceiling - Project impl.'!$A$1:$F$204,4,FALSE))</f>
        <v xml:space="preserve"> </v>
      </c>
      <c r="AH26" s="13">
        <f t="shared" si="73"/>
        <v>0</v>
      </c>
      <c r="AI26" s="100">
        <f t="shared" si="74"/>
        <v>0</v>
      </c>
      <c r="AJ26" s="14"/>
      <c r="AK26" s="6">
        <f t="shared" si="75"/>
        <v>0</v>
      </c>
      <c r="AL26" s="92"/>
      <c r="AM26" s="12" t="str">
        <f>IF(O26=""," ",VLOOKUP(C26,'Ceiling - Project impl.'!$A$1:$F$204,5,FALSE))</f>
        <v xml:space="preserve"> </v>
      </c>
      <c r="AN26" s="13">
        <f t="shared" si="76"/>
        <v>0</v>
      </c>
      <c r="AO26" s="100">
        <f t="shared" si="77"/>
        <v>0</v>
      </c>
      <c r="AP26" s="14"/>
      <c r="AQ26" s="6">
        <f t="shared" si="78"/>
        <v>0</v>
      </c>
      <c r="AR26" s="92"/>
      <c r="AS26" s="12" t="str">
        <f>IF(S26=""," ",VLOOKUP(C26,'Ceiling - Project impl.'!$A$1:$F$204,6,FALSE))</f>
        <v xml:space="preserve"> </v>
      </c>
      <c r="AT26" s="13">
        <f t="shared" si="79"/>
        <v>0</v>
      </c>
      <c r="AU26" s="100">
        <f t="shared" si="80"/>
        <v>0</v>
      </c>
      <c r="AV26" s="76">
        <f t="shared" si="81"/>
        <v>0</v>
      </c>
      <c r="AW26" s="15">
        <f t="shared" si="82"/>
        <v>0</v>
      </c>
      <c r="AX26" s="101">
        <f t="shared" si="83"/>
        <v>0</v>
      </c>
      <c r="AY26" s="445"/>
      <c r="AZ26" s="445"/>
      <c r="BA26" s="445"/>
    </row>
    <row r="27" spans="1:53" x14ac:dyDescent="0.2">
      <c r="A27" s="38"/>
      <c r="B27" s="11" t="str">
        <f>IF(A27="","",VLOOKUP(A27,'II.Distribution of grant'!$A$6:$E$45,2,FALSE))</f>
        <v/>
      </c>
      <c r="C27" s="11" t="str">
        <f>IF(A27="","",VLOOKUP(A27,'II.Distribution of grant'!$A$6:$E$45,4,FALSE))</f>
        <v/>
      </c>
      <c r="D27" s="11" t="str">
        <f>IF(A27=""," ",VLOOKUP(C27,'Ceiling - Project impl.'!$A$1:$F$204,2,FALSE))</f>
        <v xml:space="preserve"> </v>
      </c>
      <c r="E27" s="6"/>
      <c r="F27" s="6"/>
      <c r="G27" s="6"/>
      <c r="H27" s="12" t="str">
        <f>IF(G27=""," ",VLOOKUP(C27,'Ceiling - Project impl.'!$A$1:$F$204,3,FALSE))</f>
        <v xml:space="preserve"> </v>
      </c>
      <c r="I27" s="13">
        <f t="shared" si="63"/>
        <v>0</v>
      </c>
      <c r="J27" s="14"/>
      <c r="K27" s="6"/>
      <c r="L27" s="12" t="str">
        <f>IF(K27=""," ",VLOOKUP(C27,'Ceiling - Project impl.'!$A$1:$F$204,4,FALSE))</f>
        <v xml:space="preserve"> </v>
      </c>
      <c r="M27" s="13">
        <f t="shared" si="64"/>
        <v>0</v>
      </c>
      <c r="N27" s="14"/>
      <c r="O27" s="6"/>
      <c r="P27" s="12" t="str">
        <f>IF(O27=""," ",VLOOKUP(C27,'Ceiling - Project impl.'!$A$1:$F$204,5,FALSE))</f>
        <v xml:space="preserve"> </v>
      </c>
      <c r="Q27" s="13">
        <f t="shared" si="65"/>
        <v>0</v>
      </c>
      <c r="R27" s="14"/>
      <c r="S27" s="6"/>
      <c r="T27" s="12" t="str">
        <f>IF(S27=""," ",VLOOKUP(C27,'Ceiling - Project impl.'!$A$1:$F$204,6,FALSE))</f>
        <v xml:space="preserve"> </v>
      </c>
      <c r="U27" s="13">
        <f t="shared" si="66"/>
        <v>0</v>
      </c>
      <c r="V27" s="76">
        <f t="shared" si="67"/>
        <v>0</v>
      </c>
      <c r="W27" s="15">
        <f t="shared" si="68"/>
        <v>0</v>
      </c>
      <c r="X27" s="141"/>
      <c r="Y27" s="6">
        <f t="shared" si="69"/>
        <v>0</v>
      </c>
      <c r="Z27" s="92"/>
      <c r="AA27" s="12" t="str">
        <f>IF(G27=""," ",VLOOKUP(C27,'Ceiling - Project impl.'!$A$1:$F$204,3,FALSE))</f>
        <v xml:space="preserve"> </v>
      </c>
      <c r="AB27" s="13">
        <f t="shared" si="70"/>
        <v>0</v>
      </c>
      <c r="AC27" s="100">
        <f t="shared" si="71"/>
        <v>0</v>
      </c>
      <c r="AD27" s="14"/>
      <c r="AE27" s="6">
        <f t="shared" si="72"/>
        <v>0</v>
      </c>
      <c r="AF27" s="92"/>
      <c r="AG27" s="12" t="str">
        <f>IF(K27=""," ",VLOOKUP(C27,'Ceiling - Project impl.'!$A$1:$F$204,4,FALSE))</f>
        <v xml:space="preserve"> </v>
      </c>
      <c r="AH27" s="13">
        <f t="shared" si="73"/>
        <v>0</v>
      </c>
      <c r="AI27" s="100">
        <f t="shared" si="74"/>
        <v>0</v>
      </c>
      <c r="AJ27" s="14"/>
      <c r="AK27" s="6">
        <f t="shared" si="75"/>
        <v>0</v>
      </c>
      <c r="AL27" s="92"/>
      <c r="AM27" s="12" t="str">
        <f>IF(O27=""," ",VLOOKUP(C27,'Ceiling - Project impl.'!$A$1:$F$204,5,FALSE))</f>
        <v xml:space="preserve"> </v>
      </c>
      <c r="AN27" s="13">
        <f t="shared" si="76"/>
        <v>0</v>
      </c>
      <c r="AO27" s="100">
        <f t="shared" si="77"/>
        <v>0</v>
      </c>
      <c r="AP27" s="14"/>
      <c r="AQ27" s="6">
        <f t="shared" si="78"/>
        <v>0</v>
      </c>
      <c r="AR27" s="92"/>
      <c r="AS27" s="12" t="str">
        <f>IF(S27=""," ",VLOOKUP(C27,'Ceiling - Project impl.'!$A$1:$F$204,6,FALSE))</f>
        <v xml:space="preserve"> </v>
      </c>
      <c r="AT27" s="13">
        <f t="shared" si="79"/>
        <v>0</v>
      </c>
      <c r="AU27" s="100">
        <f t="shared" si="80"/>
        <v>0</v>
      </c>
      <c r="AV27" s="76">
        <f t="shared" si="81"/>
        <v>0</v>
      </c>
      <c r="AW27" s="15">
        <f t="shared" si="82"/>
        <v>0</v>
      </c>
      <c r="AX27" s="101">
        <f t="shared" si="83"/>
        <v>0</v>
      </c>
      <c r="AY27" s="445"/>
      <c r="AZ27" s="445"/>
      <c r="BA27" s="445"/>
    </row>
    <row r="28" spans="1:53" x14ac:dyDescent="0.2">
      <c r="A28" s="38"/>
      <c r="B28" s="11" t="str">
        <f>IF(A28="","",VLOOKUP(A28,'II.Distribution of grant'!$A$6:$E$45,2,FALSE))</f>
        <v/>
      </c>
      <c r="C28" s="11" t="str">
        <f>IF(A28="","",VLOOKUP(A28,'II.Distribution of grant'!$A$6:$E$45,4,FALSE))</f>
        <v/>
      </c>
      <c r="D28" s="11" t="str">
        <f>IF(A28=""," ",VLOOKUP(C28,'Ceiling - Project impl.'!$A$1:$F$204,2,FALSE))</f>
        <v xml:space="preserve"> </v>
      </c>
      <c r="E28" s="6"/>
      <c r="F28" s="6"/>
      <c r="G28" s="6"/>
      <c r="H28" s="12" t="str">
        <f>IF(G28=""," ",VLOOKUP(C28,'Ceiling - Project impl.'!$A$1:$F$204,3,FALSE))</f>
        <v xml:space="preserve"> </v>
      </c>
      <c r="I28" s="13">
        <f t="shared" si="63"/>
        <v>0</v>
      </c>
      <c r="J28" s="14"/>
      <c r="K28" s="6"/>
      <c r="L28" s="12" t="str">
        <f>IF(K28=""," ",VLOOKUP(C28,'Ceiling - Project impl.'!$A$1:$F$204,4,FALSE))</f>
        <v xml:space="preserve"> </v>
      </c>
      <c r="M28" s="13">
        <f t="shared" si="64"/>
        <v>0</v>
      </c>
      <c r="N28" s="14"/>
      <c r="O28" s="6"/>
      <c r="P28" s="12" t="str">
        <f>IF(O28=""," ",VLOOKUP(C28,'Ceiling - Project impl.'!$A$1:$F$204,5,FALSE))</f>
        <v xml:space="preserve"> </v>
      </c>
      <c r="Q28" s="13">
        <f t="shared" si="65"/>
        <v>0</v>
      </c>
      <c r="R28" s="14"/>
      <c r="S28" s="6"/>
      <c r="T28" s="12" t="str">
        <f>IF(S28=""," ",VLOOKUP(C28,'Ceiling - Project impl.'!$A$1:$F$204,6,FALSE))</f>
        <v xml:space="preserve"> </v>
      </c>
      <c r="U28" s="13">
        <f t="shared" si="66"/>
        <v>0</v>
      </c>
      <c r="V28" s="76">
        <f t="shared" si="67"/>
        <v>0</v>
      </c>
      <c r="W28" s="15">
        <f t="shared" si="68"/>
        <v>0</v>
      </c>
      <c r="X28" s="141"/>
      <c r="Y28" s="6">
        <f t="shared" si="69"/>
        <v>0</v>
      </c>
      <c r="Z28" s="92"/>
      <c r="AA28" s="12" t="str">
        <f>IF(G28=""," ",VLOOKUP(C28,'Ceiling - Project impl.'!$A$1:$F$204,3,FALSE))</f>
        <v xml:space="preserve"> </v>
      </c>
      <c r="AB28" s="13">
        <f t="shared" si="70"/>
        <v>0</v>
      </c>
      <c r="AC28" s="100">
        <f t="shared" si="71"/>
        <v>0</v>
      </c>
      <c r="AD28" s="14"/>
      <c r="AE28" s="6">
        <f t="shared" si="72"/>
        <v>0</v>
      </c>
      <c r="AF28" s="92"/>
      <c r="AG28" s="12" t="str">
        <f>IF(K28=""," ",VLOOKUP(C28,'Ceiling - Project impl.'!$A$1:$F$204,4,FALSE))</f>
        <v xml:space="preserve"> </v>
      </c>
      <c r="AH28" s="13">
        <f t="shared" si="73"/>
        <v>0</v>
      </c>
      <c r="AI28" s="100">
        <f t="shared" si="74"/>
        <v>0</v>
      </c>
      <c r="AJ28" s="14"/>
      <c r="AK28" s="6">
        <f t="shared" si="75"/>
        <v>0</v>
      </c>
      <c r="AL28" s="92"/>
      <c r="AM28" s="12" t="str">
        <f>IF(O28=""," ",VLOOKUP(C28,'Ceiling - Project impl.'!$A$1:$F$204,5,FALSE))</f>
        <v xml:space="preserve"> </v>
      </c>
      <c r="AN28" s="13">
        <f t="shared" si="76"/>
        <v>0</v>
      </c>
      <c r="AO28" s="100">
        <f t="shared" si="77"/>
        <v>0</v>
      </c>
      <c r="AP28" s="14"/>
      <c r="AQ28" s="6">
        <f t="shared" si="78"/>
        <v>0</v>
      </c>
      <c r="AR28" s="92"/>
      <c r="AS28" s="12" t="str">
        <f>IF(S28=""," ",VLOOKUP(C28,'Ceiling - Project impl.'!$A$1:$F$204,6,FALSE))</f>
        <v xml:space="preserve"> </v>
      </c>
      <c r="AT28" s="13">
        <f t="shared" si="79"/>
        <v>0</v>
      </c>
      <c r="AU28" s="100">
        <f t="shared" si="80"/>
        <v>0</v>
      </c>
      <c r="AV28" s="76">
        <f t="shared" si="81"/>
        <v>0</v>
      </c>
      <c r="AW28" s="15">
        <f t="shared" si="82"/>
        <v>0</v>
      </c>
      <c r="AX28" s="101">
        <f t="shared" si="83"/>
        <v>0</v>
      </c>
      <c r="AY28" s="445"/>
      <c r="AZ28" s="445"/>
      <c r="BA28" s="445"/>
    </row>
    <row r="29" spans="1:53" x14ac:dyDescent="0.2">
      <c r="A29" s="38"/>
      <c r="B29" s="11" t="str">
        <f>IF(A29="","",VLOOKUP(A29,'II.Distribution of grant'!$A$6:$E$45,2,FALSE))</f>
        <v/>
      </c>
      <c r="C29" s="11" t="str">
        <f>IF(A29="","",VLOOKUP(A29,'II.Distribution of grant'!$A$6:$E$45,4,FALSE))</f>
        <v/>
      </c>
      <c r="D29" s="11" t="str">
        <f>IF(A29=""," ",VLOOKUP(C29,'Ceiling - Project impl.'!$A$1:$F$204,2,FALSE))</f>
        <v xml:space="preserve"> </v>
      </c>
      <c r="E29" s="6"/>
      <c r="F29" s="6"/>
      <c r="G29" s="6"/>
      <c r="H29" s="12" t="str">
        <f>IF(G29=""," ",VLOOKUP(C29,'Ceiling - Project impl.'!$A$1:$F$204,3,FALSE))</f>
        <v xml:space="preserve"> </v>
      </c>
      <c r="I29" s="13">
        <f t="shared" si="63"/>
        <v>0</v>
      </c>
      <c r="J29" s="14"/>
      <c r="K29" s="6"/>
      <c r="L29" s="12" t="str">
        <f>IF(K29=""," ",VLOOKUP(C29,'Ceiling - Project impl.'!$A$1:$F$204,4,FALSE))</f>
        <v xml:space="preserve"> </v>
      </c>
      <c r="M29" s="13">
        <f t="shared" si="64"/>
        <v>0</v>
      </c>
      <c r="N29" s="14"/>
      <c r="O29" s="6"/>
      <c r="P29" s="12" t="str">
        <f>IF(O29=""," ",VLOOKUP(C29,'Ceiling - Project impl.'!$A$1:$F$204,5,FALSE))</f>
        <v xml:space="preserve"> </v>
      </c>
      <c r="Q29" s="13">
        <f t="shared" si="65"/>
        <v>0</v>
      </c>
      <c r="R29" s="14"/>
      <c r="S29" s="6"/>
      <c r="T29" s="12" t="str">
        <f>IF(S29=""," ",VLOOKUP(C29,'Ceiling - Project impl.'!$A$1:$F$204,6,FALSE))</f>
        <v xml:space="preserve"> </v>
      </c>
      <c r="U29" s="13">
        <f t="shared" si="66"/>
        <v>0</v>
      </c>
      <c r="V29" s="76">
        <f t="shared" si="67"/>
        <v>0</v>
      </c>
      <c r="W29" s="15">
        <f t="shared" si="68"/>
        <v>0</v>
      </c>
      <c r="X29" s="141"/>
      <c r="Y29" s="6">
        <f t="shared" si="69"/>
        <v>0</v>
      </c>
      <c r="Z29" s="92"/>
      <c r="AA29" s="12" t="str">
        <f>IF(G29=""," ",VLOOKUP(C29,'Ceiling - Project impl.'!$A$1:$F$204,3,FALSE))</f>
        <v xml:space="preserve"> </v>
      </c>
      <c r="AB29" s="13">
        <f t="shared" si="70"/>
        <v>0</v>
      </c>
      <c r="AC29" s="100">
        <f t="shared" si="71"/>
        <v>0</v>
      </c>
      <c r="AD29" s="14"/>
      <c r="AE29" s="6">
        <f t="shared" si="72"/>
        <v>0</v>
      </c>
      <c r="AF29" s="92"/>
      <c r="AG29" s="12" t="str">
        <f>IF(K29=""," ",VLOOKUP(C29,'Ceiling - Project impl.'!$A$1:$F$204,4,FALSE))</f>
        <v xml:space="preserve"> </v>
      </c>
      <c r="AH29" s="13">
        <f t="shared" si="73"/>
        <v>0</v>
      </c>
      <c r="AI29" s="100">
        <f t="shared" si="74"/>
        <v>0</v>
      </c>
      <c r="AJ29" s="14"/>
      <c r="AK29" s="6">
        <f t="shared" si="75"/>
        <v>0</v>
      </c>
      <c r="AL29" s="92"/>
      <c r="AM29" s="12" t="str">
        <f>IF(O29=""," ",VLOOKUP(C29,'Ceiling - Project impl.'!$A$1:$F$204,5,FALSE))</f>
        <v xml:space="preserve"> </v>
      </c>
      <c r="AN29" s="13">
        <f t="shared" si="76"/>
        <v>0</v>
      </c>
      <c r="AO29" s="100">
        <f t="shared" si="77"/>
        <v>0</v>
      </c>
      <c r="AP29" s="14"/>
      <c r="AQ29" s="6">
        <f t="shared" si="78"/>
        <v>0</v>
      </c>
      <c r="AR29" s="92"/>
      <c r="AS29" s="12" t="str">
        <f>IF(S29=""," ",VLOOKUP(C29,'Ceiling - Project impl.'!$A$1:$F$204,6,FALSE))</f>
        <v xml:space="preserve"> </v>
      </c>
      <c r="AT29" s="13">
        <f t="shared" si="79"/>
        <v>0</v>
      </c>
      <c r="AU29" s="100">
        <f t="shared" si="80"/>
        <v>0</v>
      </c>
      <c r="AV29" s="76">
        <f t="shared" si="81"/>
        <v>0</v>
      </c>
      <c r="AW29" s="15">
        <f t="shared" si="82"/>
        <v>0</v>
      </c>
      <c r="AX29" s="101">
        <f t="shared" si="83"/>
        <v>0</v>
      </c>
      <c r="AY29" s="445"/>
      <c r="AZ29" s="445"/>
      <c r="BA29" s="445"/>
    </row>
    <row r="30" spans="1:53" x14ac:dyDescent="0.2">
      <c r="A30" s="38"/>
      <c r="B30" s="11" t="str">
        <f>IF(A30="","",VLOOKUP(A30,'II.Distribution of grant'!$A$6:$E$45,2,FALSE))</f>
        <v/>
      </c>
      <c r="C30" s="11" t="str">
        <f>IF(A30="","",VLOOKUP(A30,'II.Distribution of grant'!$A$6:$E$45,4,FALSE))</f>
        <v/>
      </c>
      <c r="D30" s="11" t="str">
        <f>IF(A30=""," ",VLOOKUP(C30,'Ceiling - Project impl.'!$A$1:$F$204,2,FALSE))</f>
        <v xml:space="preserve"> </v>
      </c>
      <c r="E30" s="6"/>
      <c r="F30" s="6"/>
      <c r="G30" s="6"/>
      <c r="H30" s="12" t="str">
        <f>IF(G30=""," ",VLOOKUP(C30,'Ceiling - Project impl.'!$A$1:$F$204,3,FALSE))</f>
        <v xml:space="preserve"> </v>
      </c>
      <c r="I30" s="13">
        <f t="shared" si="63"/>
        <v>0</v>
      </c>
      <c r="J30" s="14"/>
      <c r="K30" s="6"/>
      <c r="L30" s="12" t="str">
        <f>IF(K30=""," ",VLOOKUP(C30,'Ceiling - Project impl.'!$A$1:$F$204,4,FALSE))</f>
        <v xml:space="preserve"> </v>
      </c>
      <c r="M30" s="13">
        <f t="shared" si="64"/>
        <v>0</v>
      </c>
      <c r="N30" s="14"/>
      <c r="O30" s="6"/>
      <c r="P30" s="12" t="str">
        <f>IF(O30=""," ",VLOOKUP(C30,'Ceiling - Project impl.'!$A$1:$F$204,5,FALSE))</f>
        <v xml:space="preserve"> </v>
      </c>
      <c r="Q30" s="13">
        <f t="shared" si="65"/>
        <v>0</v>
      </c>
      <c r="R30" s="14"/>
      <c r="S30" s="6"/>
      <c r="T30" s="12" t="str">
        <f>IF(S30=""," ",VLOOKUP(C30,'Ceiling - Project impl.'!$A$1:$F$204,6,FALSE))</f>
        <v xml:space="preserve"> </v>
      </c>
      <c r="U30" s="13">
        <f t="shared" si="66"/>
        <v>0</v>
      </c>
      <c r="V30" s="76">
        <f t="shared" si="67"/>
        <v>0</v>
      </c>
      <c r="W30" s="15">
        <f t="shared" si="68"/>
        <v>0</v>
      </c>
      <c r="X30" s="141"/>
      <c r="Y30" s="6">
        <f t="shared" si="69"/>
        <v>0</v>
      </c>
      <c r="Z30" s="92"/>
      <c r="AA30" s="12" t="str">
        <f>IF(G30=""," ",VLOOKUP(C30,'Ceiling - Project impl.'!$A$1:$F$204,3,FALSE))</f>
        <v xml:space="preserve"> </v>
      </c>
      <c r="AB30" s="13">
        <f t="shared" si="70"/>
        <v>0</v>
      </c>
      <c r="AC30" s="100">
        <f t="shared" si="71"/>
        <v>0</v>
      </c>
      <c r="AD30" s="14"/>
      <c r="AE30" s="6">
        <f t="shared" si="72"/>
        <v>0</v>
      </c>
      <c r="AF30" s="92"/>
      <c r="AG30" s="12" t="str">
        <f>IF(K30=""," ",VLOOKUP(C30,'Ceiling - Project impl.'!$A$1:$F$204,4,FALSE))</f>
        <v xml:space="preserve"> </v>
      </c>
      <c r="AH30" s="13">
        <f t="shared" si="73"/>
        <v>0</v>
      </c>
      <c r="AI30" s="100">
        <f t="shared" si="74"/>
        <v>0</v>
      </c>
      <c r="AJ30" s="14"/>
      <c r="AK30" s="6">
        <f t="shared" si="75"/>
        <v>0</v>
      </c>
      <c r="AL30" s="92"/>
      <c r="AM30" s="12" t="str">
        <f>IF(O30=""," ",VLOOKUP(C30,'Ceiling - Project impl.'!$A$1:$F$204,5,FALSE))</f>
        <v xml:space="preserve"> </v>
      </c>
      <c r="AN30" s="13">
        <f t="shared" si="76"/>
        <v>0</v>
      </c>
      <c r="AO30" s="100">
        <f t="shared" si="77"/>
        <v>0</v>
      </c>
      <c r="AP30" s="14"/>
      <c r="AQ30" s="6">
        <f t="shared" si="78"/>
        <v>0</v>
      </c>
      <c r="AR30" s="92"/>
      <c r="AS30" s="12" t="str">
        <f>IF(S30=""," ",VLOOKUP(C30,'Ceiling - Project impl.'!$A$1:$F$204,6,FALSE))</f>
        <v xml:space="preserve"> </v>
      </c>
      <c r="AT30" s="13">
        <f t="shared" si="79"/>
        <v>0</v>
      </c>
      <c r="AU30" s="100">
        <f t="shared" si="80"/>
        <v>0</v>
      </c>
      <c r="AV30" s="76">
        <f t="shared" si="81"/>
        <v>0</v>
      </c>
      <c r="AW30" s="15">
        <f t="shared" si="82"/>
        <v>0</v>
      </c>
      <c r="AX30" s="101">
        <f t="shared" si="83"/>
        <v>0</v>
      </c>
      <c r="AY30" s="445"/>
      <c r="AZ30" s="445"/>
      <c r="BA30" s="445"/>
    </row>
    <row r="31" spans="1:53" x14ac:dyDescent="0.2">
      <c r="A31" s="38"/>
      <c r="B31" s="11" t="str">
        <f>IF(A31="","",VLOOKUP(A31,'II.Distribution of grant'!$A$6:$E$45,2,FALSE))</f>
        <v/>
      </c>
      <c r="C31" s="11" t="str">
        <f>IF(A31="","",VLOOKUP(A31,'II.Distribution of grant'!$A$6:$E$45,4,FALSE))</f>
        <v/>
      </c>
      <c r="D31" s="11" t="str">
        <f>IF(A31=""," ",VLOOKUP(C31,'Ceiling - Project impl.'!$A$1:$F$204,2,FALSE))</f>
        <v xml:space="preserve"> </v>
      </c>
      <c r="E31" s="6"/>
      <c r="F31" s="6"/>
      <c r="G31" s="6"/>
      <c r="H31" s="12" t="str">
        <f>IF(G31=""," ",VLOOKUP(C31,'Ceiling - Project impl.'!$A$1:$F$204,3,FALSE))</f>
        <v xml:space="preserve"> </v>
      </c>
      <c r="I31" s="13">
        <f t="shared" si="63"/>
        <v>0</v>
      </c>
      <c r="J31" s="14"/>
      <c r="K31" s="6"/>
      <c r="L31" s="12" t="str">
        <f>IF(K31=""," ",VLOOKUP(C31,'Ceiling - Project impl.'!$A$1:$F$204,4,FALSE))</f>
        <v xml:space="preserve"> </v>
      </c>
      <c r="M31" s="13">
        <f t="shared" si="64"/>
        <v>0</v>
      </c>
      <c r="N31" s="14"/>
      <c r="O31" s="6"/>
      <c r="P31" s="12" t="str">
        <f>IF(O31=""," ",VLOOKUP(C31,'Ceiling - Project impl.'!$A$1:$F$204,5,FALSE))</f>
        <v xml:space="preserve"> </v>
      </c>
      <c r="Q31" s="13">
        <f t="shared" si="65"/>
        <v>0</v>
      </c>
      <c r="R31" s="14"/>
      <c r="S31" s="6"/>
      <c r="T31" s="12" t="str">
        <f>IF(S31=""," ",VLOOKUP(C31,'Ceiling - Project impl.'!$A$1:$F$204,6,FALSE))</f>
        <v xml:space="preserve"> </v>
      </c>
      <c r="U31" s="13">
        <f t="shared" si="66"/>
        <v>0</v>
      </c>
      <c r="V31" s="76">
        <f t="shared" si="67"/>
        <v>0</v>
      </c>
      <c r="W31" s="15">
        <f t="shared" si="68"/>
        <v>0</v>
      </c>
      <c r="X31" s="141"/>
      <c r="Y31" s="6">
        <f t="shared" si="69"/>
        <v>0</v>
      </c>
      <c r="Z31" s="92"/>
      <c r="AA31" s="12" t="str">
        <f>IF(G31=""," ",VLOOKUP(C31,'Ceiling - Project impl.'!$A$1:$F$204,3,FALSE))</f>
        <v xml:space="preserve"> </v>
      </c>
      <c r="AB31" s="13">
        <f t="shared" si="70"/>
        <v>0</v>
      </c>
      <c r="AC31" s="100">
        <f t="shared" si="71"/>
        <v>0</v>
      </c>
      <c r="AD31" s="14"/>
      <c r="AE31" s="6">
        <f t="shared" si="72"/>
        <v>0</v>
      </c>
      <c r="AF31" s="92"/>
      <c r="AG31" s="12" t="str">
        <f>IF(K31=""," ",VLOOKUP(C31,'Ceiling - Project impl.'!$A$1:$F$204,4,FALSE))</f>
        <v xml:space="preserve"> </v>
      </c>
      <c r="AH31" s="13">
        <f t="shared" si="73"/>
        <v>0</v>
      </c>
      <c r="AI31" s="100">
        <f t="shared" si="74"/>
        <v>0</v>
      </c>
      <c r="AJ31" s="14"/>
      <c r="AK31" s="6">
        <f t="shared" si="75"/>
        <v>0</v>
      </c>
      <c r="AL31" s="92"/>
      <c r="AM31" s="12" t="str">
        <f>IF(O31=""," ",VLOOKUP(C31,'Ceiling - Project impl.'!$A$1:$F$204,5,FALSE))</f>
        <v xml:space="preserve"> </v>
      </c>
      <c r="AN31" s="13">
        <f t="shared" si="76"/>
        <v>0</v>
      </c>
      <c r="AO31" s="100">
        <f t="shared" si="77"/>
        <v>0</v>
      </c>
      <c r="AP31" s="14"/>
      <c r="AQ31" s="6">
        <f t="shared" si="78"/>
        <v>0</v>
      </c>
      <c r="AR31" s="92"/>
      <c r="AS31" s="12" t="str">
        <f>IF(S31=""," ",VLOOKUP(C31,'Ceiling - Project impl.'!$A$1:$F$204,6,FALSE))</f>
        <v xml:space="preserve"> </v>
      </c>
      <c r="AT31" s="13">
        <f t="shared" si="79"/>
        <v>0</v>
      </c>
      <c r="AU31" s="100">
        <f t="shared" si="80"/>
        <v>0</v>
      </c>
      <c r="AV31" s="76">
        <f t="shared" si="81"/>
        <v>0</v>
      </c>
      <c r="AW31" s="15">
        <f t="shared" si="82"/>
        <v>0</v>
      </c>
      <c r="AX31" s="101">
        <f t="shared" si="83"/>
        <v>0</v>
      </c>
      <c r="AY31" s="445"/>
      <c r="AZ31" s="445"/>
      <c r="BA31" s="445"/>
    </row>
    <row r="32" spans="1:53" x14ac:dyDescent="0.2">
      <c r="A32" s="38"/>
      <c r="B32" s="11" t="str">
        <f>IF(A32="","",VLOOKUP(A32,'II.Distribution of grant'!$A$6:$E$45,2,FALSE))</f>
        <v/>
      </c>
      <c r="C32" s="11" t="str">
        <f>IF(A32="","",VLOOKUP(A32,'II.Distribution of grant'!$A$6:$E$45,4,FALSE))</f>
        <v/>
      </c>
      <c r="D32" s="11" t="str">
        <f>IF(A32=""," ",VLOOKUP(C32,'Ceiling - Project impl.'!$A$1:$F$204,2,FALSE))</f>
        <v xml:space="preserve"> </v>
      </c>
      <c r="E32" s="6"/>
      <c r="F32" s="216"/>
      <c r="G32" s="6"/>
      <c r="H32" s="12" t="str">
        <f>IF(G32=""," ",VLOOKUP(C32,'Ceiling - Project impl.'!$A$1:$F$204,3,FALSE))</f>
        <v xml:space="preserve"> </v>
      </c>
      <c r="I32" s="13">
        <f t="shared" si="63"/>
        <v>0</v>
      </c>
      <c r="J32" s="14"/>
      <c r="K32" s="6"/>
      <c r="L32" s="12" t="str">
        <f>IF(K32=""," ",VLOOKUP(C32,'Ceiling - Project impl.'!$A$1:$F$204,4,FALSE))</f>
        <v xml:space="preserve"> </v>
      </c>
      <c r="M32" s="13">
        <f t="shared" si="64"/>
        <v>0</v>
      </c>
      <c r="N32" s="14"/>
      <c r="O32" s="6"/>
      <c r="P32" s="12" t="str">
        <f>IF(O32=""," ",VLOOKUP(C32,'Ceiling - Project impl.'!$A$1:$F$204,5,FALSE))</f>
        <v xml:space="preserve"> </v>
      </c>
      <c r="Q32" s="13">
        <f t="shared" si="65"/>
        <v>0</v>
      </c>
      <c r="R32" s="14"/>
      <c r="S32" s="6"/>
      <c r="T32" s="12" t="str">
        <f>IF(S32=""," ",VLOOKUP(C32,'Ceiling - Project impl.'!$A$1:$F$204,6,FALSE))</f>
        <v xml:space="preserve"> </v>
      </c>
      <c r="U32" s="13">
        <f t="shared" si="66"/>
        <v>0</v>
      </c>
      <c r="V32" s="76">
        <f t="shared" si="67"/>
        <v>0</v>
      </c>
      <c r="W32" s="15">
        <f t="shared" si="68"/>
        <v>0</v>
      </c>
      <c r="X32" s="141"/>
      <c r="Y32" s="6">
        <f t="shared" si="69"/>
        <v>0</v>
      </c>
      <c r="Z32" s="92"/>
      <c r="AA32" s="12" t="str">
        <f>IF(G32=""," ",VLOOKUP(C32,'Ceiling - Project impl.'!$A$1:$F$204,3,FALSE))</f>
        <v xml:space="preserve"> </v>
      </c>
      <c r="AB32" s="13">
        <f t="shared" si="70"/>
        <v>0</v>
      </c>
      <c r="AC32" s="100">
        <f t="shared" si="71"/>
        <v>0</v>
      </c>
      <c r="AD32" s="14"/>
      <c r="AE32" s="6">
        <f t="shared" si="72"/>
        <v>0</v>
      </c>
      <c r="AF32" s="92"/>
      <c r="AG32" s="12" t="str">
        <f>IF(K32=""," ",VLOOKUP(C32,'Ceiling - Project impl.'!$A$1:$F$204,4,FALSE))</f>
        <v xml:space="preserve"> </v>
      </c>
      <c r="AH32" s="13">
        <f t="shared" si="73"/>
        <v>0</v>
      </c>
      <c r="AI32" s="100">
        <f t="shared" si="74"/>
        <v>0</v>
      </c>
      <c r="AJ32" s="14"/>
      <c r="AK32" s="6">
        <f t="shared" si="75"/>
        <v>0</v>
      </c>
      <c r="AL32" s="92"/>
      <c r="AM32" s="12" t="str">
        <f>IF(O32=""," ",VLOOKUP(C32,'Ceiling - Project impl.'!$A$1:$F$204,5,FALSE))</f>
        <v xml:space="preserve"> </v>
      </c>
      <c r="AN32" s="13">
        <f t="shared" si="76"/>
        <v>0</v>
      </c>
      <c r="AO32" s="100">
        <f t="shared" si="77"/>
        <v>0</v>
      </c>
      <c r="AP32" s="14"/>
      <c r="AQ32" s="6">
        <f t="shared" si="78"/>
        <v>0</v>
      </c>
      <c r="AR32" s="92"/>
      <c r="AS32" s="12" t="str">
        <f>IF(S32=""," ",VLOOKUP(C32,'Ceiling - Project impl.'!$A$1:$F$204,6,FALSE))</f>
        <v xml:space="preserve"> </v>
      </c>
      <c r="AT32" s="13">
        <f t="shared" si="79"/>
        <v>0</v>
      </c>
      <c r="AU32" s="100">
        <f t="shared" si="80"/>
        <v>0</v>
      </c>
      <c r="AV32" s="76">
        <f t="shared" si="81"/>
        <v>0</v>
      </c>
      <c r="AW32" s="15">
        <f t="shared" si="82"/>
        <v>0</v>
      </c>
      <c r="AX32" s="101">
        <f t="shared" si="83"/>
        <v>0</v>
      </c>
      <c r="AY32" s="445"/>
      <c r="AZ32" s="445"/>
      <c r="BA32" s="445"/>
    </row>
    <row r="33" spans="1:53" x14ac:dyDescent="0.2">
      <c r="A33" s="38"/>
      <c r="B33" s="11" t="str">
        <f>IF(A33="","",VLOOKUP(A33,'II.Distribution of grant'!$A$6:$E$45,2,FALSE))</f>
        <v/>
      </c>
      <c r="C33" s="11" t="str">
        <f>IF(A33="","",VLOOKUP(A33,'II.Distribution of grant'!$A$6:$E$45,4,FALSE))</f>
        <v/>
      </c>
      <c r="D33" s="11" t="str">
        <f>IF(A33=""," ",VLOOKUP(C33,'Ceiling - Project impl.'!$A$1:$F$204,2,FALSE))</f>
        <v xml:space="preserve"> </v>
      </c>
      <c r="E33" s="6"/>
      <c r="F33" s="6"/>
      <c r="G33" s="6"/>
      <c r="H33" s="12" t="str">
        <f>IF(G33=""," ",VLOOKUP(C33,'Ceiling - Project impl.'!$A$1:$F$204,3,FALSE))</f>
        <v xml:space="preserve"> </v>
      </c>
      <c r="I33" s="13">
        <f t="shared" si="63"/>
        <v>0</v>
      </c>
      <c r="J33" s="14"/>
      <c r="K33" s="6"/>
      <c r="L33" s="12" t="str">
        <f>IF(K33=""," ",VLOOKUP(C33,'Ceiling - Project impl.'!$A$1:$F$204,4,FALSE))</f>
        <v xml:space="preserve"> </v>
      </c>
      <c r="M33" s="13">
        <f t="shared" si="64"/>
        <v>0</v>
      </c>
      <c r="N33" s="14"/>
      <c r="O33" s="6"/>
      <c r="P33" s="12" t="str">
        <f>IF(O33=""," ",VLOOKUP(C33,'Ceiling - Project impl.'!$A$1:$F$204,5,FALSE))</f>
        <v xml:space="preserve"> </v>
      </c>
      <c r="Q33" s="13">
        <f t="shared" si="65"/>
        <v>0</v>
      </c>
      <c r="R33" s="14"/>
      <c r="S33" s="6"/>
      <c r="T33" s="12" t="str">
        <f>IF(S33=""," ",VLOOKUP(C33,'Ceiling - Project impl.'!$A$1:$F$204,6,FALSE))</f>
        <v xml:space="preserve"> </v>
      </c>
      <c r="U33" s="13">
        <f t="shared" si="66"/>
        <v>0</v>
      </c>
      <c r="V33" s="76">
        <f t="shared" si="67"/>
        <v>0</v>
      </c>
      <c r="W33" s="15">
        <f t="shared" si="68"/>
        <v>0</v>
      </c>
      <c r="X33" s="141"/>
      <c r="Y33" s="6">
        <f t="shared" si="69"/>
        <v>0</v>
      </c>
      <c r="Z33" s="92"/>
      <c r="AA33" s="12" t="str">
        <f>IF(G33=""," ",VLOOKUP(C33,'Ceiling - Project impl.'!$A$1:$F$204,3,FALSE))</f>
        <v xml:space="preserve"> </v>
      </c>
      <c r="AB33" s="13">
        <f t="shared" si="70"/>
        <v>0</v>
      </c>
      <c r="AC33" s="100">
        <f t="shared" si="71"/>
        <v>0</v>
      </c>
      <c r="AD33" s="14"/>
      <c r="AE33" s="6">
        <f t="shared" si="72"/>
        <v>0</v>
      </c>
      <c r="AF33" s="92"/>
      <c r="AG33" s="12" t="str">
        <f>IF(K33=""," ",VLOOKUP(C33,'Ceiling - Project impl.'!$A$1:$F$204,4,FALSE))</f>
        <v xml:space="preserve"> </v>
      </c>
      <c r="AH33" s="13">
        <f t="shared" si="73"/>
        <v>0</v>
      </c>
      <c r="AI33" s="100">
        <f t="shared" si="74"/>
        <v>0</v>
      </c>
      <c r="AJ33" s="14"/>
      <c r="AK33" s="6">
        <f t="shared" si="75"/>
        <v>0</v>
      </c>
      <c r="AL33" s="92"/>
      <c r="AM33" s="12" t="str">
        <f>IF(O33=""," ",VLOOKUP(C33,'Ceiling - Project impl.'!$A$1:$F$204,5,FALSE))</f>
        <v xml:space="preserve"> </v>
      </c>
      <c r="AN33" s="13">
        <f t="shared" si="76"/>
        <v>0</v>
      </c>
      <c r="AO33" s="100">
        <f t="shared" si="77"/>
        <v>0</v>
      </c>
      <c r="AP33" s="14"/>
      <c r="AQ33" s="6">
        <f t="shared" si="78"/>
        <v>0</v>
      </c>
      <c r="AR33" s="92"/>
      <c r="AS33" s="12" t="str">
        <f>IF(S33=""," ",VLOOKUP(C33,'Ceiling - Project impl.'!$A$1:$F$204,6,FALSE))</f>
        <v xml:space="preserve"> </v>
      </c>
      <c r="AT33" s="13">
        <f t="shared" si="79"/>
        <v>0</v>
      </c>
      <c r="AU33" s="100">
        <f t="shared" si="80"/>
        <v>0</v>
      </c>
      <c r="AV33" s="76">
        <f t="shared" si="81"/>
        <v>0</v>
      </c>
      <c r="AW33" s="15">
        <f t="shared" si="82"/>
        <v>0</v>
      </c>
      <c r="AX33" s="101">
        <f t="shared" si="83"/>
        <v>0</v>
      </c>
      <c r="AY33" s="445"/>
      <c r="AZ33" s="445"/>
      <c r="BA33" s="445"/>
    </row>
    <row r="34" spans="1:53" x14ac:dyDescent="0.2">
      <c r="A34" s="38"/>
      <c r="B34" s="11" t="str">
        <f>IF(A34="","",VLOOKUP(A34,'II.Distribution of grant'!$A$6:$E$45,2,FALSE))</f>
        <v/>
      </c>
      <c r="C34" s="11" t="str">
        <f>IF(A34="","",VLOOKUP(A34,'II.Distribution of grant'!$A$6:$E$45,4,FALSE))</f>
        <v/>
      </c>
      <c r="D34" s="11" t="str">
        <f>IF(A34=""," ",VLOOKUP(C34,'Ceiling - Project impl.'!$A$1:$F$204,2,FALSE))</f>
        <v xml:space="preserve"> </v>
      </c>
      <c r="E34" s="6"/>
      <c r="F34" s="6"/>
      <c r="G34" s="6"/>
      <c r="H34" s="12" t="str">
        <f>IF(G34=""," ",VLOOKUP(C34,'Ceiling - Project impl.'!$A$1:$F$204,3,FALSE))</f>
        <v xml:space="preserve"> </v>
      </c>
      <c r="I34" s="13">
        <f t="shared" si="63"/>
        <v>0</v>
      </c>
      <c r="J34" s="14"/>
      <c r="K34" s="6"/>
      <c r="L34" s="12" t="str">
        <f>IF(K34=""," ",VLOOKUP(C34,'Ceiling - Project impl.'!$A$1:$F$204,4,FALSE))</f>
        <v xml:space="preserve"> </v>
      </c>
      <c r="M34" s="13">
        <f t="shared" si="64"/>
        <v>0</v>
      </c>
      <c r="N34" s="14"/>
      <c r="O34" s="6"/>
      <c r="P34" s="12" t="str">
        <f>IF(O34=""," ",VLOOKUP(C34,'Ceiling - Project impl.'!$A$1:$F$204,5,FALSE))</f>
        <v xml:space="preserve"> </v>
      </c>
      <c r="Q34" s="13">
        <f t="shared" si="65"/>
        <v>0</v>
      </c>
      <c r="R34" s="14"/>
      <c r="S34" s="6"/>
      <c r="T34" s="12" t="str">
        <f>IF(S34=""," ",VLOOKUP(C34,'Ceiling - Project impl.'!$A$1:$F$204,6,FALSE))</f>
        <v xml:space="preserve"> </v>
      </c>
      <c r="U34" s="13">
        <f t="shared" si="66"/>
        <v>0</v>
      </c>
      <c r="V34" s="76">
        <f t="shared" si="67"/>
        <v>0</v>
      </c>
      <c r="W34" s="15">
        <f t="shared" si="68"/>
        <v>0</v>
      </c>
      <c r="X34" s="141"/>
      <c r="Y34" s="6">
        <f t="shared" si="69"/>
        <v>0</v>
      </c>
      <c r="Z34" s="92"/>
      <c r="AA34" s="12" t="str">
        <f>IF(G34=""," ",VLOOKUP(C34,'Ceiling - Project impl.'!$A$1:$F$204,3,FALSE))</f>
        <v xml:space="preserve"> </v>
      </c>
      <c r="AB34" s="13">
        <f t="shared" si="70"/>
        <v>0</v>
      </c>
      <c r="AC34" s="100">
        <f t="shared" si="71"/>
        <v>0</v>
      </c>
      <c r="AD34" s="14"/>
      <c r="AE34" s="6">
        <f t="shared" si="72"/>
        <v>0</v>
      </c>
      <c r="AF34" s="92"/>
      <c r="AG34" s="12" t="str">
        <f>IF(K34=""," ",VLOOKUP(C34,'Ceiling - Project impl.'!$A$1:$F$204,4,FALSE))</f>
        <v xml:space="preserve"> </v>
      </c>
      <c r="AH34" s="13">
        <f t="shared" si="73"/>
        <v>0</v>
      </c>
      <c r="AI34" s="100">
        <f t="shared" si="74"/>
        <v>0</v>
      </c>
      <c r="AJ34" s="14"/>
      <c r="AK34" s="6">
        <f t="shared" si="75"/>
        <v>0</v>
      </c>
      <c r="AL34" s="92"/>
      <c r="AM34" s="12" t="str">
        <f>IF(O34=""," ",VLOOKUP(C34,'Ceiling - Project impl.'!$A$1:$F$204,5,FALSE))</f>
        <v xml:space="preserve"> </v>
      </c>
      <c r="AN34" s="13">
        <f t="shared" si="76"/>
        <v>0</v>
      </c>
      <c r="AO34" s="100">
        <f t="shared" si="77"/>
        <v>0</v>
      </c>
      <c r="AP34" s="14"/>
      <c r="AQ34" s="6">
        <f t="shared" si="78"/>
        <v>0</v>
      </c>
      <c r="AR34" s="92"/>
      <c r="AS34" s="12" t="str">
        <f>IF(S34=""," ",VLOOKUP(C34,'Ceiling - Project impl.'!$A$1:$F$204,6,FALSE))</f>
        <v xml:space="preserve"> </v>
      </c>
      <c r="AT34" s="13">
        <f t="shared" si="79"/>
        <v>0</v>
      </c>
      <c r="AU34" s="100">
        <f t="shared" si="80"/>
        <v>0</v>
      </c>
      <c r="AV34" s="76">
        <f t="shared" si="81"/>
        <v>0</v>
      </c>
      <c r="AW34" s="15">
        <f t="shared" si="82"/>
        <v>0</v>
      </c>
      <c r="AX34" s="101">
        <f t="shared" si="83"/>
        <v>0</v>
      </c>
      <c r="AY34" s="445"/>
      <c r="AZ34" s="445"/>
      <c r="BA34" s="445"/>
    </row>
    <row r="35" spans="1:53" x14ac:dyDescent="0.2">
      <c r="A35" s="38"/>
      <c r="B35" s="11" t="str">
        <f>IF(A35="","",VLOOKUP(A35,'II.Distribution of grant'!$A$6:$E$45,2,FALSE))</f>
        <v/>
      </c>
      <c r="C35" s="11" t="str">
        <f>IF(A35="","",VLOOKUP(A35,'II.Distribution of grant'!$A$6:$E$45,4,FALSE))</f>
        <v/>
      </c>
      <c r="D35" s="11" t="str">
        <f>IF(A35=""," ",VLOOKUP(C35,'Ceiling - Project impl.'!$A$1:$F$204,2,FALSE))</f>
        <v xml:space="preserve"> </v>
      </c>
      <c r="E35" s="6"/>
      <c r="F35" s="216"/>
      <c r="G35" s="6"/>
      <c r="H35" s="12" t="str">
        <f>IF(G35=""," ",VLOOKUP(C35,'Ceiling - Project impl.'!$A$1:$F$204,3,FALSE))</f>
        <v xml:space="preserve"> </v>
      </c>
      <c r="I35" s="13">
        <f t="shared" si="63"/>
        <v>0</v>
      </c>
      <c r="J35" s="14"/>
      <c r="K35" s="6"/>
      <c r="L35" s="12" t="str">
        <f>IF(K35=""," ",VLOOKUP(C35,'Ceiling - Project impl.'!$A$1:$F$204,4,FALSE))</f>
        <v xml:space="preserve"> </v>
      </c>
      <c r="M35" s="13">
        <f t="shared" si="64"/>
        <v>0</v>
      </c>
      <c r="N35" s="14"/>
      <c r="O35" s="6"/>
      <c r="P35" s="12" t="str">
        <f>IF(O35=""," ",VLOOKUP(C35,'Ceiling - Project impl.'!$A$1:$F$204,5,FALSE))</f>
        <v xml:space="preserve"> </v>
      </c>
      <c r="Q35" s="13">
        <f t="shared" si="65"/>
        <v>0</v>
      </c>
      <c r="R35" s="14"/>
      <c r="S35" s="6"/>
      <c r="T35" s="12" t="str">
        <f>IF(S35=""," ",VLOOKUP(C35,'Ceiling - Project impl.'!$A$1:$F$204,6,FALSE))</f>
        <v xml:space="preserve"> </v>
      </c>
      <c r="U35" s="13">
        <f t="shared" si="66"/>
        <v>0</v>
      </c>
      <c r="V35" s="76">
        <f t="shared" si="67"/>
        <v>0</v>
      </c>
      <c r="W35" s="15">
        <f t="shared" si="68"/>
        <v>0</v>
      </c>
      <c r="X35" s="141"/>
      <c r="Y35" s="6">
        <f t="shared" si="69"/>
        <v>0</v>
      </c>
      <c r="Z35" s="92"/>
      <c r="AA35" s="12" t="str">
        <f>IF(G35=""," ",VLOOKUP(C35,'Ceiling - Project impl.'!$A$1:$F$204,3,FALSE))</f>
        <v xml:space="preserve"> </v>
      </c>
      <c r="AB35" s="13">
        <f t="shared" si="70"/>
        <v>0</v>
      </c>
      <c r="AC35" s="100">
        <f t="shared" si="71"/>
        <v>0</v>
      </c>
      <c r="AD35" s="14"/>
      <c r="AE35" s="6">
        <f t="shared" si="72"/>
        <v>0</v>
      </c>
      <c r="AF35" s="92"/>
      <c r="AG35" s="12" t="str">
        <f>IF(K35=""," ",VLOOKUP(C35,'Ceiling - Project impl.'!$A$1:$F$204,4,FALSE))</f>
        <v xml:space="preserve"> </v>
      </c>
      <c r="AH35" s="13">
        <f t="shared" si="73"/>
        <v>0</v>
      </c>
      <c r="AI35" s="100">
        <f t="shared" si="74"/>
        <v>0</v>
      </c>
      <c r="AJ35" s="14"/>
      <c r="AK35" s="6">
        <f t="shared" si="75"/>
        <v>0</v>
      </c>
      <c r="AL35" s="92"/>
      <c r="AM35" s="12" t="str">
        <f>IF(O35=""," ",VLOOKUP(C35,'Ceiling - Project impl.'!$A$1:$F$204,5,FALSE))</f>
        <v xml:space="preserve"> </v>
      </c>
      <c r="AN35" s="13">
        <f t="shared" si="76"/>
        <v>0</v>
      </c>
      <c r="AO35" s="100">
        <f t="shared" si="77"/>
        <v>0</v>
      </c>
      <c r="AP35" s="14"/>
      <c r="AQ35" s="6">
        <f t="shared" si="78"/>
        <v>0</v>
      </c>
      <c r="AR35" s="92"/>
      <c r="AS35" s="12" t="str">
        <f>IF(S35=""," ",VLOOKUP(C35,'Ceiling - Project impl.'!$A$1:$F$204,6,FALSE))</f>
        <v xml:space="preserve"> </v>
      </c>
      <c r="AT35" s="13">
        <f t="shared" si="79"/>
        <v>0</v>
      </c>
      <c r="AU35" s="100">
        <f t="shared" si="80"/>
        <v>0</v>
      </c>
      <c r="AV35" s="76">
        <f t="shared" si="81"/>
        <v>0</v>
      </c>
      <c r="AW35" s="15">
        <f t="shared" si="82"/>
        <v>0</v>
      </c>
      <c r="AX35" s="101">
        <f t="shared" si="83"/>
        <v>0</v>
      </c>
      <c r="AY35" s="445"/>
      <c r="AZ35" s="445"/>
      <c r="BA35" s="445"/>
    </row>
    <row r="36" spans="1:53" x14ac:dyDescent="0.2">
      <c r="A36" s="38"/>
      <c r="B36" s="11" t="str">
        <f>IF(A36="","",VLOOKUP(A36,'II.Distribution of grant'!$A$6:$E$45,2,FALSE))</f>
        <v/>
      </c>
      <c r="C36" s="11" t="str">
        <f>IF(A36="","",VLOOKUP(A36,'II.Distribution of grant'!$A$6:$E$45,4,FALSE))</f>
        <v/>
      </c>
      <c r="D36" s="11" t="str">
        <f>IF(A36=""," ",VLOOKUP(C36,'Ceiling - Project impl.'!$A$1:$F$204,2,FALSE))</f>
        <v xml:space="preserve"> </v>
      </c>
      <c r="E36" s="6"/>
      <c r="F36" s="6"/>
      <c r="G36" s="6"/>
      <c r="H36" s="12" t="str">
        <f>IF(G36=""," ",VLOOKUP(C36,'Ceiling - Project impl.'!$A$1:$F$204,3,FALSE))</f>
        <v xml:space="preserve"> </v>
      </c>
      <c r="I36" s="13">
        <f t="shared" si="63"/>
        <v>0</v>
      </c>
      <c r="J36" s="14"/>
      <c r="K36" s="6"/>
      <c r="L36" s="12" t="str">
        <f>IF(K36=""," ",VLOOKUP(C36,'Ceiling - Project impl.'!$A$1:$F$204,4,FALSE))</f>
        <v xml:space="preserve"> </v>
      </c>
      <c r="M36" s="13">
        <f t="shared" si="64"/>
        <v>0</v>
      </c>
      <c r="N36" s="14"/>
      <c r="O36" s="6"/>
      <c r="P36" s="12" t="str">
        <f>IF(O36=""," ",VLOOKUP(C36,'Ceiling - Project impl.'!$A$1:$F$204,5,FALSE))</f>
        <v xml:space="preserve"> </v>
      </c>
      <c r="Q36" s="13">
        <f t="shared" si="65"/>
        <v>0</v>
      </c>
      <c r="R36" s="14"/>
      <c r="S36" s="6"/>
      <c r="T36" s="12" t="str">
        <f>IF(S36=""," ",VLOOKUP(C36,'Ceiling - Project impl.'!$A$1:$F$204,6,FALSE))</f>
        <v xml:space="preserve"> </v>
      </c>
      <c r="U36" s="13">
        <f t="shared" si="66"/>
        <v>0</v>
      </c>
      <c r="V36" s="76">
        <f t="shared" si="67"/>
        <v>0</v>
      </c>
      <c r="W36" s="15">
        <f t="shared" si="68"/>
        <v>0</v>
      </c>
      <c r="X36" s="141"/>
      <c r="Y36" s="6">
        <f t="shared" si="69"/>
        <v>0</v>
      </c>
      <c r="Z36" s="92"/>
      <c r="AA36" s="12" t="str">
        <f>IF(G36=""," ",VLOOKUP(C36,'Ceiling - Project impl.'!$A$1:$F$204,3,FALSE))</f>
        <v xml:space="preserve"> </v>
      </c>
      <c r="AB36" s="13">
        <f t="shared" si="70"/>
        <v>0</v>
      </c>
      <c r="AC36" s="100">
        <f t="shared" si="71"/>
        <v>0</v>
      </c>
      <c r="AD36" s="14"/>
      <c r="AE36" s="6">
        <f t="shared" si="72"/>
        <v>0</v>
      </c>
      <c r="AF36" s="92"/>
      <c r="AG36" s="12" t="str">
        <f>IF(K36=""," ",VLOOKUP(C36,'Ceiling - Project impl.'!$A$1:$F$204,4,FALSE))</f>
        <v xml:space="preserve"> </v>
      </c>
      <c r="AH36" s="13">
        <f t="shared" si="73"/>
        <v>0</v>
      </c>
      <c r="AI36" s="100">
        <f t="shared" si="74"/>
        <v>0</v>
      </c>
      <c r="AJ36" s="14"/>
      <c r="AK36" s="6">
        <f t="shared" si="75"/>
        <v>0</v>
      </c>
      <c r="AL36" s="92"/>
      <c r="AM36" s="12" t="str">
        <f>IF(O36=""," ",VLOOKUP(C36,'Ceiling - Project impl.'!$A$1:$F$204,5,FALSE))</f>
        <v xml:space="preserve"> </v>
      </c>
      <c r="AN36" s="13">
        <f t="shared" si="76"/>
        <v>0</v>
      </c>
      <c r="AO36" s="100">
        <f t="shared" si="77"/>
        <v>0</v>
      </c>
      <c r="AP36" s="14"/>
      <c r="AQ36" s="6">
        <f t="shared" si="78"/>
        <v>0</v>
      </c>
      <c r="AR36" s="92"/>
      <c r="AS36" s="12" t="str">
        <f>IF(S36=""," ",VLOOKUP(C36,'Ceiling - Project impl.'!$A$1:$F$204,6,FALSE))</f>
        <v xml:space="preserve"> </v>
      </c>
      <c r="AT36" s="13">
        <f t="shared" si="79"/>
        <v>0</v>
      </c>
      <c r="AU36" s="100">
        <f t="shared" si="80"/>
        <v>0</v>
      </c>
      <c r="AV36" s="76">
        <f t="shared" si="81"/>
        <v>0</v>
      </c>
      <c r="AW36" s="15">
        <f t="shared" si="82"/>
        <v>0</v>
      </c>
      <c r="AX36" s="101">
        <f t="shared" si="83"/>
        <v>0</v>
      </c>
      <c r="AY36" s="445"/>
      <c r="AZ36" s="445"/>
      <c r="BA36" s="445"/>
    </row>
    <row r="37" spans="1:53" x14ac:dyDescent="0.2">
      <c r="A37" s="38"/>
      <c r="B37" s="11" t="str">
        <f>IF(A37="","",VLOOKUP(A37,'II.Distribution of grant'!$A$6:$E$45,2,FALSE))</f>
        <v/>
      </c>
      <c r="C37" s="11" t="str">
        <f>IF(A37="","",VLOOKUP(A37,'II.Distribution of grant'!$A$6:$E$45,4,FALSE))</f>
        <v/>
      </c>
      <c r="D37" s="11" t="str">
        <f>IF(A37=""," ",VLOOKUP(C37,'Ceiling - Project impl.'!$A$1:$F$204,2,FALSE))</f>
        <v xml:space="preserve"> </v>
      </c>
      <c r="E37" s="6"/>
      <c r="F37" s="6"/>
      <c r="G37" s="6"/>
      <c r="H37" s="12" t="str">
        <f>IF(G37=""," ",VLOOKUP(C37,'Ceiling - Project impl.'!$A$1:$F$204,3,FALSE))</f>
        <v xml:space="preserve"> </v>
      </c>
      <c r="I37" s="13">
        <f t="shared" si="63"/>
        <v>0</v>
      </c>
      <c r="J37" s="14"/>
      <c r="K37" s="6"/>
      <c r="L37" s="12" t="str">
        <f>IF(K37=""," ",VLOOKUP(C37,'Ceiling - Project impl.'!$A$1:$F$204,4,FALSE))</f>
        <v xml:space="preserve"> </v>
      </c>
      <c r="M37" s="13">
        <f t="shared" si="64"/>
        <v>0</v>
      </c>
      <c r="N37" s="14"/>
      <c r="O37" s="6"/>
      <c r="P37" s="12" t="str">
        <f>IF(O37=""," ",VLOOKUP(C37,'Ceiling - Project impl.'!$A$1:$F$204,5,FALSE))</f>
        <v xml:space="preserve"> </v>
      </c>
      <c r="Q37" s="13">
        <f t="shared" si="65"/>
        <v>0</v>
      </c>
      <c r="R37" s="14"/>
      <c r="S37" s="6"/>
      <c r="T37" s="12" t="str">
        <f>IF(S37=""," ",VLOOKUP(C37,'Ceiling - Project impl.'!$A$1:$F$204,6,FALSE))</f>
        <v xml:space="preserve"> </v>
      </c>
      <c r="U37" s="13">
        <f t="shared" si="66"/>
        <v>0</v>
      </c>
      <c r="V37" s="76">
        <f t="shared" si="67"/>
        <v>0</v>
      </c>
      <c r="W37" s="15">
        <f t="shared" si="68"/>
        <v>0</v>
      </c>
      <c r="X37" s="141"/>
      <c r="Y37" s="6">
        <f t="shared" si="69"/>
        <v>0</v>
      </c>
      <c r="Z37" s="92"/>
      <c r="AA37" s="12" t="str">
        <f>IF(G37=""," ",VLOOKUP(C37,'Ceiling - Project impl.'!$A$1:$F$204,3,FALSE))</f>
        <v xml:space="preserve"> </v>
      </c>
      <c r="AB37" s="13">
        <f t="shared" si="70"/>
        <v>0</v>
      </c>
      <c r="AC37" s="100">
        <f t="shared" si="71"/>
        <v>0</v>
      </c>
      <c r="AD37" s="14"/>
      <c r="AE37" s="6">
        <f t="shared" si="72"/>
        <v>0</v>
      </c>
      <c r="AF37" s="92"/>
      <c r="AG37" s="12" t="str">
        <f>IF(K37=""," ",VLOOKUP(C37,'Ceiling - Project impl.'!$A$1:$F$204,4,FALSE))</f>
        <v xml:space="preserve"> </v>
      </c>
      <c r="AH37" s="13">
        <f t="shared" si="73"/>
        <v>0</v>
      </c>
      <c r="AI37" s="100">
        <f t="shared" si="74"/>
        <v>0</v>
      </c>
      <c r="AJ37" s="14"/>
      <c r="AK37" s="6">
        <f t="shared" si="75"/>
        <v>0</v>
      </c>
      <c r="AL37" s="92"/>
      <c r="AM37" s="12" t="str">
        <f>IF(O37=""," ",VLOOKUP(C37,'Ceiling - Project impl.'!$A$1:$F$204,5,FALSE))</f>
        <v xml:space="preserve"> </v>
      </c>
      <c r="AN37" s="13">
        <f t="shared" si="76"/>
        <v>0</v>
      </c>
      <c r="AO37" s="100">
        <f t="shared" si="77"/>
        <v>0</v>
      </c>
      <c r="AP37" s="14"/>
      <c r="AQ37" s="6">
        <f t="shared" si="78"/>
        <v>0</v>
      </c>
      <c r="AR37" s="92"/>
      <c r="AS37" s="12" t="str">
        <f>IF(S37=""," ",VLOOKUP(C37,'Ceiling - Project impl.'!$A$1:$F$204,6,FALSE))</f>
        <v xml:space="preserve"> </v>
      </c>
      <c r="AT37" s="13">
        <f t="shared" si="79"/>
        <v>0</v>
      </c>
      <c r="AU37" s="100">
        <f t="shared" si="80"/>
        <v>0</v>
      </c>
      <c r="AV37" s="76">
        <f t="shared" si="81"/>
        <v>0</v>
      </c>
      <c r="AW37" s="15">
        <f t="shared" si="82"/>
        <v>0</v>
      </c>
      <c r="AX37" s="101">
        <f t="shared" si="83"/>
        <v>0</v>
      </c>
      <c r="AY37" s="445"/>
      <c r="AZ37" s="445"/>
      <c r="BA37" s="445"/>
    </row>
    <row r="38" spans="1:53" x14ac:dyDescent="0.2">
      <c r="A38" s="38"/>
      <c r="B38" s="11" t="str">
        <f>IF(A38="","",VLOOKUP(A38,'II.Distribution of grant'!$A$6:$E$45,2,FALSE))</f>
        <v/>
      </c>
      <c r="C38" s="11" t="str">
        <f>IF(A38="","",VLOOKUP(A38,'II.Distribution of grant'!$A$6:$E$45,4,FALSE))</f>
        <v/>
      </c>
      <c r="D38" s="11" t="str">
        <f>IF(A38=""," ",VLOOKUP(C38,'Ceiling - Project impl.'!$A$1:$F$204,2,FALSE))</f>
        <v xml:space="preserve"> </v>
      </c>
      <c r="E38" s="6"/>
      <c r="F38" s="6"/>
      <c r="G38" s="6"/>
      <c r="H38" s="12" t="str">
        <f>IF(G38=""," ",VLOOKUP(C38,'Ceiling - Project impl.'!$A$1:$F$204,3,FALSE))</f>
        <v xml:space="preserve"> </v>
      </c>
      <c r="I38" s="13">
        <f t="shared" si="63"/>
        <v>0</v>
      </c>
      <c r="J38" s="14"/>
      <c r="K38" s="6"/>
      <c r="L38" s="12" t="str">
        <f>IF(K38=""," ",VLOOKUP(C38,'Ceiling - Project impl.'!$A$1:$F$204,4,FALSE))</f>
        <v xml:space="preserve"> </v>
      </c>
      <c r="M38" s="13">
        <f t="shared" si="64"/>
        <v>0</v>
      </c>
      <c r="N38" s="14"/>
      <c r="O38" s="6"/>
      <c r="P38" s="12" t="str">
        <f>IF(O38=""," ",VLOOKUP(C38,'Ceiling - Project impl.'!$A$1:$F$204,5,FALSE))</f>
        <v xml:space="preserve"> </v>
      </c>
      <c r="Q38" s="13">
        <f t="shared" si="65"/>
        <v>0</v>
      </c>
      <c r="R38" s="14"/>
      <c r="S38" s="6"/>
      <c r="T38" s="12" t="str">
        <f>IF(S38=""," ",VLOOKUP(C38,'Ceiling - Project impl.'!$A$1:$F$204,6,FALSE))</f>
        <v xml:space="preserve"> </v>
      </c>
      <c r="U38" s="13">
        <f t="shared" si="66"/>
        <v>0</v>
      </c>
      <c r="V38" s="76">
        <f t="shared" si="67"/>
        <v>0</v>
      </c>
      <c r="W38" s="15">
        <f t="shared" si="68"/>
        <v>0</v>
      </c>
      <c r="X38" s="141"/>
      <c r="Y38" s="6">
        <f t="shared" si="69"/>
        <v>0</v>
      </c>
      <c r="Z38" s="92"/>
      <c r="AA38" s="12" t="str">
        <f>IF(G38=""," ",VLOOKUP(C38,'Ceiling - Project impl.'!$A$1:$F$204,3,FALSE))</f>
        <v xml:space="preserve"> </v>
      </c>
      <c r="AB38" s="13">
        <f t="shared" si="70"/>
        <v>0</v>
      </c>
      <c r="AC38" s="100">
        <f t="shared" si="71"/>
        <v>0</v>
      </c>
      <c r="AD38" s="14"/>
      <c r="AE38" s="6">
        <f t="shared" si="72"/>
        <v>0</v>
      </c>
      <c r="AF38" s="92"/>
      <c r="AG38" s="12" t="str">
        <f>IF(K38=""," ",VLOOKUP(C38,'Ceiling - Project impl.'!$A$1:$F$204,4,FALSE))</f>
        <v xml:space="preserve"> </v>
      </c>
      <c r="AH38" s="13">
        <f t="shared" si="73"/>
        <v>0</v>
      </c>
      <c r="AI38" s="100">
        <f t="shared" si="74"/>
        <v>0</v>
      </c>
      <c r="AJ38" s="14"/>
      <c r="AK38" s="6">
        <f t="shared" si="75"/>
        <v>0</v>
      </c>
      <c r="AL38" s="92"/>
      <c r="AM38" s="12" t="str">
        <f>IF(O38=""," ",VLOOKUP(C38,'Ceiling - Project impl.'!$A$1:$F$204,5,FALSE))</f>
        <v xml:space="preserve"> </v>
      </c>
      <c r="AN38" s="13">
        <f t="shared" si="76"/>
        <v>0</v>
      </c>
      <c r="AO38" s="100">
        <f t="shared" si="77"/>
        <v>0</v>
      </c>
      <c r="AP38" s="14"/>
      <c r="AQ38" s="6">
        <f t="shared" si="78"/>
        <v>0</v>
      </c>
      <c r="AR38" s="92"/>
      <c r="AS38" s="12" t="str">
        <f>IF(S38=""," ",VLOOKUP(C38,'Ceiling - Project impl.'!$A$1:$F$204,6,FALSE))</f>
        <v xml:space="preserve"> </v>
      </c>
      <c r="AT38" s="13">
        <f t="shared" si="79"/>
        <v>0</v>
      </c>
      <c r="AU38" s="100">
        <f t="shared" si="80"/>
        <v>0</v>
      </c>
      <c r="AV38" s="76">
        <f t="shared" si="81"/>
        <v>0</v>
      </c>
      <c r="AW38" s="15">
        <f t="shared" si="82"/>
        <v>0</v>
      </c>
      <c r="AX38" s="101">
        <f t="shared" si="83"/>
        <v>0</v>
      </c>
      <c r="AY38" s="445"/>
      <c r="AZ38" s="445"/>
      <c r="BA38" s="445"/>
    </row>
    <row r="39" spans="1:53" x14ac:dyDescent="0.2">
      <c r="A39" s="38"/>
      <c r="B39" s="11" t="str">
        <f>IF(A39="","",VLOOKUP(A39,'II.Distribution of grant'!$A$6:$E$45,2,FALSE))</f>
        <v/>
      </c>
      <c r="C39" s="11" t="str">
        <f>IF(A39="","",VLOOKUP(A39,'II.Distribution of grant'!$A$6:$E$45,4,FALSE))</f>
        <v/>
      </c>
      <c r="D39" s="11" t="str">
        <f>IF(A39=""," ",VLOOKUP(C39,'Ceiling - Project impl.'!$A$1:$F$204,2,FALSE))</f>
        <v xml:space="preserve"> </v>
      </c>
      <c r="E39" s="6"/>
      <c r="F39" s="6"/>
      <c r="G39" s="6"/>
      <c r="H39" s="12" t="str">
        <f>IF(G39=""," ",VLOOKUP(C39,'Ceiling - Project impl.'!$A$1:$F$204,3,FALSE))</f>
        <v xml:space="preserve"> </v>
      </c>
      <c r="I39" s="13">
        <f t="shared" si="63"/>
        <v>0</v>
      </c>
      <c r="J39" s="14"/>
      <c r="K39" s="6"/>
      <c r="L39" s="12" t="str">
        <f>IF(K39=""," ",VLOOKUP(C39,'Ceiling - Project impl.'!$A$1:$F$204,4,FALSE))</f>
        <v xml:space="preserve"> </v>
      </c>
      <c r="M39" s="13">
        <f t="shared" si="64"/>
        <v>0</v>
      </c>
      <c r="N39" s="14"/>
      <c r="O39" s="6"/>
      <c r="P39" s="12" t="str">
        <f>IF(O39=""," ",VLOOKUP(C39,'Ceiling - Project impl.'!$A$1:$F$204,5,FALSE))</f>
        <v xml:space="preserve"> </v>
      </c>
      <c r="Q39" s="13">
        <f t="shared" si="65"/>
        <v>0</v>
      </c>
      <c r="R39" s="14"/>
      <c r="S39" s="6"/>
      <c r="T39" s="12" t="str">
        <f>IF(S39=""," ",VLOOKUP(C39,'Ceiling - Project impl.'!$A$1:$F$204,6,FALSE))</f>
        <v xml:space="preserve"> </v>
      </c>
      <c r="U39" s="13">
        <f t="shared" si="66"/>
        <v>0</v>
      </c>
      <c r="V39" s="76">
        <f t="shared" si="67"/>
        <v>0</v>
      </c>
      <c r="W39" s="15">
        <f t="shared" si="68"/>
        <v>0</v>
      </c>
      <c r="X39" s="141"/>
      <c r="Y39" s="6">
        <f t="shared" si="69"/>
        <v>0</v>
      </c>
      <c r="Z39" s="92"/>
      <c r="AA39" s="12" t="str">
        <f>IF(G39=""," ",VLOOKUP(C39,'Ceiling - Project impl.'!$A$1:$F$204,3,FALSE))</f>
        <v xml:space="preserve"> </v>
      </c>
      <c r="AB39" s="13">
        <f t="shared" si="70"/>
        <v>0</v>
      </c>
      <c r="AC39" s="100">
        <f t="shared" si="71"/>
        <v>0</v>
      </c>
      <c r="AD39" s="14"/>
      <c r="AE39" s="6">
        <f t="shared" si="72"/>
        <v>0</v>
      </c>
      <c r="AF39" s="92"/>
      <c r="AG39" s="12" t="str">
        <f>IF(K39=""," ",VLOOKUP(C39,'Ceiling - Project impl.'!$A$1:$F$204,4,FALSE))</f>
        <v xml:space="preserve"> </v>
      </c>
      <c r="AH39" s="13">
        <f t="shared" si="73"/>
        <v>0</v>
      </c>
      <c r="AI39" s="100">
        <f t="shared" si="74"/>
        <v>0</v>
      </c>
      <c r="AJ39" s="14"/>
      <c r="AK39" s="6">
        <f t="shared" si="75"/>
        <v>0</v>
      </c>
      <c r="AL39" s="92"/>
      <c r="AM39" s="12" t="str">
        <f>IF(O39=""," ",VLOOKUP(C39,'Ceiling - Project impl.'!$A$1:$F$204,5,FALSE))</f>
        <v xml:space="preserve"> </v>
      </c>
      <c r="AN39" s="13">
        <f t="shared" si="76"/>
        <v>0</v>
      </c>
      <c r="AO39" s="100">
        <f t="shared" si="77"/>
        <v>0</v>
      </c>
      <c r="AP39" s="14"/>
      <c r="AQ39" s="6">
        <f t="shared" si="78"/>
        <v>0</v>
      </c>
      <c r="AR39" s="92"/>
      <c r="AS39" s="12" t="str">
        <f>IF(S39=""," ",VLOOKUP(C39,'Ceiling - Project impl.'!$A$1:$F$204,6,FALSE))</f>
        <v xml:space="preserve"> </v>
      </c>
      <c r="AT39" s="13">
        <f t="shared" si="79"/>
        <v>0</v>
      </c>
      <c r="AU39" s="100">
        <f t="shared" si="80"/>
        <v>0</v>
      </c>
      <c r="AV39" s="76">
        <f t="shared" si="81"/>
        <v>0</v>
      </c>
      <c r="AW39" s="15">
        <f t="shared" si="82"/>
        <v>0</v>
      </c>
      <c r="AX39" s="101">
        <f t="shared" si="83"/>
        <v>0</v>
      </c>
      <c r="AY39" s="445"/>
      <c r="AZ39" s="445"/>
      <c r="BA39" s="445"/>
    </row>
    <row r="40" spans="1:53" x14ac:dyDescent="0.2">
      <c r="A40" s="38"/>
      <c r="B40" s="11" t="str">
        <f>IF(A40="","",VLOOKUP(A40,'II.Distribution of grant'!$A$6:$E$45,2,FALSE))</f>
        <v/>
      </c>
      <c r="C40" s="11" t="str">
        <f>IF(A40="","",VLOOKUP(A40,'II.Distribution of grant'!$A$6:$E$45,4,FALSE))</f>
        <v/>
      </c>
      <c r="D40" s="11" t="str">
        <f>IF(A40=""," ",VLOOKUP(C40,'Ceiling - Project impl.'!$A$1:$F$204,2,FALSE))</f>
        <v xml:space="preserve"> </v>
      </c>
      <c r="E40" s="6"/>
      <c r="F40" s="6"/>
      <c r="G40" s="6"/>
      <c r="H40" s="12" t="str">
        <f>IF(G40=""," ",VLOOKUP(C40,'Ceiling - Project impl.'!$A$1:$F$204,3,FALSE))</f>
        <v xml:space="preserve"> </v>
      </c>
      <c r="I40" s="13">
        <f t="shared" si="63"/>
        <v>0</v>
      </c>
      <c r="J40" s="14"/>
      <c r="K40" s="6"/>
      <c r="L40" s="12" t="str">
        <f>IF(K40=""," ",VLOOKUP(C40,'Ceiling - Project impl.'!$A$1:$F$204,4,FALSE))</f>
        <v xml:space="preserve"> </v>
      </c>
      <c r="M40" s="13">
        <f t="shared" si="64"/>
        <v>0</v>
      </c>
      <c r="N40" s="14"/>
      <c r="O40" s="6"/>
      <c r="P40" s="12" t="str">
        <f>IF(O40=""," ",VLOOKUP(C40,'Ceiling - Project impl.'!$A$1:$F$204,5,FALSE))</f>
        <v xml:space="preserve"> </v>
      </c>
      <c r="Q40" s="13">
        <f t="shared" si="65"/>
        <v>0</v>
      </c>
      <c r="R40" s="14"/>
      <c r="S40" s="6"/>
      <c r="T40" s="12" t="str">
        <f>IF(S40=""," ",VLOOKUP(C40,'Ceiling - Project impl.'!$A$1:$F$204,6,FALSE))</f>
        <v xml:space="preserve"> </v>
      </c>
      <c r="U40" s="13">
        <f t="shared" si="66"/>
        <v>0</v>
      </c>
      <c r="V40" s="76">
        <f t="shared" si="67"/>
        <v>0</v>
      </c>
      <c r="W40" s="15">
        <f t="shared" si="68"/>
        <v>0</v>
      </c>
      <c r="X40" s="141"/>
      <c r="Y40" s="6">
        <f t="shared" si="69"/>
        <v>0</v>
      </c>
      <c r="Z40" s="92"/>
      <c r="AA40" s="12" t="str">
        <f>IF(G40=""," ",VLOOKUP(C40,'Ceiling - Project impl.'!$A$1:$F$204,3,FALSE))</f>
        <v xml:space="preserve"> </v>
      </c>
      <c r="AB40" s="13">
        <f t="shared" si="70"/>
        <v>0</v>
      </c>
      <c r="AC40" s="100">
        <f t="shared" si="71"/>
        <v>0</v>
      </c>
      <c r="AD40" s="14"/>
      <c r="AE40" s="6">
        <f t="shared" si="72"/>
        <v>0</v>
      </c>
      <c r="AF40" s="92"/>
      <c r="AG40" s="12" t="str">
        <f>IF(K40=""," ",VLOOKUP(C40,'Ceiling - Project impl.'!$A$1:$F$204,4,FALSE))</f>
        <v xml:space="preserve"> </v>
      </c>
      <c r="AH40" s="13">
        <f t="shared" si="73"/>
        <v>0</v>
      </c>
      <c r="AI40" s="100">
        <f t="shared" si="74"/>
        <v>0</v>
      </c>
      <c r="AJ40" s="14"/>
      <c r="AK40" s="6">
        <f t="shared" si="75"/>
        <v>0</v>
      </c>
      <c r="AL40" s="92"/>
      <c r="AM40" s="12" t="str">
        <f>IF(O40=""," ",VLOOKUP(C40,'Ceiling - Project impl.'!$A$1:$F$204,5,FALSE))</f>
        <v xml:space="preserve"> </v>
      </c>
      <c r="AN40" s="13">
        <f t="shared" si="76"/>
        <v>0</v>
      </c>
      <c r="AO40" s="100">
        <f t="shared" si="77"/>
        <v>0</v>
      </c>
      <c r="AP40" s="14"/>
      <c r="AQ40" s="6">
        <f t="shared" si="78"/>
        <v>0</v>
      </c>
      <c r="AR40" s="92"/>
      <c r="AS40" s="12" t="str">
        <f>IF(S40=""," ",VLOOKUP(C40,'Ceiling - Project impl.'!$A$1:$F$204,6,FALSE))</f>
        <v xml:space="preserve"> </v>
      </c>
      <c r="AT40" s="13">
        <f t="shared" si="79"/>
        <v>0</v>
      </c>
      <c r="AU40" s="100">
        <f t="shared" si="80"/>
        <v>0</v>
      </c>
      <c r="AV40" s="76">
        <f t="shared" si="81"/>
        <v>0</v>
      </c>
      <c r="AW40" s="15">
        <f t="shared" si="82"/>
        <v>0</v>
      </c>
      <c r="AX40" s="101">
        <f t="shared" si="83"/>
        <v>0</v>
      </c>
      <c r="AY40" s="445"/>
      <c r="AZ40" s="445"/>
      <c r="BA40" s="445"/>
    </row>
    <row r="41" spans="1:53" x14ac:dyDescent="0.2">
      <c r="A41" s="38"/>
      <c r="B41" s="11" t="str">
        <f>IF(A41="","",VLOOKUP(A41,'II.Distribution of grant'!$A$6:$E$45,2,FALSE))</f>
        <v/>
      </c>
      <c r="C41" s="11" t="str">
        <f>IF(A41="","",VLOOKUP(A41,'II.Distribution of grant'!$A$6:$E$45,4,FALSE))</f>
        <v/>
      </c>
      <c r="D41" s="11" t="str">
        <f>IF(A41=""," ",VLOOKUP(C41,'Ceiling - Project impl.'!$A$1:$F$204,2,FALSE))</f>
        <v xml:space="preserve"> </v>
      </c>
      <c r="E41" s="6"/>
      <c r="F41" s="6"/>
      <c r="G41" s="6"/>
      <c r="H41" s="12" t="str">
        <f>IF(G41=""," ",VLOOKUP(C41,'Ceiling - Project impl.'!$A$1:$F$204,3,FALSE))</f>
        <v xml:space="preserve"> </v>
      </c>
      <c r="I41" s="13">
        <f t="shared" si="63"/>
        <v>0</v>
      </c>
      <c r="J41" s="14"/>
      <c r="K41" s="6"/>
      <c r="L41" s="12" t="str">
        <f>IF(K41=""," ",VLOOKUP(C41,'Ceiling - Project impl.'!$A$1:$F$204,4,FALSE))</f>
        <v xml:space="preserve"> </v>
      </c>
      <c r="M41" s="13">
        <f t="shared" si="64"/>
        <v>0</v>
      </c>
      <c r="N41" s="14"/>
      <c r="O41" s="6"/>
      <c r="P41" s="12" t="str">
        <f>IF(O41=""," ",VLOOKUP(C41,'Ceiling - Project impl.'!$A$1:$F$204,5,FALSE))</f>
        <v xml:space="preserve"> </v>
      </c>
      <c r="Q41" s="13">
        <f t="shared" si="65"/>
        <v>0</v>
      </c>
      <c r="R41" s="14"/>
      <c r="S41" s="6"/>
      <c r="T41" s="12" t="str">
        <f>IF(S41=""," ",VLOOKUP(C41,'Ceiling - Project impl.'!$A$1:$F$204,6,FALSE))</f>
        <v xml:space="preserve"> </v>
      </c>
      <c r="U41" s="13">
        <f t="shared" si="66"/>
        <v>0</v>
      </c>
      <c r="V41" s="76">
        <f t="shared" si="67"/>
        <v>0</v>
      </c>
      <c r="W41" s="15">
        <f t="shared" si="68"/>
        <v>0</v>
      </c>
      <c r="X41" s="141"/>
      <c r="Y41" s="6">
        <f t="shared" si="69"/>
        <v>0</v>
      </c>
      <c r="Z41" s="92"/>
      <c r="AA41" s="12" t="str">
        <f>IF(G41=""," ",VLOOKUP(C41,'Ceiling - Project impl.'!$A$1:$F$204,3,FALSE))</f>
        <v xml:space="preserve"> </v>
      </c>
      <c r="AB41" s="13">
        <f t="shared" si="70"/>
        <v>0</v>
      </c>
      <c r="AC41" s="100">
        <f t="shared" si="71"/>
        <v>0</v>
      </c>
      <c r="AD41" s="14"/>
      <c r="AE41" s="6">
        <f t="shared" si="72"/>
        <v>0</v>
      </c>
      <c r="AF41" s="92"/>
      <c r="AG41" s="12" t="str">
        <f>IF(K41=""," ",VLOOKUP(C41,'Ceiling - Project impl.'!$A$1:$F$204,4,FALSE))</f>
        <v xml:space="preserve"> </v>
      </c>
      <c r="AH41" s="13">
        <f t="shared" si="73"/>
        <v>0</v>
      </c>
      <c r="AI41" s="100">
        <f t="shared" si="74"/>
        <v>0</v>
      </c>
      <c r="AJ41" s="14"/>
      <c r="AK41" s="6">
        <f t="shared" si="75"/>
        <v>0</v>
      </c>
      <c r="AL41" s="92"/>
      <c r="AM41" s="12" t="str">
        <f>IF(O41=""," ",VLOOKUP(C41,'Ceiling - Project impl.'!$A$1:$F$204,5,FALSE))</f>
        <v xml:space="preserve"> </v>
      </c>
      <c r="AN41" s="13">
        <f t="shared" si="76"/>
        <v>0</v>
      </c>
      <c r="AO41" s="100">
        <f t="shared" si="77"/>
        <v>0</v>
      </c>
      <c r="AP41" s="14"/>
      <c r="AQ41" s="6">
        <f t="shared" si="78"/>
        <v>0</v>
      </c>
      <c r="AR41" s="92"/>
      <c r="AS41" s="12" t="str">
        <f>IF(S41=""," ",VLOOKUP(C41,'Ceiling - Project impl.'!$A$1:$F$204,6,FALSE))</f>
        <v xml:space="preserve"> </v>
      </c>
      <c r="AT41" s="13">
        <f t="shared" si="79"/>
        <v>0</v>
      </c>
      <c r="AU41" s="100">
        <f t="shared" si="80"/>
        <v>0</v>
      </c>
      <c r="AV41" s="76">
        <f t="shared" si="81"/>
        <v>0</v>
      </c>
      <c r="AW41" s="15">
        <f t="shared" si="82"/>
        <v>0</v>
      </c>
      <c r="AX41" s="101">
        <f t="shared" si="83"/>
        <v>0</v>
      </c>
      <c r="AY41" s="445"/>
      <c r="AZ41" s="445"/>
      <c r="BA41" s="445"/>
    </row>
    <row r="42" spans="1:53" x14ac:dyDescent="0.2">
      <c r="A42" s="38"/>
      <c r="B42" s="11" t="str">
        <f>IF(A42="","",VLOOKUP(A42,'II.Distribution of grant'!$A$6:$E$45,2,FALSE))</f>
        <v/>
      </c>
      <c r="C42" s="11" t="str">
        <f>IF(A42="","",VLOOKUP(A42,'II.Distribution of grant'!$A$6:$E$45,4,FALSE))</f>
        <v/>
      </c>
      <c r="D42" s="11" t="str">
        <f>IF(A42=""," ",VLOOKUP(C42,'Ceiling - Project impl.'!$A$1:$F$204,2,FALSE))</f>
        <v xml:space="preserve"> </v>
      </c>
      <c r="E42" s="6"/>
      <c r="F42" s="6"/>
      <c r="G42" s="6"/>
      <c r="H42" s="12" t="str">
        <f>IF(G42=""," ",VLOOKUP(C42,'Ceiling - Project impl.'!$A$1:$F$204,3,FALSE))</f>
        <v xml:space="preserve"> </v>
      </c>
      <c r="I42" s="13">
        <f t="shared" si="63"/>
        <v>0</v>
      </c>
      <c r="J42" s="14"/>
      <c r="K42" s="6"/>
      <c r="L42" s="12" t="str">
        <f>IF(K42=""," ",VLOOKUP(C42,'Ceiling - Project impl.'!$A$1:$F$204,4,FALSE))</f>
        <v xml:space="preserve"> </v>
      </c>
      <c r="M42" s="13">
        <f t="shared" si="64"/>
        <v>0</v>
      </c>
      <c r="N42" s="14"/>
      <c r="O42" s="6"/>
      <c r="P42" s="12" t="str">
        <f>IF(O42=""," ",VLOOKUP(C42,'Ceiling - Project impl.'!$A$1:$F$204,5,FALSE))</f>
        <v xml:space="preserve"> </v>
      </c>
      <c r="Q42" s="13">
        <f t="shared" si="65"/>
        <v>0</v>
      </c>
      <c r="R42" s="14"/>
      <c r="S42" s="6"/>
      <c r="T42" s="12" t="str">
        <f>IF(S42=""," ",VLOOKUP(C42,'Ceiling - Project impl.'!$A$1:$F$204,6,FALSE))</f>
        <v xml:space="preserve"> </v>
      </c>
      <c r="U42" s="13">
        <f t="shared" si="66"/>
        <v>0</v>
      </c>
      <c r="V42" s="76">
        <f t="shared" si="67"/>
        <v>0</v>
      </c>
      <c r="W42" s="15">
        <f t="shared" si="68"/>
        <v>0</v>
      </c>
      <c r="X42" s="141"/>
      <c r="Y42" s="6">
        <f t="shared" si="69"/>
        <v>0</v>
      </c>
      <c r="Z42" s="92"/>
      <c r="AA42" s="12" t="str">
        <f>IF(G42=""," ",VLOOKUP(C42,'Ceiling - Project impl.'!$A$1:$F$204,3,FALSE))</f>
        <v xml:space="preserve"> </v>
      </c>
      <c r="AB42" s="13">
        <f t="shared" si="70"/>
        <v>0</v>
      </c>
      <c r="AC42" s="100">
        <f t="shared" si="71"/>
        <v>0</v>
      </c>
      <c r="AD42" s="14"/>
      <c r="AE42" s="6">
        <f t="shared" si="72"/>
        <v>0</v>
      </c>
      <c r="AF42" s="92"/>
      <c r="AG42" s="12" t="str">
        <f>IF(K42=""," ",VLOOKUP(C42,'Ceiling - Project impl.'!$A$1:$F$204,4,FALSE))</f>
        <v xml:space="preserve"> </v>
      </c>
      <c r="AH42" s="13">
        <f t="shared" si="73"/>
        <v>0</v>
      </c>
      <c r="AI42" s="100">
        <f t="shared" si="74"/>
        <v>0</v>
      </c>
      <c r="AJ42" s="14"/>
      <c r="AK42" s="6">
        <f t="shared" si="75"/>
        <v>0</v>
      </c>
      <c r="AL42" s="92"/>
      <c r="AM42" s="12" t="str">
        <f>IF(O42=""," ",VLOOKUP(C42,'Ceiling - Project impl.'!$A$1:$F$204,5,FALSE))</f>
        <v xml:space="preserve"> </v>
      </c>
      <c r="AN42" s="13">
        <f t="shared" si="76"/>
        <v>0</v>
      </c>
      <c r="AO42" s="100">
        <f t="shared" si="77"/>
        <v>0</v>
      </c>
      <c r="AP42" s="14"/>
      <c r="AQ42" s="6">
        <f t="shared" si="78"/>
        <v>0</v>
      </c>
      <c r="AR42" s="92"/>
      <c r="AS42" s="12" t="str">
        <f>IF(S42=""," ",VLOOKUP(C42,'Ceiling - Project impl.'!$A$1:$F$204,6,FALSE))</f>
        <v xml:space="preserve"> </v>
      </c>
      <c r="AT42" s="13">
        <f t="shared" si="79"/>
        <v>0</v>
      </c>
      <c r="AU42" s="100">
        <f t="shared" si="80"/>
        <v>0</v>
      </c>
      <c r="AV42" s="76">
        <f t="shared" si="81"/>
        <v>0</v>
      </c>
      <c r="AW42" s="15">
        <f t="shared" si="82"/>
        <v>0</v>
      </c>
      <c r="AX42" s="101">
        <f t="shared" si="83"/>
        <v>0</v>
      </c>
      <c r="AY42" s="445"/>
      <c r="AZ42" s="445"/>
      <c r="BA42" s="445"/>
    </row>
    <row r="43" spans="1:53" x14ac:dyDescent="0.2">
      <c r="A43" s="38"/>
      <c r="B43" s="11" t="str">
        <f>IF(A43="","",VLOOKUP(A43,'II.Distribution of grant'!$A$6:$E$45,2,FALSE))</f>
        <v/>
      </c>
      <c r="C43" s="11" t="str">
        <f>IF(A43="","",VLOOKUP(A43,'II.Distribution of grant'!$A$6:$E$45,4,FALSE))</f>
        <v/>
      </c>
      <c r="D43" s="11" t="str">
        <f>IF(A43=""," ",VLOOKUP(C43,'Ceiling - Project impl.'!$A$1:$F$204,2,FALSE))</f>
        <v xml:space="preserve"> </v>
      </c>
      <c r="E43" s="6"/>
      <c r="F43" s="6"/>
      <c r="G43" s="6"/>
      <c r="H43" s="12" t="str">
        <f>IF(G43=""," ",VLOOKUP(C43,'Ceiling - Project impl.'!$A$1:$F$204,3,FALSE))</f>
        <v xml:space="preserve"> </v>
      </c>
      <c r="I43" s="13">
        <f t="shared" si="63"/>
        <v>0</v>
      </c>
      <c r="J43" s="14"/>
      <c r="K43" s="6"/>
      <c r="L43" s="12" t="str">
        <f>IF(K43=""," ",VLOOKUP(C43,'Ceiling - Project impl.'!$A$1:$F$204,4,FALSE))</f>
        <v xml:space="preserve"> </v>
      </c>
      <c r="M43" s="13">
        <f t="shared" si="64"/>
        <v>0</v>
      </c>
      <c r="N43" s="14"/>
      <c r="O43" s="6"/>
      <c r="P43" s="12" t="str">
        <f>IF(O43=""," ",VLOOKUP(C43,'Ceiling - Project impl.'!$A$1:$F$204,5,FALSE))</f>
        <v xml:space="preserve"> </v>
      </c>
      <c r="Q43" s="13">
        <f t="shared" si="65"/>
        <v>0</v>
      </c>
      <c r="R43" s="14"/>
      <c r="S43" s="6"/>
      <c r="T43" s="12" t="str">
        <f>IF(S43=""," ",VLOOKUP(C43,'Ceiling - Project impl.'!$A$1:$F$204,6,FALSE))</f>
        <v xml:space="preserve"> </v>
      </c>
      <c r="U43" s="13">
        <f t="shared" si="66"/>
        <v>0</v>
      </c>
      <c r="V43" s="76">
        <f t="shared" si="67"/>
        <v>0</v>
      </c>
      <c r="W43" s="15">
        <f t="shared" si="68"/>
        <v>0</v>
      </c>
      <c r="X43" s="141"/>
      <c r="Y43" s="6">
        <f t="shared" si="69"/>
        <v>0</v>
      </c>
      <c r="Z43" s="92"/>
      <c r="AA43" s="12" t="str">
        <f>IF(G43=""," ",VLOOKUP(C43,'Ceiling - Project impl.'!$A$1:$F$204,3,FALSE))</f>
        <v xml:space="preserve"> </v>
      </c>
      <c r="AB43" s="13">
        <f t="shared" si="70"/>
        <v>0</v>
      </c>
      <c r="AC43" s="100">
        <f t="shared" si="71"/>
        <v>0</v>
      </c>
      <c r="AD43" s="14"/>
      <c r="AE43" s="6">
        <f t="shared" si="72"/>
        <v>0</v>
      </c>
      <c r="AF43" s="92"/>
      <c r="AG43" s="12" t="str">
        <f>IF(K43=""," ",VLOOKUP(C43,'Ceiling - Project impl.'!$A$1:$F$204,4,FALSE))</f>
        <v xml:space="preserve"> </v>
      </c>
      <c r="AH43" s="13">
        <f t="shared" si="73"/>
        <v>0</v>
      </c>
      <c r="AI43" s="100">
        <f t="shared" si="74"/>
        <v>0</v>
      </c>
      <c r="AJ43" s="14"/>
      <c r="AK43" s="6">
        <f t="shared" si="75"/>
        <v>0</v>
      </c>
      <c r="AL43" s="92"/>
      <c r="AM43" s="12" t="str">
        <f>IF(O43=""," ",VLOOKUP(C43,'Ceiling - Project impl.'!$A$1:$F$204,5,FALSE))</f>
        <v xml:space="preserve"> </v>
      </c>
      <c r="AN43" s="13">
        <f t="shared" si="76"/>
        <v>0</v>
      </c>
      <c r="AO43" s="100">
        <f t="shared" si="77"/>
        <v>0</v>
      </c>
      <c r="AP43" s="14"/>
      <c r="AQ43" s="6">
        <f t="shared" si="78"/>
        <v>0</v>
      </c>
      <c r="AR43" s="92"/>
      <c r="AS43" s="12" t="str">
        <f>IF(S43=""," ",VLOOKUP(C43,'Ceiling - Project impl.'!$A$1:$F$204,6,FALSE))</f>
        <v xml:space="preserve"> </v>
      </c>
      <c r="AT43" s="13">
        <f t="shared" si="79"/>
        <v>0</v>
      </c>
      <c r="AU43" s="100">
        <f t="shared" si="80"/>
        <v>0</v>
      </c>
      <c r="AV43" s="76">
        <f t="shared" si="81"/>
        <v>0</v>
      </c>
      <c r="AW43" s="15">
        <f t="shared" si="82"/>
        <v>0</v>
      </c>
      <c r="AX43" s="101">
        <f t="shared" si="83"/>
        <v>0</v>
      </c>
      <c r="AY43" s="445"/>
      <c r="AZ43" s="445"/>
      <c r="BA43" s="445"/>
    </row>
    <row r="44" spans="1:53" x14ac:dyDescent="0.2">
      <c r="A44" s="38"/>
      <c r="B44" s="11" t="str">
        <f>IF(A44="","",VLOOKUP(A44,'II.Distribution of grant'!$A$6:$E$45,2,FALSE))</f>
        <v/>
      </c>
      <c r="C44" s="11" t="str">
        <f>IF(A44="","",VLOOKUP(A44,'II.Distribution of grant'!$A$6:$E$45,4,FALSE))</f>
        <v/>
      </c>
      <c r="D44" s="11" t="str">
        <f>IF(A44=""," ",VLOOKUP(C44,'Ceiling - Project impl.'!$A$1:$F$204,2,FALSE))</f>
        <v xml:space="preserve"> </v>
      </c>
      <c r="E44" s="6"/>
      <c r="F44" s="6"/>
      <c r="G44" s="6"/>
      <c r="H44" s="12" t="str">
        <f>IF(G44=""," ",VLOOKUP(C44,'Ceiling - Project impl.'!$A$1:$F$204,3,FALSE))</f>
        <v xml:space="preserve"> </v>
      </c>
      <c r="I44" s="13">
        <f t="shared" si="63"/>
        <v>0</v>
      </c>
      <c r="J44" s="14"/>
      <c r="K44" s="6"/>
      <c r="L44" s="12" t="str">
        <f>IF(K44=""," ",VLOOKUP(C44,'Ceiling - Project impl.'!$A$1:$F$204,4,FALSE))</f>
        <v xml:space="preserve"> </v>
      </c>
      <c r="M44" s="13">
        <f t="shared" si="64"/>
        <v>0</v>
      </c>
      <c r="N44" s="14"/>
      <c r="O44" s="6"/>
      <c r="P44" s="12" t="str">
        <f>IF(O44=""," ",VLOOKUP(C44,'Ceiling - Project impl.'!$A$1:$F$204,5,FALSE))</f>
        <v xml:space="preserve"> </v>
      </c>
      <c r="Q44" s="13">
        <f t="shared" si="65"/>
        <v>0</v>
      </c>
      <c r="R44" s="14"/>
      <c r="S44" s="6"/>
      <c r="T44" s="12" t="str">
        <f>IF(S44=""," ",VLOOKUP(C44,'Ceiling - Project impl.'!$A$1:$F$204,6,FALSE))</f>
        <v xml:space="preserve"> </v>
      </c>
      <c r="U44" s="13">
        <f t="shared" si="66"/>
        <v>0</v>
      </c>
      <c r="V44" s="76">
        <f t="shared" si="67"/>
        <v>0</v>
      </c>
      <c r="W44" s="15">
        <f t="shared" si="68"/>
        <v>0</v>
      </c>
      <c r="X44" s="141"/>
      <c r="Y44" s="6">
        <f t="shared" si="69"/>
        <v>0</v>
      </c>
      <c r="Z44" s="92"/>
      <c r="AA44" s="12" t="str">
        <f>IF(G44=""," ",VLOOKUP(C44,'Ceiling - Project impl.'!$A$1:$F$204,3,FALSE))</f>
        <v xml:space="preserve"> </v>
      </c>
      <c r="AB44" s="13">
        <f t="shared" si="70"/>
        <v>0</v>
      </c>
      <c r="AC44" s="100">
        <f t="shared" si="71"/>
        <v>0</v>
      </c>
      <c r="AD44" s="14"/>
      <c r="AE44" s="6">
        <f t="shared" si="72"/>
        <v>0</v>
      </c>
      <c r="AF44" s="92"/>
      <c r="AG44" s="12" t="str">
        <f>IF(K44=""," ",VLOOKUP(C44,'Ceiling - Project impl.'!$A$1:$F$204,4,FALSE))</f>
        <v xml:space="preserve"> </v>
      </c>
      <c r="AH44" s="13">
        <f t="shared" si="73"/>
        <v>0</v>
      </c>
      <c r="AI44" s="100">
        <f t="shared" si="74"/>
        <v>0</v>
      </c>
      <c r="AJ44" s="14"/>
      <c r="AK44" s="6">
        <f t="shared" si="75"/>
        <v>0</v>
      </c>
      <c r="AL44" s="92"/>
      <c r="AM44" s="12" t="str">
        <f>IF(O44=""," ",VLOOKUP(C44,'Ceiling - Project impl.'!$A$1:$F$204,5,FALSE))</f>
        <v xml:space="preserve"> </v>
      </c>
      <c r="AN44" s="13">
        <f t="shared" si="76"/>
        <v>0</v>
      </c>
      <c r="AO44" s="100">
        <f t="shared" si="77"/>
        <v>0</v>
      </c>
      <c r="AP44" s="14"/>
      <c r="AQ44" s="6">
        <f t="shared" si="78"/>
        <v>0</v>
      </c>
      <c r="AR44" s="92"/>
      <c r="AS44" s="12" t="str">
        <f>IF(S44=""," ",VLOOKUP(C44,'Ceiling - Project impl.'!$A$1:$F$204,6,FALSE))</f>
        <v xml:space="preserve"> </v>
      </c>
      <c r="AT44" s="13">
        <f t="shared" si="79"/>
        <v>0</v>
      </c>
      <c r="AU44" s="100">
        <f t="shared" si="80"/>
        <v>0</v>
      </c>
      <c r="AV44" s="76">
        <f t="shared" si="81"/>
        <v>0</v>
      </c>
      <c r="AW44" s="15">
        <f t="shared" si="82"/>
        <v>0</v>
      </c>
      <c r="AX44" s="101">
        <f t="shared" si="83"/>
        <v>0</v>
      </c>
      <c r="AY44" s="445"/>
      <c r="AZ44" s="445"/>
      <c r="BA44" s="445"/>
    </row>
    <row r="45" spans="1:53" x14ac:dyDescent="0.2">
      <c r="A45" s="38"/>
      <c r="B45" s="11" t="str">
        <f>IF(A45="","",VLOOKUP(A45,'II.Distribution of grant'!$A$6:$E$45,2,FALSE))</f>
        <v/>
      </c>
      <c r="C45" s="11" t="str">
        <f>IF(A45="","",VLOOKUP(A45,'II.Distribution of grant'!$A$6:$E$45,4,FALSE))</f>
        <v/>
      </c>
      <c r="D45" s="11" t="str">
        <f>IF(A45=""," ",VLOOKUP(C45,'Ceiling - Project impl.'!$A$1:$F$204,2,FALSE))</f>
        <v xml:space="preserve"> </v>
      </c>
      <c r="E45" s="6"/>
      <c r="F45" s="6"/>
      <c r="G45" s="6"/>
      <c r="H45" s="12" t="str">
        <f>IF(G45=""," ",VLOOKUP(C45,'Ceiling - Project impl.'!$A$1:$F$204,3,FALSE))</f>
        <v xml:space="preserve"> </v>
      </c>
      <c r="I45" s="13">
        <f t="shared" si="63"/>
        <v>0</v>
      </c>
      <c r="J45" s="14"/>
      <c r="K45" s="6"/>
      <c r="L45" s="12" t="str">
        <f>IF(K45=""," ",VLOOKUP(C45,'Ceiling - Project impl.'!$A$1:$F$204,4,FALSE))</f>
        <v xml:space="preserve"> </v>
      </c>
      <c r="M45" s="13">
        <f t="shared" si="64"/>
        <v>0</v>
      </c>
      <c r="N45" s="14"/>
      <c r="O45" s="6"/>
      <c r="P45" s="12" t="str">
        <f>IF(O45=""," ",VLOOKUP(C45,'Ceiling - Project impl.'!$A$1:$F$204,5,FALSE))</f>
        <v xml:space="preserve"> </v>
      </c>
      <c r="Q45" s="13">
        <f t="shared" si="65"/>
        <v>0</v>
      </c>
      <c r="R45" s="14"/>
      <c r="S45" s="6"/>
      <c r="T45" s="12" t="str">
        <f>IF(S45=""," ",VLOOKUP(C45,'Ceiling - Project impl.'!$A$1:$F$204,6,FALSE))</f>
        <v xml:space="preserve"> </v>
      </c>
      <c r="U45" s="13">
        <f t="shared" si="66"/>
        <v>0</v>
      </c>
      <c r="V45" s="76">
        <f t="shared" si="67"/>
        <v>0</v>
      </c>
      <c r="W45" s="15">
        <f t="shared" si="68"/>
        <v>0</v>
      </c>
      <c r="X45" s="141"/>
      <c r="Y45" s="6">
        <f t="shared" si="69"/>
        <v>0</v>
      </c>
      <c r="Z45" s="92"/>
      <c r="AA45" s="12" t="str">
        <f>IF(G45=""," ",VLOOKUP(C45,'Ceiling - Project impl.'!$A$1:$F$204,3,FALSE))</f>
        <v xml:space="preserve"> </v>
      </c>
      <c r="AB45" s="13">
        <f t="shared" si="70"/>
        <v>0</v>
      </c>
      <c r="AC45" s="100">
        <f t="shared" si="71"/>
        <v>0</v>
      </c>
      <c r="AD45" s="14"/>
      <c r="AE45" s="6">
        <f t="shared" si="72"/>
        <v>0</v>
      </c>
      <c r="AF45" s="92"/>
      <c r="AG45" s="12" t="str">
        <f>IF(K45=""," ",VLOOKUP(C45,'Ceiling - Project impl.'!$A$1:$F$204,4,FALSE))</f>
        <v xml:space="preserve"> </v>
      </c>
      <c r="AH45" s="13">
        <f t="shared" si="73"/>
        <v>0</v>
      </c>
      <c r="AI45" s="100">
        <f t="shared" si="74"/>
        <v>0</v>
      </c>
      <c r="AJ45" s="14"/>
      <c r="AK45" s="6">
        <f t="shared" si="75"/>
        <v>0</v>
      </c>
      <c r="AL45" s="92"/>
      <c r="AM45" s="12" t="str">
        <f>IF(O45=""," ",VLOOKUP(C45,'Ceiling - Project impl.'!$A$1:$F$204,5,FALSE))</f>
        <v xml:space="preserve"> </v>
      </c>
      <c r="AN45" s="13">
        <f t="shared" si="76"/>
        <v>0</v>
      </c>
      <c r="AO45" s="100">
        <f t="shared" si="77"/>
        <v>0</v>
      </c>
      <c r="AP45" s="14"/>
      <c r="AQ45" s="6">
        <f t="shared" si="78"/>
        <v>0</v>
      </c>
      <c r="AR45" s="92"/>
      <c r="AS45" s="12" t="str">
        <f>IF(S45=""," ",VLOOKUP(C45,'Ceiling - Project impl.'!$A$1:$F$204,6,FALSE))</f>
        <v xml:space="preserve"> </v>
      </c>
      <c r="AT45" s="13">
        <f t="shared" si="79"/>
        <v>0</v>
      </c>
      <c r="AU45" s="100">
        <f t="shared" si="80"/>
        <v>0</v>
      </c>
      <c r="AV45" s="76">
        <f t="shared" si="81"/>
        <v>0</v>
      </c>
      <c r="AW45" s="15">
        <f t="shared" si="82"/>
        <v>0</v>
      </c>
      <c r="AX45" s="101">
        <f t="shared" si="83"/>
        <v>0</v>
      </c>
      <c r="AY45" s="445"/>
      <c r="AZ45" s="445"/>
      <c r="BA45" s="445"/>
    </row>
    <row r="46" spans="1:53" x14ac:dyDescent="0.2">
      <c r="A46" s="38"/>
      <c r="B46" s="11" t="str">
        <f>IF(A46="","",VLOOKUP(A46,'II.Distribution of grant'!$A$6:$E$45,2,FALSE))</f>
        <v/>
      </c>
      <c r="C46" s="11" t="str">
        <f>IF(A46="","",VLOOKUP(A46,'II.Distribution of grant'!$A$6:$E$45,4,FALSE))</f>
        <v/>
      </c>
      <c r="D46" s="11" t="str">
        <f>IF(A46=""," ",VLOOKUP(C46,'Ceiling - Project impl.'!$A$1:$F$204,2,FALSE))</f>
        <v xml:space="preserve"> </v>
      </c>
      <c r="E46" s="6"/>
      <c r="F46" s="6"/>
      <c r="G46" s="6"/>
      <c r="H46" s="12" t="str">
        <f>IF(G46=""," ",VLOOKUP(C46,'Ceiling - Project impl.'!$A$1:$F$204,3,FALSE))</f>
        <v xml:space="preserve"> </v>
      </c>
      <c r="I46" s="13">
        <f t="shared" si="63"/>
        <v>0</v>
      </c>
      <c r="J46" s="14"/>
      <c r="K46" s="6"/>
      <c r="L46" s="12" t="str">
        <f>IF(K46=""," ",VLOOKUP(C46,'Ceiling - Project impl.'!$A$1:$F$204,4,FALSE))</f>
        <v xml:space="preserve"> </v>
      </c>
      <c r="M46" s="13">
        <f t="shared" si="64"/>
        <v>0</v>
      </c>
      <c r="N46" s="14"/>
      <c r="O46" s="6"/>
      <c r="P46" s="12" t="str">
        <f>IF(O46=""," ",VLOOKUP(C46,'Ceiling - Project impl.'!$A$1:$F$204,5,FALSE))</f>
        <v xml:space="preserve"> </v>
      </c>
      <c r="Q46" s="13">
        <f t="shared" si="65"/>
        <v>0</v>
      </c>
      <c r="R46" s="14"/>
      <c r="S46" s="6"/>
      <c r="T46" s="12" t="str">
        <f>IF(S46=""," ",VLOOKUP(C46,'Ceiling - Project impl.'!$A$1:$F$204,6,FALSE))</f>
        <v xml:space="preserve"> </v>
      </c>
      <c r="U46" s="13">
        <f t="shared" si="66"/>
        <v>0</v>
      </c>
      <c r="V46" s="76">
        <f t="shared" si="67"/>
        <v>0</v>
      </c>
      <c r="W46" s="15">
        <f t="shared" si="68"/>
        <v>0</v>
      </c>
      <c r="X46" s="141"/>
      <c r="Y46" s="6">
        <f t="shared" si="69"/>
        <v>0</v>
      </c>
      <c r="Z46" s="92"/>
      <c r="AA46" s="12" t="str">
        <f>IF(G46=""," ",VLOOKUP(C46,'Ceiling - Project impl.'!$A$1:$F$204,3,FALSE))</f>
        <v xml:space="preserve"> </v>
      </c>
      <c r="AB46" s="13">
        <f t="shared" si="70"/>
        <v>0</v>
      </c>
      <c r="AC46" s="100">
        <f t="shared" si="71"/>
        <v>0</v>
      </c>
      <c r="AD46" s="14"/>
      <c r="AE46" s="6">
        <f t="shared" si="72"/>
        <v>0</v>
      </c>
      <c r="AF46" s="92"/>
      <c r="AG46" s="12" t="str">
        <f>IF(K46=""," ",VLOOKUP(C46,'Ceiling - Project impl.'!$A$1:$F$204,4,FALSE))</f>
        <v xml:space="preserve"> </v>
      </c>
      <c r="AH46" s="13">
        <f t="shared" si="73"/>
        <v>0</v>
      </c>
      <c r="AI46" s="100">
        <f t="shared" si="74"/>
        <v>0</v>
      </c>
      <c r="AJ46" s="14"/>
      <c r="AK46" s="6">
        <f t="shared" si="75"/>
        <v>0</v>
      </c>
      <c r="AL46" s="92"/>
      <c r="AM46" s="12" t="str">
        <f>IF(O46=""," ",VLOOKUP(C46,'Ceiling - Project impl.'!$A$1:$F$204,5,FALSE))</f>
        <v xml:space="preserve"> </v>
      </c>
      <c r="AN46" s="13">
        <f t="shared" si="76"/>
        <v>0</v>
      </c>
      <c r="AO46" s="100">
        <f t="shared" si="77"/>
        <v>0</v>
      </c>
      <c r="AP46" s="14"/>
      <c r="AQ46" s="6">
        <f t="shared" si="78"/>
        <v>0</v>
      </c>
      <c r="AR46" s="92"/>
      <c r="AS46" s="12" t="str">
        <f>IF(S46=""," ",VLOOKUP(C46,'Ceiling - Project impl.'!$A$1:$F$204,6,FALSE))</f>
        <v xml:space="preserve"> </v>
      </c>
      <c r="AT46" s="13">
        <f t="shared" si="79"/>
        <v>0</v>
      </c>
      <c r="AU46" s="100">
        <f t="shared" si="80"/>
        <v>0</v>
      </c>
      <c r="AV46" s="76">
        <f t="shared" si="81"/>
        <v>0</v>
      </c>
      <c r="AW46" s="15">
        <f t="shared" si="82"/>
        <v>0</v>
      </c>
      <c r="AX46" s="101">
        <f t="shared" si="83"/>
        <v>0</v>
      </c>
      <c r="AY46" s="445"/>
      <c r="AZ46" s="445"/>
      <c r="BA46" s="445"/>
    </row>
    <row r="47" spans="1:53" x14ac:dyDescent="0.2">
      <c r="A47" s="38"/>
      <c r="B47" s="11" t="str">
        <f>IF(A47="","",VLOOKUP(A47,'II.Distribution of grant'!$A$6:$E$45,2,FALSE))</f>
        <v/>
      </c>
      <c r="C47" s="11" t="str">
        <f>IF(A47="","",VLOOKUP(A47,'II.Distribution of grant'!$A$6:$E$45,4,FALSE))</f>
        <v/>
      </c>
      <c r="D47" s="11" t="str">
        <f>IF(A47=""," ",VLOOKUP(C47,'Ceiling - Project impl.'!$A$1:$F$204,2,FALSE))</f>
        <v xml:space="preserve"> </v>
      </c>
      <c r="E47" s="6"/>
      <c r="F47" s="6"/>
      <c r="G47" s="6"/>
      <c r="H47" s="12" t="str">
        <f>IF(G47=""," ",VLOOKUP(C47,'Ceiling - Project impl.'!$A$1:$F$204,3,FALSE))</f>
        <v xml:space="preserve"> </v>
      </c>
      <c r="I47" s="13">
        <f t="shared" si="63"/>
        <v>0</v>
      </c>
      <c r="J47" s="14"/>
      <c r="K47" s="6"/>
      <c r="L47" s="12" t="str">
        <f>IF(K47=""," ",VLOOKUP(C47,'Ceiling - Project impl.'!$A$1:$F$204,4,FALSE))</f>
        <v xml:space="preserve"> </v>
      </c>
      <c r="M47" s="13">
        <f t="shared" si="64"/>
        <v>0</v>
      </c>
      <c r="N47" s="14"/>
      <c r="O47" s="6"/>
      <c r="P47" s="12" t="str">
        <f>IF(O47=""," ",VLOOKUP(C47,'Ceiling - Project impl.'!$A$1:$F$204,5,FALSE))</f>
        <v xml:space="preserve"> </v>
      </c>
      <c r="Q47" s="13">
        <f t="shared" si="65"/>
        <v>0</v>
      </c>
      <c r="R47" s="14"/>
      <c r="S47" s="6"/>
      <c r="T47" s="12" t="str">
        <f>IF(S47=""," ",VLOOKUP(C47,'Ceiling - Project impl.'!$A$1:$F$204,6,FALSE))</f>
        <v xml:space="preserve"> </v>
      </c>
      <c r="U47" s="13">
        <f t="shared" si="66"/>
        <v>0</v>
      </c>
      <c r="V47" s="76">
        <f t="shared" si="67"/>
        <v>0</v>
      </c>
      <c r="W47" s="15">
        <f t="shared" si="68"/>
        <v>0</v>
      </c>
      <c r="X47" s="141"/>
      <c r="Y47" s="6">
        <f t="shared" si="69"/>
        <v>0</v>
      </c>
      <c r="Z47" s="92"/>
      <c r="AA47" s="12" t="str">
        <f>IF(G47=""," ",VLOOKUP(C47,'Ceiling - Project impl.'!$A$1:$F$204,3,FALSE))</f>
        <v xml:space="preserve"> </v>
      </c>
      <c r="AB47" s="13">
        <f t="shared" si="70"/>
        <v>0</v>
      </c>
      <c r="AC47" s="100">
        <f t="shared" si="71"/>
        <v>0</v>
      </c>
      <c r="AD47" s="14"/>
      <c r="AE47" s="6">
        <f t="shared" si="72"/>
        <v>0</v>
      </c>
      <c r="AF47" s="92"/>
      <c r="AG47" s="12" t="str">
        <f>IF(K47=""," ",VLOOKUP(C47,'Ceiling - Project impl.'!$A$1:$F$204,4,FALSE))</f>
        <v xml:space="preserve"> </v>
      </c>
      <c r="AH47" s="13">
        <f t="shared" si="73"/>
        <v>0</v>
      </c>
      <c r="AI47" s="100">
        <f t="shared" si="74"/>
        <v>0</v>
      </c>
      <c r="AJ47" s="14"/>
      <c r="AK47" s="6">
        <f t="shared" si="75"/>
        <v>0</v>
      </c>
      <c r="AL47" s="92"/>
      <c r="AM47" s="12" t="str">
        <f>IF(O47=""," ",VLOOKUP(C47,'Ceiling - Project impl.'!$A$1:$F$204,5,FALSE))</f>
        <v xml:space="preserve"> </v>
      </c>
      <c r="AN47" s="13">
        <f t="shared" si="76"/>
        <v>0</v>
      </c>
      <c r="AO47" s="100">
        <f t="shared" si="77"/>
        <v>0</v>
      </c>
      <c r="AP47" s="14"/>
      <c r="AQ47" s="6">
        <f t="shared" si="78"/>
        <v>0</v>
      </c>
      <c r="AR47" s="92"/>
      <c r="AS47" s="12" t="str">
        <f>IF(S47=""," ",VLOOKUP(C47,'Ceiling - Project impl.'!$A$1:$F$204,6,FALSE))</f>
        <v xml:space="preserve"> </v>
      </c>
      <c r="AT47" s="13">
        <f t="shared" si="79"/>
        <v>0</v>
      </c>
      <c r="AU47" s="100">
        <f t="shared" si="80"/>
        <v>0</v>
      </c>
      <c r="AV47" s="76">
        <f t="shared" si="81"/>
        <v>0</v>
      </c>
      <c r="AW47" s="15">
        <f t="shared" si="82"/>
        <v>0</v>
      </c>
      <c r="AX47" s="101">
        <f t="shared" si="83"/>
        <v>0</v>
      </c>
      <c r="AY47" s="445"/>
      <c r="AZ47" s="445"/>
      <c r="BA47" s="445"/>
    </row>
    <row r="48" spans="1:53" x14ac:dyDescent="0.2">
      <c r="A48" s="38"/>
      <c r="B48" s="11" t="str">
        <f>IF(A48="","",VLOOKUP(A48,'II.Distribution of grant'!$A$6:$E$45,2,FALSE))</f>
        <v/>
      </c>
      <c r="C48" s="11" t="str">
        <f>IF(A48="","",VLOOKUP(A48,'II.Distribution of grant'!$A$6:$E$45,4,FALSE))</f>
        <v/>
      </c>
      <c r="D48" s="11" t="str">
        <f>IF(A48=""," ",VLOOKUP(C48,'Ceiling - Project impl.'!$A$1:$F$204,2,FALSE))</f>
        <v xml:space="preserve"> </v>
      </c>
      <c r="E48" s="6"/>
      <c r="F48" s="6"/>
      <c r="G48" s="6"/>
      <c r="H48" s="12" t="str">
        <f>IF(G48=""," ",VLOOKUP(C48,'Ceiling - Project impl.'!$A$1:$F$204,3,FALSE))</f>
        <v xml:space="preserve"> </v>
      </c>
      <c r="I48" s="13">
        <f t="shared" si="63"/>
        <v>0</v>
      </c>
      <c r="J48" s="14"/>
      <c r="K48" s="6"/>
      <c r="L48" s="12" t="str">
        <f>IF(K48=""," ",VLOOKUP(C48,'Ceiling - Project impl.'!$A$1:$F$204,4,FALSE))</f>
        <v xml:space="preserve"> </v>
      </c>
      <c r="M48" s="13">
        <f t="shared" si="64"/>
        <v>0</v>
      </c>
      <c r="N48" s="14"/>
      <c r="O48" s="6"/>
      <c r="P48" s="12" t="str">
        <f>IF(O48=""," ",VLOOKUP(C48,'Ceiling - Project impl.'!$A$1:$F$204,5,FALSE))</f>
        <v xml:space="preserve"> </v>
      </c>
      <c r="Q48" s="13">
        <f t="shared" si="65"/>
        <v>0</v>
      </c>
      <c r="R48" s="14"/>
      <c r="S48" s="6"/>
      <c r="T48" s="12" t="str">
        <f>IF(S48=""," ",VLOOKUP(C48,'Ceiling - Project impl.'!$A$1:$F$204,6,FALSE))</f>
        <v xml:space="preserve"> </v>
      </c>
      <c r="U48" s="13">
        <f t="shared" si="66"/>
        <v>0</v>
      </c>
      <c r="V48" s="76">
        <f t="shared" si="67"/>
        <v>0</v>
      </c>
      <c r="W48" s="15">
        <f t="shared" si="68"/>
        <v>0</v>
      </c>
      <c r="X48" s="141"/>
      <c r="Y48" s="6">
        <f t="shared" si="69"/>
        <v>0</v>
      </c>
      <c r="Z48" s="92"/>
      <c r="AA48" s="12" t="str">
        <f>IF(G48=""," ",VLOOKUP(C48,'Ceiling - Project impl.'!$A$1:$F$204,3,FALSE))</f>
        <v xml:space="preserve"> </v>
      </c>
      <c r="AB48" s="13">
        <f t="shared" si="70"/>
        <v>0</v>
      </c>
      <c r="AC48" s="100">
        <f t="shared" si="71"/>
        <v>0</v>
      </c>
      <c r="AD48" s="14"/>
      <c r="AE48" s="6">
        <f t="shared" si="72"/>
        <v>0</v>
      </c>
      <c r="AF48" s="92"/>
      <c r="AG48" s="12" t="str">
        <f>IF(K48=""," ",VLOOKUP(C48,'Ceiling - Project impl.'!$A$1:$F$204,4,FALSE))</f>
        <v xml:space="preserve"> </v>
      </c>
      <c r="AH48" s="13">
        <f t="shared" si="73"/>
        <v>0</v>
      </c>
      <c r="AI48" s="100">
        <f t="shared" si="74"/>
        <v>0</v>
      </c>
      <c r="AJ48" s="14"/>
      <c r="AK48" s="6">
        <f t="shared" si="75"/>
        <v>0</v>
      </c>
      <c r="AL48" s="92"/>
      <c r="AM48" s="12" t="str">
        <f>IF(O48=""," ",VLOOKUP(C48,'Ceiling - Project impl.'!$A$1:$F$204,5,FALSE))</f>
        <v xml:space="preserve"> </v>
      </c>
      <c r="AN48" s="13">
        <f t="shared" si="76"/>
        <v>0</v>
      </c>
      <c r="AO48" s="100">
        <f t="shared" si="77"/>
        <v>0</v>
      </c>
      <c r="AP48" s="14"/>
      <c r="AQ48" s="6">
        <f t="shared" si="78"/>
        <v>0</v>
      </c>
      <c r="AR48" s="92"/>
      <c r="AS48" s="12" t="str">
        <f>IF(S48=""," ",VLOOKUP(C48,'Ceiling - Project impl.'!$A$1:$F$204,6,FALSE))</f>
        <v xml:space="preserve"> </v>
      </c>
      <c r="AT48" s="13">
        <f t="shared" si="79"/>
        <v>0</v>
      </c>
      <c r="AU48" s="100">
        <f t="shared" si="80"/>
        <v>0</v>
      </c>
      <c r="AV48" s="76">
        <f t="shared" si="81"/>
        <v>0</v>
      </c>
      <c r="AW48" s="15">
        <f t="shared" si="82"/>
        <v>0</v>
      </c>
      <c r="AX48" s="101">
        <f t="shared" si="83"/>
        <v>0</v>
      </c>
      <c r="AY48" s="445"/>
      <c r="AZ48" s="445"/>
      <c r="BA48" s="445"/>
    </row>
    <row r="49" spans="1:53" x14ac:dyDescent="0.2">
      <c r="A49" s="38"/>
      <c r="B49" s="11" t="str">
        <f>IF(A49="","",VLOOKUP(A49,'II.Distribution of grant'!$A$6:$E$45,2,FALSE))</f>
        <v/>
      </c>
      <c r="C49" s="11" t="str">
        <f>IF(A49="","",VLOOKUP(A49,'II.Distribution of grant'!$A$6:$E$45,4,FALSE))</f>
        <v/>
      </c>
      <c r="D49" s="11" t="str">
        <f>IF(A49=""," ",VLOOKUP(C49,'Ceiling - Project impl.'!$A$1:$F$204,2,FALSE))</f>
        <v xml:space="preserve"> </v>
      </c>
      <c r="E49" s="6"/>
      <c r="F49" s="6"/>
      <c r="G49" s="6"/>
      <c r="H49" s="12" t="str">
        <f>IF(G49=""," ",VLOOKUP(C49,'Ceiling - Project impl.'!$A$1:$F$204,3,FALSE))</f>
        <v xml:space="preserve"> </v>
      </c>
      <c r="I49" s="13">
        <f t="shared" si="63"/>
        <v>0</v>
      </c>
      <c r="J49" s="14"/>
      <c r="K49" s="6"/>
      <c r="L49" s="12" t="str">
        <f>IF(K49=""," ",VLOOKUP(C49,'Ceiling - Project impl.'!$A$1:$F$204,4,FALSE))</f>
        <v xml:space="preserve"> </v>
      </c>
      <c r="M49" s="13">
        <f t="shared" si="64"/>
        <v>0</v>
      </c>
      <c r="N49" s="14"/>
      <c r="O49" s="6"/>
      <c r="P49" s="12" t="str">
        <f>IF(O49=""," ",VLOOKUP(C49,'Ceiling - Project impl.'!$A$1:$F$204,5,FALSE))</f>
        <v xml:space="preserve"> </v>
      </c>
      <c r="Q49" s="13">
        <f t="shared" si="65"/>
        <v>0</v>
      </c>
      <c r="R49" s="14"/>
      <c r="S49" s="6"/>
      <c r="T49" s="12" t="str">
        <f>IF(S49=""," ",VLOOKUP(C49,'Ceiling - Project impl.'!$A$1:$F$204,6,FALSE))</f>
        <v xml:space="preserve"> </v>
      </c>
      <c r="U49" s="13">
        <f t="shared" si="66"/>
        <v>0</v>
      </c>
      <c r="V49" s="76">
        <f t="shared" si="67"/>
        <v>0</v>
      </c>
      <c r="W49" s="15">
        <f t="shared" si="68"/>
        <v>0</v>
      </c>
      <c r="X49" s="141"/>
      <c r="Y49" s="6">
        <f t="shared" si="69"/>
        <v>0</v>
      </c>
      <c r="Z49" s="92"/>
      <c r="AA49" s="12" t="str">
        <f>IF(G49=""," ",VLOOKUP(C49,'Ceiling - Project impl.'!$A$1:$F$204,3,FALSE))</f>
        <v xml:space="preserve"> </v>
      </c>
      <c r="AB49" s="13">
        <f t="shared" si="70"/>
        <v>0</v>
      </c>
      <c r="AC49" s="100">
        <f t="shared" si="71"/>
        <v>0</v>
      </c>
      <c r="AD49" s="14"/>
      <c r="AE49" s="6">
        <f t="shared" si="72"/>
        <v>0</v>
      </c>
      <c r="AF49" s="92"/>
      <c r="AG49" s="12" t="str">
        <f>IF(K49=""," ",VLOOKUP(C49,'Ceiling - Project impl.'!$A$1:$F$204,4,FALSE))</f>
        <v xml:space="preserve"> </v>
      </c>
      <c r="AH49" s="13">
        <f t="shared" si="73"/>
        <v>0</v>
      </c>
      <c r="AI49" s="100">
        <f t="shared" si="74"/>
        <v>0</v>
      </c>
      <c r="AJ49" s="14"/>
      <c r="AK49" s="6">
        <f t="shared" si="75"/>
        <v>0</v>
      </c>
      <c r="AL49" s="92"/>
      <c r="AM49" s="12" t="str">
        <f>IF(O49=""," ",VLOOKUP(C49,'Ceiling - Project impl.'!$A$1:$F$204,5,FALSE))</f>
        <v xml:space="preserve"> </v>
      </c>
      <c r="AN49" s="13">
        <f t="shared" si="76"/>
        <v>0</v>
      </c>
      <c r="AO49" s="100">
        <f t="shared" si="77"/>
        <v>0</v>
      </c>
      <c r="AP49" s="14"/>
      <c r="AQ49" s="6">
        <f t="shared" si="78"/>
        <v>0</v>
      </c>
      <c r="AR49" s="92"/>
      <c r="AS49" s="12" t="str">
        <f>IF(S49=""," ",VLOOKUP(C49,'Ceiling - Project impl.'!$A$1:$F$204,6,FALSE))</f>
        <v xml:space="preserve"> </v>
      </c>
      <c r="AT49" s="13">
        <f t="shared" si="79"/>
        <v>0</v>
      </c>
      <c r="AU49" s="100">
        <f t="shared" si="80"/>
        <v>0</v>
      </c>
      <c r="AV49" s="76">
        <f t="shared" si="81"/>
        <v>0</v>
      </c>
      <c r="AW49" s="15">
        <f t="shared" si="82"/>
        <v>0</v>
      </c>
      <c r="AX49" s="101">
        <f t="shared" si="83"/>
        <v>0</v>
      </c>
      <c r="AY49" s="445"/>
      <c r="AZ49" s="445"/>
      <c r="BA49" s="445"/>
    </row>
    <row r="50" spans="1:53" x14ac:dyDescent="0.2">
      <c r="A50" s="38"/>
      <c r="B50" s="11" t="str">
        <f>IF(A50="","",VLOOKUP(A50,'II.Distribution of grant'!$A$6:$E$45,2,FALSE))</f>
        <v/>
      </c>
      <c r="C50" s="11" t="str">
        <f>IF(A50="","",VLOOKUP(A50,'II.Distribution of grant'!$A$6:$E$45,4,FALSE))</f>
        <v/>
      </c>
      <c r="D50" s="11" t="str">
        <f>IF(A50=""," ",VLOOKUP(C50,'Ceiling - Project impl.'!$A$1:$F$204,2,FALSE))</f>
        <v xml:space="preserve"> </v>
      </c>
      <c r="E50" s="6"/>
      <c r="F50" s="6"/>
      <c r="G50" s="6"/>
      <c r="H50" s="12" t="str">
        <f>IF(G50=""," ",VLOOKUP(C50,'Ceiling - Project impl.'!$A$1:$F$204,3,FALSE))</f>
        <v xml:space="preserve"> </v>
      </c>
      <c r="I50" s="13">
        <f t="shared" si="63"/>
        <v>0</v>
      </c>
      <c r="J50" s="14"/>
      <c r="K50" s="6"/>
      <c r="L50" s="12" t="str">
        <f>IF(K50=""," ",VLOOKUP(C50,'Ceiling - Project impl.'!$A$1:$F$204,4,FALSE))</f>
        <v xml:space="preserve"> </v>
      </c>
      <c r="M50" s="13">
        <f t="shared" si="64"/>
        <v>0</v>
      </c>
      <c r="N50" s="14"/>
      <c r="O50" s="6"/>
      <c r="P50" s="12" t="str">
        <f>IF(O50=""," ",VLOOKUP(C50,'Ceiling - Project impl.'!$A$1:$F$204,5,FALSE))</f>
        <v xml:space="preserve"> </v>
      </c>
      <c r="Q50" s="13">
        <f t="shared" si="65"/>
        <v>0</v>
      </c>
      <c r="R50" s="14"/>
      <c r="S50" s="6"/>
      <c r="T50" s="12" t="str">
        <f>IF(S50=""," ",VLOOKUP(C50,'Ceiling - Project impl.'!$A$1:$F$204,6,FALSE))</f>
        <v xml:space="preserve"> </v>
      </c>
      <c r="U50" s="13">
        <f t="shared" si="66"/>
        <v>0</v>
      </c>
      <c r="V50" s="76">
        <f t="shared" si="67"/>
        <v>0</v>
      </c>
      <c r="W50" s="15">
        <f t="shared" si="68"/>
        <v>0</v>
      </c>
      <c r="X50" s="141"/>
      <c r="Y50" s="6">
        <f t="shared" si="69"/>
        <v>0</v>
      </c>
      <c r="Z50" s="92"/>
      <c r="AA50" s="12" t="str">
        <f>IF(G50=""," ",VLOOKUP(C50,'Ceiling - Project impl.'!$A$1:$F$204,3,FALSE))</f>
        <v xml:space="preserve"> </v>
      </c>
      <c r="AB50" s="13">
        <f t="shared" si="70"/>
        <v>0</v>
      </c>
      <c r="AC50" s="100">
        <f t="shared" si="71"/>
        <v>0</v>
      </c>
      <c r="AD50" s="14"/>
      <c r="AE50" s="6">
        <f t="shared" si="72"/>
        <v>0</v>
      </c>
      <c r="AF50" s="92"/>
      <c r="AG50" s="12" t="str">
        <f>IF(K50=""," ",VLOOKUP(C50,'Ceiling - Project impl.'!$A$1:$F$204,4,FALSE))</f>
        <v xml:space="preserve"> </v>
      </c>
      <c r="AH50" s="13">
        <f t="shared" si="73"/>
        <v>0</v>
      </c>
      <c r="AI50" s="100">
        <f t="shared" si="74"/>
        <v>0</v>
      </c>
      <c r="AJ50" s="14"/>
      <c r="AK50" s="6">
        <f t="shared" si="75"/>
        <v>0</v>
      </c>
      <c r="AL50" s="92"/>
      <c r="AM50" s="12" t="str">
        <f>IF(O50=""," ",VLOOKUP(C50,'Ceiling - Project impl.'!$A$1:$F$204,5,FALSE))</f>
        <v xml:space="preserve"> </v>
      </c>
      <c r="AN50" s="13">
        <f t="shared" si="76"/>
        <v>0</v>
      </c>
      <c r="AO50" s="100">
        <f t="shared" si="77"/>
        <v>0</v>
      </c>
      <c r="AP50" s="14"/>
      <c r="AQ50" s="6">
        <f t="shared" si="78"/>
        <v>0</v>
      </c>
      <c r="AR50" s="92"/>
      <c r="AS50" s="12" t="str">
        <f>IF(S50=""," ",VLOOKUP(C50,'Ceiling - Project impl.'!$A$1:$F$204,6,FALSE))</f>
        <v xml:space="preserve"> </v>
      </c>
      <c r="AT50" s="13">
        <f t="shared" si="79"/>
        <v>0</v>
      </c>
      <c r="AU50" s="100">
        <f t="shared" si="80"/>
        <v>0</v>
      </c>
      <c r="AV50" s="76">
        <f t="shared" si="81"/>
        <v>0</v>
      </c>
      <c r="AW50" s="15">
        <f t="shared" si="82"/>
        <v>0</v>
      </c>
      <c r="AX50" s="101">
        <f t="shared" si="83"/>
        <v>0</v>
      </c>
      <c r="AY50" s="445"/>
      <c r="AZ50" s="445"/>
      <c r="BA50" s="445"/>
    </row>
    <row r="51" spans="1:53" x14ac:dyDescent="0.2">
      <c r="A51" s="38"/>
      <c r="B51" s="11" t="str">
        <f>IF(A51="","",VLOOKUP(A51,'II.Distribution of grant'!$A$6:$E$45,2,FALSE))</f>
        <v/>
      </c>
      <c r="C51" s="11" t="str">
        <f>IF(A51="","",VLOOKUP(A51,'II.Distribution of grant'!$A$6:$E$45,4,FALSE))</f>
        <v/>
      </c>
      <c r="D51" s="11" t="str">
        <f>IF(A51=""," ",VLOOKUP(C51,'Ceiling - Project impl.'!$A$1:$F$204,2,FALSE))</f>
        <v xml:space="preserve"> </v>
      </c>
      <c r="E51" s="6"/>
      <c r="F51" s="6"/>
      <c r="G51" s="6"/>
      <c r="H51" s="12" t="str">
        <f>IF(G51=""," ",VLOOKUP(C51,'Ceiling - Project impl.'!$A$1:$F$204,3,FALSE))</f>
        <v xml:space="preserve"> </v>
      </c>
      <c r="I51" s="13">
        <f t="shared" si="63"/>
        <v>0</v>
      </c>
      <c r="J51" s="14"/>
      <c r="K51" s="6"/>
      <c r="L51" s="12" t="str">
        <f>IF(K51=""," ",VLOOKUP(C51,'Ceiling - Project impl.'!$A$1:$F$204,4,FALSE))</f>
        <v xml:space="preserve"> </v>
      </c>
      <c r="M51" s="13">
        <f t="shared" si="64"/>
        <v>0</v>
      </c>
      <c r="N51" s="14"/>
      <c r="O51" s="6"/>
      <c r="P51" s="12" t="str">
        <f>IF(O51=""," ",VLOOKUP(C51,'Ceiling - Project impl.'!$A$1:$F$204,5,FALSE))</f>
        <v xml:space="preserve"> </v>
      </c>
      <c r="Q51" s="13">
        <f t="shared" si="65"/>
        <v>0</v>
      </c>
      <c r="R51" s="14"/>
      <c r="S51" s="6"/>
      <c r="T51" s="12" t="str">
        <f>IF(S51=""," ",VLOOKUP(C51,'Ceiling - Project impl.'!$A$1:$F$204,6,FALSE))</f>
        <v xml:space="preserve"> </v>
      </c>
      <c r="U51" s="13">
        <f t="shared" si="66"/>
        <v>0</v>
      </c>
      <c r="V51" s="76">
        <f t="shared" si="67"/>
        <v>0</v>
      </c>
      <c r="W51" s="15">
        <f t="shared" si="68"/>
        <v>0</v>
      </c>
      <c r="X51" s="141"/>
      <c r="Y51" s="6">
        <f t="shared" si="69"/>
        <v>0</v>
      </c>
      <c r="Z51" s="92"/>
      <c r="AA51" s="12" t="str">
        <f>IF(G51=""," ",VLOOKUP(C51,'Ceiling - Project impl.'!$A$1:$F$204,3,FALSE))</f>
        <v xml:space="preserve"> </v>
      </c>
      <c r="AB51" s="13">
        <f t="shared" si="70"/>
        <v>0</v>
      </c>
      <c r="AC51" s="100">
        <f t="shared" si="71"/>
        <v>0</v>
      </c>
      <c r="AD51" s="14"/>
      <c r="AE51" s="6">
        <f t="shared" si="72"/>
        <v>0</v>
      </c>
      <c r="AF51" s="92"/>
      <c r="AG51" s="12" t="str">
        <f>IF(K51=""," ",VLOOKUP(C51,'Ceiling - Project impl.'!$A$1:$F$204,4,FALSE))</f>
        <v xml:space="preserve"> </v>
      </c>
      <c r="AH51" s="13">
        <f t="shared" si="73"/>
        <v>0</v>
      </c>
      <c r="AI51" s="100">
        <f t="shared" si="74"/>
        <v>0</v>
      </c>
      <c r="AJ51" s="14"/>
      <c r="AK51" s="6">
        <f t="shared" si="75"/>
        <v>0</v>
      </c>
      <c r="AL51" s="92"/>
      <c r="AM51" s="12" t="str">
        <f>IF(O51=""," ",VLOOKUP(C51,'Ceiling - Project impl.'!$A$1:$F$204,5,FALSE))</f>
        <v xml:space="preserve"> </v>
      </c>
      <c r="AN51" s="13">
        <f t="shared" si="76"/>
        <v>0</v>
      </c>
      <c r="AO51" s="100">
        <f t="shared" si="77"/>
        <v>0</v>
      </c>
      <c r="AP51" s="14"/>
      <c r="AQ51" s="6">
        <f t="shared" si="78"/>
        <v>0</v>
      </c>
      <c r="AR51" s="92"/>
      <c r="AS51" s="12" t="str">
        <f>IF(S51=""," ",VLOOKUP(C51,'Ceiling - Project impl.'!$A$1:$F$204,6,FALSE))</f>
        <v xml:space="preserve"> </v>
      </c>
      <c r="AT51" s="13">
        <f t="shared" si="79"/>
        <v>0</v>
      </c>
      <c r="AU51" s="100">
        <f t="shared" si="80"/>
        <v>0</v>
      </c>
      <c r="AV51" s="76">
        <f t="shared" si="81"/>
        <v>0</v>
      </c>
      <c r="AW51" s="15">
        <f t="shared" si="82"/>
        <v>0</v>
      </c>
      <c r="AX51" s="101">
        <f t="shared" si="83"/>
        <v>0</v>
      </c>
      <c r="AY51" s="445"/>
      <c r="AZ51" s="445"/>
      <c r="BA51" s="445"/>
    </row>
    <row r="52" spans="1:53" x14ac:dyDescent="0.2">
      <c r="A52" s="38"/>
      <c r="B52" s="11" t="str">
        <f>IF(A52="","",VLOOKUP(A52,'II.Distribution of grant'!$A$6:$E$45,2,FALSE))</f>
        <v/>
      </c>
      <c r="C52" s="11" t="str">
        <f>IF(A52="","",VLOOKUP(A52,'II.Distribution of grant'!$A$6:$E$45,4,FALSE))</f>
        <v/>
      </c>
      <c r="D52" s="11" t="str">
        <f>IF(A52=""," ",VLOOKUP(C52,'Ceiling - Project impl.'!$A$1:$F$204,2,FALSE))</f>
        <v xml:space="preserve"> </v>
      </c>
      <c r="E52" s="6"/>
      <c r="F52" s="6"/>
      <c r="G52" s="6"/>
      <c r="H52" s="12" t="str">
        <f>IF(G52=""," ",VLOOKUP(C52,'Ceiling - Project impl.'!$A$1:$F$204,3,FALSE))</f>
        <v xml:space="preserve"> </v>
      </c>
      <c r="I52" s="13">
        <f t="shared" si="63"/>
        <v>0</v>
      </c>
      <c r="J52" s="14"/>
      <c r="K52" s="6"/>
      <c r="L52" s="12" t="str">
        <f>IF(K52=""," ",VLOOKUP(C52,'Ceiling - Project impl.'!$A$1:$F$204,4,FALSE))</f>
        <v xml:space="preserve"> </v>
      </c>
      <c r="M52" s="13">
        <f t="shared" si="64"/>
        <v>0</v>
      </c>
      <c r="N52" s="14"/>
      <c r="O52" s="6"/>
      <c r="P52" s="12" t="str">
        <f>IF(O52=""," ",VLOOKUP(C52,'Ceiling - Project impl.'!$A$1:$F$204,5,FALSE))</f>
        <v xml:space="preserve"> </v>
      </c>
      <c r="Q52" s="13">
        <f t="shared" si="65"/>
        <v>0</v>
      </c>
      <c r="R52" s="14"/>
      <c r="S52" s="6"/>
      <c r="T52" s="12" t="str">
        <f>IF(S52=""," ",VLOOKUP(C52,'Ceiling - Project impl.'!$A$1:$F$204,6,FALSE))</f>
        <v xml:space="preserve"> </v>
      </c>
      <c r="U52" s="13">
        <f t="shared" si="66"/>
        <v>0</v>
      </c>
      <c r="V52" s="76">
        <f t="shared" si="67"/>
        <v>0</v>
      </c>
      <c r="W52" s="15">
        <f t="shared" si="68"/>
        <v>0</v>
      </c>
      <c r="X52" s="141"/>
      <c r="Y52" s="6">
        <f t="shared" si="69"/>
        <v>0</v>
      </c>
      <c r="Z52" s="92"/>
      <c r="AA52" s="12" t="str">
        <f>IF(G52=""," ",VLOOKUP(C52,'Ceiling - Project impl.'!$A$1:$F$204,3,FALSE))</f>
        <v xml:space="preserve"> </v>
      </c>
      <c r="AB52" s="13">
        <f t="shared" si="70"/>
        <v>0</v>
      </c>
      <c r="AC52" s="100">
        <f t="shared" si="71"/>
        <v>0</v>
      </c>
      <c r="AD52" s="14"/>
      <c r="AE52" s="6">
        <f t="shared" si="72"/>
        <v>0</v>
      </c>
      <c r="AF52" s="92"/>
      <c r="AG52" s="12" t="str">
        <f>IF(K52=""," ",VLOOKUP(C52,'Ceiling - Project impl.'!$A$1:$F$204,4,FALSE))</f>
        <v xml:space="preserve"> </v>
      </c>
      <c r="AH52" s="13">
        <f t="shared" si="73"/>
        <v>0</v>
      </c>
      <c r="AI52" s="100">
        <f t="shared" si="74"/>
        <v>0</v>
      </c>
      <c r="AJ52" s="14"/>
      <c r="AK52" s="6">
        <f t="shared" si="75"/>
        <v>0</v>
      </c>
      <c r="AL52" s="92"/>
      <c r="AM52" s="12" t="str">
        <f>IF(O52=""," ",VLOOKUP(C52,'Ceiling - Project impl.'!$A$1:$F$204,5,FALSE))</f>
        <v xml:space="preserve"> </v>
      </c>
      <c r="AN52" s="13">
        <f t="shared" si="76"/>
        <v>0</v>
      </c>
      <c r="AO52" s="100">
        <f t="shared" si="77"/>
        <v>0</v>
      </c>
      <c r="AP52" s="14"/>
      <c r="AQ52" s="6">
        <f t="shared" si="78"/>
        <v>0</v>
      </c>
      <c r="AR52" s="92"/>
      <c r="AS52" s="12" t="str">
        <f>IF(S52=""," ",VLOOKUP(C52,'Ceiling - Project impl.'!$A$1:$F$204,6,FALSE))</f>
        <v xml:space="preserve"> </v>
      </c>
      <c r="AT52" s="13">
        <f t="shared" si="79"/>
        <v>0</v>
      </c>
      <c r="AU52" s="100">
        <f t="shared" si="80"/>
        <v>0</v>
      </c>
      <c r="AV52" s="76">
        <f t="shared" si="81"/>
        <v>0</v>
      </c>
      <c r="AW52" s="15">
        <f t="shared" si="82"/>
        <v>0</v>
      </c>
      <c r="AX52" s="101">
        <f t="shared" si="83"/>
        <v>0</v>
      </c>
      <c r="AY52" s="445"/>
      <c r="AZ52" s="445"/>
      <c r="BA52" s="445"/>
    </row>
    <row r="53" spans="1:53" x14ac:dyDescent="0.2">
      <c r="A53" s="38"/>
      <c r="B53" s="11" t="str">
        <f>IF(A53="","",VLOOKUP(A53,'II.Distribution of grant'!$A$6:$E$45,2,FALSE))</f>
        <v/>
      </c>
      <c r="C53" s="11" t="str">
        <f>IF(A53="","",VLOOKUP(A53,'II.Distribution of grant'!$A$6:$E$45,4,FALSE))</f>
        <v/>
      </c>
      <c r="D53" s="11" t="str">
        <f>IF(A53=""," ",VLOOKUP(C53,'Ceiling - Project impl.'!$A$1:$F$204,2,FALSE))</f>
        <v xml:space="preserve"> </v>
      </c>
      <c r="E53" s="6"/>
      <c r="F53" s="6"/>
      <c r="G53" s="6"/>
      <c r="H53" s="12" t="str">
        <f>IF(G53=""," ",VLOOKUP(C53,'Ceiling - Project impl.'!$A$1:$F$204,3,FALSE))</f>
        <v xml:space="preserve"> </v>
      </c>
      <c r="I53" s="13">
        <f t="shared" si="63"/>
        <v>0</v>
      </c>
      <c r="J53" s="14"/>
      <c r="K53" s="6"/>
      <c r="L53" s="12" t="str">
        <f>IF(K53=""," ",VLOOKUP(C53,'Ceiling - Project impl.'!$A$1:$F$204,4,FALSE))</f>
        <v xml:space="preserve"> </v>
      </c>
      <c r="M53" s="13">
        <f t="shared" si="64"/>
        <v>0</v>
      </c>
      <c r="N53" s="14"/>
      <c r="O53" s="6"/>
      <c r="P53" s="12" t="str">
        <f>IF(O53=""," ",VLOOKUP(C53,'Ceiling - Project impl.'!$A$1:$F$204,5,FALSE))</f>
        <v xml:space="preserve"> </v>
      </c>
      <c r="Q53" s="13">
        <f t="shared" si="65"/>
        <v>0</v>
      </c>
      <c r="R53" s="14"/>
      <c r="S53" s="6"/>
      <c r="T53" s="12" t="str">
        <f>IF(S53=""," ",VLOOKUP(C53,'Ceiling - Project impl.'!$A$1:$F$204,6,FALSE))</f>
        <v xml:space="preserve"> </v>
      </c>
      <c r="U53" s="13">
        <f t="shared" si="66"/>
        <v>0</v>
      </c>
      <c r="V53" s="76">
        <f t="shared" si="67"/>
        <v>0</v>
      </c>
      <c r="W53" s="15">
        <f t="shared" si="68"/>
        <v>0</v>
      </c>
      <c r="X53" s="141"/>
      <c r="Y53" s="6">
        <f t="shared" si="69"/>
        <v>0</v>
      </c>
      <c r="Z53" s="92"/>
      <c r="AA53" s="12" t="str">
        <f>IF(G53=""," ",VLOOKUP(C53,'Ceiling - Project impl.'!$A$1:$F$204,3,FALSE))</f>
        <v xml:space="preserve"> </v>
      </c>
      <c r="AB53" s="13">
        <f t="shared" si="70"/>
        <v>0</v>
      </c>
      <c r="AC53" s="100">
        <f t="shared" si="71"/>
        <v>0</v>
      </c>
      <c r="AD53" s="14"/>
      <c r="AE53" s="6">
        <f t="shared" si="72"/>
        <v>0</v>
      </c>
      <c r="AF53" s="92"/>
      <c r="AG53" s="12" t="str">
        <f>IF(K53=""," ",VLOOKUP(C53,'Ceiling - Project impl.'!$A$1:$F$204,4,FALSE))</f>
        <v xml:space="preserve"> </v>
      </c>
      <c r="AH53" s="13">
        <f t="shared" si="73"/>
        <v>0</v>
      </c>
      <c r="AI53" s="100">
        <f t="shared" si="74"/>
        <v>0</v>
      </c>
      <c r="AJ53" s="14"/>
      <c r="AK53" s="6">
        <f t="shared" si="75"/>
        <v>0</v>
      </c>
      <c r="AL53" s="92"/>
      <c r="AM53" s="12" t="str">
        <f>IF(O53=""," ",VLOOKUP(C53,'Ceiling - Project impl.'!$A$1:$F$204,5,FALSE))</f>
        <v xml:space="preserve"> </v>
      </c>
      <c r="AN53" s="13">
        <f t="shared" si="76"/>
        <v>0</v>
      </c>
      <c r="AO53" s="100">
        <f t="shared" si="77"/>
        <v>0</v>
      </c>
      <c r="AP53" s="14"/>
      <c r="AQ53" s="6">
        <f t="shared" si="78"/>
        <v>0</v>
      </c>
      <c r="AR53" s="92"/>
      <c r="AS53" s="12" t="str">
        <f>IF(S53=""," ",VLOOKUP(C53,'Ceiling - Project impl.'!$A$1:$F$204,6,FALSE))</f>
        <v xml:space="preserve"> </v>
      </c>
      <c r="AT53" s="13">
        <f t="shared" si="79"/>
        <v>0</v>
      </c>
      <c r="AU53" s="100">
        <f t="shared" si="80"/>
        <v>0</v>
      </c>
      <c r="AV53" s="76">
        <f t="shared" si="81"/>
        <v>0</v>
      </c>
      <c r="AW53" s="15">
        <f t="shared" si="82"/>
        <v>0</v>
      </c>
      <c r="AX53" s="101">
        <f t="shared" si="83"/>
        <v>0</v>
      </c>
      <c r="AY53" s="445"/>
      <c r="AZ53" s="445"/>
      <c r="BA53" s="445"/>
    </row>
    <row r="54" spans="1:53" x14ac:dyDescent="0.2">
      <c r="A54" s="38"/>
      <c r="B54" s="11" t="str">
        <f>IF(A54="","",VLOOKUP(A54,'II.Distribution of grant'!$A$6:$E$45,2,FALSE))</f>
        <v/>
      </c>
      <c r="C54" s="11" t="str">
        <f>IF(A54="","",VLOOKUP(A54,'II.Distribution of grant'!$A$6:$E$45,4,FALSE))</f>
        <v/>
      </c>
      <c r="D54" s="11" t="str">
        <f>IF(A54=""," ",VLOOKUP(C54,'Ceiling - Project impl.'!$A$1:$F$204,2,FALSE))</f>
        <v xml:space="preserve"> </v>
      </c>
      <c r="E54" s="6"/>
      <c r="F54" s="6"/>
      <c r="G54" s="6"/>
      <c r="H54" s="12" t="str">
        <f>IF(G54=""," ",VLOOKUP(C54,'Ceiling - Project impl.'!$A$1:$F$204,3,FALSE))</f>
        <v xml:space="preserve"> </v>
      </c>
      <c r="I54" s="13">
        <f t="shared" si="63"/>
        <v>0</v>
      </c>
      <c r="J54" s="14"/>
      <c r="K54" s="6"/>
      <c r="L54" s="12" t="str">
        <f>IF(K54=""," ",VLOOKUP(C54,'Ceiling - Project impl.'!$A$1:$F$204,4,FALSE))</f>
        <v xml:space="preserve"> </v>
      </c>
      <c r="M54" s="13">
        <f t="shared" si="64"/>
        <v>0</v>
      </c>
      <c r="N54" s="14"/>
      <c r="O54" s="6"/>
      <c r="P54" s="12" t="str">
        <f>IF(O54=""," ",VLOOKUP(C54,'Ceiling - Project impl.'!$A$1:$F$204,5,FALSE))</f>
        <v xml:space="preserve"> </v>
      </c>
      <c r="Q54" s="13">
        <f t="shared" si="65"/>
        <v>0</v>
      </c>
      <c r="R54" s="14"/>
      <c r="S54" s="6"/>
      <c r="T54" s="12" t="str">
        <f>IF(S54=""," ",VLOOKUP(C54,'Ceiling - Project impl.'!$A$1:$F$204,6,FALSE))</f>
        <v xml:space="preserve"> </v>
      </c>
      <c r="U54" s="13">
        <f t="shared" si="66"/>
        <v>0</v>
      </c>
      <c r="V54" s="76">
        <f t="shared" si="67"/>
        <v>0</v>
      </c>
      <c r="W54" s="15">
        <f t="shared" si="68"/>
        <v>0</v>
      </c>
      <c r="X54" s="141"/>
      <c r="Y54" s="6">
        <f t="shared" si="69"/>
        <v>0</v>
      </c>
      <c r="Z54" s="92"/>
      <c r="AA54" s="12" t="str">
        <f>IF(G54=""," ",VLOOKUP(C54,'Ceiling - Project impl.'!$A$1:$F$204,3,FALSE))</f>
        <v xml:space="preserve"> </v>
      </c>
      <c r="AB54" s="13">
        <f t="shared" si="70"/>
        <v>0</v>
      </c>
      <c r="AC54" s="100">
        <f t="shared" si="71"/>
        <v>0</v>
      </c>
      <c r="AD54" s="14"/>
      <c r="AE54" s="6">
        <f t="shared" si="72"/>
        <v>0</v>
      </c>
      <c r="AF54" s="92"/>
      <c r="AG54" s="12" t="str">
        <f>IF(K54=""," ",VLOOKUP(C54,'Ceiling - Project impl.'!$A$1:$F$204,4,FALSE))</f>
        <v xml:space="preserve"> </v>
      </c>
      <c r="AH54" s="13">
        <f t="shared" si="73"/>
        <v>0</v>
      </c>
      <c r="AI54" s="100">
        <f t="shared" si="74"/>
        <v>0</v>
      </c>
      <c r="AJ54" s="14"/>
      <c r="AK54" s="6">
        <f t="shared" si="75"/>
        <v>0</v>
      </c>
      <c r="AL54" s="92"/>
      <c r="AM54" s="12" t="str">
        <f>IF(O54=""," ",VLOOKUP(C54,'Ceiling - Project impl.'!$A$1:$F$204,5,FALSE))</f>
        <v xml:space="preserve"> </v>
      </c>
      <c r="AN54" s="13">
        <f t="shared" si="76"/>
        <v>0</v>
      </c>
      <c r="AO54" s="100">
        <f t="shared" si="77"/>
        <v>0</v>
      </c>
      <c r="AP54" s="14"/>
      <c r="AQ54" s="6">
        <f t="shared" si="78"/>
        <v>0</v>
      </c>
      <c r="AR54" s="92"/>
      <c r="AS54" s="12" t="str">
        <f>IF(S54=""," ",VLOOKUP(C54,'Ceiling - Project impl.'!$A$1:$F$204,6,FALSE))</f>
        <v xml:space="preserve"> </v>
      </c>
      <c r="AT54" s="13">
        <f t="shared" si="79"/>
        <v>0</v>
      </c>
      <c r="AU54" s="100">
        <f t="shared" si="80"/>
        <v>0</v>
      </c>
      <c r="AV54" s="76">
        <f t="shared" si="81"/>
        <v>0</v>
      </c>
      <c r="AW54" s="15">
        <f t="shared" si="82"/>
        <v>0</v>
      </c>
      <c r="AX54" s="101">
        <f t="shared" si="83"/>
        <v>0</v>
      </c>
      <c r="AY54" s="445"/>
      <c r="AZ54" s="445"/>
      <c r="BA54" s="445"/>
    </row>
    <row r="55" spans="1:53" x14ac:dyDescent="0.2">
      <c r="A55" s="38"/>
      <c r="B55" s="11" t="str">
        <f>IF(A55="","",VLOOKUP(A55,'II.Distribution of grant'!$A$6:$E$45,2,FALSE))</f>
        <v/>
      </c>
      <c r="C55" s="11" t="str">
        <f>IF(A55="","",VLOOKUP(A55,'II.Distribution of grant'!$A$6:$E$45,4,FALSE))</f>
        <v/>
      </c>
      <c r="D55" s="11" t="str">
        <f>IF(A55=""," ",VLOOKUP(C55,'Ceiling - Project impl.'!$A$1:$F$204,2,FALSE))</f>
        <v xml:space="preserve"> </v>
      </c>
      <c r="E55" s="6"/>
      <c r="F55" s="6"/>
      <c r="G55" s="6"/>
      <c r="H55" s="12" t="str">
        <f>IF(G55=""," ",VLOOKUP(C55,'Ceiling - Project impl.'!$A$1:$F$204,3,FALSE))</f>
        <v xml:space="preserve"> </v>
      </c>
      <c r="I55" s="13">
        <f t="shared" si="63"/>
        <v>0</v>
      </c>
      <c r="J55" s="14"/>
      <c r="K55" s="6"/>
      <c r="L55" s="12" t="str">
        <f>IF(K55=""," ",VLOOKUP(C55,'Ceiling - Project impl.'!$A$1:$F$204,4,FALSE))</f>
        <v xml:space="preserve"> </v>
      </c>
      <c r="M55" s="13">
        <f t="shared" si="64"/>
        <v>0</v>
      </c>
      <c r="N55" s="14"/>
      <c r="O55" s="6"/>
      <c r="P55" s="12" t="str">
        <f>IF(O55=""," ",VLOOKUP(C55,'Ceiling - Project impl.'!$A$1:$F$204,5,FALSE))</f>
        <v xml:space="preserve"> </v>
      </c>
      <c r="Q55" s="13">
        <f t="shared" si="65"/>
        <v>0</v>
      </c>
      <c r="R55" s="14"/>
      <c r="S55" s="6"/>
      <c r="T55" s="12" t="str">
        <f>IF(S55=""," ",VLOOKUP(C55,'Ceiling - Project impl.'!$A$1:$F$204,6,FALSE))</f>
        <v xml:space="preserve"> </v>
      </c>
      <c r="U55" s="13">
        <f t="shared" si="66"/>
        <v>0</v>
      </c>
      <c r="V55" s="76">
        <f t="shared" si="67"/>
        <v>0</v>
      </c>
      <c r="W55" s="15">
        <f t="shared" si="68"/>
        <v>0</v>
      </c>
      <c r="X55" s="141"/>
      <c r="Y55" s="6">
        <f t="shared" si="69"/>
        <v>0</v>
      </c>
      <c r="Z55" s="92"/>
      <c r="AA55" s="12" t="str">
        <f>IF(G55=""," ",VLOOKUP(C55,'Ceiling - Project impl.'!$A$1:$F$204,3,FALSE))</f>
        <v xml:space="preserve"> </v>
      </c>
      <c r="AB55" s="13">
        <f t="shared" si="70"/>
        <v>0</v>
      </c>
      <c r="AC55" s="100">
        <f t="shared" si="71"/>
        <v>0</v>
      </c>
      <c r="AD55" s="14"/>
      <c r="AE55" s="6">
        <f t="shared" si="72"/>
        <v>0</v>
      </c>
      <c r="AF55" s="92"/>
      <c r="AG55" s="12" t="str">
        <f>IF(K55=""," ",VLOOKUP(C55,'Ceiling - Project impl.'!$A$1:$F$204,4,FALSE))</f>
        <v xml:space="preserve"> </v>
      </c>
      <c r="AH55" s="13">
        <f t="shared" si="73"/>
        <v>0</v>
      </c>
      <c r="AI55" s="100">
        <f t="shared" si="74"/>
        <v>0</v>
      </c>
      <c r="AJ55" s="14"/>
      <c r="AK55" s="6">
        <f t="shared" si="75"/>
        <v>0</v>
      </c>
      <c r="AL55" s="92"/>
      <c r="AM55" s="12" t="str">
        <f>IF(O55=""," ",VLOOKUP(C55,'Ceiling - Project impl.'!$A$1:$F$204,5,FALSE))</f>
        <v xml:space="preserve"> </v>
      </c>
      <c r="AN55" s="13">
        <f t="shared" si="76"/>
        <v>0</v>
      </c>
      <c r="AO55" s="100">
        <f t="shared" si="77"/>
        <v>0</v>
      </c>
      <c r="AP55" s="14"/>
      <c r="AQ55" s="6">
        <f t="shared" si="78"/>
        <v>0</v>
      </c>
      <c r="AR55" s="92"/>
      <c r="AS55" s="12" t="str">
        <f>IF(S55=""," ",VLOOKUP(C55,'Ceiling - Project impl.'!$A$1:$F$204,6,FALSE))</f>
        <v xml:space="preserve"> </v>
      </c>
      <c r="AT55" s="13">
        <f t="shared" si="79"/>
        <v>0</v>
      </c>
      <c r="AU55" s="100">
        <f t="shared" si="80"/>
        <v>0</v>
      </c>
      <c r="AV55" s="76">
        <f t="shared" si="81"/>
        <v>0</v>
      </c>
      <c r="AW55" s="15">
        <f t="shared" si="82"/>
        <v>0</v>
      </c>
      <c r="AX55" s="101">
        <f t="shared" si="83"/>
        <v>0</v>
      </c>
      <c r="AY55" s="445"/>
      <c r="AZ55" s="445"/>
      <c r="BA55" s="445"/>
    </row>
    <row r="56" spans="1:53" x14ac:dyDescent="0.2">
      <c r="A56" s="38"/>
      <c r="B56" s="11" t="str">
        <f>IF(A56="","",VLOOKUP(A56,'II.Distribution of grant'!$A$6:$E$45,2,FALSE))</f>
        <v/>
      </c>
      <c r="C56" s="11" t="str">
        <f>IF(A56="","",VLOOKUP(A56,'II.Distribution of grant'!$A$6:$E$45,4,FALSE))</f>
        <v/>
      </c>
      <c r="D56" s="11" t="str">
        <f>IF(A56=""," ",VLOOKUP(C56,'Ceiling - Project impl.'!$A$1:$F$204,2,FALSE))</f>
        <v xml:space="preserve"> </v>
      </c>
      <c r="E56" s="6"/>
      <c r="F56" s="6"/>
      <c r="G56" s="6"/>
      <c r="H56" s="12" t="str">
        <f>IF(G56=""," ",VLOOKUP(C56,'Ceiling - Project impl.'!$A$1:$F$204,3,FALSE))</f>
        <v xml:space="preserve"> </v>
      </c>
      <c r="I56" s="13">
        <f t="shared" si="63"/>
        <v>0</v>
      </c>
      <c r="J56" s="14"/>
      <c r="K56" s="6"/>
      <c r="L56" s="12" t="str">
        <f>IF(K56=""," ",VLOOKUP(C56,'Ceiling - Project impl.'!$A$1:$F$204,4,FALSE))</f>
        <v xml:space="preserve"> </v>
      </c>
      <c r="M56" s="13">
        <f t="shared" si="64"/>
        <v>0</v>
      </c>
      <c r="N56" s="14"/>
      <c r="O56" s="6"/>
      <c r="P56" s="12" t="str">
        <f>IF(O56=""," ",VLOOKUP(C56,'Ceiling - Project impl.'!$A$1:$F$204,5,FALSE))</f>
        <v xml:space="preserve"> </v>
      </c>
      <c r="Q56" s="13">
        <f t="shared" si="65"/>
        <v>0</v>
      </c>
      <c r="R56" s="14"/>
      <c r="S56" s="6"/>
      <c r="T56" s="12" t="str">
        <f>IF(S56=""," ",VLOOKUP(C56,'Ceiling - Project impl.'!$A$1:$F$204,6,FALSE))</f>
        <v xml:space="preserve"> </v>
      </c>
      <c r="U56" s="13">
        <f t="shared" si="66"/>
        <v>0</v>
      </c>
      <c r="V56" s="76">
        <f t="shared" si="67"/>
        <v>0</v>
      </c>
      <c r="W56" s="15">
        <f t="shared" si="68"/>
        <v>0</v>
      </c>
      <c r="X56" s="141"/>
      <c r="Y56" s="6">
        <f t="shared" si="69"/>
        <v>0</v>
      </c>
      <c r="Z56" s="92"/>
      <c r="AA56" s="12" t="str">
        <f>IF(G56=""," ",VLOOKUP(C56,'Ceiling - Project impl.'!$A$1:$F$204,3,FALSE))</f>
        <v xml:space="preserve"> </v>
      </c>
      <c r="AB56" s="13">
        <f t="shared" si="70"/>
        <v>0</v>
      </c>
      <c r="AC56" s="100">
        <f t="shared" si="71"/>
        <v>0</v>
      </c>
      <c r="AD56" s="14"/>
      <c r="AE56" s="6">
        <f t="shared" si="72"/>
        <v>0</v>
      </c>
      <c r="AF56" s="92"/>
      <c r="AG56" s="12" t="str">
        <f>IF(K56=""," ",VLOOKUP(C56,'Ceiling - Project impl.'!$A$1:$F$204,4,FALSE))</f>
        <v xml:space="preserve"> </v>
      </c>
      <c r="AH56" s="13">
        <f t="shared" si="73"/>
        <v>0</v>
      </c>
      <c r="AI56" s="100">
        <f t="shared" si="74"/>
        <v>0</v>
      </c>
      <c r="AJ56" s="14"/>
      <c r="AK56" s="6">
        <f t="shared" si="75"/>
        <v>0</v>
      </c>
      <c r="AL56" s="92"/>
      <c r="AM56" s="12" t="str">
        <f>IF(O56=""," ",VLOOKUP(C56,'Ceiling - Project impl.'!$A$1:$F$204,5,FALSE))</f>
        <v xml:space="preserve"> </v>
      </c>
      <c r="AN56" s="13">
        <f t="shared" si="76"/>
        <v>0</v>
      </c>
      <c r="AO56" s="100">
        <f t="shared" si="77"/>
        <v>0</v>
      </c>
      <c r="AP56" s="14"/>
      <c r="AQ56" s="6">
        <f t="shared" si="78"/>
        <v>0</v>
      </c>
      <c r="AR56" s="92"/>
      <c r="AS56" s="12" t="str">
        <f>IF(S56=""," ",VLOOKUP(C56,'Ceiling - Project impl.'!$A$1:$F$204,6,FALSE))</f>
        <v xml:space="preserve"> </v>
      </c>
      <c r="AT56" s="13">
        <f t="shared" si="79"/>
        <v>0</v>
      </c>
      <c r="AU56" s="100">
        <f t="shared" si="80"/>
        <v>0</v>
      </c>
      <c r="AV56" s="76">
        <f t="shared" si="81"/>
        <v>0</v>
      </c>
      <c r="AW56" s="15">
        <f t="shared" si="82"/>
        <v>0</v>
      </c>
      <c r="AX56" s="101">
        <f t="shared" si="83"/>
        <v>0</v>
      </c>
      <c r="AY56" s="445"/>
      <c r="AZ56" s="445"/>
      <c r="BA56" s="445"/>
    </row>
    <row r="57" spans="1:53" x14ac:dyDescent="0.2">
      <c r="A57" s="38"/>
      <c r="B57" s="11" t="str">
        <f>IF(A57="","",VLOOKUP(A57,'II.Distribution of grant'!$A$6:$E$45,2,FALSE))</f>
        <v/>
      </c>
      <c r="C57" s="11" t="str">
        <f>IF(A57="","",VLOOKUP(A57,'II.Distribution of grant'!$A$6:$E$45,4,FALSE))</f>
        <v/>
      </c>
      <c r="D57" s="11" t="str">
        <f>IF(A57=""," ",VLOOKUP(C57,'Ceiling - Project impl.'!$A$1:$F$204,2,FALSE))</f>
        <v xml:space="preserve"> </v>
      </c>
      <c r="E57" s="6"/>
      <c r="F57" s="6"/>
      <c r="G57" s="6"/>
      <c r="H57" s="12" t="str">
        <f>IF(G57=""," ",VLOOKUP(C57,'Ceiling - Project impl.'!$A$1:$F$204,3,FALSE))</f>
        <v xml:space="preserve"> </v>
      </c>
      <c r="I57" s="13">
        <f t="shared" si="63"/>
        <v>0</v>
      </c>
      <c r="J57" s="14"/>
      <c r="K57" s="6"/>
      <c r="L57" s="12" t="str">
        <f>IF(K57=""," ",VLOOKUP(C57,'Ceiling - Project impl.'!$A$1:$F$204,4,FALSE))</f>
        <v xml:space="preserve"> </v>
      </c>
      <c r="M57" s="13">
        <f t="shared" si="64"/>
        <v>0</v>
      </c>
      <c r="N57" s="14"/>
      <c r="O57" s="6"/>
      <c r="P57" s="12" t="str">
        <f>IF(O57=""," ",VLOOKUP(C57,'Ceiling - Project impl.'!$A$1:$F$204,5,FALSE))</f>
        <v xml:space="preserve"> </v>
      </c>
      <c r="Q57" s="13">
        <f t="shared" si="65"/>
        <v>0</v>
      </c>
      <c r="R57" s="14"/>
      <c r="S57" s="6"/>
      <c r="T57" s="12" t="str">
        <f>IF(S57=""," ",VLOOKUP(C57,'Ceiling - Project impl.'!$A$1:$F$204,6,FALSE))</f>
        <v xml:space="preserve"> </v>
      </c>
      <c r="U57" s="13">
        <f t="shared" si="66"/>
        <v>0</v>
      </c>
      <c r="V57" s="76">
        <f t="shared" si="67"/>
        <v>0</v>
      </c>
      <c r="W57" s="15">
        <f t="shared" si="68"/>
        <v>0</v>
      </c>
      <c r="X57" s="141"/>
      <c r="Y57" s="6">
        <f t="shared" si="69"/>
        <v>0</v>
      </c>
      <c r="Z57" s="92"/>
      <c r="AA57" s="12" t="str">
        <f>IF(G57=""," ",VLOOKUP(C57,'Ceiling - Project impl.'!$A$1:$F$204,3,FALSE))</f>
        <v xml:space="preserve"> </v>
      </c>
      <c r="AB57" s="13">
        <f t="shared" si="70"/>
        <v>0</v>
      </c>
      <c r="AC57" s="100">
        <f t="shared" si="71"/>
        <v>0</v>
      </c>
      <c r="AD57" s="14"/>
      <c r="AE57" s="6">
        <f t="shared" si="72"/>
        <v>0</v>
      </c>
      <c r="AF57" s="92"/>
      <c r="AG57" s="12" t="str">
        <f>IF(K57=""," ",VLOOKUP(C57,'Ceiling - Project impl.'!$A$1:$F$204,4,FALSE))</f>
        <v xml:space="preserve"> </v>
      </c>
      <c r="AH57" s="13">
        <f t="shared" si="73"/>
        <v>0</v>
      </c>
      <c r="AI57" s="100">
        <f t="shared" si="74"/>
        <v>0</v>
      </c>
      <c r="AJ57" s="14"/>
      <c r="AK57" s="6">
        <f t="shared" si="75"/>
        <v>0</v>
      </c>
      <c r="AL57" s="92"/>
      <c r="AM57" s="12" t="str">
        <f>IF(O57=""," ",VLOOKUP(C57,'Ceiling - Project impl.'!$A$1:$F$204,5,FALSE))</f>
        <v xml:space="preserve"> </v>
      </c>
      <c r="AN57" s="13">
        <f t="shared" si="76"/>
        <v>0</v>
      </c>
      <c r="AO57" s="100">
        <f t="shared" si="77"/>
        <v>0</v>
      </c>
      <c r="AP57" s="14"/>
      <c r="AQ57" s="6">
        <f t="shared" si="78"/>
        <v>0</v>
      </c>
      <c r="AR57" s="92"/>
      <c r="AS57" s="12" t="str">
        <f>IF(S57=""," ",VLOOKUP(C57,'Ceiling - Project impl.'!$A$1:$F$204,6,FALSE))</f>
        <v xml:space="preserve"> </v>
      </c>
      <c r="AT57" s="13">
        <f t="shared" si="79"/>
        <v>0</v>
      </c>
      <c r="AU57" s="100">
        <f t="shared" si="80"/>
        <v>0</v>
      </c>
      <c r="AV57" s="76">
        <f t="shared" si="81"/>
        <v>0</v>
      </c>
      <c r="AW57" s="15">
        <f t="shared" si="82"/>
        <v>0</v>
      </c>
      <c r="AX57" s="101">
        <f t="shared" si="83"/>
        <v>0</v>
      </c>
      <c r="AY57" s="445"/>
      <c r="AZ57" s="445"/>
      <c r="BA57" s="445"/>
    </row>
    <row r="58" spans="1:53" x14ac:dyDescent="0.2">
      <c r="A58" s="38"/>
      <c r="B58" s="11" t="str">
        <f>IF(A58="","",VLOOKUP(A58,'II.Distribution of grant'!$A$6:$E$45,2,FALSE))</f>
        <v/>
      </c>
      <c r="C58" s="11" t="str">
        <f>IF(A58="","",VLOOKUP(A58,'II.Distribution of grant'!$A$6:$E$45,4,FALSE))</f>
        <v/>
      </c>
      <c r="D58" s="11" t="str">
        <f>IF(A58=""," ",VLOOKUP(C58,'Ceiling - Project impl.'!$A$1:$F$204,2,FALSE))</f>
        <v xml:space="preserve"> </v>
      </c>
      <c r="E58" s="6"/>
      <c r="F58" s="6"/>
      <c r="G58" s="6"/>
      <c r="H58" s="12" t="str">
        <f>IF(G58=""," ",VLOOKUP(C58,'Ceiling - Project impl.'!$A$1:$F$204,3,FALSE))</f>
        <v xml:space="preserve"> </v>
      </c>
      <c r="I58" s="13">
        <f t="shared" si="63"/>
        <v>0</v>
      </c>
      <c r="J58" s="14"/>
      <c r="K58" s="6"/>
      <c r="L58" s="12" t="str">
        <f>IF(K58=""," ",VLOOKUP(C58,'Ceiling - Project impl.'!$A$1:$F$204,4,FALSE))</f>
        <v xml:space="preserve"> </v>
      </c>
      <c r="M58" s="13">
        <f t="shared" si="64"/>
        <v>0</v>
      </c>
      <c r="N58" s="14"/>
      <c r="O58" s="6"/>
      <c r="P58" s="12" t="str">
        <f>IF(O58=""," ",VLOOKUP(C58,'Ceiling - Project impl.'!$A$1:$F$204,5,FALSE))</f>
        <v xml:space="preserve"> </v>
      </c>
      <c r="Q58" s="13">
        <f t="shared" si="65"/>
        <v>0</v>
      </c>
      <c r="R58" s="14"/>
      <c r="S58" s="6"/>
      <c r="T58" s="12" t="str">
        <f>IF(S58=""," ",VLOOKUP(C58,'Ceiling - Project impl.'!$A$1:$F$204,6,FALSE))</f>
        <v xml:space="preserve"> </v>
      </c>
      <c r="U58" s="13">
        <f t="shared" si="66"/>
        <v>0</v>
      </c>
      <c r="V58" s="76">
        <f t="shared" si="67"/>
        <v>0</v>
      </c>
      <c r="W58" s="15">
        <f t="shared" si="68"/>
        <v>0</v>
      </c>
      <c r="X58" s="141"/>
      <c r="Y58" s="6">
        <f t="shared" si="69"/>
        <v>0</v>
      </c>
      <c r="Z58" s="92"/>
      <c r="AA58" s="12" t="str">
        <f>IF(G58=""," ",VLOOKUP(C58,'Ceiling - Project impl.'!$A$1:$F$204,3,FALSE))</f>
        <v xml:space="preserve"> </v>
      </c>
      <c r="AB58" s="13">
        <f t="shared" si="70"/>
        <v>0</v>
      </c>
      <c r="AC58" s="100">
        <f t="shared" si="71"/>
        <v>0</v>
      </c>
      <c r="AD58" s="14"/>
      <c r="AE58" s="6">
        <f t="shared" si="72"/>
        <v>0</v>
      </c>
      <c r="AF58" s="92"/>
      <c r="AG58" s="12" t="str">
        <f>IF(K58=""," ",VLOOKUP(C58,'Ceiling - Project impl.'!$A$1:$F$204,4,FALSE))</f>
        <v xml:space="preserve"> </v>
      </c>
      <c r="AH58" s="13">
        <f t="shared" si="73"/>
        <v>0</v>
      </c>
      <c r="AI58" s="100">
        <f t="shared" si="74"/>
        <v>0</v>
      </c>
      <c r="AJ58" s="14"/>
      <c r="AK58" s="6">
        <f t="shared" si="75"/>
        <v>0</v>
      </c>
      <c r="AL58" s="92"/>
      <c r="AM58" s="12" t="str">
        <f>IF(O58=""," ",VLOOKUP(C58,'Ceiling - Project impl.'!$A$1:$F$204,5,FALSE))</f>
        <v xml:space="preserve"> </v>
      </c>
      <c r="AN58" s="13">
        <f t="shared" si="76"/>
        <v>0</v>
      </c>
      <c r="AO58" s="100">
        <f t="shared" si="77"/>
        <v>0</v>
      </c>
      <c r="AP58" s="14"/>
      <c r="AQ58" s="6">
        <f t="shared" si="78"/>
        <v>0</v>
      </c>
      <c r="AR58" s="92"/>
      <c r="AS58" s="12" t="str">
        <f>IF(S58=""," ",VLOOKUP(C58,'Ceiling - Project impl.'!$A$1:$F$204,6,FALSE))</f>
        <v xml:space="preserve"> </v>
      </c>
      <c r="AT58" s="13">
        <f t="shared" si="79"/>
        <v>0</v>
      </c>
      <c r="AU58" s="100">
        <f t="shared" si="80"/>
        <v>0</v>
      </c>
      <c r="AV58" s="76">
        <f t="shared" si="81"/>
        <v>0</v>
      </c>
      <c r="AW58" s="15">
        <f t="shared" si="82"/>
        <v>0</v>
      </c>
      <c r="AX58" s="101">
        <f t="shared" si="83"/>
        <v>0</v>
      </c>
      <c r="AY58" s="445"/>
      <c r="AZ58" s="445"/>
      <c r="BA58" s="445"/>
    </row>
    <row r="59" spans="1:53" x14ac:dyDescent="0.2">
      <c r="A59" s="38"/>
      <c r="B59" s="11" t="str">
        <f>IF(A59="","",VLOOKUP(A59,'II.Distribution of grant'!$A$6:$E$45,2,FALSE))</f>
        <v/>
      </c>
      <c r="C59" s="11" t="str">
        <f>IF(A59="","",VLOOKUP(A59,'II.Distribution of grant'!$A$6:$E$45,4,FALSE))</f>
        <v/>
      </c>
      <c r="D59" s="11" t="str">
        <f>IF(A59=""," ",VLOOKUP(C59,'Ceiling - Project impl.'!$A$1:$F$204,2,FALSE))</f>
        <v xml:space="preserve"> </v>
      </c>
      <c r="E59" s="6"/>
      <c r="F59" s="6"/>
      <c r="G59" s="6"/>
      <c r="H59" s="12" t="str">
        <f>IF(G59=""," ",VLOOKUP(C59,'Ceiling - Project impl.'!$A$1:$F$204,3,FALSE))</f>
        <v xml:space="preserve"> </v>
      </c>
      <c r="I59" s="13">
        <f t="shared" si="63"/>
        <v>0</v>
      </c>
      <c r="J59" s="14"/>
      <c r="K59" s="6"/>
      <c r="L59" s="12" t="str">
        <f>IF(K59=""," ",VLOOKUP(C59,'Ceiling - Project impl.'!$A$1:$F$204,4,FALSE))</f>
        <v xml:space="preserve"> </v>
      </c>
      <c r="M59" s="13">
        <f t="shared" si="64"/>
        <v>0</v>
      </c>
      <c r="N59" s="14"/>
      <c r="O59" s="6"/>
      <c r="P59" s="12" t="str">
        <f>IF(O59=""," ",VLOOKUP(C59,'Ceiling - Project impl.'!$A$1:$F$204,5,FALSE))</f>
        <v xml:space="preserve"> </v>
      </c>
      <c r="Q59" s="13">
        <f t="shared" si="65"/>
        <v>0</v>
      </c>
      <c r="R59" s="14"/>
      <c r="S59" s="6"/>
      <c r="T59" s="12" t="str">
        <f>IF(S59=""," ",VLOOKUP(C59,'Ceiling - Project impl.'!$A$1:$F$204,6,FALSE))</f>
        <v xml:space="preserve"> </v>
      </c>
      <c r="U59" s="13">
        <f t="shared" si="66"/>
        <v>0</v>
      </c>
      <c r="V59" s="76">
        <f t="shared" si="67"/>
        <v>0</v>
      </c>
      <c r="W59" s="15">
        <f t="shared" si="68"/>
        <v>0</v>
      </c>
      <c r="X59" s="141"/>
      <c r="Y59" s="6">
        <f t="shared" si="69"/>
        <v>0</v>
      </c>
      <c r="Z59" s="92"/>
      <c r="AA59" s="12" t="str">
        <f>IF(G59=""," ",VLOOKUP(C59,'Ceiling - Project impl.'!$A$1:$F$204,3,FALSE))</f>
        <v xml:space="preserve"> </v>
      </c>
      <c r="AB59" s="13">
        <f t="shared" si="70"/>
        <v>0</v>
      </c>
      <c r="AC59" s="100">
        <f t="shared" si="71"/>
        <v>0</v>
      </c>
      <c r="AD59" s="14"/>
      <c r="AE59" s="6">
        <f t="shared" si="72"/>
        <v>0</v>
      </c>
      <c r="AF59" s="92"/>
      <c r="AG59" s="12" t="str">
        <f>IF(K59=""," ",VLOOKUP(C59,'Ceiling - Project impl.'!$A$1:$F$204,4,FALSE))</f>
        <v xml:space="preserve"> </v>
      </c>
      <c r="AH59" s="13">
        <f t="shared" si="73"/>
        <v>0</v>
      </c>
      <c r="AI59" s="100">
        <f t="shared" si="74"/>
        <v>0</v>
      </c>
      <c r="AJ59" s="14"/>
      <c r="AK59" s="6">
        <f t="shared" si="75"/>
        <v>0</v>
      </c>
      <c r="AL59" s="92"/>
      <c r="AM59" s="12" t="str">
        <f>IF(O59=""," ",VLOOKUP(C59,'Ceiling - Project impl.'!$A$1:$F$204,5,FALSE))</f>
        <v xml:space="preserve"> </v>
      </c>
      <c r="AN59" s="13">
        <f t="shared" si="76"/>
        <v>0</v>
      </c>
      <c r="AO59" s="100">
        <f t="shared" si="77"/>
        <v>0</v>
      </c>
      <c r="AP59" s="14"/>
      <c r="AQ59" s="6">
        <f t="shared" si="78"/>
        <v>0</v>
      </c>
      <c r="AR59" s="92"/>
      <c r="AS59" s="12" t="str">
        <f>IF(S59=""," ",VLOOKUP(C59,'Ceiling - Project impl.'!$A$1:$F$204,6,FALSE))</f>
        <v xml:space="preserve"> </v>
      </c>
      <c r="AT59" s="13">
        <f t="shared" si="79"/>
        <v>0</v>
      </c>
      <c r="AU59" s="100">
        <f t="shared" si="80"/>
        <v>0</v>
      </c>
      <c r="AV59" s="76">
        <f t="shared" si="81"/>
        <v>0</v>
      </c>
      <c r="AW59" s="15">
        <f t="shared" si="82"/>
        <v>0</v>
      </c>
      <c r="AX59" s="101">
        <f t="shared" si="83"/>
        <v>0</v>
      </c>
      <c r="AY59" s="445"/>
      <c r="AZ59" s="445"/>
      <c r="BA59" s="445"/>
    </row>
    <row r="60" spans="1:53" x14ac:dyDescent="0.2">
      <c r="A60" s="38"/>
      <c r="B60" s="11" t="str">
        <f>IF(A60="","",VLOOKUP(A60,'II.Distribution of grant'!$A$6:$E$45,2,FALSE))</f>
        <v/>
      </c>
      <c r="C60" s="11" t="str">
        <f>IF(A60="","",VLOOKUP(A60,'II.Distribution of grant'!$A$6:$E$45,4,FALSE))</f>
        <v/>
      </c>
      <c r="D60" s="11" t="str">
        <f>IF(A60=""," ",VLOOKUP(C60,'Ceiling - Project impl.'!$A$1:$F$204,2,FALSE))</f>
        <v xml:space="preserve"> </v>
      </c>
      <c r="E60" s="6"/>
      <c r="F60" s="6"/>
      <c r="G60" s="6"/>
      <c r="H60" s="12" t="str">
        <f>IF(G60=""," ",VLOOKUP(C60,'Ceiling - Project impl.'!$A$1:$F$204,3,FALSE))</f>
        <v xml:space="preserve"> </v>
      </c>
      <c r="I60" s="13">
        <f t="shared" si="63"/>
        <v>0</v>
      </c>
      <c r="J60" s="14"/>
      <c r="K60" s="6"/>
      <c r="L60" s="12" t="str">
        <f>IF(K60=""," ",VLOOKUP(C60,'Ceiling - Project impl.'!$A$1:$F$204,4,FALSE))</f>
        <v xml:space="preserve"> </v>
      </c>
      <c r="M60" s="13">
        <f t="shared" si="64"/>
        <v>0</v>
      </c>
      <c r="N60" s="14"/>
      <c r="O60" s="6"/>
      <c r="P60" s="12" t="str">
        <f>IF(O60=""," ",VLOOKUP(C60,'Ceiling - Project impl.'!$A$1:$F$204,5,FALSE))</f>
        <v xml:space="preserve"> </v>
      </c>
      <c r="Q60" s="13">
        <f t="shared" si="65"/>
        <v>0</v>
      </c>
      <c r="R60" s="14"/>
      <c r="S60" s="6"/>
      <c r="T60" s="12" t="str">
        <f>IF(S60=""," ",VLOOKUP(C60,'Ceiling - Project impl.'!$A$1:$F$204,6,FALSE))</f>
        <v xml:space="preserve"> </v>
      </c>
      <c r="U60" s="13">
        <f t="shared" si="66"/>
        <v>0</v>
      </c>
      <c r="V60" s="76">
        <f t="shared" si="67"/>
        <v>0</v>
      </c>
      <c r="W60" s="15">
        <f t="shared" si="68"/>
        <v>0</v>
      </c>
      <c r="X60" s="141"/>
      <c r="Y60" s="6">
        <f t="shared" si="69"/>
        <v>0</v>
      </c>
      <c r="Z60" s="92"/>
      <c r="AA60" s="12" t="str">
        <f>IF(G60=""," ",VLOOKUP(C60,'Ceiling - Project impl.'!$A$1:$F$204,3,FALSE))</f>
        <v xml:space="preserve"> </v>
      </c>
      <c r="AB60" s="13">
        <f t="shared" si="70"/>
        <v>0</v>
      </c>
      <c r="AC60" s="100">
        <f t="shared" si="71"/>
        <v>0</v>
      </c>
      <c r="AD60" s="14"/>
      <c r="AE60" s="6">
        <f t="shared" si="72"/>
        <v>0</v>
      </c>
      <c r="AF60" s="92"/>
      <c r="AG60" s="12" t="str">
        <f>IF(K60=""," ",VLOOKUP(C60,'Ceiling - Project impl.'!$A$1:$F$204,4,FALSE))</f>
        <v xml:space="preserve"> </v>
      </c>
      <c r="AH60" s="13">
        <f t="shared" si="73"/>
        <v>0</v>
      </c>
      <c r="AI60" s="100">
        <f t="shared" si="74"/>
        <v>0</v>
      </c>
      <c r="AJ60" s="14"/>
      <c r="AK60" s="6">
        <f t="shared" si="75"/>
        <v>0</v>
      </c>
      <c r="AL60" s="92"/>
      <c r="AM60" s="12" t="str">
        <f>IF(O60=""," ",VLOOKUP(C60,'Ceiling - Project impl.'!$A$1:$F$204,5,FALSE))</f>
        <v xml:space="preserve"> </v>
      </c>
      <c r="AN60" s="13">
        <f t="shared" si="76"/>
        <v>0</v>
      </c>
      <c r="AO60" s="100">
        <f t="shared" si="77"/>
        <v>0</v>
      </c>
      <c r="AP60" s="14"/>
      <c r="AQ60" s="6">
        <f t="shared" si="78"/>
        <v>0</v>
      </c>
      <c r="AR60" s="92"/>
      <c r="AS60" s="12" t="str">
        <f>IF(S60=""," ",VLOOKUP(C60,'Ceiling - Project impl.'!$A$1:$F$204,6,FALSE))</f>
        <v xml:space="preserve"> </v>
      </c>
      <c r="AT60" s="13">
        <f t="shared" si="79"/>
        <v>0</v>
      </c>
      <c r="AU60" s="100">
        <f t="shared" si="80"/>
        <v>0</v>
      </c>
      <c r="AV60" s="76">
        <f t="shared" si="81"/>
        <v>0</v>
      </c>
      <c r="AW60" s="15">
        <f t="shared" si="82"/>
        <v>0</v>
      </c>
      <c r="AX60" s="101">
        <f t="shared" si="83"/>
        <v>0</v>
      </c>
      <c r="AY60" s="445"/>
      <c r="AZ60" s="445"/>
      <c r="BA60" s="445"/>
    </row>
    <row r="61" spans="1:53" x14ac:dyDescent="0.2">
      <c r="A61" s="38"/>
      <c r="B61" s="11" t="str">
        <f>IF(A61="","",VLOOKUP(A61,'II.Distribution of grant'!$A$6:$E$45,2,FALSE))</f>
        <v/>
      </c>
      <c r="C61" s="11" t="str">
        <f>IF(A61="","",VLOOKUP(A61,'II.Distribution of grant'!$A$6:$E$45,4,FALSE))</f>
        <v/>
      </c>
      <c r="D61" s="11" t="str">
        <f>IF(A61=""," ",VLOOKUP(C61,'Ceiling - Project impl.'!$A$1:$F$204,2,FALSE))</f>
        <v xml:space="preserve"> </v>
      </c>
      <c r="E61" s="6"/>
      <c r="F61" s="6"/>
      <c r="G61" s="6"/>
      <c r="H61" s="12" t="str">
        <f>IF(G61=""," ",VLOOKUP(C61,'Ceiling - Project impl.'!$A$1:$F$204,3,FALSE))</f>
        <v xml:space="preserve"> </v>
      </c>
      <c r="I61" s="13">
        <f t="shared" si="63"/>
        <v>0</v>
      </c>
      <c r="J61" s="14"/>
      <c r="K61" s="6"/>
      <c r="L61" s="12" t="str">
        <f>IF(K61=""," ",VLOOKUP(C61,'Ceiling - Project impl.'!$A$1:$F$204,4,FALSE))</f>
        <v xml:space="preserve"> </v>
      </c>
      <c r="M61" s="13">
        <f t="shared" si="64"/>
        <v>0</v>
      </c>
      <c r="N61" s="14"/>
      <c r="O61" s="6"/>
      <c r="P61" s="12" t="str">
        <f>IF(O61=""," ",VLOOKUP(C61,'Ceiling - Project impl.'!$A$1:$F$204,5,FALSE))</f>
        <v xml:space="preserve"> </v>
      </c>
      <c r="Q61" s="13">
        <f t="shared" si="65"/>
        <v>0</v>
      </c>
      <c r="R61" s="14"/>
      <c r="S61" s="6"/>
      <c r="T61" s="12" t="str">
        <f>IF(S61=""," ",VLOOKUP(C61,'Ceiling - Project impl.'!$A$1:$F$204,6,FALSE))</f>
        <v xml:space="preserve"> </v>
      </c>
      <c r="U61" s="13">
        <f t="shared" si="66"/>
        <v>0</v>
      </c>
      <c r="V61" s="76">
        <f t="shared" si="67"/>
        <v>0</v>
      </c>
      <c r="W61" s="15">
        <f t="shared" si="68"/>
        <v>0</v>
      </c>
      <c r="X61" s="141"/>
      <c r="Y61" s="6">
        <f t="shared" si="69"/>
        <v>0</v>
      </c>
      <c r="Z61" s="92"/>
      <c r="AA61" s="12" t="str">
        <f>IF(G61=""," ",VLOOKUP(C61,'Ceiling - Project impl.'!$A$1:$F$204,3,FALSE))</f>
        <v xml:space="preserve"> </v>
      </c>
      <c r="AB61" s="13">
        <f t="shared" si="70"/>
        <v>0</v>
      </c>
      <c r="AC61" s="100">
        <f t="shared" si="71"/>
        <v>0</v>
      </c>
      <c r="AD61" s="14"/>
      <c r="AE61" s="6">
        <f t="shared" si="72"/>
        <v>0</v>
      </c>
      <c r="AF61" s="92"/>
      <c r="AG61" s="12" t="str">
        <f>IF(K61=""," ",VLOOKUP(C61,'Ceiling - Project impl.'!$A$1:$F$204,4,FALSE))</f>
        <v xml:space="preserve"> </v>
      </c>
      <c r="AH61" s="13">
        <f t="shared" si="73"/>
        <v>0</v>
      </c>
      <c r="AI61" s="100">
        <f t="shared" si="74"/>
        <v>0</v>
      </c>
      <c r="AJ61" s="14"/>
      <c r="AK61" s="6">
        <f t="shared" si="75"/>
        <v>0</v>
      </c>
      <c r="AL61" s="92"/>
      <c r="AM61" s="12" t="str">
        <f>IF(O61=""," ",VLOOKUP(C61,'Ceiling - Project impl.'!$A$1:$F$204,5,FALSE))</f>
        <v xml:space="preserve"> </v>
      </c>
      <c r="AN61" s="13">
        <f t="shared" si="76"/>
        <v>0</v>
      </c>
      <c r="AO61" s="100">
        <f t="shared" si="77"/>
        <v>0</v>
      </c>
      <c r="AP61" s="14"/>
      <c r="AQ61" s="6">
        <f t="shared" si="78"/>
        <v>0</v>
      </c>
      <c r="AR61" s="92"/>
      <c r="AS61" s="12" t="str">
        <f>IF(S61=""," ",VLOOKUP(C61,'Ceiling - Project impl.'!$A$1:$F$204,6,FALSE))</f>
        <v xml:space="preserve"> </v>
      </c>
      <c r="AT61" s="13">
        <f t="shared" si="79"/>
        <v>0</v>
      </c>
      <c r="AU61" s="100">
        <f t="shared" si="80"/>
        <v>0</v>
      </c>
      <c r="AV61" s="76">
        <f t="shared" si="81"/>
        <v>0</v>
      </c>
      <c r="AW61" s="15">
        <f t="shared" si="82"/>
        <v>0</v>
      </c>
      <c r="AX61" s="101">
        <f t="shared" si="83"/>
        <v>0</v>
      </c>
      <c r="AY61" s="445"/>
      <c r="AZ61" s="445"/>
      <c r="BA61" s="445"/>
    </row>
    <row r="62" spans="1:53" x14ac:dyDescent="0.2">
      <c r="A62" s="38"/>
      <c r="B62" s="11" t="str">
        <f>IF(A62="","",VLOOKUP(A62,'II.Distribution of grant'!$A$6:$E$45,2,FALSE))</f>
        <v/>
      </c>
      <c r="C62" s="11" t="str">
        <f>IF(A62="","",VLOOKUP(A62,'II.Distribution of grant'!$A$6:$E$45,4,FALSE))</f>
        <v/>
      </c>
      <c r="D62" s="11" t="str">
        <f>IF(A62=""," ",VLOOKUP(C62,'Ceiling - Project impl.'!$A$1:$F$204,2,FALSE))</f>
        <v xml:space="preserve"> </v>
      </c>
      <c r="E62" s="6"/>
      <c r="F62" s="6"/>
      <c r="G62" s="6"/>
      <c r="H62" s="12" t="str">
        <f>IF(G62=""," ",VLOOKUP(C62,'Ceiling - Project impl.'!$A$1:$F$204,3,FALSE))</f>
        <v xml:space="preserve"> </v>
      </c>
      <c r="I62" s="13">
        <f t="shared" si="63"/>
        <v>0</v>
      </c>
      <c r="J62" s="14"/>
      <c r="K62" s="6"/>
      <c r="L62" s="12" t="str">
        <f>IF(K62=""," ",VLOOKUP(C62,'Ceiling - Project impl.'!$A$1:$F$204,4,FALSE))</f>
        <v xml:space="preserve"> </v>
      </c>
      <c r="M62" s="13">
        <f t="shared" si="64"/>
        <v>0</v>
      </c>
      <c r="N62" s="14"/>
      <c r="O62" s="6"/>
      <c r="P62" s="12" t="str">
        <f>IF(O62=""," ",VLOOKUP(C62,'Ceiling - Project impl.'!$A$1:$F$204,5,FALSE))</f>
        <v xml:space="preserve"> </v>
      </c>
      <c r="Q62" s="13">
        <f t="shared" si="65"/>
        <v>0</v>
      </c>
      <c r="R62" s="14"/>
      <c r="S62" s="6"/>
      <c r="T62" s="12" t="str">
        <f>IF(S62=""," ",VLOOKUP(C62,'Ceiling - Project impl.'!$A$1:$F$204,6,FALSE))</f>
        <v xml:space="preserve"> </v>
      </c>
      <c r="U62" s="13">
        <f t="shared" si="66"/>
        <v>0</v>
      </c>
      <c r="V62" s="76">
        <f t="shared" si="67"/>
        <v>0</v>
      </c>
      <c r="W62" s="15">
        <f t="shared" si="68"/>
        <v>0</v>
      </c>
      <c r="X62" s="141"/>
      <c r="Y62" s="6">
        <f t="shared" si="69"/>
        <v>0</v>
      </c>
      <c r="Z62" s="92"/>
      <c r="AA62" s="12" t="str">
        <f>IF(G62=""," ",VLOOKUP(C62,'Ceiling - Project impl.'!$A$1:$F$204,3,FALSE))</f>
        <v xml:space="preserve"> </v>
      </c>
      <c r="AB62" s="13">
        <f t="shared" si="70"/>
        <v>0</v>
      </c>
      <c r="AC62" s="100">
        <f t="shared" si="71"/>
        <v>0</v>
      </c>
      <c r="AD62" s="14"/>
      <c r="AE62" s="6">
        <f t="shared" si="72"/>
        <v>0</v>
      </c>
      <c r="AF62" s="92"/>
      <c r="AG62" s="12" t="str">
        <f>IF(K62=""," ",VLOOKUP(C62,'Ceiling - Project impl.'!$A$1:$F$204,4,FALSE))</f>
        <v xml:space="preserve"> </v>
      </c>
      <c r="AH62" s="13">
        <f t="shared" si="73"/>
        <v>0</v>
      </c>
      <c r="AI62" s="100">
        <f t="shared" si="74"/>
        <v>0</v>
      </c>
      <c r="AJ62" s="14"/>
      <c r="AK62" s="6">
        <f t="shared" si="75"/>
        <v>0</v>
      </c>
      <c r="AL62" s="92"/>
      <c r="AM62" s="12" t="str">
        <f>IF(O62=""," ",VLOOKUP(C62,'Ceiling - Project impl.'!$A$1:$F$204,5,FALSE))</f>
        <v xml:space="preserve"> </v>
      </c>
      <c r="AN62" s="13">
        <f t="shared" si="76"/>
        <v>0</v>
      </c>
      <c r="AO62" s="100">
        <f t="shared" si="77"/>
        <v>0</v>
      </c>
      <c r="AP62" s="14"/>
      <c r="AQ62" s="6">
        <f t="shared" si="78"/>
        <v>0</v>
      </c>
      <c r="AR62" s="92"/>
      <c r="AS62" s="12" t="str">
        <f>IF(S62=""," ",VLOOKUP(C62,'Ceiling - Project impl.'!$A$1:$F$204,6,FALSE))</f>
        <v xml:space="preserve"> </v>
      </c>
      <c r="AT62" s="13">
        <f t="shared" si="79"/>
        <v>0</v>
      </c>
      <c r="AU62" s="100">
        <f t="shared" si="80"/>
        <v>0</v>
      </c>
      <c r="AV62" s="76">
        <f t="shared" si="81"/>
        <v>0</v>
      </c>
      <c r="AW62" s="15">
        <f t="shared" si="82"/>
        <v>0</v>
      </c>
      <c r="AX62" s="101">
        <f t="shared" si="83"/>
        <v>0</v>
      </c>
      <c r="AY62" s="445"/>
      <c r="AZ62" s="445"/>
      <c r="BA62" s="445"/>
    </row>
    <row r="63" spans="1:53" x14ac:dyDescent="0.2">
      <c r="A63" s="38"/>
      <c r="B63" s="11" t="str">
        <f>IF(A63="","",VLOOKUP(A63,'II.Distribution of grant'!$A$6:$E$45,2,FALSE))</f>
        <v/>
      </c>
      <c r="C63" s="11" t="str">
        <f>IF(A63="","",VLOOKUP(A63,'II.Distribution of grant'!$A$6:$E$45,4,FALSE))</f>
        <v/>
      </c>
      <c r="D63" s="11" t="str">
        <f>IF(A63=""," ",VLOOKUP(C63,'Ceiling - Project impl.'!$A$1:$F$204,2,FALSE))</f>
        <v xml:space="preserve"> </v>
      </c>
      <c r="E63" s="6"/>
      <c r="F63" s="6"/>
      <c r="G63" s="6"/>
      <c r="H63" s="12" t="str">
        <f>IF(G63=""," ",VLOOKUP(C63,'Ceiling - Project impl.'!$A$1:$F$204,3,FALSE))</f>
        <v xml:space="preserve"> </v>
      </c>
      <c r="I63" s="13">
        <f t="shared" ref="I63:I126" si="84">IFERROR(+G63*H63,0)</f>
        <v>0</v>
      </c>
      <c r="J63" s="14"/>
      <c r="K63" s="6"/>
      <c r="L63" s="12" t="str">
        <f>IF(K63=""," ",VLOOKUP(C63,'Ceiling - Project impl.'!$A$1:$F$204,4,FALSE))</f>
        <v xml:space="preserve"> </v>
      </c>
      <c r="M63" s="13">
        <f t="shared" ref="M63:M126" si="85">IFERROR(+K63*L63,)</f>
        <v>0</v>
      </c>
      <c r="N63" s="14"/>
      <c r="O63" s="6"/>
      <c r="P63" s="12" t="str">
        <f>IF(O63=""," ",VLOOKUP(C63,'Ceiling - Project impl.'!$A$1:$F$204,5,FALSE))</f>
        <v xml:space="preserve"> </v>
      </c>
      <c r="Q63" s="13">
        <f t="shared" ref="Q63:Q126" si="86">IFERROR(+O63*P63,0)</f>
        <v>0</v>
      </c>
      <c r="R63" s="14"/>
      <c r="S63" s="6"/>
      <c r="T63" s="12" t="str">
        <f>IF(S63=""," ",VLOOKUP(C63,'Ceiling - Project impl.'!$A$1:$F$204,6,FALSE))</f>
        <v xml:space="preserve"> </v>
      </c>
      <c r="U63" s="13">
        <f t="shared" ref="U63:U126" si="87">IFERROR(+S63*T63,0)</f>
        <v>0</v>
      </c>
      <c r="V63" s="76">
        <f t="shared" ref="V63:V126" si="88">+S63+O63+K63+G63</f>
        <v>0</v>
      </c>
      <c r="W63" s="15">
        <f t="shared" ref="W63:W126" si="89">IFERROR(+U63+Q63+M63+I63,0)</f>
        <v>0</v>
      </c>
      <c r="X63" s="141"/>
      <c r="Y63" s="6">
        <f t="shared" ref="Y63:Y126" si="90">+G63</f>
        <v>0</v>
      </c>
      <c r="Z63" s="92"/>
      <c r="AA63" s="12" t="str">
        <f>IF(G63=""," ",VLOOKUP(C63,'Ceiling - Project impl.'!$A$1:$F$204,3,FALSE))</f>
        <v xml:space="preserve"> </v>
      </c>
      <c r="AB63" s="13">
        <f t="shared" ref="AB63:AB126" si="91">IFERROR((Y63-Z63)*AA63,0)</f>
        <v>0</v>
      </c>
      <c r="AC63" s="100">
        <f t="shared" ref="AC63:AC126" si="92">+I63-AB63</f>
        <v>0</v>
      </c>
      <c r="AD63" s="14"/>
      <c r="AE63" s="6">
        <f t="shared" ref="AE63:AE126" si="93">+K63</f>
        <v>0</v>
      </c>
      <c r="AF63" s="92"/>
      <c r="AG63" s="12" t="str">
        <f>IF(K63=""," ",VLOOKUP(C63,'Ceiling - Project impl.'!$A$1:$F$204,4,FALSE))</f>
        <v xml:space="preserve"> </v>
      </c>
      <c r="AH63" s="13">
        <f t="shared" ref="AH63:AH126" si="94">IFERROR((AE63-AF63)*AG63,)</f>
        <v>0</v>
      </c>
      <c r="AI63" s="100">
        <f t="shared" ref="AI63:AI126" si="95">+M63-AH63</f>
        <v>0</v>
      </c>
      <c r="AJ63" s="14"/>
      <c r="AK63" s="6">
        <f t="shared" ref="AK63:AK126" si="96">+O63</f>
        <v>0</v>
      </c>
      <c r="AL63" s="92"/>
      <c r="AM63" s="12" t="str">
        <f>IF(O63=""," ",VLOOKUP(C63,'Ceiling - Project impl.'!$A$1:$F$204,5,FALSE))</f>
        <v xml:space="preserve"> </v>
      </c>
      <c r="AN63" s="13">
        <f t="shared" ref="AN63:AN126" si="97">IFERROR((AK63-AL63)*AM63,0)</f>
        <v>0</v>
      </c>
      <c r="AO63" s="100">
        <f t="shared" ref="AO63:AO126" si="98">+Q63-AN63</f>
        <v>0</v>
      </c>
      <c r="AP63" s="14"/>
      <c r="AQ63" s="6">
        <f t="shared" ref="AQ63:AQ126" si="99">+S63</f>
        <v>0</v>
      </c>
      <c r="AR63" s="92"/>
      <c r="AS63" s="12" t="str">
        <f>IF(S63=""," ",VLOOKUP(C63,'Ceiling - Project impl.'!$A$1:$F$204,6,FALSE))</f>
        <v xml:space="preserve"> </v>
      </c>
      <c r="AT63" s="13">
        <f t="shared" ref="AT63:AT126" si="100">IFERROR((AQ63-AR63)*AS63,0)</f>
        <v>0</v>
      </c>
      <c r="AU63" s="100">
        <f t="shared" ref="AU63:AU126" si="101">+U63-AT63</f>
        <v>0</v>
      </c>
      <c r="AV63" s="76">
        <f t="shared" ref="AV63:AV126" si="102">+AQ63+AK63+AE63+Y63</f>
        <v>0</v>
      </c>
      <c r="AW63" s="15">
        <f t="shared" ref="AW63:AW126" si="103">IFERROR(+AT63+AN63+AH63+AB63,0)</f>
        <v>0</v>
      </c>
      <c r="AX63" s="101">
        <f t="shared" ref="AX63:AX126" si="104">+AC63+AI63+AO63+AU63</f>
        <v>0</v>
      </c>
      <c r="AY63" s="445"/>
      <c r="AZ63" s="445"/>
      <c r="BA63" s="445"/>
    </row>
    <row r="64" spans="1:53" x14ac:dyDescent="0.2">
      <c r="A64" s="38"/>
      <c r="B64" s="11" t="str">
        <f>IF(A64="","",VLOOKUP(A64,'II.Distribution of grant'!$A$6:$E$45,2,FALSE))</f>
        <v/>
      </c>
      <c r="C64" s="11" t="str">
        <f>IF(A64="","",VLOOKUP(A64,'II.Distribution of grant'!$A$6:$E$45,4,FALSE))</f>
        <v/>
      </c>
      <c r="D64" s="11" t="str">
        <f>IF(A64=""," ",VLOOKUP(C64,'Ceiling - Project impl.'!$A$1:$F$204,2,FALSE))</f>
        <v xml:space="preserve"> </v>
      </c>
      <c r="E64" s="6"/>
      <c r="F64" s="6"/>
      <c r="G64" s="6"/>
      <c r="H64" s="12" t="str">
        <f>IF(G64=""," ",VLOOKUP(C64,'Ceiling - Project impl.'!$A$1:$F$204,3,FALSE))</f>
        <v xml:space="preserve"> </v>
      </c>
      <c r="I64" s="13">
        <f t="shared" si="84"/>
        <v>0</v>
      </c>
      <c r="J64" s="14"/>
      <c r="K64" s="6"/>
      <c r="L64" s="12" t="str">
        <f>IF(K64=""," ",VLOOKUP(C64,'Ceiling - Project impl.'!$A$1:$F$204,4,FALSE))</f>
        <v xml:space="preserve"> </v>
      </c>
      <c r="M64" s="13">
        <f t="shared" si="85"/>
        <v>0</v>
      </c>
      <c r="N64" s="14"/>
      <c r="O64" s="6"/>
      <c r="P64" s="12" t="str">
        <f>IF(O64=""," ",VLOOKUP(C64,'Ceiling - Project impl.'!$A$1:$F$204,5,FALSE))</f>
        <v xml:space="preserve"> </v>
      </c>
      <c r="Q64" s="13">
        <f t="shared" si="86"/>
        <v>0</v>
      </c>
      <c r="R64" s="14"/>
      <c r="S64" s="6"/>
      <c r="T64" s="12" t="str">
        <f>IF(S64=""," ",VLOOKUP(C64,'Ceiling - Project impl.'!$A$1:$F$204,6,FALSE))</f>
        <v xml:space="preserve"> </v>
      </c>
      <c r="U64" s="13">
        <f t="shared" si="87"/>
        <v>0</v>
      </c>
      <c r="V64" s="76">
        <f t="shared" si="88"/>
        <v>0</v>
      </c>
      <c r="W64" s="15">
        <f t="shared" si="89"/>
        <v>0</v>
      </c>
      <c r="X64" s="141"/>
      <c r="Y64" s="6">
        <f t="shared" si="90"/>
        <v>0</v>
      </c>
      <c r="Z64" s="92"/>
      <c r="AA64" s="12" t="str">
        <f>IF(G64=""," ",VLOOKUP(C64,'Ceiling - Project impl.'!$A$1:$F$204,3,FALSE))</f>
        <v xml:space="preserve"> </v>
      </c>
      <c r="AB64" s="13">
        <f t="shared" si="91"/>
        <v>0</v>
      </c>
      <c r="AC64" s="100">
        <f t="shared" si="92"/>
        <v>0</v>
      </c>
      <c r="AD64" s="14"/>
      <c r="AE64" s="6">
        <f t="shared" si="93"/>
        <v>0</v>
      </c>
      <c r="AF64" s="92"/>
      <c r="AG64" s="12" t="str">
        <f>IF(K64=""," ",VLOOKUP(C64,'Ceiling - Project impl.'!$A$1:$F$204,4,FALSE))</f>
        <v xml:space="preserve"> </v>
      </c>
      <c r="AH64" s="13">
        <f t="shared" si="94"/>
        <v>0</v>
      </c>
      <c r="AI64" s="100">
        <f t="shared" si="95"/>
        <v>0</v>
      </c>
      <c r="AJ64" s="14"/>
      <c r="AK64" s="6">
        <f t="shared" si="96"/>
        <v>0</v>
      </c>
      <c r="AL64" s="92"/>
      <c r="AM64" s="12" t="str">
        <f>IF(O64=""," ",VLOOKUP(C64,'Ceiling - Project impl.'!$A$1:$F$204,5,FALSE))</f>
        <v xml:space="preserve"> </v>
      </c>
      <c r="AN64" s="13">
        <f t="shared" si="97"/>
        <v>0</v>
      </c>
      <c r="AO64" s="100">
        <f t="shared" si="98"/>
        <v>0</v>
      </c>
      <c r="AP64" s="14"/>
      <c r="AQ64" s="6">
        <f t="shared" si="99"/>
        <v>0</v>
      </c>
      <c r="AR64" s="92"/>
      <c r="AS64" s="12" t="str">
        <f>IF(S64=""," ",VLOOKUP(C64,'Ceiling - Project impl.'!$A$1:$F$204,6,FALSE))</f>
        <v xml:space="preserve"> </v>
      </c>
      <c r="AT64" s="13">
        <f t="shared" si="100"/>
        <v>0</v>
      </c>
      <c r="AU64" s="100">
        <f t="shared" si="101"/>
        <v>0</v>
      </c>
      <c r="AV64" s="76">
        <f t="shared" si="102"/>
        <v>0</v>
      </c>
      <c r="AW64" s="15">
        <f t="shared" si="103"/>
        <v>0</v>
      </c>
      <c r="AX64" s="101">
        <f t="shared" si="104"/>
        <v>0</v>
      </c>
      <c r="AY64" s="445"/>
      <c r="AZ64" s="445"/>
      <c r="BA64" s="445"/>
    </row>
    <row r="65" spans="1:53" x14ac:dyDescent="0.2">
      <c r="A65" s="38"/>
      <c r="B65" s="11" t="str">
        <f>IF(A65="","",VLOOKUP(A65,'II.Distribution of grant'!$A$6:$E$45,2,FALSE))</f>
        <v/>
      </c>
      <c r="C65" s="11" t="str">
        <f>IF(A65="","",VLOOKUP(A65,'II.Distribution of grant'!$A$6:$E$45,4,FALSE))</f>
        <v/>
      </c>
      <c r="D65" s="11" t="str">
        <f>IF(A65=""," ",VLOOKUP(C65,'Ceiling - Project impl.'!$A$1:$F$204,2,FALSE))</f>
        <v xml:space="preserve"> </v>
      </c>
      <c r="E65" s="6"/>
      <c r="F65" s="6"/>
      <c r="G65" s="6"/>
      <c r="H65" s="12" t="str">
        <f>IF(G65=""," ",VLOOKUP(C65,'Ceiling - Project impl.'!$A$1:$F$204,3,FALSE))</f>
        <v xml:space="preserve"> </v>
      </c>
      <c r="I65" s="13">
        <f t="shared" si="84"/>
        <v>0</v>
      </c>
      <c r="J65" s="14"/>
      <c r="K65" s="6"/>
      <c r="L65" s="12" t="str">
        <f>IF(K65=""," ",VLOOKUP(C65,'Ceiling - Project impl.'!$A$1:$F$204,4,FALSE))</f>
        <v xml:space="preserve"> </v>
      </c>
      <c r="M65" s="13">
        <f t="shared" si="85"/>
        <v>0</v>
      </c>
      <c r="N65" s="14"/>
      <c r="O65" s="6"/>
      <c r="P65" s="12" t="str">
        <f>IF(O65=""," ",VLOOKUP(C65,'Ceiling - Project impl.'!$A$1:$F$204,5,FALSE))</f>
        <v xml:space="preserve"> </v>
      </c>
      <c r="Q65" s="13">
        <f t="shared" si="86"/>
        <v>0</v>
      </c>
      <c r="R65" s="14"/>
      <c r="S65" s="6"/>
      <c r="T65" s="12" t="str">
        <f>IF(S65=""," ",VLOOKUP(C65,'Ceiling - Project impl.'!$A$1:$F$204,6,FALSE))</f>
        <v xml:space="preserve"> </v>
      </c>
      <c r="U65" s="13">
        <f t="shared" si="87"/>
        <v>0</v>
      </c>
      <c r="V65" s="76">
        <f t="shared" si="88"/>
        <v>0</v>
      </c>
      <c r="W65" s="15">
        <f t="shared" si="89"/>
        <v>0</v>
      </c>
      <c r="X65" s="141"/>
      <c r="Y65" s="6">
        <f t="shared" si="90"/>
        <v>0</v>
      </c>
      <c r="Z65" s="92"/>
      <c r="AA65" s="12" t="str">
        <f>IF(G65=""," ",VLOOKUP(C65,'Ceiling - Project impl.'!$A$1:$F$204,3,FALSE))</f>
        <v xml:space="preserve"> </v>
      </c>
      <c r="AB65" s="13">
        <f t="shared" si="91"/>
        <v>0</v>
      </c>
      <c r="AC65" s="100">
        <f t="shared" si="92"/>
        <v>0</v>
      </c>
      <c r="AD65" s="14"/>
      <c r="AE65" s="6">
        <f t="shared" si="93"/>
        <v>0</v>
      </c>
      <c r="AF65" s="92"/>
      <c r="AG65" s="12" t="str">
        <f>IF(K65=""," ",VLOOKUP(C65,'Ceiling - Project impl.'!$A$1:$F$204,4,FALSE))</f>
        <v xml:space="preserve"> </v>
      </c>
      <c r="AH65" s="13">
        <f t="shared" si="94"/>
        <v>0</v>
      </c>
      <c r="AI65" s="100">
        <f t="shared" si="95"/>
        <v>0</v>
      </c>
      <c r="AJ65" s="14"/>
      <c r="AK65" s="6">
        <f t="shared" si="96"/>
        <v>0</v>
      </c>
      <c r="AL65" s="92"/>
      <c r="AM65" s="12" t="str">
        <f>IF(O65=""," ",VLOOKUP(C65,'Ceiling - Project impl.'!$A$1:$F$204,5,FALSE))</f>
        <v xml:space="preserve"> </v>
      </c>
      <c r="AN65" s="13">
        <f t="shared" si="97"/>
        <v>0</v>
      </c>
      <c r="AO65" s="100">
        <f t="shared" si="98"/>
        <v>0</v>
      </c>
      <c r="AP65" s="14"/>
      <c r="AQ65" s="6">
        <f t="shared" si="99"/>
        <v>0</v>
      </c>
      <c r="AR65" s="92"/>
      <c r="AS65" s="12" t="str">
        <f>IF(S65=""," ",VLOOKUP(C65,'Ceiling - Project impl.'!$A$1:$F$204,6,FALSE))</f>
        <v xml:space="preserve"> </v>
      </c>
      <c r="AT65" s="13">
        <f t="shared" si="100"/>
        <v>0</v>
      </c>
      <c r="AU65" s="100">
        <f t="shared" si="101"/>
        <v>0</v>
      </c>
      <c r="AV65" s="76">
        <f t="shared" si="102"/>
        <v>0</v>
      </c>
      <c r="AW65" s="15">
        <f t="shared" si="103"/>
        <v>0</v>
      </c>
      <c r="AX65" s="101">
        <f t="shared" si="104"/>
        <v>0</v>
      </c>
      <c r="AY65" s="445"/>
      <c r="AZ65" s="445"/>
      <c r="BA65" s="445"/>
    </row>
    <row r="66" spans="1:53" x14ac:dyDescent="0.2">
      <c r="A66" s="38"/>
      <c r="B66" s="11" t="str">
        <f>IF(A66="","",VLOOKUP(A66,'II.Distribution of grant'!$A$6:$E$45,2,FALSE))</f>
        <v/>
      </c>
      <c r="C66" s="11" t="str">
        <f>IF(A66="","",VLOOKUP(A66,'II.Distribution of grant'!$A$6:$E$45,4,FALSE))</f>
        <v/>
      </c>
      <c r="D66" s="11" t="str">
        <f>IF(A66=""," ",VLOOKUP(C66,'Ceiling - Project impl.'!$A$1:$F$204,2,FALSE))</f>
        <v xml:space="preserve"> </v>
      </c>
      <c r="E66" s="6"/>
      <c r="F66" s="6"/>
      <c r="G66" s="6"/>
      <c r="H66" s="12" t="str">
        <f>IF(G66=""," ",VLOOKUP(C66,'Ceiling - Project impl.'!$A$1:$F$204,3,FALSE))</f>
        <v xml:space="preserve"> </v>
      </c>
      <c r="I66" s="13">
        <f t="shared" si="84"/>
        <v>0</v>
      </c>
      <c r="J66" s="14"/>
      <c r="K66" s="6"/>
      <c r="L66" s="12" t="str">
        <f>IF(K66=""," ",VLOOKUP(C66,'Ceiling - Project impl.'!$A$1:$F$204,4,FALSE))</f>
        <v xml:space="preserve"> </v>
      </c>
      <c r="M66" s="13">
        <f t="shared" si="85"/>
        <v>0</v>
      </c>
      <c r="N66" s="14"/>
      <c r="O66" s="6"/>
      <c r="P66" s="12" t="str">
        <f>IF(O66=""," ",VLOOKUP(C66,'Ceiling - Project impl.'!$A$1:$F$204,5,FALSE))</f>
        <v xml:space="preserve"> </v>
      </c>
      <c r="Q66" s="13">
        <f t="shared" si="86"/>
        <v>0</v>
      </c>
      <c r="R66" s="14"/>
      <c r="S66" s="6"/>
      <c r="T66" s="12" t="str">
        <f>IF(S66=""," ",VLOOKUP(C66,'Ceiling - Project impl.'!$A$1:$F$204,6,FALSE))</f>
        <v xml:space="preserve"> </v>
      </c>
      <c r="U66" s="13">
        <f t="shared" si="87"/>
        <v>0</v>
      </c>
      <c r="V66" s="76">
        <f t="shared" si="88"/>
        <v>0</v>
      </c>
      <c r="W66" s="15">
        <f t="shared" si="89"/>
        <v>0</v>
      </c>
      <c r="X66" s="141"/>
      <c r="Y66" s="6">
        <f t="shared" si="90"/>
        <v>0</v>
      </c>
      <c r="Z66" s="92"/>
      <c r="AA66" s="12" t="str">
        <f>IF(G66=""," ",VLOOKUP(C66,'Ceiling - Project impl.'!$A$1:$F$204,3,FALSE))</f>
        <v xml:space="preserve"> </v>
      </c>
      <c r="AB66" s="13">
        <f t="shared" si="91"/>
        <v>0</v>
      </c>
      <c r="AC66" s="100">
        <f t="shared" si="92"/>
        <v>0</v>
      </c>
      <c r="AD66" s="14"/>
      <c r="AE66" s="6">
        <f t="shared" si="93"/>
        <v>0</v>
      </c>
      <c r="AF66" s="92"/>
      <c r="AG66" s="12" t="str">
        <f>IF(K66=""," ",VLOOKUP(C66,'Ceiling - Project impl.'!$A$1:$F$204,4,FALSE))</f>
        <v xml:space="preserve"> </v>
      </c>
      <c r="AH66" s="13">
        <f t="shared" si="94"/>
        <v>0</v>
      </c>
      <c r="AI66" s="100">
        <f t="shared" si="95"/>
        <v>0</v>
      </c>
      <c r="AJ66" s="14"/>
      <c r="AK66" s="6">
        <f t="shared" si="96"/>
        <v>0</v>
      </c>
      <c r="AL66" s="92"/>
      <c r="AM66" s="12" t="str">
        <f>IF(O66=""," ",VLOOKUP(C66,'Ceiling - Project impl.'!$A$1:$F$204,5,FALSE))</f>
        <v xml:space="preserve"> </v>
      </c>
      <c r="AN66" s="13">
        <f t="shared" si="97"/>
        <v>0</v>
      </c>
      <c r="AO66" s="100">
        <f t="shared" si="98"/>
        <v>0</v>
      </c>
      <c r="AP66" s="14"/>
      <c r="AQ66" s="6">
        <f t="shared" si="99"/>
        <v>0</v>
      </c>
      <c r="AR66" s="92"/>
      <c r="AS66" s="12" t="str">
        <f>IF(S66=""," ",VLOOKUP(C66,'Ceiling - Project impl.'!$A$1:$F$204,6,FALSE))</f>
        <v xml:space="preserve"> </v>
      </c>
      <c r="AT66" s="13">
        <f t="shared" si="100"/>
        <v>0</v>
      </c>
      <c r="AU66" s="100">
        <f t="shared" si="101"/>
        <v>0</v>
      </c>
      <c r="AV66" s="76">
        <f t="shared" si="102"/>
        <v>0</v>
      </c>
      <c r="AW66" s="15">
        <f t="shared" si="103"/>
        <v>0</v>
      </c>
      <c r="AX66" s="101">
        <f t="shared" si="104"/>
        <v>0</v>
      </c>
      <c r="AY66" s="445"/>
      <c r="AZ66" s="445"/>
      <c r="BA66" s="445"/>
    </row>
    <row r="67" spans="1:53" x14ac:dyDescent="0.2">
      <c r="A67" s="38"/>
      <c r="B67" s="11" t="str">
        <f>IF(A67="","",VLOOKUP(A67,'II.Distribution of grant'!$A$6:$E$45,2,FALSE))</f>
        <v/>
      </c>
      <c r="C67" s="11" t="str">
        <f>IF(A67="","",VLOOKUP(A67,'II.Distribution of grant'!$A$6:$E$45,4,FALSE))</f>
        <v/>
      </c>
      <c r="D67" s="11" t="str">
        <f>IF(A67=""," ",VLOOKUP(C67,'Ceiling - Project impl.'!$A$1:$F$204,2,FALSE))</f>
        <v xml:space="preserve"> </v>
      </c>
      <c r="E67" s="6"/>
      <c r="F67" s="6"/>
      <c r="G67" s="6"/>
      <c r="H67" s="12" t="str">
        <f>IF(G67=""," ",VLOOKUP(C67,'Ceiling - Project impl.'!$A$1:$F$204,3,FALSE))</f>
        <v xml:space="preserve"> </v>
      </c>
      <c r="I67" s="13">
        <f t="shared" si="84"/>
        <v>0</v>
      </c>
      <c r="J67" s="14"/>
      <c r="K67" s="6"/>
      <c r="L67" s="12" t="str">
        <f>IF(K67=""," ",VLOOKUP(C67,'Ceiling - Project impl.'!$A$1:$F$204,4,FALSE))</f>
        <v xml:space="preserve"> </v>
      </c>
      <c r="M67" s="13">
        <f t="shared" si="85"/>
        <v>0</v>
      </c>
      <c r="N67" s="14"/>
      <c r="O67" s="6"/>
      <c r="P67" s="12" t="str">
        <f>IF(O67=""," ",VLOOKUP(C67,'Ceiling - Project impl.'!$A$1:$F$204,5,FALSE))</f>
        <v xml:space="preserve"> </v>
      </c>
      <c r="Q67" s="13">
        <f t="shared" si="86"/>
        <v>0</v>
      </c>
      <c r="R67" s="14"/>
      <c r="S67" s="6"/>
      <c r="T67" s="12" t="str">
        <f>IF(S67=""," ",VLOOKUP(C67,'Ceiling - Project impl.'!$A$1:$F$204,6,FALSE))</f>
        <v xml:space="preserve"> </v>
      </c>
      <c r="U67" s="13">
        <f t="shared" si="87"/>
        <v>0</v>
      </c>
      <c r="V67" s="76">
        <f t="shared" si="88"/>
        <v>0</v>
      </c>
      <c r="W67" s="15">
        <f t="shared" si="89"/>
        <v>0</v>
      </c>
      <c r="X67" s="141"/>
      <c r="Y67" s="6">
        <f t="shared" si="90"/>
        <v>0</v>
      </c>
      <c r="Z67" s="92"/>
      <c r="AA67" s="12" t="str">
        <f>IF(G67=""," ",VLOOKUP(C67,'Ceiling - Project impl.'!$A$1:$F$204,3,FALSE))</f>
        <v xml:space="preserve"> </v>
      </c>
      <c r="AB67" s="13">
        <f t="shared" si="91"/>
        <v>0</v>
      </c>
      <c r="AC67" s="100">
        <f t="shared" si="92"/>
        <v>0</v>
      </c>
      <c r="AD67" s="14"/>
      <c r="AE67" s="6">
        <f t="shared" si="93"/>
        <v>0</v>
      </c>
      <c r="AF67" s="92"/>
      <c r="AG67" s="12" t="str">
        <f>IF(K67=""," ",VLOOKUP(C67,'Ceiling - Project impl.'!$A$1:$F$204,4,FALSE))</f>
        <v xml:space="preserve"> </v>
      </c>
      <c r="AH67" s="13">
        <f t="shared" si="94"/>
        <v>0</v>
      </c>
      <c r="AI67" s="100">
        <f t="shared" si="95"/>
        <v>0</v>
      </c>
      <c r="AJ67" s="14"/>
      <c r="AK67" s="6">
        <f t="shared" si="96"/>
        <v>0</v>
      </c>
      <c r="AL67" s="92"/>
      <c r="AM67" s="12" t="str">
        <f>IF(O67=""," ",VLOOKUP(C67,'Ceiling - Project impl.'!$A$1:$F$204,5,FALSE))</f>
        <v xml:space="preserve"> </v>
      </c>
      <c r="AN67" s="13">
        <f t="shared" si="97"/>
        <v>0</v>
      </c>
      <c r="AO67" s="100">
        <f t="shared" si="98"/>
        <v>0</v>
      </c>
      <c r="AP67" s="14"/>
      <c r="AQ67" s="6">
        <f t="shared" si="99"/>
        <v>0</v>
      </c>
      <c r="AR67" s="92"/>
      <c r="AS67" s="12" t="str">
        <f>IF(S67=""," ",VLOOKUP(C67,'Ceiling - Project impl.'!$A$1:$F$204,6,FALSE))</f>
        <v xml:space="preserve"> </v>
      </c>
      <c r="AT67" s="13">
        <f t="shared" si="100"/>
        <v>0</v>
      </c>
      <c r="AU67" s="100">
        <f t="shared" si="101"/>
        <v>0</v>
      </c>
      <c r="AV67" s="76">
        <f t="shared" si="102"/>
        <v>0</v>
      </c>
      <c r="AW67" s="15">
        <f t="shared" si="103"/>
        <v>0</v>
      </c>
      <c r="AX67" s="101">
        <f t="shared" si="104"/>
        <v>0</v>
      </c>
      <c r="AY67" s="445"/>
      <c r="AZ67" s="445"/>
      <c r="BA67" s="445"/>
    </row>
    <row r="68" spans="1:53" x14ac:dyDescent="0.2">
      <c r="A68" s="38"/>
      <c r="B68" s="11" t="str">
        <f>IF(A68="","",VLOOKUP(A68,'II.Distribution of grant'!$A$6:$E$45,2,FALSE))</f>
        <v/>
      </c>
      <c r="C68" s="11" t="str">
        <f>IF(A68="","",VLOOKUP(A68,'II.Distribution of grant'!$A$6:$E$45,4,FALSE))</f>
        <v/>
      </c>
      <c r="D68" s="11" t="str">
        <f>IF(A68=""," ",VLOOKUP(C68,'Ceiling - Project impl.'!$A$1:$F$204,2,FALSE))</f>
        <v xml:space="preserve"> </v>
      </c>
      <c r="E68" s="6"/>
      <c r="F68" s="6"/>
      <c r="G68" s="6"/>
      <c r="H68" s="12" t="str">
        <f>IF(G68=""," ",VLOOKUP(C68,'Ceiling - Project impl.'!$A$1:$F$204,3,FALSE))</f>
        <v xml:space="preserve"> </v>
      </c>
      <c r="I68" s="13">
        <f t="shared" si="84"/>
        <v>0</v>
      </c>
      <c r="J68" s="14"/>
      <c r="K68" s="6"/>
      <c r="L68" s="12" t="str">
        <f>IF(K68=""," ",VLOOKUP(C68,'Ceiling - Project impl.'!$A$1:$F$204,4,FALSE))</f>
        <v xml:space="preserve"> </v>
      </c>
      <c r="M68" s="13">
        <f t="shared" si="85"/>
        <v>0</v>
      </c>
      <c r="N68" s="14"/>
      <c r="O68" s="6"/>
      <c r="P68" s="12" t="str">
        <f>IF(O68=""," ",VLOOKUP(C68,'Ceiling - Project impl.'!$A$1:$F$204,5,FALSE))</f>
        <v xml:space="preserve"> </v>
      </c>
      <c r="Q68" s="13">
        <f t="shared" si="86"/>
        <v>0</v>
      </c>
      <c r="R68" s="14"/>
      <c r="S68" s="6"/>
      <c r="T68" s="12" t="str">
        <f>IF(S68=""," ",VLOOKUP(C68,'Ceiling - Project impl.'!$A$1:$F$204,6,FALSE))</f>
        <v xml:space="preserve"> </v>
      </c>
      <c r="U68" s="13">
        <f t="shared" si="87"/>
        <v>0</v>
      </c>
      <c r="V68" s="76">
        <f t="shared" si="88"/>
        <v>0</v>
      </c>
      <c r="W68" s="15">
        <f t="shared" si="89"/>
        <v>0</v>
      </c>
      <c r="X68" s="141"/>
      <c r="Y68" s="6">
        <f t="shared" si="90"/>
        <v>0</v>
      </c>
      <c r="Z68" s="92"/>
      <c r="AA68" s="12" t="str">
        <f>IF(G68=""," ",VLOOKUP(C68,'Ceiling - Project impl.'!$A$1:$F$204,3,FALSE))</f>
        <v xml:space="preserve"> </v>
      </c>
      <c r="AB68" s="13">
        <f t="shared" si="91"/>
        <v>0</v>
      </c>
      <c r="AC68" s="100">
        <f t="shared" si="92"/>
        <v>0</v>
      </c>
      <c r="AD68" s="14"/>
      <c r="AE68" s="6">
        <f t="shared" si="93"/>
        <v>0</v>
      </c>
      <c r="AF68" s="92"/>
      <c r="AG68" s="12" t="str">
        <f>IF(K68=""," ",VLOOKUP(C68,'Ceiling - Project impl.'!$A$1:$F$204,4,FALSE))</f>
        <v xml:space="preserve"> </v>
      </c>
      <c r="AH68" s="13">
        <f t="shared" si="94"/>
        <v>0</v>
      </c>
      <c r="AI68" s="100">
        <f t="shared" si="95"/>
        <v>0</v>
      </c>
      <c r="AJ68" s="14"/>
      <c r="AK68" s="6">
        <f t="shared" si="96"/>
        <v>0</v>
      </c>
      <c r="AL68" s="92"/>
      <c r="AM68" s="12" t="str">
        <f>IF(O68=""," ",VLOOKUP(C68,'Ceiling - Project impl.'!$A$1:$F$204,5,FALSE))</f>
        <v xml:space="preserve"> </v>
      </c>
      <c r="AN68" s="13">
        <f t="shared" si="97"/>
        <v>0</v>
      </c>
      <c r="AO68" s="100">
        <f t="shared" si="98"/>
        <v>0</v>
      </c>
      <c r="AP68" s="14"/>
      <c r="AQ68" s="6">
        <f t="shared" si="99"/>
        <v>0</v>
      </c>
      <c r="AR68" s="92"/>
      <c r="AS68" s="12" t="str">
        <f>IF(S68=""," ",VLOOKUP(C68,'Ceiling - Project impl.'!$A$1:$F$204,6,FALSE))</f>
        <v xml:space="preserve"> </v>
      </c>
      <c r="AT68" s="13">
        <f t="shared" si="100"/>
        <v>0</v>
      </c>
      <c r="AU68" s="100">
        <f t="shared" si="101"/>
        <v>0</v>
      </c>
      <c r="AV68" s="76">
        <f t="shared" si="102"/>
        <v>0</v>
      </c>
      <c r="AW68" s="15">
        <f t="shared" si="103"/>
        <v>0</v>
      </c>
      <c r="AX68" s="101">
        <f t="shared" si="104"/>
        <v>0</v>
      </c>
      <c r="AY68" s="445"/>
      <c r="AZ68" s="445"/>
      <c r="BA68" s="445"/>
    </row>
    <row r="69" spans="1:53" x14ac:dyDescent="0.2">
      <c r="A69" s="38"/>
      <c r="B69" s="11" t="str">
        <f>IF(A69="","",VLOOKUP(A69,'II.Distribution of grant'!$A$6:$E$45,2,FALSE))</f>
        <v/>
      </c>
      <c r="C69" s="11" t="str">
        <f>IF(A69="","",VLOOKUP(A69,'II.Distribution of grant'!$A$6:$E$45,4,FALSE))</f>
        <v/>
      </c>
      <c r="D69" s="11" t="str">
        <f>IF(A69=""," ",VLOOKUP(C69,'Ceiling - Project impl.'!$A$1:$F$204,2,FALSE))</f>
        <v xml:space="preserve"> </v>
      </c>
      <c r="E69" s="6"/>
      <c r="F69" s="6"/>
      <c r="G69" s="6"/>
      <c r="H69" s="12" t="str">
        <f>IF(G69=""," ",VLOOKUP(C69,'Ceiling - Project impl.'!$A$1:$F$204,3,FALSE))</f>
        <v xml:space="preserve"> </v>
      </c>
      <c r="I69" s="13">
        <f t="shared" si="84"/>
        <v>0</v>
      </c>
      <c r="J69" s="14"/>
      <c r="K69" s="6"/>
      <c r="L69" s="12" t="str">
        <f>IF(K69=""," ",VLOOKUP(C69,'Ceiling - Project impl.'!$A$1:$F$204,4,FALSE))</f>
        <v xml:space="preserve"> </v>
      </c>
      <c r="M69" s="13">
        <f t="shared" si="85"/>
        <v>0</v>
      </c>
      <c r="N69" s="14"/>
      <c r="O69" s="6"/>
      <c r="P69" s="12" t="str">
        <f>IF(O69=""," ",VLOOKUP(C69,'Ceiling - Project impl.'!$A$1:$F$204,5,FALSE))</f>
        <v xml:space="preserve"> </v>
      </c>
      <c r="Q69" s="13">
        <f t="shared" si="86"/>
        <v>0</v>
      </c>
      <c r="R69" s="14"/>
      <c r="S69" s="6"/>
      <c r="T69" s="12" t="str">
        <f>IF(S69=""," ",VLOOKUP(C69,'Ceiling - Project impl.'!$A$1:$F$204,6,FALSE))</f>
        <v xml:space="preserve"> </v>
      </c>
      <c r="U69" s="13">
        <f t="shared" si="87"/>
        <v>0</v>
      </c>
      <c r="V69" s="76">
        <f t="shared" si="88"/>
        <v>0</v>
      </c>
      <c r="W69" s="15">
        <f t="shared" si="89"/>
        <v>0</v>
      </c>
      <c r="X69" s="141"/>
      <c r="Y69" s="6">
        <f t="shared" si="90"/>
        <v>0</v>
      </c>
      <c r="Z69" s="92"/>
      <c r="AA69" s="12" t="str">
        <f>IF(G69=""," ",VLOOKUP(C69,'Ceiling - Project impl.'!$A$1:$F$204,3,FALSE))</f>
        <v xml:space="preserve"> </v>
      </c>
      <c r="AB69" s="13">
        <f t="shared" si="91"/>
        <v>0</v>
      </c>
      <c r="AC69" s="100">
        <f t="shared" si="92"/>
        <v>0</v>
      </c>
      <c r="AD69" s="14"/>
      <c r="AE69" s="6">
        <f t="shared" si="93"/>
        <v>0</v>
      </c>
      <c r="AF69" s="92"/>
      <c r="AG69" s="12" t="str">
        <f>IF(K69=""," ",VLOOKUP(C69,'Ceiling - Project impl.'!$A$1:$F$204,4,FALSE))</f>
        <v xml:space="preserve"> </v>
      </c>
      <c r="AH69" s="13">
        <f t="shared" si="94"/>
        <v>0</v>
      </c>
      <c r="AI69" s="100">
        <f t="shared" si="95"/>
        <v>0</v>
      </c>
      <c r="AJ69" s="14"/>
      <c r="AK69" s="6">
        <f t="shared" si="96"/>
        <v>0</v>
      </c>
      <c r="AL69" s="92"/>
      <c r="AM69" s="12" t="str">
        <f>IF(O69=""," ",VLOOKUP(C69,'Ceiling - Project impl.'!$A$1:$F$204,5,FALSE))</f>
        <v xml:space="preserve"> </v>
      </c>
      <c r="AN69" s="13">
        <f t="shared" si="97"/>
        <v>0</v>
      </c>
      <c r="AO69" s="100">
        <f t="shared" si="98"/>
        <v>0</v>
      </c>
      <c r="AP69" s="14"/>
      <c r="AQ69" s="6">
        <f t="shared" si="99"/>
        <v>0</v>
      </c>
      <c r="AR69" s="92"/>
      <c r="AS69" s="12" t="str">
        <f>IF(S69=""," ",VLOOKUP(C69,'Ceiling - Project impl.'!$A$1:$F$204,6,FALSE))</f>
        <v xml:space="preserve"> </v>
      </c>
      <c r="AT69" s="13">
        <f t="shared" si="100"/>
        <v>0</v>
      </c>
      <c r="AU69" s="100">
        <f t="shared" si="101"/>
        <v>0</v>
      </c>
      <c r="AV69" s="76">
        <f t="shared" si="102"/>
        <v>0</v>
      </c>
      <c r="AW69" s="15">
        <f t="shared" si="103"/>
        <v>0</v>
      </c>
      <c r="AX69" s="101">
        <f t="shared" si="104"/>
        <v>0</v>
      </c>
      <c r="AY69" s="445"/>
      <c r="AZ69" s="445"/>
      <c r="BA69" s="445"/>
    </row>
    <row r="70" spans="1:53" x14ac:dyDescent="0.2">
      <c r="A70" s="38"/>
      <c r="B70" s="11" t="str">
        <f>IF(A70="","",VLOOKUP(A70,'II.Distribution of grant'!$A$6:$E$45,2,FALSE))</f>
        <v/>
      </c>
      <c r="C70" s="11" t="str">
        <f>IF(A70="","",VLOOKUP(A70,'II.Distribution of grant'!$A$6:$E$45,4,FALSE))</f>
        <v/>
      </c>
      <c r="D70" s="11" t="str">
        <f>IF(A70=""," ",VLOOKUP(C70,'Ceiling - Project impl.'!$A$1:$F$204,2,FALSE))</f>
        <v xml:space="preserve"> </v>
      </c>
      <c r="E70" s="6"/>
      <c r="F70" s="6"/>
      <c r="G70" s="6"/>
      <c r="H70" s="12" t="str">
        <f>IF(G70=""," ",VLOOKUP(C70,'Ceiling - Project impl.'!$A$1:$F$204,3,FALSE))</f>
        <v xml:space="preserve"> </v>
      </c>
      <c r="I70" s="13">
        <f t="shared" si="84"/>
        <v>0</v>
      </c>
      <c r="J70" s="14"/>
      <c r="K70" s="6"/>
      <c r="L70" s="12" t="str">
        <f>IF(K70=""," ",VLOOKUP(C70,'Ceiling - Project impl.'!$A$1:$F$204,4,FALSE))</f>
        <v xml:space="preserve"> </v>
      </c>
      <c r="M70" s="13">
        <f t="shared" si="85"/>
        <v>0</v>
      </c>
      <c r="N70" s="14"/>
      <c r="O70" s="6"/>
      <c r="P70" s="12" t="str">
        <f>IF(O70=""," ",VLOOKUP(C70,'Ceiling - Project impl.'!$A$1:$F$204,5,FALSE))</f>
        <v xml:space="preserve"> </v>
      </c>
      <c r="Q70" s="13">
        <f t="shared" si="86"/>
        <v>0</v>
      </c>
      <c r="R70" s="14"/>
      <c r="S70" s="6"/>
      <c r="T70" s="12" t="str">
        <f>IF(S70=""," ",VLOOKUP(C70,'Ceiling - Project impl.'!$A$1:$F$204,6,FALSE))</f>
        <v xml:space="preserve"> </v>
      </c>
      <c r="U70" s="13">
        <f t="shared" si="87"/>
        <v>0</v>
      </c>
      <c r="V70" s="76">
        <f t="shared" si="88"/>
        <v>0</v>
      </c>
      <c r="W70" s="15">
        <f t="shared" si="89"/>
        <v>0</v>
      </c>
      <c r="X70" s="141"/>
      <c r="Y70" s="6">
        <f t="shared" si="90"/>
        <v>0</v>
      </c>
      <c r="Z70" s="92"/>
      <c r="AA70" s="12" t="str">
        <f>IF(G70=""," ",VLOOKUP(C70,'Ceiling - Project impl.'!$A$1:$F$204,3,FALSE))</f>
        <v xml:space="preserve"> </v>
      </c>
      <c r="AB70" s="13">
        <f t="shared" si="91"/>
        <v>0</v>
      </c>
      <c r="AC70" s="100">
        <f t="shared" si="92"/>
        <v>0</v>
      </c>
      <c r="AD70" s="14"/>
      <c r="AE70" s="6">
        <f t="shared" si="93"/>
        <v>0</v>
      </c>
      <c r="AF70" s="92"/>
      <c r="AG70" s="12" t="str">
        <f>IF(K70=""," ",VLOOKUP(C70,'Ceiling - Project impl.'!$A$1:$F$204,4,FALSE))</f>
        <v xml:space="preserve"> </v>
      </c>
      <c r="AH70" s="13">
        <f t="shared" si="94"/>
        <v>0</v>
      </c>
      <c r="AI70" s="100">
        <f t="shared" si="95"/>
        <v>0</v>
      </c>
      <c r="AJ70" s="14"/>
      <c r="AK70" s="6">
        <f t="shared" si="96"/>
        <v>0</v>
      </c>
      <c r="AL70" s="92"/>
      <c r="AM70" s="12" t="str">
        <f>IF(O70=""," ",VLOOKUP(C70,'Ceiling - Project impl.'!$A$1:$F$204,5,FALSE))</f>
        <v xml:space="preserve"> </v>
      </c>
      <c r="AN70" s="13">
        <f t="shared" si="97"/>
        <v>0</v>
      </c>
      <c r="AO70" s="100">
        <f t="shared" si="98"/>
        <v>0</v>
      </c>
      <c r="AP70" s="14"/>
      <c r="AQ70" s="6">
        <f t="shared" si="99"/>
        <v>0</v>
      </c>
      <c r="AR70" s="92"/>
      <c r="AS70" s="12" t="str">
        <f>IF(S70=""," ",VLOOKUP(C70,'Ceiling - Project impl.'!$A$1:$F$204,6,FALSE))</f>
        <v xml:space="preserve"> </v>
      </c>
      <c r="AT70" s="13">
        <f t="shared" si="100"/>
        <v>0</v>
      </c>
      <c r="AU70" s="100">
        <f t="shared" si="101"/>
        <v>0</v>
      </c>
      <c r="AV70" s="76">
        <f t="shared" si="102"/>
        <v>0</v>
      </c>
      <c r="AW70" s="15">
        <f t="shared" si="103"/>
        <v>0</v>
      </c>
      <c r="AX70" s="101">
        <f t="shared" si="104"/>
        <v>0</v>
      </c>
      <c r="AY70" s="445"/>
      <c r="AZ70" s="445"/>
      <c r="BA70" s="445"/>
    </row>
    <row r="71" spans="1:53" x14ac:dyDescent="0.2">
      <c r="A71" s="38"/>
      <c r="B71" s="11" t="str">
        <f>IF(A71="","",VLOOKUP(A71,'II.Distribution of grant'!$A$6:$E$45,2,FALSE))</f>
        <v/>
      </c>
      <c r="C71" s="11" t="str">
        <f>IF(A71="","",VLOOKUP(A71,'II.Distribution of grant'!$A$6:$E$45,4,FALSE))</f>
        <v/>
      </c>
      <c r="D71" s="11" t="str">
        <f>IF(A71=""," ",VLOOKUP(C71,'Ceiling - Project impl.'!$A$1:$F$204,2,FALSE))</f>
        <v xml:space="preserve"> </v>
      </c>
      <c r="E71" s="6"/>
      <c r="F71" s="6"/>
      <c r="G71" s="6"/>
      <c r="H71" s="12" t="str">
        <f>IF(G71=""," ",VLOOKUP(C71,'Ceiling - Project impl.'!$A$1:$F$204,3,FALSE))</f>
        <v xml:space="preserve"> </v>
      </c>
      <c r="I71" s="13">
        <f t="shared" si="84"/>
        <v>0</v>
      </c>
      <c r="J71" s="14"/>
      <c r="K71" s="6"/>
      <c r="L71" s="12" t="str">
        <f>IF(K71=""," ",VLOOKUP(C71,'Ceiling - Project impl.'!$A$1:$F$204,4,FALSE))</f>
        <v xml:space="preserve"> </v>
      </c>
      <c r="M71" s="13">
        <f t="shared" si="85"/>
        <v>0</v>
      </c>
      <c r="N71" s="14"/>
      <c r="O71" s="6"/>
      <c r="P71" s="12" t="str">
        <f>IF(O71=""," ",VLOOKUP(C71,'Ceiling - Project impl.'!$A$1:$F$204,5,FALSE))</f>
        <v xml:space="preserve"> </v>
      </c>
      <c r="Q71" s="13">
        <f t="shared" si="86"/>
        <v>0</v>
      </c>
      <c r="R71" s="14"/>
      <c r="S71" s="6"/>
      <c r="T71" s="12" t="str">
        <f>IF(S71=""," ",VLOOKUP(C71,'Ceiling - Project impl.'!$A$1:$F$204,6,FALSE))</f>
        <v xml:space="preserve"> </v>
      </c>
      <c r="U71" s="13">
        <f t="shared" si="87"/>
        <v>0</v>
      </c>
      <c r="V71" s="76">
        <f t="shared" si="88"/>
        <v>0</v>
      </c>
      <c r="W71" s="15">
        <f t="shared" si="89"/>
        <v>0</v>
      </c>
      <c r="X71" s="141"/>
      <c r="Y71" s="6">
        <f t="shared" si="90"/>
        <v>0</v>
      </c>
      <c r="Z71" s="92"/>
      <c r="AA71" s="12" t="str">
        <f>IF(G71=""," ",VLOOKUP(C71,'Ceiling - Project impl.'!$A$1:$F$204,3,FALSE))</f>
        <v xml:space="preserve"> </v>
      </c>
      <c r="AB71" s="13">
        <f t="shared" si="91"/>
        <v>0</v>
      </c>
      <c r="AC71" s="100">
        <f t="shared" si="92"/>
        <v>0</v>
      </c>
      <c r="AD71" s="14"/>
      <c r="AE71" s="6">
        <f t="shared" si="93"/>
        <v>0</v>
      </c>
      <c r="AF71" s="92"/>
      <c r="AG71" s="12" t="str">
        <f>IF(K71=""," ",VLOOKUP(C71,'Ceiling - Project impl.'!$A$1:$F$204,4,FALSE))</f>
        <v xml:space="preserve"> </v>
      </c>
      <c r="AH71" s="13">
        <f t="shared" si="94"/>
        <v>0</v>
      </c>
      <c r="AI71" s="100">
        <f t="shared" si="95"/>
        <v>0</v>
      </c>
      <c r="AJ71" s="14"/>
      <c r="AK71" s="6">
        <f t="shared" si="96"/>
        <v>0</v>
      </c>
      <c r="AL71" s="92"/>
      <c r="AM71" s="12" t="str">
        <f>IF(O71=""," ",VLOOKUP(C71,'Ceiling - Project impl.'!$A$1:$F$204,5,FALSE))</f>
        <v xml:space="preserve"> </v>
      </c>
      <c r="AN71" s="13">
        <f t="shared" si="97"/>
        <v>0</v>
      </c>
      <c r="AO71" s="100">
        <f t="shared" si="98"/>
        <v>0</v>
      </c>
      <c r="AP71" s="14"/>
      <c r="AQ71" s="6">
        <f t="shared" si="99"/>
        <v>0</v>
      </c>
      <c r="AR71" s="92"/>
      <c r="AS71" s="12" t="str">
        <f>IF(S71=""," ",VLOOKUP(C71,'Ceiling - Project impl.'!$A$1:$F$204,6,FALSE))</f>
        <v xml:space="preserve"> </v>
      </c>
      <c r="AT71" s="13">
        <f t="shared" si="100"/>
        <v>0</v>
      </c>
      <c r="AU71" s="100">
        <f t="shared" si="101"/>
        <v>0</v>
      </c>
      <c r="AV71" s="76">
        <f t="shared" si="102"/>
        <v>0</v>
      </c>
      <c r="AW71" s="15">
        <f t="shared" si="103"/>
        <v>0</v>
      </c>
      <c r="AX71" s="101">
        <f t="shared" si="104"/>
        <v>0</v>
      </c>
      <c r="AY71" s="445"/>
      <c r="AZ71" s="445"/>
      <c r="BA71" s="445"/>
    </row>
    <row r="72" spans="1:53" x14ac:dyDescent="0.2">
      <c r="A72" s="38"/>
      <c r="B72" s="11" t="str">
        <f>IF(A72="","",VLOOKUP(A72,'II.Distribution of grant'!$A$6:$E$45,2,FALSE))</f>
        <v/>
      </c>
      <c r="C72" s="11" t="str">
        <f>IF(A72="","",VLOOKUP(A72,'II.Distribution of grant'!$A$6:$E$45,4,FALSE))</f>
        <v/>
      </c>
      <c r="D72" s="11" t="str">
        <f>IF(A72=""," ",VLOOKUP(C72,'Ceiling - Project impl.'!$A$1:$F$204,2,FALSE))</f>
        <v xml:space="preserve"> </v>
      </c>
      <c r="E72" s="6"/>
      <c r="F72" s="6"/>
      <c r="G72" s="6"/>
      <c r="H72" s="12" t="str">
        <f>IF(G72=""," ",VLOOKUP(C72,'Ceiling - Project impl.'!$A$1:$F$204,3,FALSE))</f>
        <v xml:space="preserve"> </v>
      </c>
      <c r="I72" s="13">
        <f t="shared" si="84"/>
        <v>0</v>
      </c>
      <c r="J72" s="14"/>
      <c r="K72" s="6"/>
      <c r="L72" s="12" t="str">
        <f>IF(K72=""," ",VLOOKUP(C72,'Ceiling - Project impl.'!$A$1:$F$204,4,FALSE))</f>
        <v xml:space="preserve"> </v>
      </c>
      <c r="M72" s="13">
        <f t="shared" si="85"/>
        <v>0</v>
      </c>
      <c r="N72" s="14"/>
      <c r="O72" s="6"/>
      <c r="P72" s="12" t="str">
        <f>IF(O72=""," ",VLOOKUP(C72,'Ceiling - Project impl.'!$A$1:$F$204,5,FALSE))</f>
        <v xml:space="preserve"> </v>
      </c>
      <c r="Q72" s="13">
        <f t="shared" si="86"/>
        <v>0</v>
      </c>
      <c r="R72" s="14"/>
      <c r="S72" s="6"/>
      <c r="T72" s="12" t="str">
        <f>IF(S72=""," ",VLOOKUP(C72,'Ceiling - Project impl.'!$A$1:$F$204,6,FALSE))</f>
        <v xml:space="preserve"> </v>
      </c>
      <c r="U72" s="13">
        <f t="shared" si="87"/>
        <v>0</v>
      </c>
      <c r="V72" s="76">
        <f t="shared" si="88"/>
        <v>0</v>
      </c>
      <c r="W72" s="15">
        <f t="shared" si="89"/>
        <v>0</v>
      </c>
      <c r="X72" s="141"/>
      <c r="Y72" s="6">
        <f t="shared" si="90"/>
        <v>0</v>
      </c>
      <c r="Z72" s="92"/>
      <c r="AA72" s="12" t="str">
        <f>IF(G72=""," ",VLOOKUP(C72,'Ceiling - Project impl.'!$A$1:$F$204,3,FALSE))</f>
        <v xml:space="preserve"> </v>
      </c>
      <c r="AB72" s="13">
        <f t="shared" si="91"/>
        <v>0</v>
      </c>
      <c r="AC72" s="100">
        <f t="shared" si="92"/>
        <v>0</v>
      </c>
      <c r="AD72" s="14"/>
      <c r="AE72" s="6">
        <f t="shared" si="93"/>
        <v>0</v>
      </c>
      <c r="AF72" s="92"/>
      <c r="AG72" s="12" t="str">
        <f>IF(K72=""," ",VLOOKUP(C72,'Ceiling - Project impl.'!$A$1:$F$204,4,FALSE))</f>
        <v xml:space="preserve"> </v>
      </c>
      <c r="AH72" s="13">
        <f t="shared" si="94"/>
        <v>0</v>
      </c>
      <c r="AI72" s="100">
        <f t="shared" si="95"/>
        <v>0</v>
      </c>
      <c r="AJ72" s="14"/>
      <c r="AK72" s="6">
        <f t="shared" si="96"/>
        <v>0</v>
      </c>
      <c r="AL72" s="92"/>
      <c r="AM72" s="12" t="str">
        <f>IF(O72=""," ",VLOOKUP(C72,'Ceiling - Project impl.'!$A$1:$F$204,5,FALSE))</f>
        <v xml:space="preserve"> </v>
      </c>
      <c r="AN72" s="13">
        <f t="shared" si="97"/>
        <v>0</v>
      </c>
      <c r="AO72" s="100">
        <f t="shared" si="98"/>
        <v>0</v>
      </c>
      <c r="AP72" s="14"/>
      <c r="AQ72" s="6">
        <f t="shared" si="99"/>
        <v>0</v>
      </c>
      <c r="AR72" s="92"/>
      <c r="AS72" s="12" t="str">
        <f>IF(S72=""," ",VLOOKUP(C72,'Ceiling - Project impl.'!$A$1:$F$204,6,FALSE))</f>
        <v xml:space="preserve"> </v>
      </c>
      <c r="AT72" s="13">
        <f t="shared" si="100"/>
        <v>0</v>
      </c>
      <c r="AU72" s="100">
        <f t="shared" si="101"/>
        <v>0</v>
      </c>
      <c r="AV72" s="76">
        <f t="shared" si="102"/>
        <v>0</v>
      </c>
      <c r="AW72" s="15">
        <f t="shared" si="103"/>
        <v>0</v>
      </c>
      <c r="AX72" s="101">
        <f t="shared" si="104"/>
        <v>0</v>
      </c>
      <c r="AY72" s="445"/>
      <c r="AZ72" s="445"/>
      <c r="BA72" s="445"/>
    </row>
    <row r="73" spans="1:53" x14ac:dyDescent="0.2">
      <c r="A73" s="38"/>
      <c r="B73" s="11" t="str">
        <f>IF(A73="","",VLOOKUP(A73,'II.Distribution of grant'!$A$6:$E$45,2,FALSE))</f>
        <v/>
      </c>
      <c r="C73" s="11" t="str">
        <f>IF(A73="","",VLOOKUP(A73,'II.Distribution of grant'!$A$6:$E$45,4,FALSE))</f>
        <v/>
      </c>
      <c r="D73" s="11" t="str">
        <f>IF(A73=""," ",VLOOKUP(C73,'Ceiling - Project impl.'!$A$1:$F$204,2,FALSE))</f>
        <v xml:space="preserve"> </v>
      </c>
      <c r="E73" s="6"/>
      <c r="F73" s="6"/>
      <c r="G73" s="6"/>
      <c r="H73" s="12" t="str">
        <f>IF(G73=""," ",VLOOKUP(C73,'Ceiling - Project impl.'!$A$1:$F$204,3,FALSE))</f>
        <v xml:space="preserve"> </v>
      </c>
      <c r="I73" s="13">
        <f t="shared" si="84"/>
        <v>0</v>
      </c>
      <c r="J73" s="14"/>
      <c r="K73" s="6"/>
      <c r="L73" s="12" t="str">
        <f>IF(K73=""," ",VLOOKUP(C73,'Ceiling - Project impl.'!$A$1:$F$204,4,FALSE))</f>
        <v xml:space="preserve"> </v>
      </c>
      <c r="M73" s="13">
        <f t="shared" si="85"/>
        <v>0</v>
      </c>
      <c r="N73" s="14"/>
      <c r="O73" s="6"/>
      <c r="P73" s="12" t="str">
        <f>IF(O73=""," ",VLOOKUP(C73,'Ceiling - Project impl.'!$A$1:$F$204,5,FALSE))</f>
        <v xml:space="preserve"> </v>
      </c>
      <c r="Q73" s="13">
        <f t="shared" si="86"/>
        <v>0</v>
      </c>
      <c r="R73" s="14"/>
      <c r="S73" s="6"/>
      <c r="T73" s="12" t="str">
        <f>IF(S73=""," ",VLOOKUP(C73,'Ceiling - Project impl.'!$A$1:$F$204,6,FALSE))</f>
        <v xml:space="preserve"> </v>
      </c>
      <c r="U73" s="13">
        <f t="shared" si="87"/>
        <v>0</v>
      </c>
      <c r="V73" s="76">
        <f t="shared" si="88"/>
        <v>0</v>
      </c>
      <c r="W73" s="15">
        <f t="shared" si="89"/>
        <v>0</v>
      </c>
      <c r="X73" s="141"/>
      <c r="Y73" s="6">
        <f t="shared" si="90"/>
        <v>0</v>
      </c>
      <c r="Z73" s="92"/>
      <c r="AA73" s="12" t="str">
        <f>IF(G73=""," ",VLOOKUP(C73,'Ceiling - Project impl.'!$A$1:$F$204,3,FALSE))</f>
        <v xml:space="preserve"> </v>
      </c>
      <c r="AB73" s="13">
        <f t="shared" si="91"/>
        <v>0</v>
      </c>
      <c r="AC73" s="100">
        <f t="shared" si="92"/>
        <v>0</v>
      </c>
      <c r="AD73" s="14"/>
      <c r="AE73" s="6">
        <f t="shared" si="93"/>
        <v>0</v>
      </c>
      <c r="AF73" s="92"/>
      <c r="AG73" s="12" t="str">
        <f>IF(K73=""," ",VLOOKUP(C73,'Ceiling - Project impl.'!$A$1:$F$204,4,FALSE))</f>
        <v xml:space="preserve"> </v>
      </c>
      <c r="AH73" s="13">
        <f t="shared" si="94"/>
        <v>0</v>
      </c>
      <c r="AI73" s="100">
        <f t="shared" si="95"/>
        <v>0</v>
      </c>
      <c r="AJ73" s="14"/>
      <c r="AK73" s="6">
        <f t="shared" si="96"/>
        <v>0</v>
      </c>
      <c r="AL73" s="92"/>
      <c r="AM73" s="12" t="str">
        <f>IF(O73=""," ",VLOOKUP(C73,'Ceiling - Project impl.'!$A$1:$F$204,5,FALSE))</f>
        <v xml:space="preserve"> </v>
      </c>
      <c r="AN73" s="13">
        <f t="shared" si="97"/>
        <v>0</v>
      </c>
      <c r="AO73" s="100">
        <f t="shared" si="98"/>
        <v>0</v>
      </c>
      <c r="AP73" s="14"/>
      <c r="AQ73" s="6">
        <f t="shared" si="99"/>
        <v>0</v>
      </c>
      <c r="AR73" s="92"/>
      <c r="AS73" s="12" t="str">
        <f>IF(S73=""," ",VLOOKUP(C73,'Ceiling - Project impl.'!$A$1:$F$204,6,FALSE))</f>
        <v xml:space="preserve"> </v>
      </c>
      <c r="AT73" s="13">
        <f t="shared" si="100"/>
        <v>0</v>
      </c>
      <c r="AU73" s="100">
        <f t="shared" si="101"/>
        <v>0</v>
      </c>
      <c r="AV73" s="76">
        <f t="shared" si="102"/>
        <v>0</v>
      </c>
      <c r="AW73" s="15">
        <f t="shared" si="103"/>
        <v>0</v>
      </c>
      <c r="AX73" s="101">
        <f t="shared" si="104"/>
        <v>0</v>
      </c>
      <c r="AY73" s="445"/>
      <c r="AZ73" s="445"/>
      <c r="BA73" s="445"/>
    </row>
    <row r="74" spans="1:53" x14ac:dyDescent="0.2">
      <c r="A74" s="38"/>
      <c r="B74" s="11" t="str">
        <f>IF(A74="","",VLOOKUP(A74,'II.Distribution of grant'!$A$6:$E$45,2,FALSE))</f>
        <v/>
      </c>
      <c r="C74" s="11" t="str">
        <f>IF(A74="","",VLOOKUP(A74,'II.Distribution of grant'!$A$6:$E$45,4,FALSE))</f>
        <v/>
      </c>
      <c r="D74" s="11" t="str">
        <f>IF(A74=""," ",VLOOKUP(C74,'Ceiling - Project impl.'!$A$1:$F$204,2,FALSE))</f>
        <v xml:space="preserve"> </v>
      </c>
      <c r="E74" s="6"/>
      <c r="F74" s="6"/>
      <c r="G74" s="6"/>
      <c r="H74" s="12" t="str">
        <f>IF(G74=""," ",VLOOKUP(C74,'Ceiling - Project impl.'!$A$1:$F$204,3,FALSE))</f>
        <v xml:space="preserve"> </v>
      </c>
      <c r="I74" s="13">
        <f t="shared" si="84"/>
        <v>0</v>
      </c>
      <c r="J74" s="14"/>
      <c r="K74" s="6"/>
      <c r="L74" s="12" t="str">
        <f>IF(K74=""," ",VLOOKUP(C74,'Ceiling - Project impl.'!$A$1:$F$204,4,FALSE))</f>
        <v xml:space="preserve"> </v>
      </c>
      <c r="M74" s="13">
        <f t="shared" si="85"/>
        <v>0</v>
      </c>
      <c r="N74" s="14"/>
      <c r="O74" s="6"/>
      <c r="P74" s="12" t="str">
        <f>IF(O74=""," ",VLOOKUP(C74,'Ceiling - Project impl.'!$A$1:$F$204,5,FALSE))</f>
        <v xml:space="preserve"> </v>
      </c>
      <c r="Q74" s="13">
        <f t="shared" si="86"/>
        <v>0</v>
      </c>
      <c r="R74" s="14"/>
      <c r="S74" s="6"/>
      <c r="T74" s="12" t="str">
        <f>IF(S74=""," ",VLOOKUP(C74,'Ceiling - Project impl.'!$A$1:$F$204,6,FALSE))</f>
        <v xml:space="preserve"> </v>
      </c>
      <c r="U74" s="13">
        <f t="shared" si="87"/>
        <v>0</v>
      </c>
      <c r="V74" s="76">
        <f t="shared" si="88"/>
        <v>0</v>
      </c>
      <c r="W74" s="15">
        <f t="shared" si="89"/>
        <v>0</v>
      </c>
      <c r="X74" s="141"/>
      <c r="Y74" s="6">
        <f t="shared" si="90"/>
        <v>0</v>
      </c>
      <c r="Z74" s="92"/>
      <c r="AA74" s="12" t="str">
        <f>IF(G74=""," ",VLOOKUP(C74,'Ceiling - Project impl.'!$A$1:$F$204,3,FALSE))</f>
        <v xml:space="preserve"> </v>
      </c>
      <c r="AB74" s="13">
        <f t="shared" si="91"/>
        <v>0</v>
      </c>
      <c r="AC74" s="100">
        <f t="shared" si="92"/>
        <v>0</v>
      </c>
      <c r="AD74" s="14"/>
      <c r="AE74" s="6">
        <f t="shared" si="93"/>
        <v>0</v>
      </c>
      <c r="AF74" s="92"/>
      <c r="AG74" s="12" t="str">
        <f>IF(K74=""," ",VLOOKUP(C74,'Ceiling - Project impl.'!$A$1:$F$204,4,FALSE))</f>
        <v xml:space="preserve"> </v>
      </c>
      <c r="AH74" s="13">
        <f t="shared" si="94"/>
        <v>0</v>
      </c>
      <c r="AI74" s="100">
        <f t="shared" si="95"/>
        <v>0</v>
      </c>
      <c r="AJ74" s="14"/>
      <c r="AK74" s="6">
        <f t="shared" si="96"/>
        <v>0</v>
      </c>
      <c r="AL74" s="92"/>
      <c r="AM74" s="12" t="str">
        <f>IF(O74=""," ",VLOOKUP(C74,'Ceiling - Project impl.'!$A$1:$F$204,5,FALSE))</f>
        <v xml:space="preserve"> </v>
      </c>
      <c r="AN74" s="13">
        <f t="shared" si="97"/>
        <v>0</v>
      </c>
      <c r="AO74" s="100">
        <f t="shared" si="98"/>
        <v>0</v>
      </c>
      <c r="AP74" s="14"/>
      <c r="AQ74" s="6">
        <f t="shared" si="99"/>
        <v>0</v>
      </c>
      <c r="AR74" s="92"/>
      <c r="AS74" s="12" t="str">
        <f>IF(S74=""," ",VLOOKUP(C74,'Ceiling - Project impl.'!$A$1:$F$204,6,FALSE))</f>
        <v xml:space="preserve"> </v>
      </c>
      <c r="AT74" s="13">
        <f t="shared" si="100"/>
        <v>0</v>
      </c>
      <c r="AU74" s="100">
        <f t="shared" si="101"/>
        <v>0</v>
      </c>
      <c r="AV74" s="76">
        <f t="shared" si="102"/>
        <v>0</v>
      </c>
      <c r="AW74" s="15">
        <f t="shared" si="103"/>
        <v>0</v>
      </c>
      <c r="AX74" s="101">
        <f t="shared" si="104"/>
        <v>0</v>
      </c>
      <c r="AY74" s="445"/>
      <c r="AZ74" s="445"/>
      <c r="BA74" s="445"/>
    </row>
    <row r="75" spans="1:53" x14ac:dyDescent="0.2">
      <c r="A75" s="38"/>
      <c r="B75" s="11" t="str">
        <f>IF(A75="","",VLOOKUP(A75,'II.Distribution of grant'!$A$6:$E$45,2,FALSE))</f>
        <v/>
      </c>
      <c r="C75" s="11" t="str">
        <f>IF(A75="","",VLOOKUP(A75,'II.Distribution of grant'!$A$6:$E$45,4,FALSE))</f>
        <v/>
      </c>
      <c r="D75" s="11" t="str">
        <f>IF(A75=""," ",VLOOKUP(C75,'Ceiling - Project impl.'!$A$1:$F$204,2,FALSE))</f>
        <v xml:space="preserve"> </v>
      </c>
      <c r="E75" s="6"/>
      <c r="F75" s="6"/>
      <c r="G75" s="6"/>
      <c r="H75" s="12" t="str">
        <f>IF(G75=""," ",VLOOKUP(C75,'Ceiling - Project impl.'!$A$1:$F$204,3,FALSE))</f>
        <v xml:space="preserve"> </v>
      </c>
      <c r="I75" s="13">
        <f t="shared" si="84"/>
        <v>0</v>
      </c>
      <c r="J75" s="14"/>
      <c r="K75" s="6"/>
      <c r="L75" s="12" t="str">
        <f>IF(K75=""," ",VLOOKUP(C75,'Ceiling - Project impl.'!$A$1:$F$204,4,FALSE))</f>
        <v xml:space="preserve"> </v>
      </c>
      <c r="M75" s="13">
        <f t="shared" si="85"/>
        <v>0</v>
      </c>
      <c r="N75" s="14"/>
      <c r="O75" s="6"/>
      <c r="P75" s="12" t="str">
        <f>IF(O75=""," ",VLOOKUP(C75,'Ceiling - Project impl.'!$A$1:$F$204,5,FALSE))</f>
        <v xml:space="preserve"> </v>
      </c>
      <c r="Q75" s="13">
        <f t="shared" si="86"/>
        <v>0</v>
      </c>
      <c r="R75" s="14"/>
      <c r="S75" s="6"/>
      <c r="T75" s="12" t="str">
        <f>IF(S75=""," ",VLOOKUP(C75,'Ceiling - Project impl.'!$A$1:$F$204,6,FALSE))</f>
        <v xml:space="preserve"> </v>
      </c>
      <c r="U75" s="13">
        <f t="shared" si="87"/>
        <v>0</v>
      </c>
      <c r="V75" s="76">
        <f t="shared" si="88"/>
        <v>0</v>
      </c>
      <c r="W75" s="15">
        <f t="shared" si="89"/>
        <v>0</v>
      </c>
      <c r="X75" s="141"/>
      <c r="Y75" s="6">
        <f t="shared" si="90"/>
        <v>0</v>
      </c>
      <c r="Z75" s="92"/>
      <c r="AA75" s="12" t="str">
        <f>IF(G75=""," ",VLOOKUP(C75,'Ceiling - Project impl.'!$A$1:$F$204,3,FALSE))</f>
        <v xml:space="preserve"> </v>
      </c>
      <c r="AB75" s="13">
        <f t="shared" si="91"/>
        <v>0</v>
      </c>
      <c r="AC75" s="100">
        <f t="shared" si="92"/>
        <v>0</v>
      </c>
      <c r="AD75" s="14"/>
      <c r="AE75" s="6">
        <f t="shared" si="93"/>
        <v>0</v>
      </c>
      <c r="AF75" s="92"/>
      <c r="AG75" s="12" t="str">
        <f>IF(K75=""," ",VLOOKUP(C75,'Ceiling - Project impl.'!$A$1:$F$204,4,FALSE))</f>
        <v xml:space="preserve"> </v>
      </c>
      <c r="AH75" s="13">
        <f t="shared" si="94"/>
        <v>0</v>
      </c>
      <c r="AI75" s="100">
        <f t="shared" si="95"/>
        <v>0</v>
      </c>
      <c r="AJ75" s="14"/>
      <c r="AK75" s="6">
        <f t="shared" si="96"/>
        <v>0</v>
      </c>
      <c r="AL75" s="92"/>
      <c r="AM75" s="12" t="str">
        <f>IF(O75=""," ",VLOOKUP(C75,'Ceiling - Project impl.'!$A$1:$F$204,5,FALSE))</f>
        <v xml:space="preserve"> </v>
      </c>
      <c r="AN75" s="13">
        <f t="shared" si="97"/>
        <v>0</v>
      </c>
      <c r="AO75" s="100">
        <f t="shared" si="98"/>
        <v>0</v>
      </c>
      <c r="AP75" s="14"/>
      <c r="AQ75" s="6">
        <f t="shared" si="99"/>
        <v>0</v>
      </c>
      <c r="AR75" s="92"/>
      <c r="AS75" s="12" t="str">
        <f>IF(S75=""," ",VLOOKUP(C75,'Ceiling - Project impl.'!$A$1:$F$204,6,FALSE))</f>
        <v xml:space="preserve"> </v>
      </c>
      <c r="AT75" s="13">
        <f t="shared" si="100"/>
        <v>0</v>
      </c>
      <c r="AU75" s="100">
        <f t="shared" si="101"/>
        <v>0</v>
      </c>
      <c r="AV75" s="76">
        <f t="shared" si="102"/>
        <v>0</v>
      </c>
      <c r="AW75" s="15">
        <f t="shared" si="103"/>
        <v>0</v>
      </c>
      <c r="AX75" s="101">
        <f t="shared" si="104"/>
        <v>0</v>
      </c>
      <c r="AY75" s="445"/>
      <c r="AZ75" s="445"/>
      <c r="BA75" s="445"/>
    </row>
    <row r="76" spans="1:53" x14ac:dyDescent="0.2">
      <c r="A76" s="38"/>
      <c r="B76" s="11" t="str">
        <f>IF(A76="","",VLOOKUP(A76,'II.Distribution of grant'!$A$6:$E$45,2,FALSE))</f>
        <v/>
      </c>
      <c r="C76" s="11" t="str">
        <f>IF(A76="","",VLOOKUP(A76,'II.Distribution of grant'!$A$6:$E$45,4,FALSE))</f>
        <v/>
      </c>
      <c r="D76" s="11" t="str">
        <f>IF(A76=""," ",VLOOKUP(C76,'Ceiling - Project impl.'!$A$1:$F$204,2,FALSE))</f>
        <v xml:space="preserve"> </v>
      </c>
      <c r="E76" s="6"/>
      <c r="F76" s="6"/>
      <c r="G76" s="6"/>
      <c r="H76" s="12" t="str">
        <f>IF(G76=""," ",VLOOKUP(C76,'Ceiling - Project impl.'!$A$1:$F$204,3,FALSE))</f>
        <v xml:space="preserve"> </v>
      </c>
      <c r="I76" s="13">
        <f t="shared" si="84"/>
        <v>0</v>
      </c>
      <c r="J76" s="14"/>
      <c r="K76" s="6"/>
      <c r="L76" s="12" t="str">
        <f>IF(K76=""," ",VLOOKUP(C76,'Ceiling - Project impl.'!$A$1:$F$204,4,FALSE))</f>
        <v xml:space="preserve"> </v>
      </c>
      <c r="M76" s="13">
        <f t="shared" si="85"/>
        <v>0</v>
      </c>
      <c r="N76" s="14"/>
      <c r="O76" s="6"/>
      <c r="P76" s="12" t="str">
        <f>IF(O76=""," ",VLOOKUP(C76,'Ceiling - Project impl.'!$A$1:$F$204,5,FALSE))</f>
        <v xml:space="preserve"> </v>
      </c>
      <c r="Q76" s="13">
        <f t="shared" si="86"/>
        <v>0</v>
      </c>
      <c r="R76" s="14"/>
      <c r="S76" s="6"/>
      <c r="T76" s="12" t="str">
        <f>IF(S76=""," ",VLOOKUP(C76,'Ceiling - Project impl.'!$A$1:$F$204,6,FALSE))</f>
        <v xml:space="preserve"> </v>
      </c>
      <c r="U76" s="13">
        <f t="shared" si="87"/>
        <v>0</v>
      </c>
      <c r="V76" s="76">
        <f t="shared" si="88"/>
        <v>0</v>
      </c>
      <c r="W76" s="15">
        <f t="shared" si="89"/>
        <v>0</v>
      </c>
      <c r="X76" s="141"/>
      <c r="Y76" s="6">
        <f t="shared" si="90"/>
        <v>0</v>
      </c>
      <c r="Z76" s="92"/>
      <c r="AA76" s="12" t="str">
        <f>IF(G76=""," ",VLOOKUP(C76,'Ceiling - Project impl.'!$A$1:$F$204,3,FALSE))</f>
        <v xml:space="preserve"> </v>
      </c>
      <c r="AB76" s="13">
        <f t="shared" si="91"/>
        <v>0</v>
      </c>
      <c r="AC76" s="100">
        <f t="shared" si="92"/>
        <v>0</v>
      </c>
      <c r="AD76" s="14"/>
      <c r="AE76" s="6">
        <f t="shared" si="93"/>
        <v>0</v>
      </c>
      <c r="AF76" s="92"/>
      <c r="AG76" s="12" t="str">
        <f>IF(K76=""," ",VLOOKUP(C76,'Ceiling - Project impl.'!$A$1:$F$204,4,FALSE))</f>
        <v xml:space="preserve"> </v>
      </c>
      <c r="AH76" s="13">
        <f t="shared" si="94"/>
        <v>0</v>
      </c>
      <c r="AI76" s="100">
        <f t="shared" si="95"/>
        <v>0</v>
      </c>
      <c r="AJ76" s="14"/>
      <c r="AK76" s="6">
        <f t="shared" si="96"/>
        <v>0</v>
      </c>
      <c r="AL76" s="92"/>
      <c r="AM76" s="12" t="str">
        <f>IF(O76=""," ",VLOOKUP(C76,'Ceiling - Project impl.'!$A$1:$F$204,5,FALSE))</f>
        <v xml:space="preserve"> </v>
      </c>
      <c r="AN76" s="13">
        <f t="shared" si="97"/>
        <v>0</v>
      </c>
      <c r="AO76" s="100">
        <f t="shared" si="98"/>
        <v>0</v>
      </c>
      <c r="AP76" s="14"/>
      <c r="AQ76" s="6">
        <f t="shared" si="99"/>
        <v>0</v>
      </c>
      <c r="AR76" s="92"/>
      <c r="AS76" s="12" t="str">
        <f>IF(S76=""," ",VLOOKUP(C76,'Ceiling - Project impl.'!$A$1:$F$204,6,FALSE))</f>
        <v xml:space="preserve"> </v>
      </c>
      <c r="AT76" s="13">
        <f t="shared" si="100"/>
        <v>0</v>
      </c>
      <c r="AU76" s="100">
        <f t="shared" si="101"/>
        <v>0</v>
      </c>
      <c r="AV76" s="76">
        <f t="shared" si="102"/>
        <v>0</v>
      </c>
      <c r="AW76" s="15">
        <f t="shared" si="103"/>
        <v>0</v>
      </c>
      <c r="AX76" s="101">
        <f t="shared" si="104"/>
        <v>0</v>
      </c>
      <c r="AY76" s="445"/>
      <c r="AZ76" s="445"/>
      <c r="BA76" s="445"/>
    </row>
    <row r="77" spans="1:53" x14ac:dyDescent="0.2">
      <c r="A77" s="38"/>
      <c r="B77" s="11" t="str">
        <f>IF(A77="","",VLOOKUP(A77,'II.Distribution of grant'!$A$6:$E$45,2,FALSE))</f>
        <v/>
      </c>
      <c r="C77" s="11" t="str">
        <f>IF(A77="","",VLOOKUP(A77,'II.Distribution of grant'!$A$6:$E$45,4,FALSE))</f>
        <v/>
      </c>
      <c r="D77" s="11" t="str">
        <f>IF(A77=""," ",VLOOKUP(C77,'Ceiling - Project impl.'!$A$1:$F$204,2,FALSE))</f>
        <v xml:space="preserve"> </v>
      </c>
      <c r="E77" s="6"/>
      <c r="F77" s="6"/>
      <c r="G77" s="6"/>
      <c r="H77" s="12" t="str">
        <f>IF(G77=""," ",VLOOKUP(C77,'Ceiling - Project impl.'!$A$1:$F$204,3,FALSE))</f>
        <v xml:space="preserve"> </v>
      </c>
      <c r="I77" s="13">
        <f t="shared" si="84"/>
        <v>0</v>
      </c>
      <c r="J77" s="14"/>
      <c r="K77" s="6"/>
      <c r="L77" s="12" t="str">
        <f>IF(K77=""," ",VLOOKUP(C77,'Ceiling - Project impl.'!$A$1:$F$204,4,FALSE))</f>
        <v xml:space="preserve"> </v>
      </c>
      <c r="M77" s="13">
        <f t="shared" si="85"/>
        <v>0</v>
      </c>
      <c r="N77" s="14"/>
      <c r="O77" s="6"/>
      <c r="P77" s="12" t="str">
        <f>IF(O77=""," ",VLOOKUP(C77,'Ceiling - Project impl.'!$A$1:$F$204,5,FALSE))</f>
        <v xml:space="preserve"> </v>
      </c>
      <c r="Q77" s="13">
        <f t="shared" si="86"/>
        <v>0</v>
      </c>
      <c r="R77" s="14"/>
      <c r="S77" s="6"/>
      <c r="T77" s="12" t="str">
        <f>IF(S77=""," ",VLOOKUP(C77,'Ceiling - Project impl.'!$A$1:$F$204,6,FALSE))</f>
        <v xml:space="preserve"> </v>
      </c>
      <c r="U77" s="13">
        <f t="shared" si="87"/>
        <v>0</v>
      </c>
      <c r="V77" s="76">
        <f t="shared" si="88"/>
        <v>0</v>
      </c>
      <c r="W77" s="15">
        <f t="shared" si="89"/>
        <v>0</v>
      </c>
      <c r="X77" s="141"/>
      <c r="Y77" s="6">
        <f t="shared" si="90"/>
        <v>0</v>
      </c>
      <c r="Z77" s="92"/>
      <c r="AA77" s="12" t="str">
        <f>IF(G77=""," ",VLOOKUP(C77,'Ceiling - Project impl.'!$A$1:$F$204,3,FALSE))</f>
        <v xml:space="preserve"> </v>
      </c>
      <c r="AB77" s="13">
        <f t="shared" si="91"/>
        <v>0</v>
      </c>
      <c r="AC77" s="100">
        <f t="shared" si="92"/>
        <v>0</v>
      </c>
      <c r="AD77" s="14"/>
      <c r="AE77" s="6">
        <f t="shared" si="93"/>
        <v>0</v>
      </c>
      <c r="AF77" s="92"/>
      <c r="AG77" s="12" t="str">
        <f>IF(K77=""," ",VLOOKUP(C77,'Ceiling - Project impl.'!$A$1:$F$204,4,FALSE))</f>
        <v xml:space="preserve"> </v>
      </c>
      <c r="AH77" s="13">
        <f t="shared" si="94"/>
        <v>0</v>
      </c>
      <c r="AI77" s="100">
        <f t="shared" si="95"/>
        <v>0</v>
      </c>
      <c r="AJ77" s="14"/>
      <c r="AK77" s="6">
        <f t="shared" si="96"/>
        <v>0</v>
      </c>
      <c r="AL77" s="92"/>
      <c r="AM77" s="12" t="str">
        <f>IF(O77=""," ",VLOOKUP(C77,'Ceiling - Project impl.'!$A$1:$F$204,5,FALSE))</f>
        <v xml:space="preserve"> </v>
      </c>
      <c r="AN77" s="13">
        <f t="shared" si="97"/>
        <v>0</v>
      </c>
      <c r="AO77" s="100">
        <f t="shared" si="98"/>
        <v>0</v>
      </c>
      <c r="AP77" s="14"/>
      <c r="AQ77" s="6">
        <f t="shared" si="99"/>
        <v>0</v>
      </c>
      <c r="AR77" s="92"/>
      <c r="AS77" s="12" t="str">
        <f>IF(S77=""," ",VLOOKUP(C77,'Ceiling - Project impl.'!$A$1:$F$204,6,FALSE))</f>
        <v xml:space="preserve"> </v>
      </c>
      <c r="AT77" s="13">
        <f t="shared" si="100"/>
        <v>0</v>
      </c>
      <c r="AU77" s="100">
        <f t="shared" si="101"/>
        <v>0</v>
      </c>
      <c r="AV77" s="76">
        <f t="shared" si="102"/>
        <v>0</v>
      </c>
      <c r="AW77" s="15">
        <f t="shared" si="103"/>
        <v>0</v>
      </c>
      <c r="AX77" s="101">
        <f t="shared" si="104"/>
        <v>0</v>
      </c>
      <c r="AY77" s="445"/>
      <c r="AZ77" s="445"/>
      <c r="BA77" s="445"/>
    </row>
    <row r="78" spans="1:53" x14ac:dyDescent="0.2">
      <c r="A78" s="38"/>
      <c r="B78" s="11" t="str">
        <f>IF(A78="","",VLOOKUP(A78,'II.Distribution of grant'!$A$6:$E$45,2,FALSE))</f>
        <v/>
      </c>
      <c r="C78" s="11" t="str">
        <f>IF(A78="","",VLOOKUP(A78,'II.Distribution of grant'!$A$6:$E$45,4,FALSE))</f>
        <v/>
      </c>
      <c r="D78" s="11" t="str">
        <f>IF(A78=""," ",VLOOKUP(C78,'Ceiling - Project impl.'!$A$1:$F$204,2,FALSE))</f>
        <v xml:space="preserve"> </v>
      </c>
      <c r="E78" s="6"/>
      <c r="F78" s="6"/>
      <c r="G78" s="6"/>
      <c r="H78" s="12" t="str">
        <f>IF(G78=""," ",VLOOKUP(C78,'Ceiling - Project impl.'!$A$1:$F$204,3,FALSE))</f>
        <v xml:space="preserve"> </v>
      </c>
      <c r="I78" s="13">
        <f t="shared" si="84"/>
        <v>0</v>
      </c>
      <c r="J78" s="14"/>
      <c r="K78" s="6"/>
      <c r="L78" s="12" t="str">
        <f>IF(K78=""," ",VLOOKUP(C78,'Ceiling - Project impl.'!$A$1:$F$204,4,FALSE))</f>
        <v xml:space="preserve"> </v>
      </c>
      <c r="M78" s="13">
        <f t="shared" si="85"/>
        <v>0</v>
      </c>
      <c r="N78" s="14"/>
      <c r="O78" s="6"/>
      <c r="P78" s="12" t="str">
        <f>IF(O78=""," ",VLOOKUP(C78,'Ceiling - Project impl.'!$A$1:$F$204,5,FALSE))</f>
        <v xml:space="preserve"> </v>
      </c>
      <c r="Q78" s="13">
        <f t="shared" si="86"/>
        <v>0</v>
      </c>
      <c r="R78" s="14"/>
      <c r="S78" s="6"/>
      <c r="T78" s="12" t="str">
        <f>IF(S78=""," ",VLOOKUP(C78,'Ceiling - Project impl.'!$A$1:$F$204,6,FALSE))</f>
        <v xml:space="preserve"> </v>
      </c>
      <c r="U78" s="13">
        <f t="shared" si="87"/>
        <v>0</v>
      </c>
      <c r="V78" s="76">
        <f t="shared" si="88"/>
        <v>0</v>
      </c>
      <c r="W78" s="15">
        <f t="shared" si="89"/>
        <v>0</v>
      </c>
      <c r="X78" s="141"/>
      <c r="Y78" s="6">
        <f t="shared" si="90"/>
        <v>0</v>
      </c>
      <c r="Z78" s="92"/>
      <c r="AA78" s="12" t="str">
        <f>IF(G78=""," ",VLOOKUP(C78,'Ceiling - Project impl.'!$A$1:$F$204,3,FALSE))</f>
        <v xml:space="preserve"> </v>
      </c>
      <c r="AB78" s="13">
        <f t="shared" si="91"/>
        <v>0</v>
      </c>
      <c r="AC78" s="100">
        <f t="shared" si="92"/>
        <v>0</v>
      </c>
      <c r="AD78" s="14"/>
      <c r="AE78" s="6">
        <f t="shared" si="93"/>
        <v>0</v>
      </c>
      <c r="AF78" s="92"/>
      <c r="AG78" s="12" t="str">
        <f>IF(K78=""," ",VLOOKUP(C78,'Ceiling - Project impl.'!$A$1:$F$204,4,FALSE))</f>
        <v xml:space="preserve"> </v>
      </c>
      <c r="AH78" s="13">
        <f t="shared" si="94"/>
        <v>0</v>
      </c>
      <c r="AI78" s="100">
        <f t="shared" si="95"/>
        <v>0</v>
      </c>
      <c r="AJ78" s="14"/>
      <c r="AK78" s="6">
        <f t="shared" si="96"/>
        <v>0</v>
      </c>
      <c r="AL78" s="92"/>
      <c r="AM78" s="12" t="str">
        <f>IF(O78=""," ",VLOOKUP(C78,'Ceiling - Project impl.'!$A$1:$F$204,5,FALSE))</f>
        <v xml:space="preserve"> </v>
      </c>
      <c r="AN78" s="13">
        <f t="shared" si="97"/>
        <v>0</v>
      </c>
      <c r="AO78" s="100">
        <f t="shared" si="98"/>
        <v>0</v>
      </c>
      <c r="AP78" s="14"/>
      <c r="AQ78" s="6">
        <f t="shared" si="99"/>
        <v>0</v>
      </c>
      <c r="AR78" s="92"/>
      <c r="AS78" s="12" t="str">
        <f>IF(S78=""," ",VLOOKUP(C78,'Ceiling - Project impl.'!$A$1:$F$204,6,FALSE))</f>
        <v xml:space="preserve"> </v>
      </c>
      <c r="AT78" s="13">
        <f t="shared" si="100"/>
        <v>0</v>
      </c>
      <c r="AU78" s="100">
        <f t="shared" si="101"/>
        <v>0</v>
      </c>
      <c r="AV78" s="76">
        <f t="shared" si="102"/>
        <v>0</v>
      </c>
      <c r="AW78" s="15">
        <f t="shared" si="103"/>
        <v>0</v>
      </c>
      <c r="AX78" s="101">
        <f t="shared" si="104"/>
        <v>0</v>
      </c>
      <c r="AY78" s="445"/>
      <c r="AZ78" s="445"/>
      <c r="BA78" s="445"/>
    </row>
    <row r="79" spans="1:53" x14ac:dyDescent="0.2">
      <c r="A79" s="38"/>
      <c r="B79" s="11" t="str">
        <f>IF(A79="","",VLOOKUP(A79,'II.Distribution of grant'!$A$6:$E$45,2,FALSE))</f>
        <v/>
      </c>
      <c r="C79" s="11" t="str">
        <f>IF(A79="","",VLOOKUP(A79,'II.Distribution of grant'!$A$6:$E$45,4,FALSE))</f>
        <v/>
      </c>
      <c r="D79" s="11" t="str">
        <f>IF(A79=""," ",VLOOKUP(C79,'Ceiling - Project impl.'!$A$1:$F$204,2,FALSE))</f>
        <v xml:space="preserve"> </v>
      </c>
      <c r="E79" s="6"/>
      <c r="F79" s="6"/>
      <c r="G79" s="6"/>
      <c r="H79" s="12" t="str">
        <f>IF(G79=""," ",VLOOKUP(C79,'Ceiling - Project impl.'!$A$1:$F$204,3,FALSE))</f>
        <v xml:space="preserve"> </v>
      </c>
      <c r="I79" s="13">
        <f t="shared" si="84"/>
        <v>0</v>
      </c>
      <c r="J79" s="14"/>
      <c r="K79" s="6"/>
      <c r="L79" s="12" t="str">
        <f>IF(K79=""," ",VLOOKUP(C79,'Ceiling - Project impl.'!$A$1:$F$204,4,FALSE))</f>
        <v xml:space="preserve"> </v>
      </c>
      <c r="M79" s="13">
        <f t="shared" si="85"/>
        <v>0</v>
      </c>
      <c r="N79" s="14"/>
      <c r="O79" s="6"/>
      <c r="P79" s="12" t="str">
        <f>IF(O79=""," ",VLOOKUP(C79,'Ceiling - Project impl.'!$A$1:$F$204,5,FALSE))</f>
        <v xml:space="preserve"> </v>
      </c>
      <c r="Q79" s="13">
        <f t="shared" si="86"/>
        <v>0</v>
      </c>
      <c r="R79" s="14"/>
      <c r="S79" s="6"/>
      <c r="T79" s="12" t="str">
        <f>IF(S79=""," ",VLOOKUP(C79,'Ceiling - Project impl.'!$A$1:$F$204,6,FALSE))</f>
        <v xml:space="preserve"> </v>
      </c>
      <c r="U79" s="13">
        <f t="shared" si="87"/>
        <v>0</v>
      </c>
      <c r="V79" s="76">
        <f t="shared" si="88"/>
        <v>0</v>
      </c>
      <c r="W79" s="15">
        <f t="shared" si="89"/>
        <v>0</v>
      </c>
      <c r="X79" s="141"/>
      <c r="Y79" s="6">
        <f t="shared" si="90"/>
        <v>0</v>
      </c>
      <c r="Z79" s="92"/>
      <c r="AA79" s="12" t="str">
        <f>IF(G79=""," ",VLOOKUP(C79,'Ceiling - Project impl.'!$A$1:$F$204,3,FALSE))</f>
        <v xml:space="preserve"> </v>
      </c>
      <c r="AB79" s="13">
        <f t="shared" si="91"/>
        <v>0</v>
      </c>
      <c r="AC79" s="100">
        <f t="shared" si="92"/>
        <v>0</v>
      </c>
      <c r="AD79" s="14"/>
      <c r="AE79" s="6">
        <f t="shared" si="93"/>
        <v>0</v>
      </c>
      <c r="AF79" s="92"/>
      <c r="AG79" s="12" t="str">
        <f>IF(K79=""," ",VLOOKUP(C79,'Ceiling - Project impl.'!$A$1:$F$204,4,FALSE))</f>
        <v xml:space="preserve"> </v>
      </c>
      <c r="AH79" s="13">
        <f t="shared" si="94"/>
        <v>0</v>
      </c>
      <c r="AI79" s="100">
        <f t="shared" si="95"/>
        <v>0</v>
      </c>
      <c r="AJ79" s="14"/>
      <c r="AK79" s="6">
        <f t="shared" si="96"/>
        <v>0</v>
      </c>
      <c r="AL79" s="92"/>
      <c r="AM79" s="12" t="str">
        <f>IF(O79=""," ",VLOOKUP(C79,'Ceiling - Project impl.'!$A$1:$F$204,5,FALSE))</f>
        <v xml:space="preserve"> </v>
      </c>
      <c r="AN79" s="13">
        <f t="shared" si="97"/>
        <v>0</v>
      </c>
      <c r="AO79" s="100">
        <f t="shared" si="98"/>
        <v>0</v>
      </c>
      <c r="AP79" s="14"/>
      <c r="AQ79" s="6">
        <f t="shared" si="99"/>
        <v>0</v>
      </c>
      <c r="AR79" s="92"/>
      <c r="AS79" s="12" t="str">
        <f>IF(S79=""," ",VLOOKUP(C79,'Ceiling - Project impl.'!$A$1:$F$204,6,FALSE))</f>
        <v xml:space="preserve"> </v>
      </c>
      <c r="AT79" s="13">
        <f t="shared" si="100"/>
        <v>0</v>
      </c>
      <c r="AU79" s="100">
        <f t="shared" si="101"/>
        <v>0</v>
      </c>
      <c r="AV79" s="76">
        <f t="shared" si="102"/>
        <v>0</v>
      </c>
      <c r="AW79" s="15">
        <f t="shared" si="103"/>
        <v>0</v>
      </c>
      <c r="AX79" s="101">
        <f t="shared" si="104"/>
        <v>0</v>
      </c>
      <c r="AY79" s="445"/>
      <c r="AZ79" s="445"/>
      <c r="BA79" s="445"/>
    </row>
    <row r="80" spans="1:53" x14ac:dyDescent="0.2">
      <c r="A80" s="38"/>
      <c r="B80" s="11" t="str">
        <f>IF(A80="","",VLOOKUP(A80,'II.Distribution of grant'!$A$6:$E$45,2,FALSE))</f>
        <v/>
      </c>
      <c r="C80" s="11" t="str">
        <f>IF(A80="","",VLOOKUP(A80,'II.Distribution of grant'!$A$6:$E$45,4,FALSE))</f>
        <v/>
      </c>
      <c r="D80" s="11" t="str">
        <f>IF(A80=""," ",VLOOKUP(C80,'Ceiling - Project impl.'!$A$1:$F$204,2,FALSE))</f>
        <v xml:space="preserve"> </v>
      </c>
      <c r="E80" s="6"/>
      <c r="F80" s="6"/>
      <c r="G80" s="6"/>
      <c r="H80" s="12" t="str">
        <f>IF(G80=""," ",VLOOKUP(C80,'Ceiling - Project impl.'!$A$1:$F$204,3,FALSE))</f>
        <v xml:space="preserve"> </v>
      </c>
      <c r="I80" s="13">
        <f t="shared" si="84"/>
        <v>0</v>
      </c>
      <c r="J80" s="14"/>
      <c r="K80" s="6"/>
      <c r="L80" s="12" t="str">
        <f>IF(K80=""," ",VLOOKUP(C80,'Ceiling - Project impl.'!$A$1:$F$204,4,FALSE))</f>
        <v xml:space="preserve"> </v>
      </c>
      <c r="M80" s="13">
        <f t="shared" si="85"/>
        <v>0</v>
      </c>
      <c r="N80" s="14"/>
      <c r="O80" s="6"/>
      <c r="P80" s="12" t="str">
        <f>IF(O80=""," ",VLOOKUP(C80,'Ceiling - Project impl.'!$A$1:$F$204,5,FALSE))</f>
        <v xml:space="preserve"> </v>
      </c>
      <c r="Q80" s="13">
        <f t="shared" si="86"/>
        <v>0</v>
      </c>
      <c r="R80" s="14"/>
      <c r="S80" s="6"/>
      <c r="T80" s="12" t="str">
        <f>IF(S80=""," ",VLOOKUP(C80,'Ceiling - Project impl.'!$A$1:$F$204,6,FALSE))</f>
        <v xml:space="preserve"> </v>
      </c>
      <c r="U80" s="13">
        <f t="shared" si="87"/>
        <v>0</v>
      </c>
      <c r="V80" s="76">
        <f t="shared" si="88"/>
        <v>0</v>
      </c>
      <c r="W80" s="15">
        <f t="shared" si="89"/>
        <v>0</v>
      </c>
      <c r="X80" s="141"/>
      <c r="Y80" s="6">
        <f t="shared" si="90"/>
        <v>0</v>
      </c>
      <c r="Z80" s="92"/>
      <c r="AA80" s="12" t="str">
        <f>IF(G80=""," ",VLOOKUP(C80,'Ceiling - Project impl.'!$A$1:$F$204,3,FALSE))</f>
        <v xml:space="preserve"> </v>
      </c>
      <c r="AB80" s="13">
        <f t="shared" si="91"/>
        <v>0</v>
      </c>
      <c r="AC80" s="100">
        <f t="shared" si="92"/>
        <v>0</v>
      </c>
      <c r="AD80" s="14"/>
      <c r="AE80" s="6">
        <f t="shared" si="93"/>
        <v>0</v>
      </c>
      <c r="AF80" s="92"/>
      <c r="AG80" s="12" t="str">
        <f>IF(K80=""," ",VLOOKUP(C80,'Ceiling - Project impl.'!$A$1:$F$204,4,FALSE))</f>
        <v xml:space="preserve"> </v>
      </c>
      <c r="AH80" s="13">
        <f t="shared" si="94"/>
        <v>0</v>
      </c>
      <c r="AI80" s="100">
        <f t="shared" si="95"/>
        <v>0</v>
      </c>
      <c r="AJ80" s="14"/>
      <c r="AK80" s="6">
        <f t="shared" si="96"/>
        <v>0</v>
      </c>
      <c r="AL80" s="92"/>
      <c r="AM80" s="12" t="str">
        <f>IF(O80=""," ",VLOOKUP(C80,'Ceiling - Project impl.'!$A$1:$F$204,5,FALSE))</f>
        <v xml:space="preserve"> </v>
      </c>
      <c r="AN80" s="13">
        <f t="shared" si="97"/>
        <v>0</v>
      </c>
      <c r="AO80" s="100">
        <f t="shared" si="98"/>
        <v>0</v>
      </c>
      <c r="AP80" s="14"/>
      <c r="AQ80" s="6">
        <f t="shared" si="99"/>
        <v>0</v>
      </c>
      <c r="AR80" s="92"/>
      <c r="AS80" s="12" t="str">
        <f>IF(S80=""," ",VLOOKUP(C80,'Ceiling - Project impl.'!$A$1:$F$204,6,FALSE))</f>
        <v xml:space="preserve"> </v>
      </c>
      <c r="AT80" s="13">
        <f t="shared" si="100"/>
        <v>0</v>
      </c>
      <c r="AU80" s="100">
        <f t="shared" si="101"/>
        <v>0</v>
      </c>
      <c r="AV80" s="76">
        <f t="shared" si="102"/>
        <v>0</v>
      </c>
      <c r="AW80" s="15">
        <f t="shared" si="103"/>
        <v>0</v>
      </c>
      <c r="AX80" s="101">
        <f t="shared" si="104"/>
        <v>0</v>
      </c>
      <c r="AY80" s="445"/>
      <c r="AZ80" s="445"/>
      <c r="BA80" s="445"/>
    </row>
    <row r="81" spans="1:53" x14ac:dyDescent="0.2">
      <c r="A81" s="38"/>
      <c r="B81" s="11" t="str">
        <f>IF(A81="","",VLOOKUP(A81,'II.Distribution of grant'!$A$6:$E$45,2,FALSE))</f>
        <v/>
      </c>
      <c r="C81" s="11" t="str">
        <f>IF(A81="","",VLOOKUP(A81,'II.Distribution of grant'!$A$6:$E$45,4,FALSE))</f>
        <v/>
      </c>
      <c r="D81" s="11" t="str">
        <f>IF(A81=""," ",VLOOKUP(C81,'Ceiling - Project impl.'!$A$1:$F$204,2,FALSE))</f>
        <v xml:space="preserve"> </v>
      </c>
      <c r="E81" s="6"/>
      <c r="F81" s="6"/>
      <c r="G81" s="6"/>
      <c r="H81" s="12" t="str">
        <f>IF(G81=""," ",VLOOKUP(C81,'Ceiling - Project impl.'!$A$1:$F$204,3,FALSE))</f>
        <v xml:space="preserve"> </v>
      </c>
      <c r="I81" s="13">
        <f t="shared" si="84"/>
        <v>0</v>
      </c>
      <c r="J81" s="14"/>
      <c r="K81" s="6"/>
      <c r="L81" s="12" t="str">
        <f>IF(K81=""," ",VLOOKUP(C81,'Ceiling - Project impl.'!$A$1:$F$204,4,FALSE))</f>
        <v xml:space="preserve"> </v>
      </c>
      <c r="M81" s="13">
        <f t="shared" si="85"/>
        <v>0</v>
      </c>
      <c r="N81" s="14"/>
      <c r="O81" s="6"/>
      <c r="P81" s="12" t="str">
        <f>IF(O81=""," ",VLOOKUP(C81,'Ceiling - Project impl.'!$A$1:$F$204,5,FALSE))</f>
        <v xml:space="preserve"> </v>
      </c>
      <c r="Q81" s="13">
        <f t="shared" si="86"/>
        <v>0</v>
      </c>
      <c r="R81" s="14"/>
      <c r="S81" s="6"/>
      <c r="T81" s="12" t="str">
        <f>IF(S81=""," ",VLOOKUP(C81,'Ceiling - Project impl.'!$A$1:$F$204,6,FALSE))</f>
        <v xml:space="preserve"> </v>
      </c>
      <c r="U81" s="13">
        <f t="shared" si="87"/>
        <v>0</v>
      </c>
      <c r="V81" s="76">
        <f t="shared" si="88"/>
        <v>0</v>
      </c>
      <c r="W81" s="15">
        <f t="shared" si="89"/>
        <v>0</v>
      </c>
      <c r="X81" s="141"/>
      <c r="Y81" s="6">
        <f t="shared" si="90"/>
        <v>0</v>
      </c>
      <c r="Z81" s="92"/>
      <c r="AA81" s="12" t="str">
        <f>IF(G81=""," ",VLOOKUP(C81,'Ceiling - Project impl.'!$A$1:$F$204,3,FALSE))</f>
        <v xml:space="preserve"> </v>
      </c>
      <c r="AB81" s="13">
        <f t="shared" si="91"/>
        <v>0</v>
      </c>
      <c r="AC81" s="100">
        <f t="shared" si="92"/>
        <v>0</v>
      </c>
      <c r="AD81" s="14"/>
      <c r="AE81" s="6">
        <f t="shared" si="93"/>
        <v>0</v>
      </c>
      <c r="AF81" s="92"/>
      <c r="AG81" s="12" t="str">
        <f>IF(K81=""," ",VLOOKUP(C81,'Ceiling - Project impl.'!$A$1:$F$204,4,FALSE))</f>
        <v xml:space="preserve"> </v>
      </c>
      <c r="AH81" s="13">
        <f t="shared" si="94"/>
        <v>0</v>
      </c>
      <c r="AI81" s="100">
        <f t="shared" si="95"/>
        <v>0</v>
      </c>
      <c r="AJ81" s="14"/>
      <c r="AK81" s="6">
        <f t="shared" si="96"/>
        <v>0</v>
      </c>
      <c r="AL81" s="92"/>
      <c r="AM81" s="12" t="str">
        <f>IF(O81=""," ",VLOOKUP(C81,'Ceiling - Project impl.'!$A$1:$F$204,5,FALSE))</f>
        <v xml:space="preserve"> </v>
      </c>
      <c r="AN81" s="13">
        <f t="shared" si="97"/>
        <v>0</v>
      </c>
      <c r="AO81" s="100">
        <f t="shared" si="98"/>
        <v>0</v>
      </c>
      <c r="AP81" s="14"/>
      <c r="AQ81" s="6">
        <f t="shared" si="99"/>
        <v>0</v>
      </c>
      <c r="AR81" s="92"/>
      <c r="AS81" s="12" t="str">
        <f>IF(S81=""," ",VLOOKUP(C81,'Ceiling - Project impl.'!$A$1:$F$204,6,FALSE))</f>
        <v xml:space="preserve"> </v>
      </c>
      <c r="AT81" s="13">
        <f t="shared" si="100"/>
        <v>0</v>
      </c>
      <c r="AU81" s="100">
        <f t="shared" si="101"/>
        <v>0</v>
      </c>
      <c r="AV81" s="76">
        <f t="shared" si="102"/>
        <v>0</v>
      </c>
      <c r="AW81" s="15">
        <f t="shared" si="103"/>
        <v>0</v>
      </c>
      <c r="AX81" s="101">
        <f t="shared" si="104"/>
        <v>0</v>
      </c>
      <c r="AY81" s="445"/>
      <c r="AZ81" s="445"/>
      <c r="BA81" s="445"/>
    </row>
    <row r="82" spans="1:53" x14ac:dyDescent="0.2">
      <c r="A82" s="38"/>
      <c r="B82" s="11" t="str">
        <f>IF(A82="","",VLOOKUP(A82,'II.Distribution of grant'!$A$6:$E$45,2,FALSE))</f>
        <v/>
      </c>
      <c r="C82" s="11" t="str">
        <f>IF(A82="","",VLOOKUP(A82,'II.Distribution of grant'!$A$6:$E$45,4,FALSE))</f>
        <v/>
      </c>
      <c r="D82" s="11" t="str">
        <f>IF(A82=""," ",VLOOKUP(C82,'Ceiling - Project impl.'!$A$1:$F$204,2,FALSE))</f>
        <v xml:space="preserve"> </v>
      </c>
      <c r="E82" s="6"/>
      <c r="F82" s="6"/>
      <c r="G82" s="6"/>
      <c r="H82" s="12" t="str">
        <f>IF(G82=""," ",VLOOKUP(C82,'Ceiling - Project impl.'!$A$1:$F$204,3,FALSE))</f>
        <v xml:space="preserve"> </v>
      </c>
      <c r="I82" s="13">
        <f t="shared" si="84"/>
        <v>0</v>
      </c>
      <c r="J82" s="14"/>
      <c r="K82" s="6"/>
      <c r="L82" s="12" t="str">
        <f>IF(K82=""," ",VLOOKUP(C82,'Ceiling - Project impl.'!$A$1:$F$204,4,FALSE))</f>
        <v xml:space="preserve"> </v>
      </c>
      <c r="M82" s="13">
        <f t="shared" si="85"/>
        <v>0</v>
      </c>
      <c r="N82" s="14"/>
      <c r="O82" s="6"/>
      <c r="P82" s="12" t="str">
        <f>IF(O82=""," ",VLOOKUP(C82,'Ceiling - Project impl.'!$A$1:$F$204,5,FALSE))</f>
        <v xml:space="preserve"> </v>
      </c>
      <c r="Q82" s="13">
        <f t="shared" si="86"/>
        <v>0</v>
      </c>
      <c r="R82" s="14"/>
      <c r="S82" s="6"/>
      <c r="T82" s="12" t="str">
        <f>IF(S82=""," ",VLOOKUP(C82,'Ceiling - Project impl.'!$A$1:$F$204,6,FALSE))</f>
        <v xml:space="preserve"> </v>
      </c>
      <c r="U82" s="13">
        <f t="shared" si="87"/>
        <v>0</v>
      </c>
      <c r="V82" s="76">
        <f t="shared" si="88"/>
        <v>0</v>
      </c>
      <c r="W82" s="15">
        <f t="shared" si="89"/>
        <v>0</v>
      </c>
      <c r="X82" s="141"/>
      <c r="Y82" s="6">
        <f t="shared" si="90"/>
        <v>0</v>
      </c>
      <c r="Z82" s="92"/>
      <c r="AA82" s="12" t="str">
        <f>IF(G82=""," ",VLOOKUP(C82,'Ceiling - Project impl.'!$A$1:$F$204,3,FALSE))</f>
        <v xml:space="preserve"> </v>
      </c>
      <c r="AB82" s="13">
        <f t="shared" si="91"/>
        <v>0</v>
      </c>
      <c r="AC82" s="100">
        <f t="shared" si="92"/>
        <v>0</v>
      </c>
      <c r="AD82" s="14"/>
      <c r="AE82" s="6">
        <f t="shared" si="93"/>
        <v>0</v>
      </c>
      <c r="AF82" s="92"/>
      <c r="AG82" s="12" t="str">
        <f>IF(K82=""," ",VLOOKUP(C82,'Ceiling - Project impl.'!$A$1:$F$204,4,FALSE))</f>
        <v xml:space="preserve"> </v>
      </c>
      <c r="AH82" s="13">
        <f t="shared" si="94"/>
        <v>0</v>
      </c>
      <c r="AI82" s="100">
        <f t="shared" si="95"/>
        <v>0</v>
      </c>
      <c r="AJ82" s="14"/>
      <c r="AK82" s="6">
        <f t="shared" si="96"/>
        <v>0</v>
      </c>
      <c r="AL82" s="92"/>
      <c r="AM82" s="12" t="str">
        <f>IF(O82=""," ",VLOOKUP(C82,'Ceiling - Project impl.'!$A$1:$F$204,5,FALSE))</f>
        <v xml:space="preserve"> </v>
      </c>
      <c r="AN82" s="13">
        <f t="shared" si="97"/>
        <v>0</v>
      </c>
      <c r="AO82" s="100">
        <f t="shared" si="98"/>
        <v>0</v>
      </c>
      <c r="AP82" s="14"/>
      <c r="AQ82" s="6">
        <f t="shared" si="99"/>
        <v>0</v>
      </c>
      <c r="AR82" s="92"/>
      <c r="AS82" s="12" t="str">
        <f>IF(S82=""," ",VLOOKUP(C82,'Ceiling - Project impl.'!$A$1:$F$204,6,FALSE))</f>
        <v xml:space="preserve"> </v>
      </c>
      <c r="AT82" s="13">
        <f t="shared" si="100"/>
        <v>0</v>
      </c>
      <c r="AU82" s="100">
        <f t="shared" si="101"/>
        <v>0</v>
      </c>
      <c r="AV82" s="76">
        <f t="shared" si="102"/>
        <v>0</v>
      </c>
      <c r="AW82" s="15">
        <f t="shared" si="103"/>
        <v>0</v>
      </c>
      <c r="AX82" s="101">
        <f t="shared" si="104"/>
        <v>0</v>
      </c>
      <c r="AY82" s="445"/>
      <c r="AZ82" s="445"/>
      <c r="BA82" s="445"/>
    </row>
    <row r="83" spans="1:53" x14ac:dyDescent="0.2">
      <c r="A83" s="38"/>
      <c r="B83" s="11" t="str">
        <f>IF(A83="","",VLOOKUP(A83,'II.Distribution of grant'!$A$6:$E$45,2,FALSE))</f>
        <v/>
      </c>
      <c r="C83" s="11" t="str">
        <f>IF(A83="","",VLOOKUP(A83,'II.Distribution of grant'!$A$6:$E$45,4,FALSE))</f>
        <v/>
      </c>
      <c r="D83" s="11" t="str">
        <f>IF(A83=""," ",VLOOKUP(C83,'Ceiling - Project impl.'!$A$1:$F$204,2,FALSE))</f>
        <v xml:space="preserve"> </v>
      </c>
      <c r="E83" s="6"/>
      <c r="F83" s="6"/>
      <c r="G83" s="6"/>
      <c r="H83" s="12" t="str">
        <f>IF(G83=""," ",VLOOKUP(C83,'Ceiling - Project impl.'!$A$1:$F$204,3,FALSE))</f>
        <v xml:space="preserve"> </v>
      </c>
      <c r="I83" s="13">
        <f t="shared" si="84"/>
        <v>0</v>
      </c>
      <c r="J83" s="14"/>
      <c r="K83" s="6"/>
      <c r="L83" s="12" t="str">
        <f>IF(K83=""," ",VLOOKUP(C83,'Ceiling - Project impl.'!$A$1:$F$204,4,FALSE))</f>
        <v xml:space="preserve"> </v>
      </c>
      <c r="M83" s="13">
        <f t="shared" si="85"/>
        <v>0</v>
      </c>
      <c r="N83" s="14"/>
      <c r="O83" s="6"/>
      <c r="P83" s="12" t="str">
        <f>IF(O83=""," ",VLOOKUP(C83,'Ceiling - Project impl.'!$A$1:$F$204,5,FALSE))</f>
        <v xml:space="preserve"> </v>
      </c>
      <c r="Q83" s="13">
        <f t="shared" si="86"/>
        <v>0</v>
      </c>
      <c r="R83" s="14"/>
      <c r="S83" s="6"/>
      <c r="T83" s="12" t="str">
        <f>IF(S83=""," ",VLOOKUP(C83,'Ceiling - Project impl.'!$A$1:$F$204,6,FALSE))</f>
        <v xml:space="preserve"> </v>
      </c>
      <c r="U83" s="13">
        <f t="shared" si="87"/>
        <v>0</v>
      </c>
      <c r="V83" s="76">
        <f t="shared" si="88"/>
        <v>0</v>
      </c>
      <c r="W83" s="15">
        <f t="shared" si="89"/>
        <v>0</v>
      </c>
      <c r="X83" s="141"/>
      <c r="Y83" s="6">
        <f t="shared" si="90"/>
        <v>0</v>
      </c>
      <c r="Z83" s="92"/>
      <c r="AA83" s="12" t="str">
        <f>IF(G83=""," ",VLOOKUP(C83,'Ceiling - Project impl.'!$A$1:$F$204,3,FALSE))</f>
        <v xml:space="preserve"> </v>
      </c>
      <c r="AB83" s="13">
        <f t="shared" si="91"/>
        <v>0</v>
      </c>
      <c r="AC83" s="100">
        <f t="shared" si="92"/>
        <v>0</v>
      </c>
      <c r="AD83" s="14"/>
      <c r="AE83" s="6">
        <f t="shared" si="93"/>
        <v>0</v>
      </c>
      <c r="AF83" s="92"/>
      <c r="AG83" s="12" t="str">
        <f>IF(K83=""," ",VLOOKUP(C83,'Ceiling - Project impl.'!$A$1:$F$204,4,FALSE))</f>
        <v xml:space="preserve"> </v>
      </c>
      <c r="AH83" s="13">
        <f t="shared" si="94"/>
        <v>0</v>
      </c>
      <c r="AI83" s="100">
        <f t="shared" si="95"/>
        <v>0</v>
      </c>
      <c r="AJ83" s="14"/>
      <c r="AK83" s="6">
        <f t="shared" si="96"/>
        <v>0</v>
      </c>
      <c r="AL83" s="92"/>
      <c r="AM83" s="12" t="str">
        <f>IF(O83=""," ",VLOOKUP(C83,'Ceiling - Project impl.'!$A$1:$F$204,5,FALSE))</f>
        <v xml:space="preserve"> </v>
      </c>
      <c r="AN83" s="13">
        <f t="shared" si="97"/>
        <v>0</v>
      </c>
      <c r="AO83" s="100">
        <f t="shared" si="98"/>
        <v>0</v>
      </c>
      <c r="AP83" s="14"/>
      <c r="AQ83" s="6">
        <f t="shared" si="99"/>
        <v>0</v>
      </c>
      <c r="AR83" s="92"/>
      <c r="AS83" s="12" t="str">
        <f>IF(S83=""," ",VLOOKUP(C83,'Ceiling - Project impl.'!$A$1:$F$204,6,FALSE))</f>
        <v xml:space="preserve"> </v>
      </c>
      <c r="AT83" s="13">
        <f t="shared" si="100"/>
        <v>0</v>
      </c>
      <c r="AU83" s="100">
        <f t="shared" si="101"/>
        <v>0</v>
      </c>
      <c r="AV83" s="76">
        <f t="shared" si="102"/>
        <v>0</v>
      </c>
      <c r="AW83" s="15">
        <f t="shared" si="103"/>
        <v>0</v>
      </c>
      <c r="AX83" s="101">
        <f t="shared" si="104"/>
        <v>0</v>
      </c>
      <c r="AY83" s="445"/>
      <c r="AZ83" s="445"/>
      <c r="BA83" s="445"/>
    </row>
    <row r="84" spans="1:53" x14ac:dyDescent="0.2">
      <c r="A84" s="38"/>
      <c r="B84" s="11" t="str">
        <f>IF(A84="","",VLOOKUP(A84,'II.Distribution of grant'!$A$6:$E$45,2,FALSE))</f>
        <v/>
      </c>
      <c r="C84" s="11" t="str">
        <f>IF(A84="","",VLOOKUP(A84,'II.Distribution of grant'!$A$6:$E$45,4,FALSE))</f>
        <v/>
      </c>
      <c r="D84" s="11" t="str">
        <f>IF(A84=""," ",VLOOKUP(C84,'Ceiling - Project impl.'!$A$1:$F$204,2,FALSE))</f>
        <v xml:space="preserve"> </v>
      </c>
      <c r="E84" s="6"/>
      <c r="F84" s="6"/>
      <c r="G84" s="6"/>
      <c r="H84" s="12" t="str">
        <f>IF(G84=""," ",VLOOKUP(C84,'Ceiling - Project impl.'!$A$1:$F$204,3,FALSE))</f>
        <v xml:space="preserve"> </v>
      </c>
      <c r="I84" s="13">
        <f t="shared" si="84"/>
        <v>0</v>
      </c>
      <c r="J84" s="14"/>
      <c r="K84" s="6"/>
      <c r="L84" s="12" t="str">
        <f>IF(K84=""," ",VLOOKUP(C84,'Ceiling - Project impl.'!$A$1:$F$204,4,FALSE))</f>
        <v xml:space="preserve"> </v>
      </c>
      <c r="M84" s="13">
        <f t="shared" si="85"/>
        <v>0</v>
      </c>
      <c r="N84" s="14"/>
      <c r="O84" s="6"/>
      <c r="P84" s="12" t="str">
        <f>IF(O84=""," ",VLOOKUP(C84,'Ceiling - Project impl.'!$A$1:$F$204,5,FALSE))</f>
        <v xml:space="preserve"> </v>
      </c>
      <c r="Q84" s="13">
        <f t="shared" si="86"/>
        <v>0</v>
      </c>
      <c r="R84" s="14"/>
      <c r="S84" s="6"/>
      <c r="T84" s="12" t="str">
        <f>IF(S84=""," ",VLOOKUP(C84,'Ceiling - Project impl.'!$A$1:$F$204,6,FALSE))</f>
        <v xml:space="preserve"> </v>
      </c>
      <c r="U84" s="13">
        <f t="shared" si="87"/>
        <v>0</v>
      </c>
      <c r="V84" s="76">
        <f t="shared" si="88"/>
        <v>0</v>
      </c>
      <c r="W84" s="15">
        <f t="shared" si="89"/>
        <v>0</v>
      </c>
      <c r="X84" s="141"/>
      <c r="Y84" s="6">
        <f t="shared" si="90"/>
        <v>0</v>
      </c>
      <c r="Z84" s="92"/>
      <c r="AA84" s="12" t="str">
        <f>IF(G84=""," ",VLOOKUP(C84,'Ceiling - Project impl.'!$A$1:$F$204,3,FALSE))</f>
        <v xml:space="preserve"> </v>
      </c>
      <c r="AB84" s="13">
        <f t="shared" si="91"/>
        <v>0</v>
      </c>
      <c r="AC84" s="100">
        <f t="shared" si="92"/>
        <v>0</v>
      </c>
      <c r="AD84" s="14"/>
      <c r="AE84" s="6">
        <f t="shared" si="93"/>
        <v>0</v>
      </c>
      <c r="AF84" s="92"/>
      <c r="AG84" s="12" t="str">
        <f>IF(K84=""," ",VLOOKUP(C84,'Ceiling - Project impl.'!$A$1:$F$204,4,FALSE))</f>
        <v xml:space="preserve"> </v>
      </c>
      <c r="AH84" s="13">
        <f t="shared" si="94"/>
        <v>0</v>
      </c>
      <c r="AI84" s="100">
        <f t="shared" si="95"/>
        <v>0</v>
      </c>
      <c r="AJ84" s="14"/>
      <c r="AK84" s="6">
        <f t="shared" si="96"/>
        <v>0</v>
      </c>
      <c r="AL84" s="92"/>
      <c r="AM84" s="12" t="str">
        <f>IF(O84=""," ",VLOOKUP(C84,'Ceiling - Project impl.'!$A$1:$F$204,5,FALSE))</f>
        <v xml:space="preserve"> </v>
      </c>
      <c r="AN84" s="13">
        <f t="shared" si="97"/>
        <v>0</v>
      </c>
      <c r="AO84" s="100">
        <f t="shared" si="98"/>
        <v>0</v>
      </c>
      <c r="AP84" s="14"/>
      <c r="AQ84" s="6">
        <f t="shared" si="99"/>
        <v>0</v>
      </c>
      <c r="AR84" s="92"/>
      <c r="AS84" s="12" t="str">
        <f>IF(S84=""," ",VLOOKUP(C84,'Ceiling - Project impl.'!$A$1:$F$204,6,FALSE))</f>
        <v xml:space="preserve"> </v>
      </c>
      <c r="AT84" s="13">
        <f t="shared" si="100"/>
        <v>0</v>
      </c>
      <c r="AU84" s="100">
        <f t="shared" si="101"/>
        <v>0</v>
      </c>
      <c r="AV84" s="76">
        <f t="shared" si="102"/>
        <v>0</v>
      </c>
      <c r="AW84" s="15">
        <f t="shared" si="103"/>
        <v>0</v>
      </c>
      <c r="AX84" s="101">
        <f t="shared" si="104"/>
        <v>0</v>
      </c>
      <c r="AY84" s="445"/>
      <c r="AZ84" s="445"/>
      <c r="BA84" s="445"/>
    </row>
    <row r="85" spans="1:53" x14ac:dyDescent="0.2">
      <c r="A85" s="38"/>
      <c r="B85" s="11" t="str">
        <f>IF(A85="","",VLOOKUP(A85,'II.Distribution of grant'!$A$6:$E$45,2,FALSE))</f>
        <v/>
      </c>
      <c r="C85" s="11" t="str">
        <f>IF(A85="","",VLOOKUP(A85,'II.Distribution of grant'!$A$6:$E$45,4,FALSE))</f>
        <v/>
      </c>
      <c r="D85" s="11" t="str">
        <f>IF(A85=""," ",VLOOKUP(C85,'Ceiling - Project impl.'!$A$1:$F$204,2,FALSE))</f>
        <v xml:space="preserve"> </v>
      </c>
      <c r="E85" s="6"/>
      <c r="F85" s="6"/>
      <c r="G85" s="6"/>
      <c r="H85" s="12" t="str">
        <f>IF(G85=""," ",VLOOKUP(C85,'Ceiling - Project impl.'!$A$1:$F$204,3,FALSE))</f>
        <v xml:space="preserve"> </v>
      </c>
      <c r="I85" s="13">
        <f t="shared" si="84"/>
        <v>0</v>
      </c>
      <c r="J85" s="14"/>
      <c r="K85" s="6"/>
      <c r="L85" s="12" t="str">
        <f>IF(K85=""," ",VLOOKUP(C85,'Ceiling - Project impl.'!$A$1:$F$204,4,FALSE))</f>
        <v xml:space="preserve"> </v>
      </c>
      <c r="M85" s="13">
        <f t="shared" si="85"/>
        <v>0</v>
      </c>
      <c r="N85" s="14"/>
      <c r="O85" s="6"/>
      <c r="P85" s="12" t="str">
        <f>IF(O85=""," ",VLOOKUP(C85,'Ceiling - Project impl.'!$A$1:$F$204,5,FALSE))</f>
        <v xml:space="preserve"> </v>
      </c>
      <c r="Q85" s="13">
        <f t="shared" si="86"/>
        <v>0</v>
      </c>
      <c r="R85" s="14"/>
      <c r="S85" s="6"/>
      <c r="T85" s="12" t="str">
        <f>IF(S85=""," ",VLOOKUP(C85,'Ceiling - Project impl.'!$A$1:$F$204,6,FALSE))</f>
        <v xml:space="preserve"> </v>
      </c>
      <c r="U85" s="13">
        <f t="shared" si="87"/>
        <v>0</v>
      </c>
      <c r="V85" s="76">
        <f t="shared" si="88"/>
        <v>0</v>
      </c>
      <c r="W85" s="15">
        <f t="shared" si="89"/>
        <v>0</v>
      </c>
      <c r="X85" s="141"/>
      <c r="Y85" s="6">
        <f t="shared" si="90"/>
        <v>0</v>
      </c>
      <c r="Z85" s="92"/>
      <c r="AA85" s="12" t="str">
        <f>IF(G85=""," ",VLOOKUP(C85,'Ceiling - Project impl.'!$A$1:$F$204,3,FALSE))</f>
        <v xml:space="preserve"> </v>
      </c>
      <c r="AB85" s="13">
        <f t="shared" si="91"/>
        <v>0</v>
      </c>
      <c r="AC85" s="100">
        <f t="shared" si="92"/>
        <v>0</v>
      </c>
      <c r="AD85" s="14"/>
      <c r="AE85" s="6">
        <f t="shared" si="93"/>
        <v>0</v>
      </c>
      <c r="AF85" s="92"/>
      <c r="AG85" s="12" t="str">
        <f>IF(K85=""," ",VLOOKUP(C85,'Ceiling - Project impl.'!$A$1:$F$204,4,FALSE))</f>
        <v xml:space="preserve"> </v>
      </c>
      <c r="AH85" s="13">
        <f t="shared" si="94"/>
        <v>0</v>
      </c>
      <c r="AI85" s="100">
        <f t="shared" si="95"/>
        <v>0</v>
      </c>
      <c r="AJ85" s="14"/>
      <c r="AK85" s="6">
        <f t="shared" si="96"/>
        <v>0</v>
      </c>
      <c r="AL85" s="92"/>
      <c r="AM85" s="12" t="str">
        <f>IF(O85=""," ",VLOOKUP(C85,'Ceiling - Project impl.'!$A$1:$F$204,5,FALSE))</f>
        <v xml:space="preserve"> </v>
      </c>
      <c r="AN85" s="13">
        <f t="shared" si="97"/>
        <v>0</v>
      </c>
      <c r="AO85" s="100">
        <f t="shared" si="98"/>
        <v>0</v>
      </c>
      <c r="AP85" s="14"/>
      <c r="AQ85" s="6">
        <f t="shared" si="99"/>
        <v>0</v>
      </c>
      <c r="AR85" s="92"/>
      <c r="AS85" s="12" t="str">
        <f>IF(S85=""," ",VLOOKUP(C85,'Ceiling - Project impl.'!$A$1:$F$204,6,FALSE))</f>
        <v xml:space="preserve"> </v>
      </c>
      <c r="AT85" s="13">
        <f t="shared" si="100"/>
        <v>0</v>
      </c>
      <c r="AU85" s="100">
        <f t="shared" si="101"/>
        <v>0</v>
      </c>
      <c r="AV85" s="76">
        <f t="shared" si="102"/>
        <v>0</v>
      </c>
      <c r="AW85" s="15">
        <f t="shared" si="103"/>
        <v>0</v>
      </c>
      <c r="AX85" s="101">
        <f t="shared" si="104"/>
        <v>0</v>
      </c>
      <c r="AY85" s="445"/>
      <c r="AZ85" s="445"/>
      <c r="BA85" s="445"/>
    </row>
    <row r="86" spans="1:53" x14ac:dyDescent="0.2">
      <c r="A86" s="38"/>
      <c r="B86" s="11" t="str">
        <f>IF(A86="","",VLOOKUP(A86,'II.Distribution of grant'!$A$6:$E$45,2,FALSE))</f>
        <v/>
      </c>
      <c r="C86" s="11" t="str">
        <f>IF(A86="","",VLOOKUP(A86,'II.Distribution of grant'!$A$6:$E$45,4,FALSE))</f>
        <v/>
      </c>
      <c r="D86" s="11" t="str">
        <f>IF(A86=""," ",VLOOKUP(C86,'Ceiling - Project impl.'!$A$1:$F$204,2,FALSE))</f>
        <v xml:space="preserve"> </v>
      </c>
      <c r="E86" s="6"/>
      <c r="F86" s="6"/>
      <c r="G86" s="6"/>
      <c r="H86" s="12" t="str">
        <f>IF(G86=""," ",VLOOKUP(C86,'Ceiling - Project impl.'!$A$1:$F$204,3,FALSE))</f>
        <v xml:space="preserve"> </v>
      </c>
      <c r="I86" s="13">
        <f t="shared" si="84"/>
        <v>0</v>
      </c>
      <c r="J86" s="14"/>
      <c r="K86" s="6"/>
      <c r="L86" s="12" t="str">
        <f>IF(K86=""," ",VLOOKUP(C86,'Ceiling - Project impl.'!$A$1:$F$204,4,FALSE))</f>
        <v xml:space="preserve"> </v>
      </c>
      <c r="M86" s="13">
        <f t="shared" si="85"/>
        <v>0</v>
      </c>
      <c r="N86" s="14"/>
      <c r="O86" s="6"/>
      <c r="P86" s="12" t="str">
        <f>IF(O86=""," ",VLOOKUP(C86,'Ceiling - Project impl.'!$A$1:$F$204,5,FALSE))</f>
        <v xml:space="preserve"> </v>
      </c>
      <c r="Q86" s="13">
        <f t="shared" si="86"/>
        <v>0</v>
      </c>
      <c r="R86" s="14"/>
      <c r="S86" s="6"/>
      <c r="T86" s="12" t="str">
        <f>IF(S86=""," ",VLOOKUP(C86,'Ceiling - Project impl.'!$A$1:$F$204,6,FALSE))</f>
        <v xml:space="preserve"> </v>
      </c>
      <c r="U86" s="13">
        <f t="shared" si="87"/>
        <v>0</v>
      </c>
      <c r="V86" s="76">
        <f t="shared" si="88"/>
        <v>0</v>
      </c>
      <c r="W86" s="15">
        <f t="shared" si="89"/>
        <v>0</v>
      </c>
      <c r="X86" s="141"/>
      <c r="Y86" s="6">
        <f t="shared" si="90"/>
        <v>0</v>
      </c>
      <c r="Z86" s="92"/>
      <c r="AA86" s="12" t="str">
        <f>IF(G86=""," ",VLOOKUP(C86,'Ceiling - Project impl.'!$A$1:$F$204,3,FALSE))</f>
        <v xml:space="preserve"> </v>
      </c>
      <c r="AB86" s="13">
        <f t="shared" si="91"/>
        <v>0</v>
      </c>
      <c r="AC86" s="100">
        <f t="shared" si="92"/>
        <v>0</v>
      </c>
      <c r="AD86" s="14"/>
      <c r="AE86" s="6">
        <f t="shared" si="93"/>
        <v>0</v>
      </c>
      <c r="AF86" s="92"/>
      <c r="AG86" s="12" t="str">
        <f>IF(K86=""," ",VLOOKUP(C86,'Ceiling - Project impl.'!$A$1:$F$204,4,FALSE))</f>
        <v xml:space="preserve"> </v>
      </c>
      <c r="AH86" s="13">
        <f t="shared" si="94"/>
        <v>0</v>
      </c>
      <c r="AI86" s="100">
        <f t="shared" si="95"/>
        <v>0</v>
      </c>
      <c r="AJ86" s="14"/>
      <c r="AK86" s="6">
        <f t="shared" si="96"/>
        <v>0</v>
      </c>
      <c r="AL86" s="92"/>
      <c r="AM86" s="12" t="str">
        <f>IF(O86=""," ",VLOOKUP(C86,'Ceiling - Project impl.'!$A$1:$F$204,5,FALSE))</f>
        <v xml:space="preserve"> </v>
      </c>
      <c r="AN86" s="13">
        <f t="shared" si="97"/>
        <v>0</v>
      </c>
      <c r="AO86" s="100">
        <f t="shared" si="98"/>
        <v>0</v>
      </c>
      <c r="AP86" s="14"/>
      <c r="AQ86" s="6">
        <f t="shared" si="99"/>
        <v>0</v>
      </c>
      <c r="AR86" s="92"/>
      <c r="AS86" s="12" t="str">
        <f>IF(S86=""," ",VLOOKUP(C86,'Ceiling - Project impl.'!$A$1:$F$204,6,FALSE))</f>
        <v xml:space="preserve"> </v>
      </c>
      <c r="AT86" s="13">
        <f t="shared" si="100"/>
        <v>0</v>
      </c>
      <c r="AU86" s="100">
        <f t="shared" si="101"/>
        <v>0</v>
      </c>
      <c r="AV86" s="76">
        <f t="shared" si="102"/>
        <v>0</v>
      </c>
      <c r="AW86" s="15">
        <f t="shared" si="103"/>
        <v>0</v>
      </c>
      <c r="AX86" s="101">
        <f t="shared" si="104"/>
        <v>0</v>
      </c>
      <c r="AY86" s="445"/>
      <c r="AZ86" s="445"/>
      <c r="BA86" s="445"/>
    </row>
    <row r="87" spans="1:53" x14ac:dyDescent="0.2">
      <c r="A87" s="38"/>
      <c r="B87" s="11" t="str">
        <f>IF(A87="","",VLOOKUP(A87,'II.Distribution of grant'!$A$6:$E$45,2,FALSE))</f>
        <v/>
      </c>
      <c r="C87" s="11" t="str">
        <f>IF(A87="","",VLOOKUP(A87,'II.Distribution of grant'!$A$6:$E$45,4,FALSE))</f>
        <v/>
      </c>
      <c r="D87" s="11" t="str">
        <f>IF(A87=""," ",VLOOKUP(C87,'Ceiling - Project impl.'!$A$1:$F$204,2,FALSE))</f>
        <v xml:space="preserve"> </v>
      </c>
      <c r="E87" s="6"/>
      <c r="F87" s="6"/>
      <c r="G87" s="6"/>
      <c r="H87" s="12" t="str">
        <f>IF(G87=""," ",VLOOKUP(C87,'Ceiling - Project impl.'!$A$1:$F$204,3,FALSE))</f>
        <v xml:space="preserve"> </v>
      </c>
      <c r="I87" s="13">
        <f t="shared" si="84"/>
        <v>0</v>
      </c>
      <c r="J87" s="14"/>
      <c r="K87" s="6"/>
      <c r="L87" s="12" t="str">
        <f>IF(K87=""," ",VLOOKUP(C87,'Ceiling - Project impl.'!$A$1:$F$204,4,FALSE))</f>
        <v xml:space="preserve"> </v>
      </c>
      <c r="M87" s="13">
        <f t="shared" si="85"/>
        <v>0</v>
      </c>
      <c r="N87" s="14"/>
      <c r="O87" s="6"/>
      <c r="P87" s="12" t="str">
        <f>IF(O87=""," ",VLOOKUP(C87,'Ceiling - Project impl.'!$A$1:$F$204,5,FALSE))</f>
        <v xml:space="preserve"> </v>
      </c>
      <c r="Q87" s="13">
        <f t="shared" si="86"/>
        <v>0</v>
      </c>
      <c r="R87" s="14"/>
      <c r="S87" s="6"/>
      <c r="T87" s="12" t="str">
        <f>IF(S87=""," ",VLOOKUP(C87,'Ceiling - Project impl.'!$A$1:$F$204,6,FALSE))</f>
        <v xml:space="preserve"> </v>
      </c>
      <c r="U87" s="13">
        <f t="shared" si="87"/>
        <v>0</v>
      </c>
      <c r="V87" s="76">
        <f t="shared" si="88"/>
        <v>0</v>
      </c>
      <c r="W87" s="15">
        <f t="shared" si="89"/>
        <v>0</v>
      </c>
      <c r="X87" s="141"/>
      <c r="Y87" s="6">
        <f t="shared" si="90"/>
        <v>0</v>
      </c>
      <c r="Z87" s="92"/>
      <c r="AA87" s="12" t="str">
        <f>IF(G87=""," ",VLOOKUP(C87,'Ceiling - Project impl.'!$A$1:$F$204,3,FALSE))</f>
        <v xml:space="preserve"> </v>
      </c>
      <c r="AB87" s="13">
        <f t="shared" si="91"/>
        <v>0</v>
      </c>
      <c r="AC87" s="100">
        <f t="shared" si="92"/>
        <v>0</v>
      </c>
      <c r="AD87" s="14"/>
      <c r="AE87" s="6">
        <f t="shared" si="93"/>
        <v>0</v>
      </c>
      <c r="AF87" s="92"/>
      <c r="AG87" s="12" t="str">
        <f>IF(K87=""," ",VLOOKUP(C87,'Ceiling - Project impl.'!$A$1:$F$204,4,FALSE))</f>
        <v xml:space="preserve"> </v>
      </c>
      <c r="AH87" s="13">
        <f t="shared" si="94"/>
        <v>0</v>
      </c>
      <c r="AI87" s="100">
        <f t="shared" si="95"/>
        <v>0</v>
      </c>
      <c r="AJ87" s="14"/>
      <c r="AK87" s="6">
        <f t="shared" si="96"/>
        <v>0</v>
      </c>
      <c r="AL87" s="92"/>
      <c r="AM87" s="12" t="str">
        <f>IF(O87=""," ",VLOOKUP(C87,'Ceiling - Project impl.'!$A$1:$F$204,5,FALSE))</f>
        <v xml:space="preserve"> </v>
      </c>
      <c r="AN87" s="13">
        <f t="shared" si="97"/>
        <v>0</v>
      </c>
      <c r="AO87" s="100">
        <f t="shared" si="98"/>
        <v>0</v>
      </c>
      <c r="AP87" s="14"/>
      <c r="AQ87" s="6">
        <f t="shared" si="99"/>
        <v>0</v>
      </c>
      <c r="AR87" s="92"/>
      <c r="AS87" s="12" t="str">
        <f>IF(S87=""," ",VLOOKUP(C87,'Ceiling - Project impl.'!$A$1:$F$204,6,FALSE))</f>
        <v xml:space="preserve"> </v>
      </c>
      <c r="AT87" s="13">
        <f t="shared" si="100"/>
        <v>0</v>
      </c>
      <c r="AU87" s="100">
        <f t="shared" si="101"/>
        <v>0</v>
      </c>
      <c r="AV87" s="76">
        <f t="shared" si="102"/>
        <v>0</v>
      </c>
      <c r="AW87" s="15">
        <f t="shared" si="103"/>
        <v>0</v>
      </c>
      <c r="AX87" s="101">
        <f t="shared" si="104"/>
        <v>0</v>
      </c>
      <c r="AY87" s="445"/>
      <c r="AZ87" s="445"/>
      <c r="BA87" s="445"/>
    </row>
    <row r="88" spans="1:53" x14ac:dyDescent="0.2">
      <c r="A88" s="38"/>
      <c r="B88" s="11" t="str">
        <f>IF(A88="","",VLOOKUP(A88,'II.Distribution of grant'!$A$6:$E$45,2,FALSE))</f>
        <v/>
      </c>
      <c r="C88" s="11" t="str">
        <f>IF(A88="","",VLOOKUP(A88,'II.Distribution of grant'!$A$6:$E$45,4,FALSE))</f>
        <v/>
      </c>
      <c r="D88" s="11" t="str">
        <f>IF(A88=""," ",VLOOKUP(C88,'Ceiling - Project impl.'!$A$1:$F$204,2,FALSE))</f>
        <v xml:space="preserve"> </v>
      </c>
      <c r="E88" s="6"/>
      <c r="F88" s="6"/>
      <c r="G88" s="6"/>
      <c r="H88" s="12" t="str">
        <f>IF(G88=""," ",VLOOKUP(C88,'Ceiling - Project impl.'!$A$1:$F$204,3,FALSE))</f>
        <v xml:space="preserve"> </v>
      </c>
      <c r="I88" s="13">
        <f t="shared" si="84"/>
        <v>0</v>
      </c>
      <c r="J88" s="14"/>
      <c r="K88" s="6"/>
      <c r="L88" s="12" t="str">
        <f>IF(K88=""," ",VLOOKUP(C88,'Ceiling - Project impl.'!$A$1:$F$204,4,FALSE))</f>
        <v xml:space="preserve"> </v>
      </c>
      <c r="M88" s="13">
        <f t="shared" si="85"/>
        <v>0</v>
      </c>
      <c r="N88" s="14"/>
      <c r="O88" s="6"/>
      <c r="P88" s="12" t="str">
        <f>IF(O88=""," ",VLOOKUP(C88,'Ceiling - Project impl.'!$A$1:$F$204,5,FALSE))</f>
        <v xml:space="preserve"> </v>
      </c>
      <c r="Q88" s="13">
        <f t="shared" si="86"/>
        <v>0</v>
      </c>
      <c r="R88" s="14"/>
      <c r="S88" s="6"/>
      <c r="T88" s="12" t="str">
        <f>IF(S88=""," ",VLOOKUP(C88,'Ceiling - Project impl.'!$A$1:$F$204,6,FALSE))</f>
        <v xml:space="preserve"> </v>
      </c>
      <c r="U88" s="13">
        <f t="shared" si="87"/>
        <v>0</v>
      </c>
      <c r="V88" s="76">
        <f t="shared" si="88"/>
        <v>0</v>
      </c>
      <c r="W88" s="15">
        <f t="shared" si="89"/>
        <v>0</v>
      </c>
      <c r="X88" s="141"/>
      <c r="Y88" s="6">
        <f t="shared" si="90"/>
        <v>0</v>
      </c>
      <c r="Z88" s="92"/>
      <c r="AA88" s="12" t="str">
        <f>IF(G88=""," ",VLOOKUP(C88,'Ceiling - Project impl.'!$A$1:$F$204,3,FALSE))</f>
        <v xml:space="preserve"> </v>
      </c>
      <c r="AB88" s="13">
        <f t="shared" si="91"/>
        <v>0</v>
      </c>
      <c r="AC88" s="100">
        <f t="shared" si="92"/>
        <v>0</v>
      </c>
      <c r="AD88" s="14"/>
      <c r="AE88" s="6">
        <f t="shared" si="93"/>
        <v>0</v>
      </c>
      <c r="AF88" s="92"/>
      <c r="AG88" s="12" t="str">
        <f>IF(K88=""," ",VLOOKUP(C88,'Ceiling - Project impl.'!$A$1:$F$204,4,FALSE))</f>
        <v xml:space="preserve"> </v>
      </c>
      <c r="AH88" s="13">
        <f t="shared" si="94"/>
        <v>0</v>
      </c>
      <c r="AI88" s="100">
        <f t="shared" si="95"/>
        <v>0</v>
      </c>
      <c r="AJ88" s="14"/>
      <c r="AK88" s="6">
        <f t="shared" si="96"/>
        <v>0</v>
      </c>
      <c r="AL88" s="92"/>
      <c r="AM88" s="12" t="str">
        <f>IF(O88=""," ",VLOOKUP(C88,'Ceiling - Project impl.'!$A$1:$F$204,5,FALSE))</f>
        <v xml:space="preserve"> </v>
      </c>
      <c r="AN88" s="13">
        <f t="shared" si="97"/>
        <v>0</v>
      </c>
      <c r="AO88" s="100">
        <f t="shared" si="98"/>
        <v>0</v>
      </c>
      <c r="AP88" s="14"/>
      <c r="AQ88" s="6">
        <f t="shared" si="99"/>
        <v>0</v>
      </c>
      <c r="AR88" s="92"/>
      <c r="AS88" s="12" t="str">
        <f>IF(S88=""," ",VLOOKUP(C88,'Ceiling - Project impl.'!$A$1:$F$204,6,FALSE))</f>
        <v xml:space="preserve"> </v>
      </c>
      <c r="AT88" s="13">
        <f t="shared" si="100"/>
        <v>0</v>
      </c>
      <c r="AU88" s="100">
        <f t="shared" si="101"/>
        <v>0</v>
      </c>
      <c r="AV88" s="76">
        <f t="shared" si="102"/>
        <v>0</v>
      </c>
      <c r="AW88" s="15">
        <f t="shared" si="103"/>
        <v>0</v>
      </c>
      <c r="AX88" s="101">
        <f t="shared" si="104"/>
        <v>0</v>
      </c>
      <c r="AY88" s="445"/>
      <c r="AZ88" s="445"/>
      <c r="BA88" s="445"/>
    </row>
    <row r="89" spans="1:53" x14ac:dyDescent="0.2">
      <c r="A89" s="38"/>
      <c r="B89" s="11" t="str">
        <f>IF(A89="","",VLOOKUP(A89,'II.Distribution of grant'!$A$6:$E$45,2,FALSE))</f>
        <v/>
      </c>
      <c r="C89" s="11" t="str">
        <f>IF(A89="","",VLOOKUP(A89,'II.Distribution of grant'!$A$6:$E$45,4,FALSE))</f>
        <v/>
      </c>
      <c r="D89" s="11" t="str">
        <f>IF(A89=""," ",VLOOKUP(C89,'Ceiling - Project impl.'!$A$1:$F$204,2,FALSE))</f>
        <v xml:space="preserve"> </v>
      </c>
      <c r="E89" s="6"/>
      <c r="F89" s="6"/>
      <c r="G89" s="6"/>
      <c r="H89" s="12" t="str">
        <f>IF(G89=""," ",VLOOKUP(C89,'Ceiling - Project impl.'!$A$1:$F$204,3,FALSE))</f>
        <v xml:space="preserve"> </v>
      </c>
      <c r="I89" s="13">
        <f t="shared" si="84"/>
        <v>0</v>
      </c>
      <c r="J89" s="14"/>
      <c r="K89" s="6"/>
      <c r="L89" s="12" t="str">
        <f>IF(K89=""," ",VLOOKUP(C89,'Ceiling - Project impl.'!$A$1:$F$204,4,FALSE))</f>
        <v xml:space="preserve"> </v>
      </c>
      <c r="M89" s="13">
        <f t="shared" si="85"/>
        <v>0</v>
      </c>
      <c r="N89" s="14"/>
      <c r="O89" s="6"/>
      <c r="P89" s="12" t="str">
        <f>IF(O89=""," ",VLOOKUP(C89,'Ceiling - Project impl.'!$A$1:$F$204,5,FALSE))</f>
        <v xml:space="preserve"> </v>
      </c>
      <c r="Q89" s="13">
        <f t="shared" si="86"/>
        <v>0</v>
      </c>
      <c r="R89" s="14"/>
      <c r="S89" s="6"/>
      <c r="T89" s="12" t="str">
        <f>IF(S89=""," ",VLOOKUP(C89,'Ceiling - Project impl.'!$A$1:$F$204,6,FALSE))</f>
        <v xml:space="preserve"> </v>
      </c>
      <c r="U89" s="13">
        <f t="shared" si="87"/>
        <v>0</v>
      </c>
      <c r="V89" s="76">
        <f t="shared" si="88"/>
        <v>0</v>
      </c>
      <c r="W89" s="15">
        <f t="shared" si="89"/>
        <v>0</v>
      </c>
      <c r="X89" s="141"/>
      <c r="Y89" s="6">
        <f t="shared" si="90"/>
        <v>0</v>
      </c>
      <c r="Z89" s="92"/>
      <c r="AA89" s="12" t="str">
        <f>IF(G89=""," ",VLOOKUP(C89,'Ceiling - Project impl.'!$A$1:$F$204,3,FALSE))</f>
        <v xml:space="preserve"> </v>
      </c>
      <c r="AB89" s="13">
        <f t="shared" si="91"/>
        <v>0</v>
      </c>
      <c r="AC89" s="100">
        <f t="shared" si="92"/>
        <v>0</v>
      </c>
      <c r="AD89" s="14"/>
      <c r="AE89" s="6">
        <f t="shared" si="93"/>
        <v>0</v>
      </c>
      <c r="AF89" s="92"/>
      <c r="AG89" s="12" t="str">
        <f>IF(K89=""," ",VLOOKUP(C89,'Ceiling - Project impl.'!$A$1:$F$204,4,FALSE))</f>
        <v xml:space="preserve"> </v>
      </c>
      <c r="AH89" s="13">
        <f t="shared" si="94"/>
        <v>0</v>
      </c>
      <c r="AI89" s="100">
        <f t="shared" si="95"/>
        <v>0</v>
      </c>
      <c r="AJ89" s="14"/>
      <c r="AK89" s="6">
        <f t="shared" si="96"/>
        <v>0</v>
      </c>
      <c r="AL89" s="92"/>
      <c r="AM89" s="12" t="str">
        <f>IF(O89=""," ",VLOOKUP(C89,'Ceiling - Project impl.'!$A$1:$F$204,5,FALSE))</f>
        <v xml:space="preserve"> </v>
      </c>
      <c r="AN89" s="13">
        <f t="shared" si="97"/>
        <v>0</v>
      </c>
      <c r="AO89" s="100">
        <f t="shared" si="98"/>
        <v>0</v>
      </c>
      <c r="AP89" s="14"/>
      <c r="AQ89" s="6">
        <f t="shared" si="99"/>
        <v>0</v>
      </c>
      <c r="AR89" s="92"/>
      <c r="AS89" s="12" t="str">
        <f>IF(S89=""," ",VLOOKUP(C89,'Ceiling - Project impl.'!$A$1:$F$204,6,FALSE))</f>
        <v xml:space="preserve"> </v>
      </c>
      <c r="AT89" s="13">
        <f t="shared" si="100"/>
        <v>0</v>
      </c>
      <c r="AU89" s="100">
        <f t="shared" si="101"/>
        <v>0</v>
      </c>
      <c r="AV89" s="76">
        <f t="shared" si="102"/>
        <v>0</v>
      </c>
      <c r="AW89" s="15">
        <f t="shared" si="103"/>
        <v>0</v>
      </c>
      <c r="AX89" s="101">
        <f t="shared" si="104"/>
        <v>0</v>
      </c>
      <c r="AY89" s="445"/>
      <c r="AZ89" s="445"/>
      <c r="BA89" s="445"/>
    </row>
    <row r="90" spans="1:53" x14ac:dyDescent="0.2">
      <c r="A90" s="38"/>
      <c r="B90" s="11" t="str">
        <f>IF(A90="","",VLOOKUP(A90,'II.Distribution of grant'!$A$6:$E$45,2,FALSE))</f>
        <v/>
      </c>
      <c r="C90" s="11" t="str">
        <f>IF(A90="","",VLOOKUP(A90,'II.Distribution of grant'!$A$6:$E$45,4,FALSE))</f>
        <v/>
      </c>
      <c r="D90" s="11" t="str">
        <f>IF(A90=""," ",VLOOKUP(C90,'Ceiling - Project impl.'!$A$1:$F$204,2,FALSE))</f>
        <v xml:space="preserve"> </v>
      </c>
      <c r="E90" s="6"/>
      <c r="F90" s="6"/>
      <c r="G90" s="6"/>
      <c r="H90" s="12" t="str">
        <f>IF(G90=""," ",VLOOKUP(C90,'Ceiling - Project impl.'!$A$1:$F$204,3,FALSE))</f>
        <v xml:space="preserve"> </v>
      </c>
      <c r="I90" s="13">
        <f t="shared" si="84"/>
        <v>0</v>
      </c>
      <c r="J90" s="14"/>
      <c r="K90" s="6"/>
      <c r="L90" s="12" t="str">
        <f>IF(K90=""," ",VLOOKUP(C90,'Ceiling - Project impl.'!$A$1:$F$204,4,FALSE))</f>
        <v xml:space="preserve"> </v>
      </c>
      <c r="M90" s="13">
        <f t="shared" si="85"/>
        <v>0</v>
      </c>
      <c r="N90" s="14"/>
      <c r="O90" s="6"/>
      <c r="P90" s="12" t="str">
        <f>IF(O90=""," ",VLOOKUP(C90,'Ceiling - Project impl.'!$A$1:$F$204,5,FALSE))</f>
        <v xml:space="preserve"> </v>
      </c>
      <c r="Q90" s="13">
        <f t="shared" si="86"/>
        <v>0</v>
      </c>
      <c r="R90" s="14"/>
      <c r="S90" s="6"/>
      <c r="T90" s="12" t="str">
        <f>IF(S90=""," ",VLOOKUP(C90,'Ceiling - Project impl.'!$A$1:$F$204,6,FALSE))</f>
        <v xml:space="preserve"> </v>
      </c>
      <c r="U90" s="13">
        <f t="shared" si="87"/>
        <v>0</v>
      </c>
      <c r="V90" s="76">
        <f t="shared" si="88"/>
        <v>0</v>
      </c>
      <c r="W90" s="15">
        <f t="shared" si="89"/>
        <v>0</v>
      </c>
      <c r="X90" s="141"/>
      <c r="Y90" s="6">
        <f t="shared" si="90"/>
        <v>0</v>
      </c>
      <c r="Z90" s="92"/>
      <c r="AA90" s="12" t="str">
        <f>IF(G90=""," ",VLOOKUP(C90,'Ceiling - Project impl.'!$A$1:$F$204,3,FALSE))</f>
        <v xml:space="preserve"> </v>
      </c>
      <c r="AB90" s="13">
        <f t="shared" si="91"/>
        <v>0</v>
      </c>
      <c r="AC90" s="100">
        <f t="shared" si="92"/>
        <v>0</v>
      </c>
      <c r="AD90" s="14"/>
      <c r="AE90" s="6">
        <f t="shared" si="93"/>
        <v>0</v>
      </c>
      <c r="AF90" s="92"/>
      <c r="AG90" s="12" t="str">
        <f>IF(K90=""," ",VLOOKUP(C90,'Ceiling - Project impl.'!$A$1:$F$204,4,FALSE))</f>
        <v xml:space="preserve"> </v>
      </c>
      <c r="AH90" s="13">
        <f t="shared" si="94"/>
        <v>0</v>
      </c>
      <c r="AI90" s="100">
        <f t="shared" si="95"/>
        <v>0</v>
      </c>
      <c r="AJ90" s="14"/>
      <c r="AK90" s="6">
        <f t="shared" si="96"/>
        <v>0</v>
      </c>
      <c r="AL90" s="92"/>
      <c r="AM90" s="12" t="str">
        <f>IF(O90=""," ",VLOOKUP(C90,'Ceiling - Project impl.'!$A$1:$F$204,5,FALSE))</f>
        <v xml:space="preserve"> </v>
      </c>
      <c r="AN90" s="13">
        <f t="shared" si="97"/>
        <v>0</v>
      </c>
      <c r="AO90" s="100">
        <f t="shared" si="98"/>
        <v>0</v>
      </c>
      <c r="AP90" s="14"/>
      <c r="AQ90" s="6">
        <f t="shared" si="99"/>
        <v>0</v>
      </c>
      <c r="AR90" s="92"/>
      <c r="AS90" s="12" t="str">
        <f>IF(S90=""," ",VLOOKUP(C90,'Ceiling - Project impl.'!$A$1:$F$204,6,FALSE))</f>
        <v xml:space="preserve"> </v>
      </c>
      <c r="AT90" s="13">
        <f t="shared" si="100"/>
        <v>0</v>
      </c>
      <c r="AU90" s="100">
        <f t="shared" si="101"/>
        <v>0</v>
      </c>
      <c r="AV90" s="76">
        <f t="shared" si="102"/>
        <v>0</v>
      </c>
      <c r="AW90" s="15">
        <f t="shared" si="103"/>
        <v>0</v>
      </c>
      <c r="AX90" s="101">
        <f t="shared" si="104"/>
        <v>0</v>
      </c>
      <c r="AY90" s="445"/>
      <c r="AZ90" s="445"/>
      <c r="BA90" s="445"/>
    </row>
    <row r="91" spans="1:53" x14ac:dyDescent="0.2">
      <c r="A91" s="38"/>
      <c r="B91" s="11" t="str">
        <f>IF(A91="","",VLOOKUP(A91,'II.Distribution of grant'!$A$6:$E$45,2,FALSE))</f>
        <v/>
      </c>
      <c r="C91" s="11" t="str">
        <f>IF(A91="","",VLOOKUP(A91,'II.Distribution of grant'!$A$6:$E$45,4,FALSE))</f>
        <v/>
      </c>
      <c r="D91" s="11" t="str">
        <f>IF(A91=""," ",VLOOKUP(C91,'Ceiling - Project impl.'!$A$1:$F$204,2,FALSE))</f>
        <v xml:space="preserve"> </v>
      </c>
      <c r="E91" s="6"/>
      <c r="F91" s="6"/>
      <c r="G91" s="6"/>
      <c r="H91" s="12" t="str">
        <f>IF(G91=""," ",VLOOKUP(C91,'Ceiling - Project impl.'!$A$1:$F$204,3,FALSE))</f>
        <v xml:space="preserve"> </v>
      </c>
      <c r="I91" s="13">
        <f t="shared" si="84"/>
        <v>0</v>
      </c>
      <c r="J91" s="14"/>
      <c r="K91" s="6"/>
      <c r="L91" s="12" t="str">
        <f>IF(K91=""," ",VLOOKUP(C91,'Ceiling - Project impl.'!$A$1:$F$204,4,FALSE))</f>
        <v xml:space="preserve"> </v>
      </c>
      <c r="M91" s="13">
        <f t="shared" si="85"/>
        <v>0</v>
      </c>
      <c r="N91" s="14"/>
      <c r="O91" s="6"/>
      <c r="P91" s="12" t="str">
        <f>IF(O91=""," ",VLOOKUP(C91,'Ceiling - Project impl.'!$A$1:$F$204,5,FALSE))</f>
        <v xml:space="preserve"> </v>
      </c>
      <c r="Q91" s="13">
        <f t="shared" si="86"/>
        <v>0</v>
      </c>
      <c r="R91" s="14"/>
      <c r="S91" s="6"/>
      <c r="T91" s="12" t="str">
        <f>IF(S91=""," ",VLOOKUP(C91,'Ceiling - Project impl.'!$A$1:$F$204,6,FALSE))</f>
        <v xml:space="preserve"> </v>
      </c>
      <c r="U91" s="13">
        <f t="shared" si="87"/>
        <v>0</v>
      </c>
      <c r="V91" s="76">
        <f t="shared" si="88"/>
        <v>0</v>
      </c>
      <c r="W91" s="15">
        <f t="shared" si="89"/>
        <v>0</v>
      </c>
      <c r="X91" s="141"/>
      <c r="Y91" s="6">
        <f t="shared" si="90"/>
        <v>0</v>
      </c>
      <c r="Z91" s="92"/>
      <c r="AA91" s="12" t="str">
        <f>IF(G91=""," ",VLOOKUP(C91,'Ceiling - Project impl.'!$A$1:$F$204,3,FALSE))</f>
        <v xml:space="preserve"> </v>
      </c>
      <c r="AB91" s="13">
        <f t="shared" si="91"/>
        <v>0</v>
      </c>
      <c r="AC91" s="100">
        <f t="shared" si="92"/>
        <v>0</v>
      </c>
      <c r="AD91" s="14"/>
      <c r="AE91" s="6">
        <f t="shared" si="93"/>
        <v>0</v>
      </c>
      <c r="AF91" s="92"/>
      <c r="AG91" s="12" t="str">
        <f>IF(K91=""," ",VLOOKUP(C91,'Ceiling - Project impl.'!$A$1:$F$204,4,FALSE))</f>
        <v xml:space="preserve"> </v>
      </c>
      <c r="AH91" s="13">
        <f t="shared" si="94"/>
        <v>0</v>
      </c>
      <c r="AI91" s="100">
        <f t="shared" si="95"/>
        <v>0</v>
      </c>
      <c r="AJ91" s="14"/>
      <c r="AK91" s="6">
        <f t="shared" si="96"/>
        <v>0</v>
      </c>
      <c r="AL91" s="92"/>
      <c r="AM91" s="12" t="str">
        <f>IF(O91=""," ",VLOOKUP(C91,'Ceiling - Project impl.'!$A$1:$F$204,5,FALSE))</f>
        <v xml:space="preserve"> </v>
      </c>
      <c r="AN91" s="13">
        <f t="shared" si="97"/>
        <v>0</v>
      </c>
      <c r="AO91" s="100">
        <f t="shared" si="98"/>
        <v>0</v>
      </c>
      <c r="AP91" s="14"/>
      <c r="AQ91" s="6">
        <f t="shared" si="99"/>
        <v>0</v>
      </c>
      <c r="AR91" s="92"/>
      <c r="AS91" s="12" t="str">
        <f>IF(S91=""," ",VLOOKUP(C91,'Ceiling - Project impl.'!$A$1:$F$204,6,FALSE))</f>
        <v xml:space="preserve"> </v>
      </c>
      <c r="AT91" s="13">
        <f t="shared" si="100"/>
        <v>0</v>
      </c>
      <c r="AU91" s="100">
        <f t="shared" si="101"/>
        <v>0</v>
      </c>
      <c r="AV91" s="76">
        <f t="shared" si="102"/>
        <v>0</v>
      </c>
      <c r="AW91" s="15">
        <f t="shared" si="103"/>
        <v>0</v>
      </c>
      <c r="AX91" s="101">
        <f t="shared" si="104"/>
        <v>0</v>
      </c>
      <c r="AY91" s="445"/>
      <c r="AZ91" s="445"/>
      <c r="BA91" s="445"/>
    </row>
    <row r="92" spans="1:53" x14ac:dyDescent="0.2">
      <c r="A92" s="38"/>
      <c r="B92" s="11" t="str">
        <f>IF(A92="","",VLOOKUP(A92,'II.Distribution of grant'!$A$6:$E$45,2,FALSE))</f>
        <v/>
      </c>
      <c r="C92" s="11" t="str">
        <f>IF(A92="","",VLOOKUP(A92,'II.Distribution of grant'!$A$6:$E$45,4,FALSE))</f>
        <v/>
      </c>
      <c r="D92" s="11" t="str">
        <f>IF(A92=""," ",VLOOKUP(C92,'Ceiling - Project impl.'!$A$1:$F$204,2,FALSE))</f>
        <v xml:space="preserve"> </v>
      </c>
      <c r="E92" s="6"/>
      <c r="F92" s="6"/>
      <c r="G92" s="6"/>
      <c r="H92" s="12" t="str">
        <f>IF(G92=""," ",VLOOKUP(C92,'Ceiling - Project impl.'!$A$1:$F$204,3,FALSE))</f>
        <v xml:space="preserve"> </v>
      </c>
      <c r="I92" s="13">
        <f t="shared" si="84"/>
        <v>0</v>
      </c>
      <c r="J92" s="14"/>
      <c r="K92" s="6"/>
      <c r="L92" s="12" t="str">
        <f>IF(K92=""," ",VLOOKUP(C92,'Ceiling - Project impl.'!$A$1:$F$204,4,FALSE))</f>
        <v xml:space="preserve"> </v>
      </c>
      <c r="M92" s="13">
        <f t="shared" si="85"/>
        <v>0</v>
      </c>
      <c r="N92" s="14"/>
      <c r="O92" s="6"/>
      <c r="P92" s="12" t="str">
        <f>IF(O92=""," ",VLOOKUP(C92,'Ceiling - Project impl.'!$A$1:$F$204,5,FALSE))</f>
        <v xml:space="preserve"> </v>
      </c>
      <c r="Q92" s="13">
        <f t="shared" si="86"/>
        <v>0</v>
      </c>
      <c r="R92" s="14"/>
      <c r="S92" s="6"/>
      <c r="T92" s="12" t="str">
        <f>IF(S92=""," ",VLOOKUP(C92,'Ceiling - Project impl.'!$A$1:$F$204,6,FALSE))</f>
        <v xml:space="preserve"> </v>
      </c>
      <c r="U92" s="13">
        <f t="shared" si="87"/>
        <v>0</v>
      </c>
      <c r="V92" s="76">
        <f t="shared" si="88"/>
        <v>0</v>
      </c>
      <c r="W92" s="15">
        <f t="shared" si="89"/>
        <v>0</v>
      </c>
      <c r="X92" s="141"/>
      <c r="Y92" s="6">
        <f t="shared" si="90"/>
        <v>0</v>
      </c>
      <c r="Z92" s="92"/>
      <c r="AA92" s="12" t="str">
        <f>IF(G92=""," ",VLOOKUP(C92,'Ceiling - Project impl.'!$A$1:$F$204,3,FALSE))</f>
        <v xml:space="preserve"> </v>
      </c>
      <c r="AB92" s="13">
        <f t="shared" si="91"/>
        <v>0</v>
      </c>
      <c r="AC92" s="100">
        <f t="shared" si="92"/>
        <v>0</v>
      </c>
      <c r="AD92" s="14"/>
      <c r="AE92" s="6">
        <f t="shared" si="93"/>
        <v>0</v>
      </c>
      <c r="AF92" s="92"/>
      <c r="AG92" s="12" t="str">
        <f>IF(K92=""," ",VLOOKUP(C92,'Ceiling - Project impl.'!$A$1:$F$204,4,FALSE))</f>
        <v xml:space="preserve"> </v>
      </c>
      <c r="AH92" s="13">
        <f t="shared" si="94"/>
        <v>0</v>
      </c>
      <c r="AI92" s="100">
        <f t="shared" si="95"/>
        <v>0</v>
      </c>
      <c r="AJ92" s="14"/>
      <c r="AK92" s="6">
        <f t="shared" si="96"/>
        <v>0</v>
      </c>
      <c r="AL92" s="92"/>
      <c r="AM92" s="12" t="str">
        <f>IF(O92=""," ",VLOOKUP(C92,'Ceiling - Project impl.'!$A$1:$F$204,5,FALSE))</f>
        <v xml:space="preserve"> </v>
      </c>
      <c r="AN92" s="13">
        <f t="shared" si="97"/>
        <v>0</v>
      </c>
      <c r="AO92" s="100">
        <f t="shared" si="98"/>
        <v>0</v>
      </c>
      <c r="AP92" s="14"/>
      <c r="AQ92" s="6">
        <f t="shared" si="99"/>
        <v>0</v>
      </c>
      <c r="AR92" s="92"/>
      <c r="AS92" s="12" t="str">
        <f>IF(S92=""," ",VLOOKUP(C92,'Ceiling - Project impl.'!$A$1:$F$204,6,FALSE))</f>
        <v xml:space="preserve"> </v>
      </c>
      <c r="AT92" s="13">
        <f t="shared" si="100"/>
        <v>0</v>
      </c>
      <c r="AU92" s="100">
        <f t="shared" si="101"/>
        <v>0</v>
      </c>
      <c r="AV92" s="76">
        <f t="shared" si="102"/>
        <v>0</v>
      </c>
      <c r="AW92" s="15">
        <f t="shared" si="103"/>
        <v>0</v>
      </c>
      <c r="AX92" s="101">
        <f t="shared" si="104"/>
        <v>0</v>
      </c>
      <c r="AY92" s="445"/>
      <c r="AZ92" s="445"/>
      <c r="BA92" s="445"/>
    </row>
    <row r="93" spans="1:53" x14ac:dyDescent="0.2">
      <c r="A93" s="38"/>
      <c r="B93" s="11" t="str">
        <f>IF(A93="","",VLOOKUP(A93,'II.Distribution of grant'!$A$6:$E$45,2,FALSE))</f>
        <v/>
      </c>
      <c r="C93" s="11" t="str">
        <f>IF(A93="","",VLOOKUP(A93,'II.Distribution of grant'!$A$6:$E$45,4,FALSE))</f>
        <v/>
      </c>
      <c r="D93" s="11" t="str">
        <f>IF(A93=""," ",VLOOKUP(C93,'Ceiling - Project impl.'!$A$1:$F$204,2,FALSE))</f>
        <v xml:space="preserve"> </v>
      </c>
      <c r="E93" s="6"/>
      <c r="F93" s="6"/>
      <c r="G93" s="6"/>
      <c r="H93" s="12" t="str">
        <f>IF(G93=""," ",VLOOKUP(C93,'Ceiling - Project impl.'!$A$1:$F$204,3,FALSE))</f>
        <v xml:space="preserve"> </v>
      </c>
      <c r="I93" s="13">
        <f t="shared" si="84"/>
        <v>0</v>
      </c>
      <c r="J93" s="14"/>
      <c r="K93" s="6"/>
      <c r="L93" s="12" t="str">
        <f>IF(K93=""," ",VLOOKUP(C93,'Ceiling - Project impl.'!$A$1:$F$204,4,FALSE))</f>
        <v xml:space="preserve"> </v>
      </c>
      <c r="M93" s="13">
        <f t="shared" si="85"/>
        <v>0</v>
      </c>
      <c r="N93" s="14"/>
      <c r="O93" s="6"/>
      <c r="P93" s="12" t="str">
        <f>IF(O93=""," ",VLOOKUP(C93,'Ceiling - Project impl.'!$A$1:$F$204,5,FALSE))</f>
        <v xml:space="preserve"> </v>
      </c>
      <c r="Q93" s="13">
        <f t="shared" si="86"/>
        <v>0</v>
      </c>
      <c r="R93" s="14"/>
      <c r="S93" s="6"/>
      <c r="T93" s="12" t="str">
        <f>IF(S93=""," ",VLOOKUP(C93,'Ceiling - Project impl.'!$A$1:$F$204,6,FALSE))</f>
        <v xml:space="preserve"> </v>
      </c>
      <c r="U93" s="13">
        <f t="shared" si="87"/>
        <v>0</v>
      </c>
      <c r="V93" s="76">
        <f t="shared" si="88"/>
        <v>0</v>
      </c>
      <c r="W93" s="15">
        <f t="shared" si="89"/>
        <v>0</v>
      </c>
      <c r="X93" s="141"/>
      <c r="Y93" s="6">
        <f t="shared" si="90"/>
        <v>0</v>
      </c>
      <c r="Z93" s="92"/>
      <c r="AA93" s="12" t="str">
        <f>IF(G93=""," ",VLOOKUP(C93,'Ceiling - Project impl.'!$A$1:$F$204,3,FALSE))</f>
        <v xml:space="preserve"> </v>
      </c>
      <c r="AB93" s="13">
        <f t="shared" si="91"/>
        <v>0</v>
      </c>
      <c r="AC93" s="100">
        <f t="shared" si="92"/>
        <v>0</v>
      </c>
      <c r="AD93" s="14"/>
      <c r="AE93" s="6">
        <f t="shared" si="93"/>
        <v>0</v>
      </c>
      <c r="AF93" s="92"/>
      <c r="AG93" s="12" t="str">
        <f>IF(K93=""," ",VLOOKUP(C93,'Ceiling - Project impl.'!$A$1:$F$204,4,FALSE))</f>
        <v xml:space="preserve"> </v>
      </c>
      <c r="AH93" s="13">
        <f t="shared" si="94"/>
        <v>0</v>
      </c>
      <c r="AI93" s="100">
        <f t="shared" si="95"/>
        <v>0</v>
      </c>
      <c r="AJ93" s="14"/>
      <c r="AK93" s="6">
        <f t="shared" si="96"/>
        <v>0</v>
      </c>
      <c r="AL93" s="92"/>
      <c r="AM93" s="12" t="str">
        <f>IF(O93=""," ",VLOOKUP(C93,'Ceiling - Project impl.'!$A$1:$F$204,5,FALSE))</f>
        <v xml:space="preserve"> </v>
      </c>
      <c r="AN93" s="13">
        <f t="shared" si="97"/>
        <v>0</v>
      </c>
      <c r="AO93" s="100">
        <f t="shared" si="98"/>
        <v>0</v>
      </c>
      <c r="AP93" s="14"/>
      <c r="AQ93" s="6">
        <f t="shared" si="99"/>
        <v>0</v>
      </c>
      <c r="AR93" s="92"/>
      <c r="AS93" s="12" t="str">
        <f>IF(S93=""," ",VLOOKUP(C93,'Ceiling - Project impl.'!$A$1:$F$204,6,FALSE))</f>
        <v xml:space="preserve"> </v>
      </c>
      <c r="AT93" s="13">
        <f t="shared" si="100"/>
        <v>0</v>
      </c>
      <c r="AU93" s="100">
        <f t="shared" si="101"/>
        <v>0</v>
      </c>
      <c r="AV93" s="76">
        <f t="shared" si="102"/>
        <v>0</v>
      </c>
      <c r="AW93" s="15">
        <f t="shared" si="103"/>
        <v>0</v>
      </c>
      <c r="AX93" s="101">
        <f t="shared" si="104"/>
        <v>0</v>
      </c>
      <c r="AY93" s="445"/>
      <c r="AZ93" s="445"/>
      <c r="BA93" s="445"/>
    </row>
    <row r="94" spans="1:53" x14ac:dyDescent="0.2">
      <c r="A94" s="38"/>
      <c r="B94" s="11" t="str">
        <f>IF(A94="","",VLOOKUP(A94,'II.Distribution of grant'!$A$6:$E$45,2,FALSE))</f>
        <v/>
      </c>
      <c r="C94" s="11" t="str">
        <f>IF(A94="","",VLOOKUP(A94,'II.Distribution of grant'!$A$6:$E$45,4,FALSE))</f>
        <v/>
      </c>
      <c r="D94" s="11" t="str">
        <f>IF(A94=""," ",VLOOKUP(C94,'Ceiling - Project impl.'!$A$1:$F$204,2,FALSE))</f>
        <v xml:space="preserve"> </v>
      </c>
      <c r="E94" s="6"/>
      <c r="F94" s="6"/>
      <c r="G94" s="6"/>
      <c r="H94" s="12" t="str">
        <f>IF(G94=""," ",VLOOKUP(C94,'Ceiling - Project impl.'!$A$1:$F$204,3,FALSE))</f>
        <v xml:space="preserve"> </v>
      </c>
      <c r="I94" s="13">
        <f t="shared" si="84"/>
        <v>0</v>
      </c>
      <c r="J94" s="14"/>
      <c r="K94" s="6"/>
      <c r="L94" s="12" t="str">
        <f>IF(K94=""," ",VLOOKUP(C94,'Ceiling - Project impl.'!$A$1:$F$204,4,FALSE))</f>
        <v xml:space="preserve"> </v>
      </c>
      <c r="M94" s="13">
        <f t="shared" si="85"/>
        <v>0</v>
      </c>
      <c r="N94" s="14"/>
      <c r="O94" s="6"/>
      <c r="P94" s="12" t="str">
        <f>IF(O94=""," ",VLOOKUP(C94,'Ceiling - Project impl.'!$A$1:$F$204,5,FALSE))</f>
        <v xml:space="preserve"> </v>
      </c>
      <c r="Q94" s="13">
        <f t="shared" si="86"/>
        <v>0</v>
      </c>
      <c r="R94" s="14"/>
      <c r="S94" s="6"/>
      <c r="T94" s="12" t="str">
        <f>IF(S94=""," ",VLOOKUP(C94,'Ceiling - Project impl.'!$A$1:$F$204,6,FALSE))</f>
        <v xml:space="preserve"> </v>
      </c>
      <c r="U94" s="13">
        <f t="shared" si="87"/>
        <v>0</v>
      </c>
      <c r="V94" s="76">
        <f t="shared" si="88"/>
        <v>0</v>
      </c>
      <c r="W94" s="15">
        <f t="shared" si="89"/>
        <v>0</v>
      </c>
      <c r="X94" s="141"/>
      <c r="Y94" s="6">
        <f t="shared" si="90"/>
        <v>0</v>
      </c>
      <c r="Z94" s="92"/>
      <c r="AA94" s="12" t="str">
        <f>IF(G94=""," ",VLOOKUP(C94,'Ceiling - Project impl.'!$A$1:$F$204,3,FALSE))</f>
        <v xml:space="preserve"> </v>
      </c>
      <c r="AB94" s="13">
        <f t="shared" si="91"/>
        <v>0</v>
      </c>
      <c r="AC94" s="100">
        <f t="shared" si="92"/>
        <v>0</v>
      </c>
      <c r="AD94" s="14"/>
      <c r="AE94" s="6">
        <f t="shared" si="93"/>
        <v>0</v>
      </c>
      <c r="AF94" s="92"/>
      <c r="AG94" s="12" t="str">
        <f>IF(K94=""," ",VLOOKUP(C94,'Ceiling - Project impl.'!$A$1:$F$204,4,FALSE))</f>
        <v xml:space="preserve"> </v>
      </c>
      <c r="AH94" s="13">
        <f t="shared" si="94"/>
        <v>0</v>
      </c>
      <c r="AI94" s="100">
        <f t="shared" si="95"/>
        <v>0</v>
      </c>
      <c r="AJ94" s="14"/>
      <c r="AK94" s="6">
        <f t="shared" si="96"/>
        <v>0</v>
      </c>
      <c r="AL94" s="92"/>
      <c r="AM94" s="12" t="str">
        <f>IF(O94=""," ",VLOOKUP(C94,'Ceiling - Project impl.'!$A$1:$F$204,5,FALSE))</f>
        <v xml:space="preserve"> </v>
      </c>
      <c r="AN94" s="13">
        <f t="shared" si="97"/>
        <v>0</v>
      </c>
      <c r="AO94" s="100">
        <f t="shared" si="98"/>
        <v>0</v>
      </c>
      <c r="AP94" s="14"/>
      <c r="AQ94" s="6">
        <f t="shared" si="99"/>
        <v>0</v>
      </c>
      <c r="AR94" s="92"/>
      <c r="AS94" s="12" t="str">
        <f>IF(S94=""," ",VLOOKUP(C94,'Ceiling - Project impl.'!$A$1:$F$204,6,FALSE))</f>
        <v xml:space="preserve"> </v>
      </c>
      <c r="AT94" s="13">
        <f t="shared" si="100"/>
        <v>0</v>
      </c>
      <c r="AU94" s="100">
        <f t="shared" si="101"/>
        <v>0</v>
      </c>
      <c r="AV94" s="76">
        <f t="shared" si="102"/>
        <v>0</v>
      </c>
      <c r="AW94" s="15">
        <f t="shared" si="103"/>
        <v>0</v>
      </c>
      <c r="AX94" s="101">
        <f t="shared" si="104"/>
        <v>0</v>
      </c>
      <c r="AY94" s="445"/>
      <c r="AZ94" s="445"/>
      <c r="BA94" s="445"/>
    </row>
    <row r="95" spans="1:53" x14ac:dyDescent="0.2">
      <c r="A95" s="38"/>
      <c r="B95" s="11" t="str">
        <f>IF(A95="","",VLOOKUP(A95,'II.Distribution of grant'!$A$6:$E$45,2,FALSE))</f>
        <v/>
      </c>
      <c r="C95" s="11" t="str">
        <f>IF(A95="","",VLOOKUP(A95,'II.Distribution of grant'!$A$6:$E$45,4,FALSE))</f>
        <v/>
      </c>
      <c r="D95" s="11" t="str">
        <f>IF(A95=""," ",VLOOKUP(C95,'Ceiling - Project impl.'!$A$1:$F$204,2,FALSE))</f>
        <v xml:space="preserve"> </v>
      </c>
      <c r="E95" s="6"/>
      <c r="F95" s="6"/>
      <c r="G95" s="6"/>
      <c r="H95" s="12" t="str">
        <f>IF(G95=""," ",VLOOKUP(C95,'Ceiling - Project impl.'!$A$1:$F$204,3,FALSE))</f>
        <v xml:space="preserve"> </v>
      </c>
      <c r="I95" s="13">
        <f t="shared" si="84"/>
        <v>0</v>
      </c>
      <c r="J95" s="14"/>
      <c r="K95" s="6"/>
      <c r="L95" s="12" t="str">
        <f>IF(K95=""," ",VLOOKUP(C95,'Ceiling - Project impl.'!$A$1:$F$204,4,FALSE))</f>
        <v xml:space="preserve"> </v>
      </c>
      <c r="M95" s="13">
        <f t="shared" si="85"/>
        <v>0</v>
      </c>
      <c r="N95" s="14"/>
      <c r="O95" s="6"/>
      <c r="P95" s="12" t="str">
        <f>IF(O95=""," ",VLOOKUP(C95,'Ceiling - Project impl.'!$A$1:$F$204,5,FALSE))</f>
        <v xml:space="preserve"> </v>
      </c>
      <c r="Q95" s="13">
        <f t="shared" si="86"/>
        <v>0</v>
      </c>
      <c r="R95" s="14"/>
      <c r="S95" s="6"/>
      <c r="T95" s="12" t="str">
        <f>IF(S95=""," ",VLOOKUP(C95,'Ceiling - Project impl.'!$A$1:$F$204,6,FALSE))</f>
        <v xml:space="preserve"> </v>
      </c>
      <c r="U95" s="13">
        <f t="shared" si="87"/>
        <v>0</v>
      </c>
      <c r="V95" s="76">
        <f t="shared" si="88"/>
        <v>0</v>
      </c>
      <c r="W95" s="15">
        <f t="shared" si="89"/>
        <v>0</v>
      </c>
      <c r="X95" s="141"/>
      <c r="Y95" s="6">
        <f t="shared" si="90"/>
        <v>0</v>
      </c>
      <c r="Z95" s="92"/>
      <c r="AA95" s="12" t="str">
        <f>IF(G95=""," ",VLOOKUP(C95,'Ceiling - Project impl.'!$A$1:$F$204,3,FALSE))</f>
        <v xml:space="preserve"> </v>
      </c>
      <c r="AB95" s="13">
        <f t="shared" si="91"/>
        <v>0</v>
      </c>
      <c r="AC95" s="100">
        <f t="shared" si="92"/>
        <v>0</v>
      </c>
      <c r="AD95" s="14"/>
      <c r="AE95" s="6">
        <f t="shared" si="93"/>
        <v>0</v>
      </c>
      <c r="AF95" s="92"/>
      <c r="AG95" s="12" t="str">
        <f>IF(K95=""," ",VLOOKUP(C95,'Ceiling - Project impl.'!$A$1:$F$204,4,FALSE))</f>
        <v xml:space="preserve"> </v>
      </c>
      <c r="AH95" s="13">
        <f t="shared" si="94"/>
        <v>0</v>
      </c>
      <c r="AI95" s="100">
        <f t="shared" si="95"/>
        <v>0</v>
      </c>
      <c r="AJ95" s="14"/>
      <c r="AK95" s="6">
        <f t="shared" si="96"/>
        <v>0</v>
      </c>
      <c r="AL95" s="92"/>
      <c r="AM95" s="12" t="str">
        <f>IF(O95=""," ",VLOOKUP(C95,'Ceiling - Project impl.'!$A$1:$F$204,5,FALSE))</f>
        <v xml:space="preserve"> </v>
      </c>
      <c r="AN95" s="13">
        <f t="shared" si="97"/>
        <v>0</v>
      </c>
      <c r="AO95" s="100">
        <f t="shared" si="98"/>
        <v>0</v>
      </c>
      <c r="AP95" s="14"/>
      <c r="AQ95" s="6">
        <f t="shared" si="99"/>
        <v>0</v>
      </c>
      <c r="AR95" s="92"/>
      <c r="AS95" s="12" t="str">
        <f>IF(S95=""," ",VLOOKUP(C95,'Ceiling - Project impl.'!$A$1:$F$204,6,FALSE))</f>
        <v xml:space="preserve"> </v>
      </c>
      <c r="AT95" s="13">
        <f t="shared" si="100"/>
        <v>0</v>
      </c>
      <c r="AU95" s="100">
        <f t="shared" si="101"/>
        <v>0</v>
      </c>
      <c r="AV95" s="76">
        <f t="shared" si="102"/>
        <v>0</v>
      </c>
      <c r="AW95" s="15">
        <f t="shared" si="103"/>
        <v>0</v>
      </c>
      <c r="AX95" s="101">
        <f t="shared" si="104"/>
        <v>0</v>
      </c>
      <c r="AY95" s="445"/>
      <c r="AZ95" s="445"/>
      <c r="BA95" s="445"/>
    </row>
    <row r="96" spans="1:53" x14ac:dyDescent="0.2">
      <c r="A96" s="38"/>
      <c r="B96" s="11" t="str">
        <f>IF(A96="","",VLOOKUP(A96,'II.Distribution of grant'!$A$6:$E$45,2,FALSE))</f>
        <v/>
      </c>
      <c r="C96" s="11" t="str">
        <f>IF(A96="","",VLOOKUP(A96,'II.Distribution of grant'!$A$6:$E$45,4,FALSE))</f>
        <v/>
      </c>
      <c r="D96" s="11" t="str">
        <f>IF(A96=""," ",VLOOKUP(C96,'Ceiling - Project impl.'!$A$1:$F$204,2,FALSE))</f>
        <v xml:space="preserve"> </v>
      </c>
      <c r="E96" s="6"/>
      <c r="F96" s="6"/>
      <c r="G96" s="6"/>
      <c r="H96" s="12" t="str">
        <f>IF(G96=""," ",VLOOKUP(C96,'Ceiling - Project impl.'!$A$1:$F$204,3,FALSE))</f>
        <v xml:space="preserve"> </v>
      </c>
      <c r="I96" s="13">
        <f t="shared" si="84"/>
        <v>0</v>
      </c>
      <c r="J96" s="14"/>
      <c r="K96" s="6"/>
      <c r="L96" s="12" t="str">
        <f>IF(K96=""," ",VLOOKUP(C96,'Ceiling - Project impl.'!$A$1:$F$204,4,FALSE))</f>
        <v xml:space="preserve"> </v>
      </c>
      <c r="M96" s="13">
        <f t="shared" si="85"/>
        <v>0</v>
      </c>
      <c r="N96" s="14"/>
      <c r="O96" s="6"/>
      <c r="P96" s="12" t="str">
        <f>IF(O96=""," ",VLOOKUP(C96,'Ceiling - Project impl.'!$A$1:$F$204,5,FALSE))</f>
        <v xml:space="preserve"> </v>
      </c>
      <c r="Q96" s="13">
        <f t="shared" si="86"/>
        <v>0</v>
      </c>
      <c r="R96" s="14"/>
      <c r="S96" s="6"/>
      <c r="T96" s="12" t="str">
        <f>IF(S96=""," ",VLOOKUP(C96,'Ceiling - Project impl.'!$A$1:$F$204,6,FALSE))</f>
        <v xml:space="preserve"> </v>
      </c>
      <c r="U96" s="13">
        <f t="shared" si="87"/>
        <v>0</v>
      </c>
      <c r="V96" s="76">
        <f t="shared" si="88"/>
        <v>0</v>
      </c>
      <c r="W96" s="15">
        <f t="shared" si="89"/>
        <v>0</v>
      </c>
      <c r="X96" s="141"/>
      <c r="Y96" s="6">
        <f t="shared" si="90"/>
        <v>0</v>
      </c>
      <c r="Z96" s="92"/>
      <c r="AA96" s="12" t="str">
        <f>IF(G96=""," ",VLOOKUP(C96,'Ceiling - Project impl.'!$A$1:$F$204,3,FALSE))</f>
        <v xml:space="preserve"> </v>
      </c>
      <c r="AB96" s="13">
        <f t="shared" si="91"/>
        <v>0</v>
      </c>
      <c r="AC96" s="100">
        <f t="shared" si="92"/>
        <v>0</v>
      </c>
      <c r="AD96" s="14"/>
      <c r="AE96" s="6">
        <f t="shared" si="93"/>
        <v>0</v>
      </c>
      <c r="AF96" s="92"/>
      <c r="AG96" s="12" t="str">
        <f>IF(K96=""," ",VLOOKUP(C96,'Ceiling - Project impl.'!$A$1:$F$204,4,FALSE))</f>
        <v xml:space="preserve"> </v>
      </c>
      <c r="AH96" s="13">
        <f t="shared" si="94"/>
        <v>0</v>
      </c>
      <c r="AI96" s="100">
        <f t="shared" si="95"/>
        <v>0</v>
      </c>
      <c r="AJ96" s="14"/>
      <c r="AK96" s="6">
        <f t="shared" si="96"/>
        <v>0</v>
      </c>
      <c r="AL96" s="92"/>
      <c r="AM96" s="12" t="str">
        <f>IF(O96=""," ",VLOOKUP(C96,'Ceiling - Project impl.'!$A$1:$F$204,5,FALSE))</f>
        <v xml:space="preserve"> </v>
      </c>
      <c r="AN96" s="13">
        <f t="shared" si="97"/>
        <v>0</v>
      </c>
      <c r="AO96" s="100">
        <f t="shared" si="98"/>
        <v>0</v>
      </c>
      <c r="AP96" s="14"/>
      <c r="AQ96" s="6">
        <f t="shared" si="99"/>
        <v>0</v>
      </c>
      <c r="AR96" s="92"/>
      <c r="AS96" s="12" t="str">
        <f>IF(S96=""," ",VLOOKUP(C96,'Ceiling - Project impl.'!$A$1:$F$204,6,FALSE))</f>
        <v xml:space="preserve"> </v>
      </c>
      <c r="AT96" s="13">
        <f t="shared" si="100"/>
        <v>0</v>
      </c>
      <c r="AU96" s="100">
        <f t="shared" si="101"/>
        <v>0</v>
      </c>
      <c r="AV96" s="76">
        <f t="shared" si="102"/>
        <v>0</v>
      </c>
      <c r="AW96" s="15">
        <f t="shared" si="103"/>
        <v>0</v>
      </c>
      <c r="AX96" s="101">
        <f t="shared" si="104"/>
        <v>0</v>
      </c>
      <c r="AY96" s="445"/>
      <c r="AZ96" s="445"/>
      <c r="BA96" s="445"/>
    </row>
    <row r="97" spans="1:53" x14ac:dyDescent="0.2">
      <c r="A97" s="38"/>
      <c r="B97" s="11" t="str">
        <f>IF(A97="","",VLOOKUP(A97,'II.Distribution of grant'!$A$6:$E$45,2,FALSE))</f>
        <v/>
      </c>
      <c r="C97" s="11" t="str">
        <f>IF(A97="","",VLOOKUP(A97,'II.Distribution of grant'!$A$6:$E$45,4,FALSE))</f>
        <v/>
      </c>
      <c r="D97" s="11" t="str">
        <f>IF(A97=""," ",VLOOKUP(C97,'Ceiling - Project impl.'!$A$1:$F$204,2,FALSE))</f>
        <v xml:space="preserve"> </v>
      </c>
      <c r="E97" s="6"/>
      <c r="F97" s="6"/>
      <c r="G97" s="6"/>
      <c r="H97" s="12" t="str">
        <f>IF(G97=""," ",VLOOKUP(C97,'Ceiling - Project impl.'!$A$1:$F$204,3,FALSE))</f>
        <v xml:space="preserve"> </v>
      </c>
      <c r="I97" s="13">
        <f t="shared" si="84"/>
        <v>0</v>
      </c>
      <c r="J97" s="14"/>
      <c r="K97" s="6"/>
      <c r="L97" s="12" t="str">
        <f>IF(K97=""," ",VLOOKUP(C97,'Ceiling - Project impl.'!$A$1:$F$204,4,FALSE))</f>
        <v xml:space="preserve"> </v>
      </c>
      <c r="M97" s="13">
        <f t="shared" si="85"/>
        <v>0</v>
      </c>
      <c r="N97" s="14"/>
      <c r="O97" s="6"/>
      <c r="P97" s="12" t="str">
        <f>IF(O97=""," ",VLOOKUP(C97,'Ceiling - Project impl.'!$A$1:$F$204,5,FALSE))</f>
        <v xml:space="preserve"> </v>
      </c>
      <c r="Q97" s="13">
        <f t="shared" si="86"/>
        <v>0</v>
      </c>
      <c r="R97" s="14"/>
      <c r="S97" s="6"/>
      <c r="T97" s="12" t="str">
        <f>IF(S97=""," ",VLOOKUP(C97,'Ceiling - Project impl.'!$A$1:$F$204,6,FALSE))</f>
        <v xml:space="preserve"> </v>
      </c>
      <c r="U97" s="13">
        <f t="shared" si="87"/>
        <v>0</v>
      </c>
      <c r="V97" s="76">
        <f t="shared" si="88"/>
        <v>0</v>
      </c>
      <c r="W97" s="15">
        <f t="shared" si="89"/>
        <v>0</v>
      </c>
      <c r="X97" s="141"/>
      <c r="Y97" s="6">
        <f t="shared" si="90"/>
        <v>0</v>
      </c>
      <c r="Z97" s="92"/>
      <c r="AA97" s="12" t="str">
        <f>IF(G97=""," ",VLOOKUP(C97,'Ceiling - Project impl.'!$A$1:$F$204,3,FALSE))</f>
        <v xml:space="preserve"> </v>
      </c>
      <c r="AB97" s="13">
        <f t="shared" si="91"/>
        <v>0</v>
      </c>
      <c r="AC97" s="100">
        <f t="shared" si="92"/>
        <v>0</v>
      </c>
      <c r="AD97" s="14"/>
      <c r="AE97" s="6">
        <f t="shared" si="93"/>
        <v>0</v>
      </c>
      <c r="AF97" s="92"/>
      <c r="AG97" s="12" t="str">
        <f>IF(K97=""," ",VLOOKUP(C97,'Ceiling - Project impl.'!$A$1:$F$204,4,FALSE))</f>
        <v xml:space="preserve"> </v>
      </c>
      <c r="AH97" s="13">
        <f t="shared" si="94"/>
        <v>0</v>
      </c>
      <c r="AI97" s="100">
        <f t="shared" si="95"/>
        <v>0</v>
      </c>
      <c r="AJ97" s="14"/>
      <c r="AK97" s="6">
        <f t="shared" si="96"/>
        <v>0</v>
      </c>
      <c r="AL97" s="92"/>
      <c r="AM97" s="12" t="str">
        <f>IF(O97=""," ",VLOOKUP(C97,'Ceiling - Project impl.'!$A$1:$F$204,5,FALSE))</f>
        <v xml:space="preserve"> </v>
      </c>
      <c r="AN97" s="13">
        <f t="shared" si="97"/>
        <v>0</v>
      </c>
      <c r="AO97" s="100">
        <f t="shared" si="98"/>
        <v>0</v>
      </c>
      <c r="AP97" s="14"/>
      <c r="AQ97" s="6">
        <f t="shared" si="99"/>
        <v>0</v>
      </c>
      <c r="AR97" s="92"/>
      <c r="AS97" s="12" t="str">
        <f>IF(S97=""," ",VLOOKUP(C97,'Ceiling - Project impl.'!$A$1:$F$204,6,FALSE))</f>
        <v xml:space="preserve"> </v>
      </c>
      <c r="AT97" s="13">
        <f t="shared" si="100"/>
        <v>0</v>
      </c>
      <c r="AU97" s="100">
        <f t="shared" si="101"/>
        <v>0</v>
      </c>
      <c r="AV97" s="76">
        <f t="shared" si="102"/>
        <v>0</v>
      </c>
      <c r="AW97" s="15">
        <f t="shared" si="103"/>
        <v>0</v>
      </c>
      <c r="AX97" s="101">
        <f t="shared" si="104"/>
        <v>0</v>
      </c>
      <c r="AY97" s="445"/>
      <c r="AZ97" s="445"/>
      <c r="BA97" s="445"/>
    </row>
    <row r="98" spans="1:53" x14ac:dyDescent="0.2">
      <c r="A98" s="38"/>
      <c r="B98" s="11" t="str">
        <f>IF(A98="","",VLOOKUP(A98,'II.Distribution of grant'!$A$6:$E$45,2,FALSE))</f>
        <v/>
      </c>
      <c r="C98" s="11" t="str">
        <f>IF(A98="","",VLOOKUP(A98,'II.Distribution of grant'!$A$6:$E$45,4,FALSE))</f>
        <v/>
      </c>
      <c r="D98" s="11" t="str">
        <f>IF(A98=""," ",VLOOKUP(C98,'Ceiling - Project impl.'!$A$1:$F$204,2,FALSE))</f>
        <v xml:space="preserve"> </v>
      </c>
      <c r="E98" s="6"/>
      <c r="F98" s="6"/>
      <c r="G98" s="6"/>
      <c r="H98" s="12" t="str">
        <f>IF(G98=""," ",VLOOKUP(C98,'Ceiling - Project impl.'!$A$1:$F$204,3,FALSE))</f>
        <v xml:space="preserve"> </v>
      </c>
      <c r="I98" s="13">
        <f t="shared" si="84"/>
        <v>0</v>
      </c>
      <c r="J98" s="14"/>
      <c r="K98" s="6"/>
      <c r="L98" s="12" t="str">
        <f>IF(K98=""," ",VLOOKUP(C98,'Ceiling - Project impl.'!$A$1:$F$204,4,FALSE))</f>
        <v xml:space="preserve"> </v>
      </c>
      <c r="M98" s="13">
        <f t="shared" si="85"/>
        <v>0</v>
      </c>
      <c r="N98" s="14"/>
      <c r="O98" s="6"/>
      <c r="P98" s="12" t="str">
        <f>IF(O98=""," ",VLOOKUP(C98,'Ceiling - Project impl.'!$A$1:$F$204,5,FALSE))</f>
        <v xml:space="preserve"> </v>
      </c>
      <c r="Q98" s="13">
        <f t="shared" si="86"/>
        <v>0</v>
      </c>
      <c r="R98" s="14"/>
      <c r="S98" s="6"/>
      <c r="T98" s="12" t="str">
        <f>IF(S98=""," ",VLOOKUP(C98,'Ceiling - Project impl.'!$A$1:$F$204,6,FALSE))</f>
        <v xml:space="preserve"> </v>
      </c>
      <c r="U98" s="13">
        <f t="shared" si="87"/>
        <v>0</v>
      </c>
      <c r="V98" s="76">
        <f t="shared" si="88"/>
        <v>0</v>
      </c>
      <c r="W98" s="15">
        <f t="shared" si="89"/>
        <v>0</v>
      </c>
      <c r="X98" s="141"/>
      <c r="Y98" s="6">
        <f t="shared" si="90"/>
        <v>0</v>
      </c>
      <c r="Z98" s="92"/>
      <c r="AA98" s="12" t="str">
        <f>IF(G98=""," ",VLOOKUP(C98,'Ceiling - Project impl.'!$A$1:$F$204,3,FALSE))</f>
        <v xml:space="preserve"> </v>
      </c>
      <c r="AB98" s="13">
        <f t="shared" si="91"/>
        <v>0</v>
      </c>
      <c r="AC98" s="100">
        <f t="shared" si="92"/>
        <v>0</v>
      </c>
      <c r="AD98" s="14"/>
      <c r="AE98" s="6">
        <f t="shared" si="93"/>
        <v>0</v>
      </c>
      <c r="AF98" s="92"/>
      <c r="AG98" s="12" t="str">
        <f>IF(K98=""," ",VLOOKUP(C98,'Ceiling - Project impl.'!$A$1:$F$204,4,FALSE))</f>
        <v xml:space="preserve"> </v>
      </c>
      <c r="AH98" s="13">
        <f t="shared" si="94"/>
        <v>0</v>
      </c>
      <c r="AI98" s="100">
        <f t="shared" si="95"/>
        <v>0</v>
      </c>
      <c r="AJ98" s="14"/>
      <c r="AK98" s="6">
        <f t="shared" si="96"/>
        <v>0</v>
      </c>
      <c r="AL98" s="92"/>
      <c r="AM98" s="12" t="str">
        <f>IF(O98=""," ",VLOOKUP(C98,'Ceiling - Project impl.'!$A$1:$F$204,5,FALSE))</f>
        <v xml:space="preserve"> </v>
      </c>
      <c r="AN98" s="13">
        <f t="shared" si="97"/>
        <v>0</v>
      </c>
      <c r="AO98" s="100">
        <f t="shared" si="98"/>
        <v>0</v>
      </c>
      <c r="AP98" s="14"/>
      <c r="AQ98" s="6">
        <f t="shared" si="99"/>
        <v>0</v>
      </c>
      <c r="AR98" s="92"/>
      <c r="AS98" s="12" t="str">
        <f>IF(S98=""," ",VLOOKUP(C98,'Ceiling - Project impl.'!$A$1:$F$204,6,FALSE))</f>
        <v xml:space="preserve"> </v>
      </c>
      <c r="AT98" s="13">
        <f t="shared" si="100"/>
        <v>0</v>
      </c>
      <c r="AU98" s="100">
        <f t="shared" si="101"/>
        <v>0</v>
      </c>
      <c r="AV98" s="76">
        <f t="shared" si="102"/>
        <v>0</v>
      </c>
      <c r="AW98" s="15">
        <f t="shared" si="103"/>
        <v>0</v>
      </c>
      <c r="AX98" s="101">
        <f t="shared" si="104"/>
        <v>0</v>
      </c>
      <c r="AY98" s="445"/>
      <c r="AZ98" s="445"/>
      <c r="BA98" s="445"/>
    </row>
    <row r="99" spans="1:53" x14ac:dyDescent="0.2">
      <c r="A99" s="38"/>
      <c r="B99" s="11" t="str">
        <f>IF(A99="","",VLOOKUP(A99,'II.Distribution of grant'!$A$6:$E$45,2,FALSE))</f>
        <v/>
      </c>
      <c r="C99" s="11" t="str">
        <f>IF(A99="","",VLOOKUP(A99,'II.Distribution of grant'!$A$6:$E$45,4,FALSE))</f>
        <v/>
      </c>
      <c r="D99" s="11" t="str">
        <f>IF(A99=""," ",VLOOKUP(C99,'Ceiling - Project impl.'!$A$1:$F$204,2,FALSE))</f>
        <v xml:space="preserve"> </v>
      </c>
      <c r="E99" s="6"/>
      <c r="F99" s="6"/>
      <c r="G99" s="6"/>
      <c r="H99" s="12" t="str">
        <f>IF(G99=""," ",VLOOKUP(C99,'Ceiling - Project impl.'!$A$1:$F$204,3,FALSE))</f>
        <v xml:space="preserve"> </v>
      </c>
      <c r="I99" s="13">
        <f t="shared" si="84"/>
        <v>0</v>
      </c>
      <c r="J99" s="14"/>
      <c r="K99" s="6"/>
      <c r="L99" s="12" t="str">
        <f>IF(K99=""," ",VLOOKUP(C99,'Ceiling - Project impl.'!$A$1:$F$204,4,FALSE))</f>
        <v xml:space="preserve"> </v>
      </c>
      <c r="M99" s="13">
        <f t="shared" si="85"/>
        <v>0</v>
      </c>
      <c r="N99" s="14"/>
      <c r="O99" s="6"/>
      <c r="P99" s="12" t="str">
        <f>IF(O99=""," ",VLOOKUP(C99,'Ceiling - Project impl.'!$A$1:$F$204,5,FALSE))</f>
        <v xml:space="preserve"> </v>
      </c>
      <c r="Q99" s="13">
        <f t="shared" si="86"/>
        <v>0</v>
      </c>
      <c r="R99" s="14"/>
      <c r="S99" s="6"/>
      <c r="T99" s="12" t="str">
        <f>IF(S99=""," ",VLOOKUP(C99,'Ceiling - Project impl.'!$A$1:$F$204,6,FALSE))</f>
        <v xml:space="preserve"> </v>
      </c>
      <c r="U99" s="13">
        <f t="shared" si="87"/>
        <v>0</v>
      </c>
      <c r="V99" s="76">
        <f t="shared" si="88"/>
        <v>0</v>
      </c>
      <c r="W99" s="15">
        <f t="shared" si="89"/>
        <v>0</v>
      </c>
      <c r="X99" s="141"/>
      <c r="Y99" s="6">
        <f t="shared" si="90"/>
        <v>0</v>
      </c>
      <c r="Z99" s="92"/>
      <c r="AA99" s="12" t="str">
        <f>IF(G99=""," ",VLOOKUP(C99,'Ceiling - Project impl.'!$A$1:$F$204,3,FALSE))</f>
        <v xml:space="preserve"> </v>
      </c>
      <c r="AB99" s="13">
        <f t="shared" si="91"/>
        <v>0</v>
      </c>
      <c r="AC99" s="100">
        <f t="shared" si="92"/>
        <v>0</v>
      </c>
      <c r="AD99" s="14"/>
      <c r="AE99" s="6">
        <f t="shared" si="93"/>
        <v>0</v>
      </c>
      <c r="AF99" s="92"/>
      <c r="AG99" s="12" t="str">
        <f>IF(K99=""," ",VLOOKUP(C99,'Ceiling - Project impl.'!$A$1:$F$204,4,FALSE))</f>
        <v xml:space="preserve"> </v>
      </c>
      <c r="AH99" s="13">
        <f t="shared" si="94"/>
        <v>0</v>
      </c>
      <c r="AI99" s="100">
        <f t="shared" si="95"/>
        <v>0</v>
      </c>
      <c r="AJ99" s="14"/>
      <c r="AK99" s="6">
        <f t="shared" si="96"/>
        <v>0</v>
      </c>
      <c r="AL99" s="92"/>
      <c r="AM99" s="12" t="str">
        <f>IF(O99=""," ",VLOOKUP(C99,'Ceiling - Project impl.'!$A$1:$F$204,5,FALSE))</f>
        <v xml:space="preserve"> </v>
      </c>
      <c r="AN99" s="13">
        <f t="shared" si="97"/>
        <v>0</v>
      </c>
      <c r="AO99" s="100">
        <f t="shared" si="98"/>
        <v>0</v>
      </c>
      <c r="AP99" s="14"/>
      <c r="AQ99" s="6">
        <f t="shared" si="99"/>
        <v>0</v>
      </c>
      <c r="AR99" s="92"/>
      <c r="AS99" s="12" t="str">
        <f>IF(S99=""," ",VLOOKUP(C99,'Ceiling - Project impl.'!$A$1:$F$204,6,FALSE))</f>
        <v xml:space="preserve"> </v>
      </c>
      <c r="AT99" s="13">
        <f t="shared" si="100"/>
        <v>0</v>
      </c>
      <c r="AU99" s="100">
        <f t="shared" si="101"/>
        <v>0</v>
      </c>
      <c r="AV99" s="76">
        <f t="shared" si="102"/>
        <v>0</v>
      </c>
      <c r="AW99" s="15">
        <f t="shared" si="103"/>
        <v>0</v>
      </c>
      <c r="AX99" s="101">
        <f t="shared" si="104"/>
        <v>0</v>
      </c>
      <c r="AY99" s="445"/>
      <c r="AZ99" s="445"/>
      <c r="BA99" s="445"/>
    </row>
    <row r="100" spans="1:53" x14ac:dyDescent="0.2">
      <c r="A100" s="38"/>
      <c r="B100" s="11" t="str">
        <f>IF(A100="","",VLOOKUP(A100,'II.Distribution of grant'!$A$6:$E$45,2,FALSE))</f>
        <v/>
      </c>
      <c r="C100" s="11" t="str">
        <f>IF(A100="","",VLOOKUP(A100,'II.Distribution of grant'!$A$6:$E$45,4,FALSE))</f>
        <v/>
      </c>
      <c r="D100" s="11" t="str">
        <f>IF(A100=""," ",VLOOKUP(C100,'Ceiling - Project impl.'!$A$1:$F$204,2,FALSE))</f>
        <v xml:space="preserve"> </v>
      </c>
      <c r="E100" s="6"/>
      <c r="F100" s="6"/>
      <c r="G100" s="6"/>
      <c r="H100" s="12" t="str">
        <f>IF(G100=""," ",VLOOKUP(C100,'Ceiling - Project impl.'!$A$1:$F$204,3,FALSE))</f>
        <v xml:space="preserve"> </v>
      </c>
      <c r="I100" s="13">
        <f t="shared" si="84"/>
        <v>0</v>
      </c>
      <c r="J100" s="14"/>
      <c r="K100" s="6"/>
      <c r="L100" s="12" t="str">
        <f>IF(K100=""," ",VLOOKUP(C100,'Ceiling - Project impl.'!$A$1:$F$204,4,FALSE))</f>
        <v xml:space="preserve"> </v>
      </c>
      <c r="M100" s="13">
        <f t="shared" si="85"/>
        <v>0</v>
      </c>
      <c r="N100" s="14"/>
      <c r="O100" s="6"/>
      <c r="P100" s="12" t="str">
        <f>IF(O100=""," ",VLOOKUP(C100,'Ceiling - Project impl.'!$A$1:$F$204,5,FALSE))</f>
        <v xml:space="preserve"> </v>
      </c>
      <c r="Q100" s="13">
        <f t="shared" si="86"/>
        <v>0</v>
      </c>
      <c r="R100" s="14"/>
      <c r="S100" s="6"/>
      <c r="T100" s="12" t="str">
        <f>IF(S100=""," ",VLOOKUP(C100,'Ceiling - Project impl.'!$A$1:$F$204,6,FALSE))</f>
        <v xml:space="preserve"> </v>
      </c>
      <c r="U100" s="13">
        <f t="shared" si="87"/>
        <v>0</v>
      </c>
      <c r="V100" s="76">
        <f t="shared" si="88"/>
        <v>0</v>
      </c>
      <c r="W100" s="15">
        <f t="shared" si="89"/>
        <v>0</v>
      </c>
      <c r="X100" s="141"/>
      <c r="Y100" s="6">
        <f t="shared" si="90"/>
        <v>0</v>
      </c>
      <c r="Z100" s="92"/>
      <c r="AA100" s="12" t="str">
        <f>IF(G100=""," ",VLOOKUP(C100,'Ceiling - Project impl.'!$A$1:$F$204,3,FALSE))</f>
        <v xml:space="preserve"> </v>
      </c>
      <c r="AB100" s="13">
        <f t="shared" si="91"/>
        <v>0</v>
      </c>
      <c r="AC100" s="100">
        <f t="shared" si="92"/>
        <v>0</v>
      </c>
      <c r="AD100" s="14"/>
      <c r="AE100" s="6">
        <f t="shared" si="93"/>
        <v>0</v>
      </c>
      <c r="AF100" s="92"/>
      <c r="AG100" s="12" t="str">
        <f>IF(K100=""," ",VLOOKUP(C100,'Ceiling - Project impl.'!$A$1:$F$204,4,FALSE))</f>
        <v xml:space="preserve"> </v>
      </c>
      <c r="AH100" s="13">
        <f t="shared" si="94"/>
        <v>0</v>
      </c>
      <c r="AI100" s="100">
        <f t="shared" si="95"/>
        <v>0</v>
      </c>
      <c r="AJ100" s="14"/>
      <c r="AK100" s="6">
        <f t="shared" si="96"/>
        <v>0</v>
      </c>
      <c r="AL100" s="92"/>
      <c r="AM100" s="12" t="str">
        <f>IF(O100=""," ",VLOOKUP(C100,'Ceiling - Project impl.'!$A$1:$F$204,5,FALSE))</f>
        <v xml:space="preserve"> </v>
      </c>
      <c r="AN100" s="13">
        <f t="shared" si="97"/>
        <v>0</v>
      </c>
      <c r="AO100" s="100">
        <f t="shared" si="98"/>
        <v>0</v>
      </c>
      <c r="AP100" s="14"/>
      <c r="AQ100" s="6">
        <f t="shared" si="99"/>
        <v>0</v>
      </c>
      <c r="AR100" s="92"/>
      <c r="AS100" s="12" t="str">
        <f>IF(S100=""," ",VLOOKUP(C100,'Ceiling - Project impl.'!$A$1:$F$204,6,FALSE))</f>
        <v xml:space="preserve"> </v>
      </c>
      <c r="AT100" s="13">
        <f t="shared" si="100"/>
        <v>0</v>
      </c>
      <c r="AU100" s="100">
        <f t="shared" si="101"/>
        <v>0</v>
      </c>
      <c r="AV100" s="76">
        <f t="shared" si="102"/>
        <v>0</v>
      </c>
      <c r="AW100" s="15">
        <f t="shared" si="103"/>
        <v>0</v>
      </c>
      <c r="AX100" s="101">
        <f t="shared" si="104"/>
        <v>0</v>
      </c>
      <c r="AY100" s="445"/>
      <c r="AZ100" s="445"/>
      <c r="BA100" s="445"/>
    </row>
    <row r="101" spans="1:53" x14ac:dyDescent="0.2">
      <c r="A101" s="38"/>
      <c r="B101" s="11" t="str">
        <f>IF(A101="","",VLOOKUP(A101,'II.Distribution of grant'!$A$6:$E$45,2,FALSE))</f>
        <v/>
      </c>
      <c r="C101" s="11" t="str">
        <f>IF(A101="","",VLOOKUP(A101,'II.Distribution of grant'!$A$6:$E$45,4,FALSE))</f>
        <v/>
      </c>
      <c r="D101" s="11" t="str">
        <f>IF(A101=""," ",VLOOKUP(C101,'Ceiling - Project impl.'!$A$1:$F$204,2,FALSE))</f>
        <v xml:space="preserve"> </v>
      </c>
      <c r="E101" s="6"/>
      <c r="F101" s="6"/>
      <c r="G101" s="6"/>
      <c r="H101" s="12" t="str">
        <f>IF(G101=""," ",VLOOKUP(C101,'Ceiling - Project impl.'!$A$1:$F$204,3,FALSE))</f>
        <v xml:space="preserve"> </v>
      </c>
      <c r="I101" s="13">
        <f t="shared" si="84"/>
        <v>0</v>
      </c>
      <c r="J101" s="14"/>
      <c r="K101" s="6"/>
      <c r="L101" s="12" t="str">
        <f>IF(K101=""," ",VLOOKUP(C101,'Ceiling - Project impl.'!$A$1:$F$204,4,FALSE))</f>
        <v xml:space="preserve"> </v>
      </c>
      <c r="M101" s="13">
        <f t="shared" si="85"/>
        <v>0</v>
      </c>
      <c r="N101" s="14"/>
      <c r="O101" s="6"/>
      <c r="P101" s="12" t="str">
        <f>IF(O101=""," ",VLOOKUP(C101,'Ceiling - Project impl.'!$A$1:$F$204,5,FALSE))</f>
        <v xml:space="preserve"> </v>
      </c>
      <c r="Q101" s="13">
        <f t="shared" si="86"/>
        <v>0</v>
      </c>
      <c r="R101" s="14"/>
      <c r="S101" s="6"/>
      <c r="T101" s="12" t="str">
        <f>IF(S101=""," ",VLOOKUP(C101,'Ceiling - Project impl.'!$A$1:$F$204,6,FALSE))</f>
        <v xml:space="preserve"> </v>
      </c>
      <c r="U101" s="13">
        <f t="shared" si="87"/>
        <v>0</v>
      </c>
      <c r="V101" s="76">
        <f t="shared" si="88"/>
        <v>0</v>
      </c>
      <c r="W101" s="15">
        <f t="shared" si="89"/>
        <v>0</v>
      </c>
      <c r="X101" s="141"/>
      <c r="Y101" s="6">
        <f t="shared" si="90"/>
        <v>0</v>
      </c>
      <c r="Z101" s="92"/>
      <c r="AA101" s="12" t="str">
        <f>IF(G101=""," ",VLOOKUP(C101,'Ceiling - Project impl.'!$A$1:$F$204,3,FALSE))</f>
        <v xml:space="preserve"> </v>
      </c>
      <c r="AB101" s="13">
        <f t="shared" si="91"/>
        <v>0</v>
      </c>
      <c r="AC101" s="100">
        <f t="shared" si="92"/>
        <v>0</v>
      </c>
      <c r="AD101" s="14"/>
      <c r="AE101" s="6">
        <f t="shared" si="93"/>
        <v>0</v>
      </c>
      <c r="AF101" s="92"/>
      <c r="AG101" s="12" t="str">
        <f>IF(K101=""," ",VLOOKUP(C101,'Ceiling - Project impl.'!$A$1:$F$204,4,FALSE))</f>
        <v xml:space="preserve"> </v>
      </c>
      <c r="AH101" s="13">
        <f t="shared" si="94"/>
        <v>0</v>
      </c>
      <c r="AI101" s="100">
        <f t="shared" si="95"/>
        <v>0</v>
      </c>
      <c r="AJ101" s="14"/>
      <c r="AK101" s="6">
        <f t="shared" si="96"/>
        <v>0</v>
      </c>
      <c r="AL101" s="92"/>
      <c r="AM101" s="12" t="str">
        <f>IF(O101=""," ",VLOOKUP(C101,'Ceiling - Project impl.'!$A$1:$F$204,5,FALSE))</f>
        <v xml:space="preserve"> </v>
      </c>
      <c r="AN101" s="13">
        <f t="shared" si="97"/>
        <v>0</v>
      </c>
      <c r="AO101" s="100">
        <f t="shared" si="98"/>
        <v>0</v>
      </c>
      <c r="AP101" s="14"/>
      <c r="AQ101" s="6">
        <f t="shared" si="99"/>
        <v>0</v>
      </c>
      <c r="AR101" s="92"/>
      <c r="AS101" s="12" t="str">
        <f>IF(S101=""," ",VLOOKUP(C101,'Ceiling - Project impl.'!$A$1:$F$204,6,FALSE))</f>
        <v xml:space="preserve"> </v>
      </c>
      <c r="AT101" s="13">
        <f t="shared" si="100"/>
        <v>0</v>
      </c>
      <c r="AU101" s="100">
        <f t="shared" si="101"/>
        <v>0</v>
      </c>
      <c r="AV101" s="76">
        <f t="shared" si="102"/>
        <v>0</v>
      </c>
      <c r="AW101" s="15">
        <f t="shared" si="103"/>
        <v>0</v>
      </c>
      <c r="AX101" s="101">
        <f t="shared" si="104"/>
        <v>0</v>
      </c>
      <c r="AY101" s="445"/>
      <c r="AZ101" s="445"/>
      <c r="BA101" s="445"/>
    </row>
    <row r="102" spans="1:53" x14ac:dyDescent="0.2">
      <c r="A102" s="38"/>
      <c r="B102" s="11" t="str">
        <f>IF(A102="","",VLOOKUP(A102,'II.Distribution of grant'!$A$6:$E$45,2,FALSE))</f>
        <v/>
      </c>
      <c r="C102" s="11" t="str">
        <f>IF(A102="","",VLOOKUP(A102,'II.Distribution of grant'!$A$6:$E$45,4,FALSE))</f>
        <v/>
      </c>
      <c r="D102" s="11" t="str">
        <f>IF(A102=""," ",VLOOKUP(C102,'Ceiling - Project impl.'!$A$1:$F$204,2,FALSE))</f>
        <v xml:space="preserve"> </v>
      </c>
      <c r="E102" s="6"/>
      <c r="F102" s="6"/>
      <c r="G102" s="6"/>
      <c r="H102" s="12" t="str">
        <f>IF(G102=""," ",VLOOKUP(C102,'Ceiling - Project impl.'!$A$1:$F$204,3,FALSE))</f>
        <v xml:space="preserve"> </v>
      </c>
      <c r="I102" s="13">
        <f t="shared" si="84"/>
        <v>0</v>
      </c>
      <c r="J102" s="14"/>
      <c r="K102" s="6"/>
      <c r="L102" s="12" t="str">
        <f>IF(K102=""," ",VLOOKUP(C102,'Ceiling - Project impl.'!$A$1:$F$204,4,FALSE))</f>
        <v xml:space="preserve"> </v>
      </c>
      <c r="M102" s="13">
        <f t="shared" si="85"/>
        <v>0</v>
      </c>
      <c r="N102" s="14"/>
      <c r="O102" s="6"/>
      <c r="P102" s="12" t="str">
        <f>IF(O102=""," ",VLOOKUP(C102,'Ceiling - Project impl.'!$A$1:$F$204,5,FALSE))</f>
        <v xml:space="preserve"> </v>
      </c>
      <c r="Q102" s="13">
        <f t="shared" si="86"/>
        <v>0</v>
      </c>
      <c r="R102" s="14"/>
      <c r="S102" s="6"/>
      <c r="T102" s="12" t="str">
        <f>IF(S102=""," ",VLOOKUP(C102,'Ceiling - Project impl.'!$A$1:$F$204,6,FALSE))</f>
        <v xml:space="preserve"> </v>
      </c>
      <c r="U102" s="13">
        <f t="shared" si="87"/>
        <v>0</v>
      </c>
      <c r="V102" s="76">
        <f t="shared" si="88"/>
        <v>0</v>
      </c>
      <c r="W102" s="15">
        <f t="shared" si="89"/>
        <v>0</v>
      </c>
      <c r="X102" s="141"/>
      <c r="Y102" s="6">
        <f t="shared" si="90"/>
        <v>0</v>
      </c>
      <c r="Z102" s="92"/>
      <c r="AA102" s="12" t="str">
        <f>IF(G102=""," ",VLOOKUP(C102,'Ceiling - Project impl.'!$A$1:$F$204,3,FALSE))</f>
        <v xml:space="preserve"> </v>
      </c>
      <c r="AB102" s="13">
        <f t="shared" si="91"/>
        <v>0</v>
      </c>
      <c r="AC102" s="100">
        <f t="shared" si="92"/>
        <v>0</v>
      </c>
      <c r="AD102" s="14"/>
      <c r="AE102" s="6">
        <f t="shared" si="93"/>
        <v>0</v>
      </c>
      <c r="AF102" s="92"/>
      <c r="AG102" s="12" t="str">
        <f>IF(K102=""," ",VLOOKUP(C102,'Ceiling - Project impl.'!$A$1:$F$204,4,FALSE))</f>
        <v xml:space="preserve"> </v>
      </c>
      <c r="AH102" s="13">
        <f t="shared" si="94"/>
        <v>0</v>
      </c>
      <c r="AI102" s="100">
        <f t="shared" si="95"/>
        <v>0</v>
      </c>
      <c r="AJ102" s="14"/>
      <c r="AK102" s="6">
        <f t="shared" si="96"/>
        <v>0</v>
      </c>
      <c r="AL102" s="92"/>
      <c r="AM102" s="12" t="str">
        <f>IF(O102=""," ",VLOOKUP(C102,'Ceiling - Project impl.'!$A$1:$F$204,5,FALSE))</f>
        <v xml:space="preserve"> </v>
      </c>
      <c r="AN102" s="13">
        <f t="shared" si="97"/>
        <v>0</v>
      </c>
      <c r="AO102" s="100">
        <f t="shared" si="98"/>
        <v>0</v>
      </c>
      <c r="AP102" s="14"/>
      <c r="AQ102" s="6">
        <f t="shared" si="99"/>
        <v>0</v>
      </c>
      <c r="AR102" s="92"/>
      <c r="AS102" s="12" t="str">
        <f>IF(S102=""," ",VLOOKUP(C102,'Ceiling - Project impl.'!$A$1:$F$204,6,FALSE))</f>
        <v xml:space="preserve"> </v>
      </c>
      <c r="AT102" s="13">
        <f t="shared" si="100"/>
        <v>0</v>
      </c>
      <c r="AU102" s="100">
        <f t="shared" si="101"/>
        <v>0</v>
      </c>
      <c r="AV102" s="76">
        <f t="shared" si="102"/>
        <v>0</v>
      </c>
      <c r="AW102" s="15">
        <f t="shared" si="103"/>
        <v>0</v>
      </c>
      <c r="AX102" s="101">
        <f t="shared" si="104"/>
        <v>0</v>
      </c>
      <c r="AY102" s="445"/>
      <c r="AZ102" s="445"/>
      <c r="BA102" s="445"/>
    </row>
    <row r="103" spans="1:53" x14ac:dyDescent="0.2">
      <c r="A103" s="38"/>
      <c r="B103" s="11" t="str">
        <f>IF(A103="","",VLOOKUP(A103,'II.Distribution of grant'!$A$6:$E$45,2,FALSE))</f>
        <v/>
      </c>
      <c r="C103" s="11" t="str">
        <f>IF(A103="","",VLOOKUP(A103,'II.Distribution of grant'!$A$6:$E$45,4,FALSE))</f>
        <v/>
      </c>
      <c r="D103" s="11" t="str">
        <f>IF(A103=""," ",VLOOKUP(C103,'Ceiling - Project impl.'!$A$1:$F$204,2,FALSE))</f>
        <v xml:space="preserve"> </v>
      </c>
      <c r="E103" s="6"/>
      <c r="F103" s="6"/>
      <c r="G103" s="6"/>
      <c r="H103" s="12" t="str">
        <f>IF(G103=""," ",VLOOKUP(C103,'Ceiling - Project impl.'!$A$1:$F$204,3,FALSE))</f>
        <v xml:space="preserve"> </v>
      </c>
      <c r="I103" s="13">
        <f t="shared" si="84"/>
        <v>0</v>
      </c>
      <c r="J103" s="14"/>
      <c r="K103" s="6"/>
      <c r="L103" s="12" t="str">
        <f>IF(K103=""," ",VLOOKUP(C103,'Ceiling - Project impl.'!$A$1:$F$204,4,FALSE))</f>
        <v xml:space="preserve"> </v>
      </c>
      <c r="M103" s="13">
        <f t="shared" si="85"/>
        <v>0</v>
      </c>
      <c r="N103" s="14"/>
      <c r="O103" s="6"/>
      <c r="P103" s="12" t="str">
        <f>IF(O103=""," ",VLOOKUP(C103,'Ceiling - Project impl.'!$A$1:$F$204,5,FALSE))</f>
        <v xml:space="preserve"> </v>
      </c>
      <c r="Q103" s="13">
        <f t="shared" si="86"/>
        <v>0</v>
      </c>
      <c r="R103" s="14"/>
      <c r="S103" s="6"/>
      <c r="T103" s="12" t="str">
        <f>IF(S103=""," ",VLOOKUP(C103,'Ceiling - Project impl.'!$A$1:$F$204,6,FALSE))</f>
        <v xml:space="preserve"> </v>
      </c>
      <c r="U103" s="13">
        <f t="shared" si="87"/>
        <v>0</v>
      </c>
      <c r="V103" s="76">
        <f t="shared" si="88"/>
        <v>0</v>
      </c>
      <c r="W103" s="15">
        <f t="shared" si="89"/>
        <v>0</v>
      </c>
      <c r="X103" s="141"/>
      <c r="Y103" s="6">
        <f t="shared" si="90"/>
        <v>0</v>
      </c>
      <c r="Z103" s="92"/>
      <c r="AA103" s="12" t="str">
        <f>IF(G103=""," ",VLOOKUP(C103,'Ceiling - Project impl.'!$A$1:$F$204,3,FALSE))</f>
        <v xml:space="preserve"> </v>
      </c>
      <c r="AB103" s="13">
        <f t="shared" si="91"/>
        <v>0</v>
      </c>
      <c r="AC103" s="100">
        <f t="shared" si="92"/>
        <v>0</v>
      </c>
      <c r="AD103" s="14"/>
      <c r="AE103" s="6">
        <f t="shared" si="93"/>
        <v>0</v>
      </c>
      <c r="AF103" s="92"/>
      <c r="AG103" s="12" t="str">
        <f>IF(K103=""," ",VLOOKUP(C103,'Ceiling - Project impl.'!$A$1:$F$204,4,FALSE))</f>
        <v xml:space="preserve"> </v>
      </c>
      <c r="AH103" s="13">
        <f t="shared" si="94"/>
        <v>0</v>
      </c>
      <c r="AI103" s="100">
        <f t="shared" si="95"/>
        <v>0</v>
      </c>
      <c r="AJ103" s="14"/>
      <c r="AK103" s="6">
        <f t="shared" si="96"/>
        <v>0</v>
      </c>
      <c r="AL103" s="92"/>
      <c r="AM103" s="12" t="str">
        <f>IF(O103=""," ",VLOOKUP(C103,'Ceiling - Project impl.'!$A$1:$F$204,5,FALSE))</f>
        <v xml:space="preserve"> </v>
      </c>
      <c r="AN103" s="13">
        <f t="shared" si="97"/>
        <v>0</v>
      </c>
      <c r="AO103" s="100">
        <f t="shared" si="98"/>
        <v>0</v>
      </c>
      <c r="AP103" s="14"/>
      <c r="AQ103" s="6">
        <f t="shared" si="99"/>
        <v>0</v>
      </c>
      <c r="AR103" s="92"/>
      <c r="AS103" s="12" t="str">
        <f>IF(S103=""," ",VLOOKUP(C103,'Ceiling - Project impl.'!$A$1:$F$204,6,FALSE))</f>
        <v xml:space="preserve"> </v>
      </c>
      <c r="AT103" s="13">
        <f t="shared" si="100"/>
        <v>0</v>
      </c>
      <c r="AU103" s="100">
        <f t="shared" si="101"/>
        <v>0</v>
      </c>
      <c r="AV103" s="76">
        <f t="shared" si="102"/>
        <v>0</v>
      </c>
      <c r="AW103" s="15">
        <f t="shared" si="103"/>
        <v>0</v>
      </c>
      <c r="AX103" s="101">
        <f t="shared" si="104"/>
        <v>0</v>
      </c>
      <c r="AY103" s="445"/>
      <c r="AZ103" s="445"/>
      <c r="BA103" s="445"/>
    </row>
    <row r="104" spans="1:53" x14ac:dyDescent="0.2">
      <c r="A104" s="38"/>
      <c r="B104" s="11" t="str">
        <f>IF(A104="","",VLOOKUP(A104,'II.Distribution of grant'!$A$6:$E$45,2,FALSE))</f>
        <v/>
      </c>
      <c r="C104" s="11" t="str">
        <f>IF(A104="","",VLOOKUP(A104,'II.Distribution of grant'!$A$6:$E$45,4,FALSE))</f>
        <v/>
      </c>
      <c r="D104" s="11" t="str">
        <f>IF(A104=""," ",VLOOKUP(C104,'Ceiling - Project impl.'!$A$1:$F$204,2,FALSE))</f>
        <v xml:space="preserve"> </v>
      </c>
      <c r="E104" s="6"/>
      <c r="F104" s="6"/>
      <c r="G104" s="6"/>
      <c r="H104" s="12" t="str">
        <f>IF(G104=""," ",VLOOKUP(C104,'Ceiling - Project impl.'!$A$1:$F$204,3,FALSE))</f>
        <v xml:space="preserve"> </v>
      </c>
      <c r="I104" s="13">
        <f t="shared" si="84"/>
        <v>0</v>
      </c>
      <c r="J104" s="14"/>
      <c r="K104" s="6"/>
      <c r="L104" s="12" t="str">
        <f>IF(K104=""," ",VLOOKUP(C104,'Ceiling - Project impl.'!$A$1:$F$204,4,FALSE))</f>
        <v xml:space="preserve"> </v>
      </c>
      <c r="M104" s="13">
        <f t="shared" si="85"/>
        <v>0</v>
      </c>
      <c r="N104" s="14"/>
      <c r="O104" s="6"/>
      <c r="P104" s="12" t="str">
        <f>IF(O104=""," ",VLOOKUP(C104,'Ceiling - Project impl.'!$A$1:$F$204,5,FALSE))</f>
        <v xml:space="preserve"> </v>
      </c>
      <c r="Q104" s="13">
        <f t="shared" si="86"/>
        <v>0</v>
      </c>
      <c r="R104" s="14"/>
      <c r="S104" s="6"/>
      <c r="T104" s="12" t="str">
        <f>IF(S104=""," ",VLOOKUP(C104,'Ceiling - Project impl.'!$A$1:$F$204,6,FALSE))</f>
        <v xml:space="preserve"> </v>
      </c>
      <c r="U104" s="13">
        <f t="shared" si="87"/>
        <v>0</v>
      </c>
      <c r="V104" s="76">
        <f t="shared" si="88"/>
        <v>0</v>
      </c>
      <c r="W104" s="15">
        <f t="shared" si="89"/>
        <v>0</v>
      </c>
      <c r="X104" s="141"/>
      <c r="Y104" s="6">
        <f t="shared" si="90"/>
        <v>0</v>
      </c>
      <c r="Z104" s="92"/>
      <c r="AA104" s="12" t="str">
        <f>IF(G104=""," ",VLOOKUP(C104,'Ceiling - Project impl.'!$A$1:$F$204,3,FALSE))</f>
        <v xml:space="preserve"> </v>
      </c>
      <c r="AB104" s="13">
        <f t="shared" si="91"/>
        <v>0</v>
      </c>
      <c r="AC104" s="100">
        <f t="shared" si="92"/>
        <v>0</v>
      </c>
      <c r="AD104" s="14"/>
      <c r="AE104" s="6">
        <f t="shared" si="93"/>
        <v>0</v>
      </c>
      <c r="AF104" s="92"/>
      <c r="AG104" s="12" t="str">
        <f>IF(K104=""," ",VLOOKUP(C104,'Ceiling - Project impl.'!$A$1:$F$204,4,FALSE))</f>
        <v xml:space="preserve"> </v>
      </c>
      <c r="AH104" s="13">
        <f t="shared" si="94"/>
        <v>0</v>
      </c>
      <c r="AI104" s="100">
        <f t="shared" si="95"/>
        <v>0</v>
      </c>
      <c r="AJ104" s="14"/>
      <c r="AK104" s="6">
        <f t="shared" si="96"/>
        <v>0</v>
      </c>
      <c r="AL104" s="92"/>
      <c r="AM104" s="12" t="str">
        <f>IF(O104=""," ",VLOOKUP(C104,'Ceiling - Project impl.'!$A$1:$F$204,5,FALSE))</f>
        <v xml:space="preserve"> </v>
      </c>
      <c r="AN104" s="13">
        <f t="shared" si="97"/>
        <v>0</v>
      </c>
      <c r="AO104" s="100">
        <f t="shared" si="98"/>
        <v>0</v>
      </c>
      <c r="AP104" s="14"/>
      <c r="AQ104" s="6">
        <f t="shared" si="99"/>
        <v>0</v>
      </c>
      <c r="AR104" s="92"/>
      <c r="AS104" s="12" t="str">
        <f>IF(S104=""," ",VLOOKUP(C104,'Ceiling - Project impl.'!$A$1:$F$204,6,FALSE))</f>
        <v xml:space="preserve"> </v>
      </c>
      <c r="AT104" s="13">
        <f t="shared" si="100"/>
        <v>0</v>
      </c>
      <c r="AU104" s="100">
        <f t="shared" si="101"/>
        <v>0</v>
      </c>
      <c r="AV104" s="76">
        <f t="shared" si="102"/>
        <v>0</v>
      </c>
      <c r="AW104" s="15">
        <f t="shared" si="103"/>
        <v>0</v>
      </c>
      <c r="AX104" s="101">
        <f t="shared" si="104"/>
        <v>0</v>
      </c>
      <c r="AY104" s="445"/>
      <c r="AZ104" s="445"/>
      <c r="BA104" s="445"/>
    </row>
    <row r="105" spans="1:53" x14ac:dyDescent="0.2">
      <c r="A105" s="38"/>
      <c r="B105" s="11" t="str">
        <f>IF(A105="","",VLOOKUP(A105,'II.Distribution of grant'!$A$6:$E$45,2,FALSE))</f>
        <v/>
      </c>
      <c r="C105" s="11" t="str">
        <f>IF(A105="","",VLOOKUP(A105,'II.Distribution of grant'!$A$6:$E$45,4,FALSE))</f>
        <v/>
      </c>
      <c r="D105" s="11" t="str">
        <f>IF(A105=""," ",VLOOKUP(C105,'Ceiling - Project impl.'!$A$1:$F$204,2,FALSE))</f>
        <v xml:space="preserve"> </v>
      </c>
      <c r="E105" s="6"/>
      <c r="F105" s="6"/>
      <c r="G105" s="6"/>
      <c r="H105" s="12" t="str">
        <f>IF(G105=""," ",VLOOKUP(C105,'Ceiling - Project impl.'!$A$1:$F$204,3,FALSE))</f>
        <v xml:space="preserve"> </v>
      </c>
      <c r="I105" s="13">
        <f t="shared" si="84"/>
        <v>0</v>
      </c>
      <c r="J105" s="14"/>
      <c r="K105" s="6"/>
      <c r="L105" s="12" t="str">
        <f>IF(K105=""," ",VLOOKUP(C105,'Ceiling - Project impl.'!$A$1:$F$204,4,FALSE))</f>
        <v xml:space="preserve"> </v>
      </c>
      <c r="M105" s="13">
        <f t="shared" si="85"/>
        <v>0</v>
      </c>
      <c r="N105" s="14"/>
      <c r="O105" s="6"/>
      <c r="P105" s="12" t="str">
        <f>IF(O105=""," ",VLOOKUP(C105,'Ceiling - Project impl.'!$A$1:$F$204,5,FALSE))</f>
        <v xml:space="preserve"> </v>
      </c>
      <c r="Q105" s="13">
        <f t="shared" si="86"/>
        <v>0</v>
      </c>
      <c r="R105" s="14"/>
      <c r="S105" s="6"/>
      <c r="T105" s="12" t="str">
        <f>IF(S105=""," ",VLOOKUP(C105,'Ceiling - Project impl.'!$A$1:$F$204,6,FALSE))</f>
        <v xml:space="preserve"> </v>
      </c>
      <c r="U105" s="13">
        <f t="shared" si="87"/>
        <v>0</v>
      </c>
      <c r="V105" s="76">
        <f t="shared" si="88"/>
        <v>0</v>
      </c>
      <c r="W105" s="15">
        <f t="shared" si="89"/>
        <v>0</v>
      </c>
      <c r="X105" s="141"/>
      <c r="Y105" s="6">
        <f t="shared" si="90"/>
        <v>0</v>
      </c>
      <c r="Z105" s="92"/>
      <c r="AA105" s="12" t="str">
        <f>IF(G105=""," ",VLOOKUP(C105,'Ceiling - Project impl.'!$A$1:$F$204,3,FALSE))</f>
        <v xml:space="preserve"> </v>
      </c>
      <c r="AB105" s="13">
        <f t="shared" si="91"/>
        <v>0</v>
      </c>
      <c r="AC105" s="100">
        <f t="shared" si="92"/>
        <v>0</v>
      </c>
      <c r="AD105" s="14"/>
      <c r="AE105" s="6">
        <f t="shared" si="93"/>
        <v>0</v>
      </c>
      <c r="AF105" s="92"/>
      <c r="AG105" s="12" t="str">
        <f>IF(K105=""," ",VLOOKUP(C105,'Ceiling - Project impl.'!$A$1:$F$204,4,FALSE))</f>
        <v xml:space="preserve"> </v>
      </c>
      <c r="AH105" s="13">
        <f t="shared" si="94"/>
        <v>0</v>
      </c>
      <c r="AI105" s="100">
        <f t="shared" si="95"/>
        <v>0</v>
      </c>
      <c r="AJ105" s="14"/>
      <c r="AK105" s="6">
        <f t="shared" si="96"/>
        <v>0</v>
      </c>
      <c r="AL105" s="92"/>
      <c r="AM105" s="12" t="str">
        <f>IF(O105=""," ",VLOOKUP(C105,'Ceiling - Project impl.'!$A$1:$F$204,5,FALSE))</f>
        <v xml:space="preserve"> </v>
      </c>
      <c r="AN105" s="13">
        <f t="shared" si="97"/>
        <v>0</v>
      </c>
      <c r="AO105" s="100">
        <f t="shared" si="98"/>
        <v>0</v>
      </c>
      <c r="AP105" s="14"/>
      <c r="AQ105" s="6">
        <f t="shared" si="99"/>
        <v>0</v>
      </c>
      <c r="AR105" s="92"/>
      <c r="AS105" s="12" t="str">
        <f>IF(S105=""," ",VLOOKUP(C105,'Ceiling - Project impl.'!$A$1:$F$204,6,FALSE))</f>
        <v xml:space="preserve"> </v>
      </c>
      <c r="AT105" s="13">
        <f t="shared" si="100"/>
        <v>0</v>
      </c>
      <c r="AU105" s="100">
        <f t="shared" si="101"/>
        <v>0</v>
      </c>
      <c r="AV105" s="76">
        <f t="shared" si="102"/>
        <v>0</v>
      </c>
      <c r="AW105" s="15">
        <f t="shared" si="103"/>
        <v>0</v>
      </c>
      <c r="AX105" s="101">
        <f t="shared" si="104"/>
        <v>0</v>
      </c>
      <c r="AY105" s="445"/>
      <c r="AZ105" s="445"/>
      <c r="BA105" s="445"/>
    </row>
    <row r="106" spans="1:53" x14ac:dyDescent="0.2">
      <c r="A106" s="38"/>
      <c r="B106" s="11" t="str">
        <f>IF(A106="","",VLOOKUP(A106,'II.Distribution of grant'!$A$6:$E$45,2,FALSE))</f>
        <v/>
      </c>
      <c r="C106" s="11" t="str">
        <f>IF(A106="","",VLOOKUP(A106,'II.Distribution of grant'!$A$6:$E$45,4,FALSE))</f>
        <v/>
      </c>
      <c r="D106" s="11" t="str">
        <f>IF(A106=""," ",VLOOKUP(C106,'Ceiling - Project impl.'!$A$1:$F$204,2,FALSE))</f>
        <v xml:space="preserve"> </v>
      </c>
      <c r="E106" s="6"/>
      <c r="F106" s="6"/>
      <c r="G106" s="6"/>
      <c r="H106" s="12" t="str">
        <f>IF(G106=""," ",VLOOKUP(C106,'Ceiling - Project impl.'!$A$1:$F$204,3,FALSE))</f>
        <v xml:space="preserve"> </v>
      </c>
      <c r="I106" s="13">
        <f t="shared" si="84"/>
        <v>0</v>
      </c>
      <c r="J106" s="14"/>
      <c r="K106" s="6"/>
      <c r="L106" s="12" t="str">
        <f>IF(K106=""," ",VLOOKUP(C106,'Ceiling - Project impl.'!$A$1:$F$204,4,FALSE))</f>
        <v xml:space="preserve"> </v>
      </c>
      <c r="M106" s="13">
        <f t="shared" si="85"/>
        <v>0</v>
      </c>
      <c r="N106" s="14"/>
      <c r="O106" s="6"/>
      <c r="P106" s="12" t="str">
        <f>IF(O106=""," ",VLOOKUP(C106,'Ceiling - Project impl.'!$A$1:$F$204,5,FALSE))</f>
        <v xml:space="preserve"> </v>
      </c>
      <c r="Q106" s="13">
        <f t="shared" si="86"/>
        <v>0</v>
      </c>
      <c r="R106" s="14"/>
      <c r="S106" s="6"/>
      <c r="T106" s="12" t="str">
        <f>IF(S106=""," ",VLOOKUP(C106,'Ceiling - Project impl.'!$A$1:$F$204,6,FALSE))</f>
        <v xml:space="preserve"> </v>
      </c>
      <c r="U106" s="13">
        <f t="shared" si="87"/>
        <v>0</v>
      </c>
      <c r="V106" s="76">
        <f t="shared" si="88"/>
        <v>0</v>
      </c>
      <c r="W106" s="15">
        <f t="shared" si="89"/>
        <v>0</v>
      </c>
      <c r="X106" s="141"/>
      <c r="Y106" s="6">
        <f t="shared" si="90"/>
        <v>0</v>
      </c>
      <c r="Z106" s="92"/>
      <c r="AA106" s="12" t="str">
        <f>IF(G106=""," ",VLOOKUP(C106,'Ceiling - Project impl.'!$A$1:$F$204,3,FALSE))</f>
        <v xml:space="preserve"> </v>
      </c>
      <c r="AB106" s="13">
        <f t="shared" si="91"/>
        <v>0</v>
      </c>
      <c r="AC106" s="100">
        <f t="shared" si="92"/>
        <v>0</v>
      </c>
      <c r="AD106" s="14"/>
      <c r="AE106" s="6">
        <f t="shared" si="93"/>
        <v>0</v>
      </c>
      <c r="AF106" s="92"/>
      <c r="AG106" s="12" t="str">
        <f>IF(K106=""," ",VLOOKUP(C106,'Ceiling - Project impl.'!$A$1:$F$204,4,FALSE))</f>
        <v xml:space="preserve"> </v>
      </c>
      <c r="AH106" s="13">
        <f t="shared" si="94"/>
        <v>0</v>
      </c>
      <c r="AI106" s="100">
        <f t="shared" si="95"/>
        <v>0</v>
      </c>
      <c r="AJ106" s="14"/>
      <c r="AK106" s="6">
        <f t="shared" si="96"/>
        <v>0</v>
      </c>
      <c r="AL106" s="92"/>
      <c r="AM106" s="12" t="str">
        <f>IF(O106=""," ",VLOOKUP(C106,'Ceiling - Project impl.'!$A$1:$F$204,5,FALSE))</f>
        <v xml:space="preserve"> </v>
      </c>
      <c r="AN106" s="13">
        <f t="shared" si="97"/>
        <v>0</v>
      </c>
      <c r="AO106" s="100">
        <f t="shared" si="98"/>
        <v>0</v>
      </c>
      <c r="AP106" s="14"/>
      <c r="AQ106" s="6">
        <f t="shared" si="99"/>
        <v>0</v>
      </c>
      <c r="AR106" s="92"/>
      <c r="AS106" s="12" t="str">
        <f>IF(S106=""," ",VLOOKUP(C106,'Ceiling - Project impl.'!$A$1:$F$204,6,FALSE))</f>
        <v xml:space="preserve"> </v>
      </c>
      <c r="AT106" s="13">
        <f t="shared" si="100"/>
        <v>0</v>
      </c>
      <c r="AU106" s="100">
        <f t="shared" si="101"/>
        <v>0</v>
      </c>
      <c r="AV106" s="76">
        <f t="shared" si="102"/>
        <v>0</v>
      </c>
      <c r="AW106" s="15">
        <f t="shared" si="103"/>
        <v>0</v>
      </c>
      <c r="AX106" s="101">
        <f t="shared" si="104"/>
        <v>0</v>
      </c>
      <c r="AY106" s="445"/>
      <c r="AZ106" s="445"/>
      <c r="BA106" s="445"/>
    </row>
    <row r="107" spans="1:53" x14ac:dyDescent="0.2">
      <c r="A107" s="38"/>
      <c r="B107" s="11" t="str">
        <f>IF(A107="","",VLOOKUP(A107,'II.Distribution of grant'!$A$6:$E$45,2,FALSE))</f>
        <v/>
      </c>
      <c r="C107" s="11" t="str">
        <f>IF(A107="","",VLOOKUP(A107,'II.Distribution of grant'!$A$6:$E$45,4,FALSE))</f>
        <v/>
      </c>
      <c r="D107" s="11" t="str">
        <f>IF(A107=""," ",VLOOKUP(C107,'Ceiling - Project impl.'!$A$1:$F$204,2,FALSE))</f>
        <v xml:space="preserve"> </v>
      </c>
      <c r="E107" s="6"/>
      <c r="F107" s="6"/>
      <c r="G107" s="6"/>
      <c r="H107" s="12" t="str">
        <f>IF(G107=""," ",VLOOKUP(C107,'Ceiling - Project impl.'!$A$1:$F$204,3,FALSE))</f>
        <v xml:space="preserve"> </v>
      </c>
      <c r="I107" s="13">
        <f t="shared" si="84"/>
        <v>0</v>
      </c>
      <c r="J107" s="14"/>
      <c r="K107" s="6"/>
      <c r="L107" s="12" t="str">
        <f>IF(K107=""," ",VLOOKUP(C107,'Ceiling - Project impl.'!$A$1:$F$204,4,FALSE))</f>
        <v xml:space="preserve"> </v>
      </c>
      <c r="M107" s="13">
        <f t="shared" si="85"/>
        <v>0</v>
      </c>
      <c r="N107" s="14"/>
      <c r="O107" s="6"/>
      <c r="P107" s="12" t="str">
        <f>IF(O107=""," ",VLOOKUP(C107,'Ceiling - Project impl.'!$A$1:$F$204,5,FALSE))</f>
        <v xml:space="preserve"> </v>
      </c>
      <c r="Q107" s="13">
        <f t="shared" si="86"/>
        <v>0</v>
      </c>
      <c r="R107" s="14"/>
      <c r="S107" s="6"/>
      <c r="T107" s="12" t="str">
        <f>IF(S107=""," ",VLOOKUP(C107,'Ceiling - Project impl.'!$A$1:$F$204,6,FALSE))</f>
        <v xml:space="preserve"> </v>
      </c>
      <c r="U107" s="13">
        <f t="shared" si="87"/>
        <v>0</v>
      </c>
      <c r="V107" s="76">
        <f t="shared" si="88"/>
        <v>0</v>
      </c>
      <c r="W107" s="15">
        <f t="shared" si="89"/>
        <v>0</v>
      </c>
      <c r="X107" s="141"/>
      <c r="Y107" s="6">
        <f t="shared" si="90"/>
        <v>0</v>
      </c>
      <c r="Z107" s="92"/>
      <c r="AA107" s="12" t="str">
        <f>IF(G107=""," ",VLOOKUP(C107,'Ceiling - Project impl.'!$A$1:$F$204,3,FALSE))</f>
        <v xml:space="preserve"> </v>
      </c>
      <c r="AB107" s="13">
        <f t="shared" si="91"/>
        <v>0</v>
      </c>
      <c r="AC107" s="100">
        <f t="shared" si="92"/>
        <v>0</v>
      </c>
      <c r="AD107" s="14"/>
      <c r="AE107" s="6">
        <f t="shared" si="93"/>
        <v>0</v>
      </c>
      <c r="AF107" s="92"/>
      <c r="AG107" s="12" t="str">
        <f>IF(K107=""," ",VLOOKUP(C107,'Ceiling - Project impl.'!$A$1:$F$204,4,FALSE))</f>
        <v xml:space="preserve"> </v>
      </c>
      <c r="AH107" s="13">
        <f t="shared" si="94"/>
        <v>0</v>
      </c>
      <c r="AI107" s="100">
        <f t="shared" si="95"/>
        <v>0</v>
      </c>
      <c r="AJ107" s="14"/>
      <c r="AK107" s="6">
        <f t="shared" si="96"/>
        <v>0</v>
      </c>
      <c r="AL107" s="92"/>
      <c r="AM107" s="12" t="str">
        <f>IF(O107=""," ",VLOOKUP(C107,'Ceiling - Project impl.'!$A$1:$F$204,5,FALSE))</f>
        <v xml:space="preserve"> </v>
      </c>
      <c r="AN107" s="13">
        <f t="shared" si="97"/>
        <v>0</v>
      </c>
      <c r="AO107" s="100">
        <f t="shared" si="98"/>
        <v>0</v>
      </c>
      <c r="AP107" s="14"/>
      <c r="AQ107" s="6">
        <f t="shared" si="99"/>
        <v>0</v>
      </c>
      <c r="AR107" s="92"/>
      <c r="AS107" s="12" t="str">
        <f>IF(S107=""," ",VLOOKUP(C107,'Ceiling - Project impl.'!$A$1:$F$204,6,FALSE))</f>
        <v xml:space="preserve"> </v>
      </c>
      <c r="AT107" s="13">
        <f t="shared" si="100"/>
        <v>0</v>
      </c>
      <c r="AU107" s="100">
        <f t="shared" si="101"/>
        <v>0</v>
      </c>
      <c r="AV107" s="76">
        <f t="shared" si="102"/>
        <v>0</v>
      </c>
      <c r="AW107" s="15">
        <f t="shared" si="103"/>
        <v>0</v>
      </c>
      <c r="AX107" s="101">
        <f t="shared" si="104"/>
        <v>0</v>
      </c>
      <c r="AY107" s="445"/>
      <c r="AZ107" s="445"/>
      <c r="BA107" s="445"/>
    </row>
    <row r="108" spans="1:53" x14ac:dyDescent="0.2">
      <c r="A108" s="38"/>
      <c r="B108" s="11" t="str">
        <f>IF(A108="","",VLOOKUP(A108,'II.Distribution of grant'!$A$6:$E$45,2,FALSE))</f>
        <v/>
      </c>
      <c r="C108" s="11" t="str">
        <f>IF(A108="","",VLOOKUP(A108,'II.Distribution of grant'!$A$6:$E$45,4,FALSE))</f>
        <v/>
      </c>
      <c r="D108" s="11" t="str">
        <f>IF(A108=""," ",VLOOKUP(C108,'Ceiling - Project impl.'!$A$1:$F$204,2,FALSE))</f>
        <v xml:space="preserve"> </v>
      </c>
      <c r="E108" s="6"/>
      <c r="F108" s="6"/>
      <c r="G108" s="6"/>
      <c r="H108" s="12" t="str">
        <f>IF(G108=""," ",VLOOKUP(C108,'Ceiling - Project impl.'!$A$1:$F$204,3,FALSE))</f>
        <v xml:space="preserve"> </v>
      </c>
      <c r="I108" s="13">
        <f t="shared" si="84"/>
        <v>0</v>
      </c>
      <c r="J108" s="14"/>
      <c r="K108" s="6"/>
      <c r="L108" s="12" t="str">
        <f>IF(K108=""," ",VLOOKUP(C108,'Ceiling - Project impl.'!$A$1:$F$204,4,FALSE))</f>
        <v xml:space="preserve"> </v>
      </c>
      <c r="M108" s="13">
        <f t="shared" si="85"/>
        <v>0</v>
      </c>
      <c r="N108" s="14"/>
      <c r="O108" s="6"/>
      <c r="P108" s="12" t="str">
        <f>IF(O108=""," ",VLOOKUP(C108,'Ceiling - Project impl.'!$A$1:$F$204,5,FALSE))</f>
        <v xml:space="preserve"> </v>
      </c>
      <c r="Q108" s="13">
        <f t="shared" si="86"/>
        <v>0</v>
      </c>
      <c r="R108" s="14"/>
      <c r="S108" s="6"/>
      <c r="T108" s="12" t="str">
        <f>IF(S108=""," ",VLOOKUP(C108,'Ceiling - Project impl.'!$A$1:$F$204,6,FALSE))</f>
        <v xml:space="preserve"> </v>
      </c>
      <c r="U108" s="13">
        <f t="shared" si="87"/>
        <v>0</v>
      </c>
      <c r="V108" s="76">
        <f t="shared" si="88"/>
        <v>0</v>
      </c>
      <c r="W108" s="15">
        <f t="shared" si="89"/>
        <v>0</v>
      </c>
      <c r="X108" s="141"/>
      <c r="Y108" s="6">
        <f t="shared" si="90"/>
        <v>0</v>
      </c>
      <c r="Z108" s="92"/>
      <c r="AA108" s="12" t="str">
        <f>IF(G108=""," ",VLOOKUP(C108,'Ceiling - Project impl.'!$A$1:$F$204,3,FALSE))</f>
        <v xml:space="preserve"> </v>
      </c>
      <c r="AB108" s="13">
        <f t="shared" si="91"/>
        <v>0</v>
      </c>
      <c r="AC108" s="100">
        <f t="shared" si="92"/>
        <v>0</v>
      </c>
      <c r="AD108" s="14"/>
      <c r="AE108" s="6">
        <f t="shared" si="93"/>
        <v>0</v>
      </c>
      <c r="AF108" s="92"/>
      <c r="AG108" s="12" t="str">
        <f>IF(K108=""," ",VLOOKUP(C108,'Ceiling - Project impl.'!$A$1:$F$204,4,FALSE))</f>
        <v xml:space="preserve"> </v>
      </c>
      <c r="AH108" s="13">
        <f t="shared" si="94"/>
        <v>0</v>
      </c>
      <c r="AI108" s="100">
        <f t="shared" si="95"/>
        <v>0</v>
      </c>
      <c r="AJ108" s="14"/>
      <c r="AK108" s="6">
        <f t="shared" si="96"/>
        <v>0</v>
      </c>
      <c r="AL108" s="92"/>
      <c r="AM108" s="12" t="str">
        <f>IF(O108=""," ",VLOOKUP(C108,'Ceiling - Project impl.'!$A$1:$F$204,5,FALSE))</f>
        <v xml:space="preserve"> </v>
      </c>
      <c r="AN108" s="13">
        <f t="shared" si="97"/>
        <v>0</v>
      </c>
      <c r="AO108" s="100">
        <f t="shared" si="98"/>
        <v>0</v>
      </c>
      <c r="AP108" s="14"/>
      <c r="AQ108" s="6">
        <f t="shared" si="99"/>
        <v>0</v>
      </c>
      <c r="AR108" s="92"/>
      <c r="AS108" s="12" t="str">
        <f>IF(S108=""," ",VLOOKUP(C108,'Ceiling - Project impl.'!$A$1:$F$204,6,FALSE))</f>
        <v xml:space="preserve"> </v>
      </c>
      <c r="AT108" s="13">
        <f t="shared" si="100"/>
        <v>0</v>
      </c>
      <c r="AU108" s="100">
        <f t="shared" si="101"/>
        <v>0</v>
      </c>
      <c r="AV108" s="76">
        <f t="shared" si="102"/>
        <v>0</v>
      </c>
      <c r="AW108" s="15">
        <f t="shared" si="103"/>
        <v>0</v>
      </c>
      <c r="AX108" s="101">
        <f t="shared" si="104"/>
        <v>0</v>
      </c>
      <c r="AY108" s="445"/>
      <c r="AZ108" s="445"/>
      <c r="BA108" s="445"/>
    </row>
    <row r="109" spans="1:53" x14ac:dyDescent="0.2">
      <c r="A109" s="38"/>
      <c r="B109" s="11" t="str">
        <f>IF(A109="","",VLOOKUP(A109,'II.Distribution of grant'!$A$6:$E$45,2,FALSE))</f>
        <v/>
      </c>
      <c r="C109" s="11" t="str">
        <f>IF(A109="","",VLOOKUP(A109,'II.Distribution of grant'!$A$6:$E$45,4,FALSE))</f>
        <v/>
      </c>
      <c r="D109" s="11" t="str">
        <f>IF(A109=""," ",VLOOKUP(C109,'Ceiling - Project impl.'!$A$1:$F$204,2,FALSE))</f>
        <v xml:space="preserve"> </v>
      </c>
      <c r="E109" s="6"/>
      <c r="F109" s="6"/>
      <c r="G109" s="6"/>
      <c r="H109" s="12" t="str">
        <f>IF(G109=""," ",VLOOKUP(C109,'Ceiling - Project impl.'!$A$1:$F$204,3,FALSE))</f>
        <v xml:space="preserve"> </v>
      </c>
      <c r="I109" s="13">
        <f t="shared" si="84"/>
        <v>0</v>
      </c>
      <c r="J109" s="14"/>
      <c r="K109" s="6"/>
      <c r="L109" s="12" t="str">
        <f>IF(K109=""," ",VLOOKUP(C109,'Ceiling - Project impl.'!$A$1:$F$204,4,FALSE))</f>
        <v xml:space="preserve"> </v>
      </c>
      <c r="M109" s="13">
        <f t="shared" si="85"/>
        <v>0</v>
      </c>
      <c r="N109" s="14"/>
      <c r="O109" s="6"/>
      <c r="P109" s="12" t="str">
        <f>IF(O109=""," ",VLOOKUP(C109,'Ceiling - Project impl.'!$A$1:$F$204,5,FALSE))</f>
        <v xml:space="preserve"> </v>
      </c>
      <c r="Q109" s="13">
        <f t="shared" si="86"/>
        <v>0</v>
      </c>
      <c r="R109" s="14"/>
      <c r="S109" s="6"/>
      <c r="T109" s="12" t="str">
        <f>IF(S109=""," ",VLOOKUP(C109,'Ceiling - Project impl.'!$A$1:$F$204,6,FALSE))</f>
        <v xml:space="preserve"> </v>
      </c>
      <c r="U109" s="13">
        <f t="shared" si="87"/>
        <v>0</v>
      </c>
      <c r="V109" s="76">
        <f t="shared" si="88"/>
        <v>0</v>
      </c>
      <c r="W109" s="15">
        <f t="shared" si="89"/>
        <v>0</v>
      </c>
      <c r="X109" s="141"/>
      <c r="Y109" s="6">
        <f t="shared" si="90"/>
        <v>0</v>
      </c>
      <c r="Z109" s="92"/>
      <c r="AA109" s="12" t="str">
        <f>IF(G109=""," ",VLOOKUP(C109,'Ceiling - Project impl.'!$A$1:$F$204,3,FALSE))</f>
        <v xml:space="preserve"> </v>
      </c>
      <c r="AB109" s="13">
        <f t="shared" si="91"/>
        <v>0</v>
      </c>
      <c r="AC109" s="100">
        <f t="shared" si="92"/>
        <v>0</v>
      </c>
      <c r="AD109" s="14"/>
      <c r="AE109" s="6">
        <f t="shared" si="93"/>
        <v>0</v>
      </c>
      <c r="AF109" s="92"/>
      <c r="AG109" s="12" t="str">
        <f>IF(K109=""," ",VLOOKUP(C109,'Ceiling - Project impl.'!$A$1:$F$204,4,FALSE))</f>
        <v xml:space="preserve"> </v>
      </c>
      <c r="AH109" s="13">
        <f t="shared" si="94"/>
        <v>0</v>
      </c>
      <c r="AI109" s="100">
        <f t="shared" si="95"/>
        <v>0</v>
      </c>
      <c r="AJ109" s="14"/>
      <c r="AK109" s="6">
        <f t="shared" si="96"/>
        <v>0</v>
      </c>
      <c r="AL109" s="92"/>
      <c r="AM109" s="12" t="str">
        <f>IF(O109=""," ",VLOOKUP(C109,'Ceiling - Project impl.'!$A$1:$F$204,5,FALSE))</f>
        <v xml:space="preserve"> </v>
      </c>
      <c r="AN109" s="13">
        <f t="shared" si="97"/>
        <v>0</v>
      </c>
      <c r="AO109" s="100">
        <f t="shared" si="98"/>
        <v>0</v>
      </c>
      <c r="AP109" s="14"/>
      <c r="AQ109" s="6">
        <f t="shared" si="99"/>
        <v>0</v>
      </c>
      <c r="AR109" s="92"/>
      <c r="AS109" s="12" t="str">
        <f>IF(S109=""," ",VLOOKUP(C109,'Ceiling - Project impl.'!$A$1:$F$204,6,FALSE))</f>
        <v xml:space="preserve"> </v>
      </c>
      <c r="AT109" s="13">
        <f t="shared" si="100"/>
        <v>0</v>
      </c>
      <c r="AU109" s="100">
        <f t="shared" si="101"/>
        <v>0</v>
      </c>
      <c r="AV109" s="76">
        <f t="shared" si="102"/>
        <v>0</v>
      </c>
      <c r="AW109" s="15">
        <f t="shared" si="103"/>
        <v>0</v>
      </c>
      <c r="AX109" s="101">
        <f t="shared" si="104"/>
        <v>0</v>
      </c>
      <c r="AY109" s="445"/>
      <c r="AZ109" s="445"/>
      <c r="BA109" s="445"/>
    </row>
    <row r="110" spans="1:53" x14ac:dyDescent="0.2">
      <c r="A110" s="38"/>
      <c r="B110" s="11" t="str">
        <f>IF(A110="","",VLOOKUP(A110,'II.Distribution of grant'!$A$6:$E$45,2,FALSE))</f>
        <v/>
      </c>
      <c r="C110" s="11" t="str">
        <f>IF(A110="","",VLOOKUP(A110,'II.Distribution of grant'!$A$6:$E$45,4,FALSE))</f>
        <v/>
      </c>
      <c r="D110" s="11" t="str">
        <f>IF(A110=""," ",VLOOKUP(C110,'Ceiling - Project impl.'!$A$1:$F$204,2,FALSE))</f>
        <v xml:space="preserve"> </v>
      </c>
      <c r="E110" s="6"/>
      <c r="F110" s="6"/>
      <c r="G110" s="6"/>
      <c r="H110" s="12" t="str">
        <f>IF(G110=""," ",VLOOKUP(C110,'Ceiling - Project impl.'!$A$1:$F$204,3,FALSE))</f>
        <v xml:space="preserve"> </v>
      </c>
      <c r="I110" s="13">
        <f t="shared" si="84"/>
        <v>0</v>
      </c>
      <c r="J110" s="14"/>
      <c r="K110" s="6"/>
      <c r="L110" s="12" t="str">
        <f>IF(K110=""," ",VLOOKUP(C110,'Ceiling - Project impl.'!$A$1:$F$204,4,FALSE))</f>
        <v xml:space="preserve"> </v>
      </c>
      <c r="M110" s="13">
        <f t="shared" si="85"/>
        <v>0</v>
      </c>
      <c r="N110" s="14"/>
      <c r="O110" s="6"/>
      <c r="P110" s="12" t="str">
        <f>IF(O110=""," ",VLOOKUP(C110,'Ceiling - Project impl.'!$A$1:$F$204,5,FALSE))</f>
        <v xml:space="preserve"> </v>
      </c>
      <c r="Q110" s="13">
        <f t="shared" si="86"/>
        <v>0</v>
      </c>
      <c r="R110" s="14"/>
      <c r="S110" s="6"/>
      <c r="T110" s="12" t="str">
        <f>IF(S110=""," ",VLOOKUP(C110,'Ceiling - Project impl.'!$A$1:$F$204,6,FALSE))</f>
        <v xml:space="preserve"> </v>
      </c>
      <c r="U110" s="13">
        <f t="shared" si="87"/>
        <v>0</v>
      </c>
      <c r="V110" s="76">
        <f t="shared" si="88"/>
        <v>0</v>
      </c>
      <c r="W110" s="15">
        <f t="shared" si="89"/>
        <v>0</v>
      </c>
      <c r="X110" s="141"/>
      <c r="Y110" s="6">
        <f t="shared" si="90"/>
        <v>0</v>
      </c>
      <c r="Z110" s="92"/>
      <c r="AA110" s="12" t="str">
        <f>IF(G110=""," ",VLOOKUP(C110,'Ceiling - Project impl.'!$A$1:$F$204,3,FALSE))</f>
        <v xml:space="preserve"> </v>
      </c>
      <c r="AB110" s="13">
        <f t="shared" si="91"/>
        <v>0</v>
      </c>
      <c r="AC110" s="100">
        <f t="shared" si="92"/>
        <v>0</v>
      </c>
      <c r="AD110" s="14"/>
      <c r="AE110" s="6">
        <f t="shared" si="93"/>
        <v>0</v>
      </c>
      <c r="AF110" s="92"/>
      <c r="AG110" s="12" t="str">
        <f>IF(K110=""," ",VLOOKUP(C110,'Ceiling - Project impl.'!$A$1:$F$204,4,FALSE))</f>
        <v xml:space="preserve"> </v>
      </c>
      <c r="AH110" s="13">
        <f t="shared" si="94"/>
        <v>0</v>
      </c>
      <c r="AI110" s="100">
        <f t="shared" si="95"/>
        <v>0</v>
      </c>
      <c r="AJ110" s="14"/>
      <c r="AK110" s="6">
        <f t="shared" si="96"/>
        <v>0</v>
      </c>
      <c r="AL110" s="92"/>
      <c r="AM110" s="12" t="str">
        <f>IF(O110=""," ",VLOOKUP(C110,'Ceiling - Project impl.'!$A$1:$F$204,5,FALSE))</f>
        <v xml:space="preserve"> </v>
      </c>
      <c r="AN110" s="13">
        <f t="shared" si="97"/>
        <v>0</v>
      </c>
      <c r="AO110" s="100">
        <f t="shared" si="98"/>
        <v>0</v>
      </c>
      <c r="AP110" s="14"/>
      <c r="AQ110" s="6">
        <f t="shared" si="99"/>
        <v>0</v>
      </c>
      <c r="AR110" s="92"/>
      <c r="AS110" s="12" t="str">
        <f>IF(S110=""," ",VLOOKUP(C110,'Ceiling - Project impl.'!$A$1:$F$204,6,FALSE))</f>
        <v xml:space="preserve"> </v>
      </c>
      <c r="AT110" s="13">
        <f t="shared" si="100"/>
        <v>0</v>
      </c>
      <c r="AU110" s="100">
        <f t="shared" si="101"/>
        <v>0</v>
      </c>
      <c r="AV110" s="76">
        <f t="shared" si="102"/>
        <v>0</v>
      </c>
      <c r="AW110" s="15">
        <f t="shared" si="103"/>
        <v>0</v>
      </c>
      <c r="AX110" s="101">
        <f t="shared" si="104"/>
        <v>0</v>
      </c>
      <c r="AY110" s="445"/>
      <c r="AZ110" s="445"/>
      <c r="BA110" s="445"/>
    </row>
    <row r="111" spans="1:53" x14ac:dyDescent="0.2">
      <c r="A111" s="38"/>
      <c r="B111" s="11" t="str">
        <f>IF(A111="","",VLOOKUP(A111,'II.Distribution of grant'!$A$6:$E$45,2,FALSE))</f>
        <v/>
      </c>
      <c r="C111" s="11" t="str">
        <f>IF(A111="","",VLOOKUP(A111,'II.Distribution of grant'!$A$6:$E$45,4,FALSE))</f>
        <v/>
      </c>
      <c r="D111" s="11" t="str">
        <f>IF(A111=""," ",VLOOKUP(C111,'Ceiling - Project impl.'!$A$1:$F$204,2,FALSE))</f>
        <v xml:space="preserve"> </v>
      </c>
      <c r="E111" s="6"/>
      <c r="F111" s="6"/>
      <c r="G111" s="6"/>
      <c r="H111" s="12" t="str">
        <f>IF(G111=""," ",VLOOKUP(C111,'Ceiling - Project impl.'!$A$1:$F$204,3,FALSE))</f>
        <v xml:space="preserve"> </v>
      </c>
      <c r="I111" s="13">
        <f t="shared" si="84"/>
        <v>0</v>
      </c>
      <c r="J111" s="14"/>
      <c r="K111" s="6"/>
      <c r="L111" s="12" t="str">
        <f>IF(K111=""," ",VLOOKUP(C111,'Ceiling - Project impl.'!$A$1:$F$204,4,FALSE))</f>
        <v xml:space="preserve"> </v>
      </c>
      <c r="M111" s="13">
        <f t="shared" si="85"/>
        <v>0</v>
      </c>
      <c r="N111" s="14"/>
      <c r="O111" s="6"/>
      <c r="P111" s="12" t="str">
        <f>IF(O111=""," ",VLOOKUP(C111,'Ceiling - Project impl.'!$A$1:$F$204,5,FALSE))</f>
        <v xml:space="preserve"> </v>
      </c>
      <c r="Q111" s="13">
        <f t="shared" si="86"/>
        <v>0</v>
      </c>
      <c r="R111" s="14"/>
      <c r="S111" s="6"/>
      <c r="T111" s="12" t="str">
        <f>IF(S111=""," ",VLOOKUP(C111,'Ceiling - Project impl.'!$A$1:$F$204,6,FALSE))</f>
        <v xml:space="preserve"> </v>
      </c>
      <c r="U111" s="13">
        <f t="shared" si="87"/>
        <v>0</v>
      </c>
      <c r="V111" s="76">
        <f t="shared" si="88"/>
        <v>0</v>
      </c>
      <c r="W111" s="15">
        <f t="shared" si="89"/>
        <v>0</v>
      </c>
      <c r="X111" s="141"/>
      <c r="Y111" s="6">
        <f t="shared" si="90"/>
        <v>0</v>
      </c>
      <c r="Z111" s="92"/>
      <c r="AA111" s="12" t="str">
        <f>IF(G111=""," ",VLOOKUP(C111,'Ceiling - Project impl.'!$A$1:$F$204,3,FALSE))</f>
        <v xml:space="preserve"> </v>
      </c>
      <c r="AB111" s="13">
        <f t="shared" si="91"/>
        <v>0</v>
      </c>
      <c r="AC111" s="100">
        <f t="shared" si="92"/>
        <v>0</v>
      </c>
      <c r="AD111" s="14"/>
      <c r="AE111" s="6">
        <f t="shared" si="93"/>
        <v>0</v>
      </c>
      <c r="AF111" s="92"/>
      <c r="AG111" s="12" t="str">
        <f>IF(K111=""," ",VLOOKUP(C111,'Ceiling - Project impl.'!$A$1:$F$204,4,FALSE))</f>
        <v xml:space="preserve"> </v>
      </c>
      <c r="AH111" s="13">
        <f t="shared" si="94"/>
        <v>0</v>
      </c>
      <c r="AI111" s="100">
        <f t="shared" si="95"/>
        <v>0</v>
      </c>
      <c r="AJ111" s="14"/>
      <c r="AK111" s="6">
        <f t="shared" si="96"/>
        <v>0</v>
      </c>
      <c r="AL111" s="92"/>
      <c r="AM111" s="12" t="str">
        <f>IF(O111=""," ",VLOOKUP(C111,'Ceiling - Project impl.'!$A$1:$F$204,5,FALSE))</f>
        <v xml:space="preserve"> </v>
      </c>
      <c r="AN111" s="13">
        <f t="shared" si="97"/>
        <v>0</v>
      </c>
      <c r="AO111" s="100">
        <f t="shared" si="98"/>
        <v>0</v>
      </c>
      <c r="AP111" s="14"/>
      <c r="AQ111" s="6">
        <f t="shared" si="99"/>
        <v>0</v>
      </c>
      <c r="AR111" s="92"/>
      <c r="AS111" s="12" t="str">
        <f>IF(S111=""," ",VLOOKUP(C111,'Ceiling - Project impl.'!$A$1:$F$204,6,FALSE))</f>
        <v xml:space="preserve"> </v>
      </c>
      <c r="AT111" s="13">
        <f t="shared" si="100"/>
        <v>0</v>
      </c>
      <c r="AU111" s="100">
        <f t="shared" si="101"/>
        <v>0</v>
      </c>
      <c r="AV111" s="76">
        <f t="shared" si="102"/>
        <v>0</v>
      </c>
      <c r="AW111" s="15">
        <f t="shared" si="103"/>
        <v>0</v>
      </c>
      <c r="AX111" s="101">
        <f t="shared" si="104"/>
        <v>0</v>
      </c>
      <c r="AY111" s="445"/>
      <c r="AZ111" s="445"/>
      <c r="BA111" s="445"/>
    </row>
    <row r="112" spans="1:53" x14ac:dyDescent="0.2">
      <c r="A112" s="38"/>
      <c r="B112" s="11" t="str">
        <f>IF(A112="","",VLOOKUP(A112,'II.Distribution of grant'!$A$6:$E$45,2,FALSE))</f>
        <v/>
      </c>
      <c r="C112" s="11" t="str">
        <f>IF(A112="","",VLOOKUP(A112,'II.Distribution of grant'!$A$6:$E$45,4,FALSE))</f>
        <v/>
      </c>
      <c r="D112" s="11" t="str">
        <f>IF(A112=""," ",VLOOKUP(C112,'Ceiling - Project impl.'!$A$1:$F$204,2,FALSE))</f>
        <v xml:space="preserve"> </v>
      </c>
      <c r="E112" s="6"/>
      <c r="F112" s="6"/>
      <c r="G112" s="6"/>
      <c r="H112" s="12" t="str">
        <f>IF(G112=""," ",VLOOKUP(C112,'Ceiling - Project impl.'!$A$1:$F$204,3,FALSE))</f>
        <v xml:space="preserve"> </v>
      </c>
      <c r="I112" s="13">
        <f t="shared" si="84"/>
        <v>0</v>
      </c>
      <c r="J112" s="14"/>
      <c r="K112" s="6"/>
      <c r="L112" s="12" t="str">
        <f>IF(K112=""," ",VLOOKUP(C112,'Ceiling - Project impl.'!$A$1:$F$204,4,FALSE))</f>
        <v xml:space="preserve"> </v>
      </c>
      <c r="M112" s="13">
        <f t="shared" si="85"/>
        <v>0</v>
      </c>
      <c r="N112" s="14"/>
      <c r="O112" s="6"/>
      <c r="P112" s="12" t="str">
        <f>IF(O112=""," ",VLOOKUP(C112,'Ceiling - Project impl.'!$A$1:$F$204,5,FALSE))</f>
        <v xml:space="preserve"> </v>
      </c>
      <c r="Q112" s="13">
        <f t="shared" si="86"/>
        <v>0</v>
      </c>
      <c r="R112" s="14"/>
      <c r="S112" s="6"/>
      <c r="T112" s="12" t="str">
        <f>IF(S112=""," ",VLOOKUP(C112,'Ceiling - Project impl.'!$A$1:$F$204,6,FALSE))</f>
        <v xml:space="preserve"> </v>
      </c>
      <c r="U112" s="13">
        <f t="shared" si="87"/>
        <v>0</v>
      </c>
      <c r="V112" s="76">
        <f t="shared" si="88"/>
        <v>0</v>
      </c>
      <c r="W112" s="15">
        <f t="shared" si="89"/>
        <v>0</v>
      </c>
      <c r="X112" s="141"/>
      <c r="Y112" s="6">
        <f t="shared" si="90"/>
        <v>0</v>
      </c>
      <c r="Z112" s="92"/>
      <c r="AA112" s="12" t="str">
        <f>IF(G112=""," ",VLOOKUP(C112,'Ceiling - Project impl.'!$A$1:$F$204,3,FALSE))</f>
        <v xml:space="preserve"> </v>
      </c>
      <c r="AB112" s="13">
        <f t="shared" si="91"/>
        <v>0</v>
      </c>
      <c r="AC112" s="100">
        <f t="shared" si="92"/>
        <v>0</v>
      </c>
      <c r="AD112" s="14"/>
      <c r="AE112" s="6">
        <f t="shared" si="93"/>
        <v>0</v>
      </c>
      <c r="AF112" s="92"/>
      <c r="AG112" s="12" t="str">
        <f>IF(K112=""," ",VLOOKUP(C112,'Ceiling - Project impl.'!$A$1:$F$204,4,FALSE))</f>
        <v xml:space="preserve"> </v>
      </c>
      <c r="AH112" s="13">
        <f t="shared" si="94"/>
        <v>0</v>
      </c>
      <c r="AI112" s="100">
        <f t="shared" si="95"/>
        <v>0</v>
      </c>
      <c r="AJ112" s="14"/>
      <c r="AK112" s="6">
        <f t="shared" si="96"/>
        <v>0</v>
      </c>
      <c r="AL112" s="92"/>
      <c r="AM112" s="12" t="str">
        <f>IF(O112=""," ",VLOOKUP(C112,'Ceiling - Project impl.'!$A$1:$F$204,5,FALSE))</f>
        <v xml:space="preserve"> </v>
      </c>
      <c r="AN112" s="13">
        <f t="shared" si="97"/>
        <v>0</v>
      </c>
      <c r="AO112" s="100">
        <f t="shared" si="98"/>
        <v>0</v>
      </c>
      <c r="AP112" s="14"/>
      <c r="AQ112" s="6">
        <f t="shared" si="99"/>
        <v>0</v>
      </c>
      <c r="AR112" s="92"/>
      <c r="AS112" s="12" t="str">
        <f>IF(S112=""," ",VLOOKUP(C112,'Ceiling - Project impl.'!$A$1:$F$204,6,FALSE))</f>
        <v xml:space="preserve"> </v>
      </c>
      <c r="AT112" s="13">
        <f t="shared" si="100"/>
        <v>0</v>
      </c>
      <c r="AU112" s="100">
        <f t="shared" si="101"/>
        <v>0</v>
      </c>
      <c r="AV112" s="76">
        <f t="shared" si="102"/>
        <v>0</v>
      </c>
      <c r="AW112" s="15">
        <f t="shared" si="103"/>
        <v>0</v>
      </c>
      <c r="AX112" s="101">
        <f t="shared" si="104"/>
        <v>0</v>
      </c>
      <c r="AY112" s="445"/>
      <c r="AZ112" s="445"/>
      <c r="BA112" s="445"/>
    </row>
    <row r="113" spans="1:53" x14ac:dyDescent="0.2">
      <c r="A113" s="38"/>
      <c r="B113" s="11" t="str">
        <f>IF(A113="","",VLOOKUP(A113,'II.Distribution of grant'!$A$6:$E$45,2,FALSE))</f>
        <v/>
      </c>
      <c r="C113" s="11" t="str">
        <f>IF(A113="","",VLOOKUP(A113,'II.Distribution of grant'!$A$6:$E$45,4,FALSE))</f>
        <v/>
      </c>
      <c r="D113" s="11" t="str">
        <f>IF(A113=""," ",VLOOKUP(C113,'Ceiling - Project impl.'!$A$1:$F$204,2,FALSE))</f>
        <v xml:space="preserve"> </v>
      </c>
      <c r="E113" s="6"/>
      <c r="F113" s="6"/>
      <c r="G113" s="6"/>
      <c r="H113" s="12" t="str">
        <f>IF(G113=""," ",VLOOKUP(C113,'Ceiling - Project impl.'!$A$1:$F$204,3,FALSE))</f>
        <v xml:space="preserve"> </v>
      </c>
      <c r="I113" s="13">
        <f t="shared" si="84"/>
        <v>0</v>
      </c>
      <c r="J113" s="14"/>
      <c r="K113" s="6"/>
      <c r="L113" s="12" t="str">
        <f>IF(K113=""," ",VLOOKUP(C113,'Ceiling - Project impl.'!$A$1:$F$204,4,FALSE))</f>
        <v xml:space="preserve"> </v>
      </c>
      <c r="M113" s="13">
        <f t="shared" si="85"/>
        <v>0</v>
      </c>
      <c r="N113" s="14"/>
      <c r="O113" s="6"/>
      <c r="P113" s="12" t="str">
        <f>IF(O113=""," ",VLOOKUP(C113,'Ceiling - Project impl.'!$A$1:$F$204,5,FALSE))</f>
        <v xml:space="preserve"> </v>
      </c>
      <c r="Q113" s="13">
        <f t="shared" si="86"/>
        <v>0</v>
      </c>
      <c r="R113" s="14"/>
      <c r="S113" s="6"/>
      <c r="T113" s="12" t="str">
        <f>IF(S113=""," ",VLOOKUP(C113,'Ceiling - Project impl.'!$A$1:$F$204,6,FALSE))</f>
        <v xml:space="preserve"> </v>
      </c>
      <c r="U113" s="13">
        <f t="shared" si="87"/>
        <v>0</v>
      </c>
      <c r="V113" s="76">
        <f t="shared" si="88"/>
        <v>0</v>
      </c>
      <c r="W113" s="15">
        <f t="shared" si="89"/>
        <v>0</v>
      </c>
      <c r="X113" s="141"/>
      <c r="Y113" s="6">
        <f t="shared" si="90"/>
        <v>0</v>
      </c>
      <c r="Z113" s="92"/>
      <c r="AA113" s="12" t="str">
        <f>IF(G113=""," ",VLOOKUP(C113,'Ceiling - Project impl.'!$A$1:$F$204,3,FALSE))</f>
        <v xml:space="preserve"> </v>
      </c>
      <c r="AB113" s="13">
        <f t="shared" si="91"/>
        <v>0</v>
      </c>
      <c r="AC113" s="100">
        <f t="shared" si="92"/>
        <v>0</v>
      </c>
      <c r="AD113" s="14"/>
      <c r="AE113" s="6">
        <f t="shared" si="93"/>
        <v>0</v>
      </c>
      <c r="AF113" s="92"/>
      <c r="AG113" s="12" t="str">
        <f>IF(K113=""," ",VLOOKUP(C113,'Ceiling - Project impl.'!$A$1:$F$204,4,FALSE))</f>
        <v xml:space="preserve"> </v>
      </c>
      <c r="AH113" s="13">
        <f t="shared" si="94"/>
        <v>0</v>
      </c>
      <c r="AI113" s="100">
        <f t="shared" si="95"/>
        <v>0</v>
      </c>
      <c r="AJ113" s="14"/>
      <c r="AK113" s="6">
        <f t="shared" si="96"/>
        <v>0</v>
      </c>
      <c r="AL113" s="92"/>
      <c r="AM113" s="12" t="str">
        <f>IF(O113=""," ",VLOOKUP(C113,'Ceiling - Project impl.'!$A$1:$F$204,5,FALSE))</f>
        <v xml:space="preserve"> </v>
      </c>
      <c r="AN113" s="13">
        <f t="shared" si="97"/>
        <v>0</v>
      </c>
      <c r="AO113" s="100">
        <f t="shared" si="98"/>
        <v>0</v>
      </c>
      <c r="AP113" s="14"/>
      <c r="AQ113" s="6">
        <f t="shared" si="99"/>
        <v>0</v>
      </c>
      <c r="AR113" s="92"/>
      <c r="AS113" s="12" t="str">
        <f>IF(S113=""," ",VLOOKUP(C113,'Ceiling - Project impl.'!$A$1:$F$204,6,FALSE))</f>
        <v xml:space="preserve"> </v>
      </c>
      <c r="AT113" s="13">
        <f t="shared" si="100"/>
        <v>0</v>
      </c>
      <c r="AU113" s="100">
        <f t="shared" si="101"/>
        <v>0</v>
      </c>
      <c r="AV113" s="76">
        <f t="shared" si="102"/>
        <v>0</v>
      </c>
      <c r="AW113" s="15">
        <f t="shared" si="103"/>
        <v>0</v>
      </c>
      <c r="AX113" s="101">
        <f t="shared" si="104"/>
        <v>0</v>
      </c>
      <c r="AY113" s="445"/>
      <c r="AZ113" s="445"/>
      <c r="BA113" s="445"/>
    </row>
    <row r="114" spans="1:53" x14ac:dyDescent="0.2">
      <c r="A114" s="38"/>
      <c r="B114" s="11" t="str">
        <f>IF(A114="","",VLOOKUP(A114,'II.Distribution of grant'!$A$6:$E$45,2,FALSE))</f>
        <v/>
      </c>
      <c r="C114" s="11" t="str">
        <f>IF(A114="","",VLOOKUP(A114,'II.Distribution of grant'!$A$6:$E$45,4,FALSE))</f>
        <v/>
      </c>
      <c r="D114" s="11" t="str">
        <f>IF(A114=""," ",VLOOKUP(C114,'Ceiling - Project impl.'!$A$1:$F$204,2,FALSE))</f>
        <v xml:space="preserve"> </v>
      </c>
      <c r="E114" s="6"/>
      <c r="F114" s="6"/>
      <c r="G114" s="6"/>
      <c r="H114" s="12" t="str">
        <f>IF(G114=""," ",VLOOKUP(C114,'Ceiling - Project impl.'!$A$1:$F$204,3,FALSE))</f>
        <v xml:space="preserve"> </v>
      </c>
      <c r="I114" s="13">
        <f t="shared" si="84"/>
        <v>0</v>
      </c>
      <c r="J114" s="14"/>
      <c r="K114" s="6"/>
      <c r="L114" s="12" t="str">
        <f>IF(K114=""," ",VLOOKUP(C114,'Ceiling - Project impl.'!$A$1:$F$204,4,FALSE))</f>
        <v xml:space="preserve"> </v>
      </c>
      <c r="M114" s="13">
        <f t="shared" si="85"/>
        <v>0</v>
      </c>
      <c r="N114" s="14"/>
      <c r="O114" s="6"/>
      <c r="P114" s="12" t="str">
        <f>IF(O114=""," ",VLOOKUP(C114,'Ceiling - Project impl.'!$A$1:$F$204,5,FALSE))</f>
        <v xml:space="preserve"> </v>
      </c>
      <c r="Q114" s="13">
        <f t="shared" si="86"/>
        <v>0</v>
      </c>
      <c r="R114" s="14"/>
      <c r="S114" s="6"/>
      <c r="T114" s="12" t="str">
        <f>IF(S114=""," ",VLOOKUP(C114,'Ceiling - Project impl.'!$A$1:$F$204,6,FALSE))</f>
        <v xml:space="preserve"> </v>
      </c>
      <c r="U114" s="13">
        <f t="shared" si="87"/>
        <v>0</v>
      </c>
      <c r="V114" s="76">
        <f t="shared" si="88"/>
        <v>0</v>
      </c>
      <c r="W114" s="15">
        <f t="shared" si="89"/>
        <v>0</v>
      </c>
      <c r="X114" s="141"/>
      <c r="Y114" s="6">
        <f t="shared" si="90"/>
        <v>0</v>
      </c>
      <c r="Z114" s="92"/>
      <c r="AA114" s="12" t="str">
        <f>IF(G114=""," ",VLOOKUP(C114,'Ceiling - Project impl.'!$A$1:$F$204,3,FALSE))</f>
        <v xml:space="preserve"> </v>
      </c>
      <c r="AB114" s="13">
        <f t="shared" si="91"/>
        <v>0</v>
      </c>
      <c r="AC114" s="100">
        <f t="shared" si="92"/>
        <v>0</v>
      </c>
      <c r="AD114" s="14"/>
      <c r="AE114" s="6">
        <f t="shared" si="93"/>
        <v>0</v>
      </c>
      <c r="AF114" s="92"/>
      <c r="AG114" s="12" t="str">
        <f>IF(K114=""," ",VLOOKUP(C114,'Ceiling - Project impl.'!$A$1:$F$204,4,FALSE))</f>
        <v xml:space="preserve"> </v>
      </c>
      <c r="AH114" s="13">
        <f t="shared" si="94"/>
        <v>0</v>
      </c>
      <c r="AI114" s="100">
        <f t="shared" si="95"/>
        <v>0</v>
      </c>
      <c r="AJ114" s="14"/>
      <c r="AK114" s="6">
        <f t="shared" si="96"/>
        <v>0</v>
      </c>
      <c r="AL114" s="92"/>
      <c r="AM114" s="12" t="str">
        <f>IF(O114=""," ",VLOOKUP(C114,'Ceiling - Project impl.'!$A$1:$F$204,5,FALSE))</f>
        <v xml:space="preserve"> </v>
      </c>
      <c r="AN114" s="13">
        <f t="shared" si="97"/>
        <v>0</v>
      </c>
      <c r="AO114" s="100">
        <f t="shared" si="98"/>
        <v>0</v>
      </c>
      <c r="AP114" s="14"/>
      <c r="AQ114" s="6">
        <f t="shared" si="99"/>
        <v>0</v>
      </c>
      <c r="AR114" s="92"/>
      <c r="AS114" s="12" t="str">
        <f>IF(S114=""," ",VLOOKUP(C114,'Ceiling - Project impl.'!$A$1:$F$204,6,FALSE))</f>
        <v xml:space="preserve"> </v>
      </c>
      <c r="AT114" s="13">
        <f t="shared" si="100"/>
        <v>0</v>
      </c>
      <c r="AU114" s="100">
        <f t="shared" si="101"/>
        <v>0</v>
      </c>
      <c r="AV114" s="76">
        <f t="shared" si="102"/>
        <v>0</v>
      </c>
      <c r="AW114" s="15">
        <f t="shared" si="103"/>
        <v>0</v>
      </c>
      <c r="AX114" s="101">
        <f t="shared" si="104"/>
        <v>0</v>
      </c>
      <c r="AY114" s="445"/>
      <c r="AZ114" s="445"/>
      <c r="BA114" s="445"/>
    </row>
    <row r="115" spans="1:53" x14ac:dyDescent="0.2">
      <c r="A115" s="38"/>
      <c r="B115" s="11" t="str">
        <f>IF(A115="","",VLOOKUP(A115,'II.Distribution of grant'!$A$6:$E$45,2,FALSE))</f>
        <v/>
      </c>
      <c r="C115" s="11" t="str">
        <f>IF(A115="","",VLOOKUP(A115,'II.Distribution of grant'!$A$6:$E$45,4,FALSE))</f>
        <v/>
      </c>
      <c r="D115" s="11" t="str">
        <f>IF(A115=""," ",VLOOKUP(C115,'Ceiling - Project impl.'!$A$1:$F$204,2,FALSE))</f>
        <v xml:space="preserve"> </v>
      </c>
      <c r="E115" s="6"/>
      <c r="F115" s="6"/>
      <c r="G115" s="6"/>
      <c r="H115" s="12" t="str">
        <f>IF(G115=""," ",VLOOKUP(C115,'Ceiling - Project impl.'!$A$1:$F$204,3,FALSE))</f>
        <v xml:space="preserve"> </v>
      </c>
      <c r="I115" s="13">
        <f t="shared" si="84"/>
        <v>0</v>
      </c>
      <c r="J115" s="14"/>
      <c r="K115" s="6"/>
      <c r="L115" s="12" t="str">
        <f>IF(K115=""," ",VLOOKUP(C115,'Ceiling - Project impl.'!$A$1:$F$204,4,FALSE))</f>
        <v xml:space="preserve"> </v>
      </c>
      <c r="M115" s="13">
        <f t="shared" si="85"/>
        <v>0</v>
      </c>
      <c r="N115" s="14"/>
      <c r="O115" s="6"/>
      <c r="P115" s="12" t="str">
        <f>IF(O115=""," ",VLOOKUP(C115,'Ceiling - Project impl.'!$A$1:$F$204,5,FALSE))</f>
        <v xml:space="preserve"> </v>
      </c>
      <c r="Q115" s="13">
        <f t="shared" si="86"/>
        <v>0</v>
      </c>
      <c r="R115" s="14"/>
      <c r="S115" s="6"/>
      <c r="T115" s="12" t="str">
        <f>IF(S115=""," ",VLOOKUP(C115,'Ceiling - Project impl.'!$A$1:$F$204,6,FALSE))</f>
        <v xml:space="preserve"> </v>
      </c>
      <c r="U115" s="13">
        <f t="shared" si="87"/>
        <v>0</v>
      </c>
      <c r="V115" s="76">
        <f t="shared" si="88"/>
        <v>0</v>
      </c>
      <c r="W115" s="15">
        <f t="shared" si="89"/>
        <v>0</v>
      </c>
      <c r="X115" s="141"/>
      <c r="Y115" s="6">
        <f t="shared" si="90"/>
        <v>0</v>
      </c>
      <c r="Z115" s="92"/>
      <c r="AA115" s="12" t="str">
        <f>IF(G115=""," ",VLOOKUP(C115,'Ceiling - Project impl.'!$A$1:$F$204,3,FALSE))</f>
        <v xml:space="preserve"> </v>
      </c>
      <c r="AB115" s="13">
        <f t="shared" si="91"/>
        <v>0</v>
      </c>
      <c r="AC115" s="100">
        <f t="shared" si="92"/>
        <v>0</v>
      </c>
      <c r="AD115" s="14"/>
      <c r="AE115" s="6">
        <f t="shared" si="93"/>
        <v>0</v>
      </c>
      <c r="AF115" s="92"/>
      <c r="AG115" s="12" t="str">
        <f>IF(K115=""," ",VLOOKUP(C115,'Ceiling - Project impl.'!$A$1:$F$204,4,FALSE))</f>
        <v xml:space="preserve"> </v>
      </c>
      <c r="AH115" s="13">
        <f t="shared" si="94"/>
        <v>0</v>
      </c>
      <c r="AI115" s="100">
        <f t="shared" si="95"/>
        <v>0</v>
      </c>
      <c r="AJ115" s="14"/>
      <c r="AK115" s="6">
        <f t="shared" si="96"/>
        <v>0</v>
      </c>
      <c r="AL115" s="92"/>
      <c r="AM115" s="12" t="str">
        <f>IF(O115=""," ",VLOOKUP(C115,'Ceiling - Project impl.'!$A$1:$F$204,5,FALSE))</f>
        <v xml:space="preserve"> </v>
      </c>
      <c r="AN115" s="13">
        <f t="shared" si="97"/>
        <v>0</v>
      </c>
      <c r="AO115" s="100">
        <f t="shared" si="98"/>
        <v>0</v>
      </c>
      <c r="AP115" s="14"/>
      <c r="AQ115" s="6">
        <f t="shared" si="99"/>
        <v>0</v>
      </c>
      <c r="AR115" s="92"/>
      <c r="AS115" s="12" t="str">
        <f>IF(S115=""," ",VLOOKUP(C115,'Ceiling - Project impl.'!$A$1:$F$204,6,FALSE))</f>
        <v xml:space="preserve"> </v>
      </c>
      <c r="AT115" s="13">
        <f t="shared" si="100"/>
        <v>0</v>
      </c>
      <c r="AU115" s="100">
        <f t="shared" si="101"/>
        <v>0</v>
      </c>
      <c r="AV115" s="76">
        <f t="shared" si="102"/>
        <v>0</v>
      </c>
      <c r="AW115" s="15">
        <f t="shared" si="103"/>
        <v>0</v>
      </c>
      <c r="AX115" s="101">
        <f t="shared" si="104"/>
        <v>0</v>
      </c>
      <c r="AY115" s="445"/>
      <c r="AZ115" s="445"/>
      <c r="BA115" s="445"/>
    </row>
    <row r="116" spans="1:53" x14ac:dyDescent="0.2">
      <c r="A116" s="38"/>
      <c r="B116" s="11" t="str">
        <f>IF(A116="","",VLOOKUP(A116,'II.Distribution of grant'!$A$6:$E$45,2,FALSE))</f>
        <v/>
      </c>
      <c r="C116" s="11" t="str">
        <f>IF(A116="","",VLOOKUP(A116,'II.Distribution of grant'!$A$6:$E$45,4,FALSE))</f>
        <v/>
      </c>
      <c r="D116" s="11" t="str">
        <f>IF(A116=""," ",VLOOKUP(C116,'Ceiling - Project impl.'!$A$1:$F$204,2,FALSE))</f>
        <v xml:space="preserve"> </v>
      </c>
      <c r="E116" s="6"/>
      <c r="F116" s="6"/>
      <c r="G116" s="6"/>
      <c r="H116" s="12" t="str">
        <f>IF(G116=""," ",VLOOKUP(C116,'Ceiling - Project impl.'!$A$1:$F$204,3,FALSE))</f>
        <v xml:space="preserve"> </v>
      </c>
      <c r="I116" s="13">
        <f t="shared" si="84"/>
        <v>0</v>
      </c>
      <c r="J116" s="14"/>
      <c r="K116" s="6"/>
      <c r="L116" s="12" t="str">
        <f>IF(K116=""," ",VLOOKUP(C116,'Ceiling - Project impl.'!$A$1:$F$204,4,FALSE))</f>
        <v xml:space="preserve"> </v>
      </c>
      <c r="M116" s="13">
        <f t="shared" si="85"/>
        <v>0</v>
      </c>
      <c r="N116" s="14"/>
      <c r="O116" s="6"/>
      <c r="P116" s="12" t="str">
        <f>IF(O116=""," ",VLOOKUP(C116,'Ceiling - Project impl.'!$A$1:$F$204,5,FALSE))</f>
        <v xml:space="preserve"> </v>
      </c>
      <c r="Q116" s="13">
        <f t="shared" si="86"/>
        <v>0</v>
      </c>
      <c r="R116" s="14"/>
      <c r="S116" s="6"/>
      <c r="T116" s="12" t="str">
        <f>IF(S116=""," ",VLOOKUP(C116,'Ceiling - Project impl.'!$A$1:$F$204,6,FALSE))</f>
        <v xml:space="preserve"> </v>
      </c>
      <c r="U116" s="13">
        <f t="shared" si="87"/>
        <v>0</v>
      </c>
      <c r="V116" s="76">
        <f t="shared" si="88"/>
        <v>0</v>
      </c>
      <c r="W116" s="15">
        <f t="shared" si="89"/>
        <v>0</v>
      </c>
      <c r="X116" s="141"/>
      <c r="Y116" s="6">
        <f t="shared" si="90"/>
        <v>0</v>
      </c>
      <c r="Z116" s="92"/>
      <c r="AA116" s="12" t="str">
        <f>IF(G116=""," ",VLOOKUP(C116,'Ceiling - Project impl.'!$A$1:$F$204,3,FALSE))</f>
        <v xml:space="preserve"> </v>
      </c>
      <c r="AB116" s="13">
        <f t="shared" si="91"/>
        <v>0</v>
      </c>
      <c r="AC116" s="100">
        <f t="shared" si="92"/>
        <v>0</v>
      </c>
      <c r="AD116" s="14"/>
      <c r="AE116" s="6">
        <f t="shared" si="93"/>
        <v>0</v>
      </c>
      <c r="AF116" s="92"/>
      <c r="AG116" s="12" t="str">
        <f>IF(K116=""," ",VLOOKUP(C116,'Ceiling - Project impl.'!$A$1:$F$204,4,FALSE))</f>
        <v xml:space="preserve"> </v>
      </c>
      <c r="AH116" s="13">
        <f t="shared" si="94"/>
        <v>0</v>
      </c>
      <c r="AI116" s="100">
        <f t="shared" si="95"/>
        <v>0</v>
      </c>
      <c r="AJ116" s="14"/>
      <c r="AK116" s="6">
        <f t="shared" si="96"/>
        <v>0</v>
      </c>
      <c r="AL116" s="92"/>
      <c r="AM116" s="12" t="str">
        <f>IF(O116=""," ",VLOOKUP(C116,'Ceiling - Project impl.'!$A$1:$F$204,5,FALSE))</f>
        <v xml:space="preserve"> </v>
      </c>
      <c r="AN116" s="13">
        <f t="shared" si="97"/>
        <v>0</v>
      </c>
      <c r="AO116" s="100">
        <f t="shared" si="98"/>
        <v>0</v>
      </c>
      <c r="AP116" s="14"/>
      <c r="AQ116" s="6">
        <f t="shared" si="99"/>
        <v>0</v>
      </c>
      <c r="AR116" s="92"/>
      <c r="AS116" s="12" t="str">
        <f>IF(S116=""," ",VLOOKUP(C116,'Ceiling - Project impl.'!$A$1:$F$204,6,FALSE))</f>
        <v xml:space="preserve"> </v>
      </c>
      <c r="AT116" s="13">
        <f t="shared" si="100"/>
        <v>0</v>
      </c>
      <c r="AU116" s="100">
        <f t="shared" si="101"/>
        <v>0</v>
      </c>
      <c r="AV116" s="76">
        <f t="shared" si="102"/>
        <v>0</v>
      </c>
      <c r="AW116" s="15">
        <f t="shared" si="103"/>
        <v>0</v>
      </c>
      <c r="AX116" s="101">
        <f t="shared" si="104"/>
        <v>0</v>
      </c>
      <c r="AY116" s="445"/>
      <c r="AZ116" s="445"/>
      <c r="BA116" s="445"/>
    </row>
    <row r="117" spans="1:53" x14ac:dyDescent="0.2">
      <c r="A117" s="38"/>
      <c r="B117" s="11" t="str">
        <f>IF(A117="","",VLOOKUP(A117,'II.Distribution of grant'!$A$6:$E$45,2,FALSE))</f>
        <v/>
      </c>
      <c r="C117" s="11" t="str">
        <f>IF(A117="","",VLOOKUP(A117,'II.Distribution of grant'!$A$6:$E$45,4,FALSE))</f>
        <v/>
      </c>
      <c r="D117" s="11" t="str">
        <f>IF(A117=""," ",VLOOKUP(C117,'Ceiling - Project impl.'!$A$1:$F$204,2,FALSE))</f>
        <v xml:space="preserve"> </v>
      </c>
      <c r="E117" s="6"/>
      <c r="F117" s="6"/>
      <c r="G117" s="6"/>
      <c r="H117" s="12" t="str">
        <f>IF(G117=""," ",VLOOKUP(C117,'Ceiling - Project impl.'!$A$1:$F$204,3,FALSE))</f>
        <v xml:space="preserve"> </v>
      </c>
      <c r="I117" s="13">
        <f t="shared" si="84"/>
        <v>0</v>
      </c>
      <c r="J117" s="14"/>
      <c r="K117" s="6"/>
      <c r="L117" s="12" t="str">
        <f>IF(K117=""," ",VLOOKUP(C117,'Ceiling - Project impl.'!$A$1:$F$204,4,FALSE))</f>
        <v xml:space="preserve"> </v>
      </c>
      <c r="M117" s="13">
        <f t="shared" si="85"/>
        <v>0</v>
      </c>
      <c r="N117" s="14"/>
      <c r="O117" s="6"/>
      <c r="P117" s="12" t="str">
        <f>IF(O117=""," ",VLOOKUP(C117,'Ceiling - Project impl.'!$A$1:$F$204,5,FALSE))</f>
        <v xml:space="preserve"> </v>
      </c>
      <c r="Q117" s="13">
        <f t="shared" si="86"/>
        <v>0</v>
      </c>
      <c r="R117" s="14"/>
      <c r="S117" s="6"/>
      <c r="T117" s="12" t="str">
        <f>IF(S117=""," ",VLOOKUP(C117,'Ceiling - Project impl.'!$A$1:$F$204,6,FALSE))</f>
        <v xml:space="preserve"> </v>
      </c>
      <c r="U117" s="13">
        <f t="shared" si="87"/>
        <v>0</v>
      </c>
      <c r="V117" s="76">
        <f t="shared" si="88"/>
        <v>0</v>
      </c>
      <c r="W117" s="15">
        <f t="shared" si="89"/>
        <v>0</v>
      </c>
      <c r="X117" s="141"/>
      <c r="Y117" s="6">
        <f t="shared" si="90"/>
        <v>0</v>
      </c>
      <c r="Z117" s="92"/>
      <c r="AA117" s="12" t="str">
        <f>IF(G117=""," ",VLOOKUP(C117,'Ceiling - Project impl.'!$A$1:$F$204,3,FALSE))</f>
        <v xml:space="preserve"> </v>
      </c>
      <c r="AB117" s="13">
        <f t="shared" si="91"/>
        <v>0</v>
      </c>
      <c r="AC117" s="100">
        <f t="shared" si="92"/>
        <v>0</v>
      </c>
      <c r="AD117" s="14"/>
      <c r="AE117" s="6">
        <f t="shared" si="93"/>
        <v>0</v>
      </c>
      <c r="AF117" s="92"/>
      <c r="AG117" s="12" t="str">
        <f>IF(K117=""," ",VLOOKUP(C117,'Ceiling - Project impl.'!$A$1:$F$204,4,FALSE))</f>
        <v xml:space="preserve"> </v>
      </c>
      <c r="AH117" s="13">
        <f t="shared" si="94"/>
        <v>0</v>
      </c>
      <c r="AI117" s="100">
        <f t="shared" si="95"/>
        <v>0</v>
      </c>
      <c r="AJ117" s="14"/>
      <c r="AK117" s="6">
        <f t="shared" si="96"/>
        <v>0</v>
      </c>
      <c r="AL117" s="92"/>
      <c r="AM117" s="12" t="str">
        <f>IF(O117=""," ",VLOOKUP(C117,'Ceiling - Project impl.'!$A$1:$F$204,5,FALSE))</f>
        <v xml:space="preserve"> </v>
      </c>
      <c r="AN117" s="13">
        <f t="shared" si="97"/>
        <v>0</v>
      </c>
      <c r="AO117" s="100">
        <f t="shared" si="98"/>
        <v>0</v>
      </c>
      <c r="AP117" s="14"/>
      <c r="AQ117" s="6">
        <f t="shared" si="99"/>
        <v>0</v>
      </c>
      <c r="AR117" s="92"/>
      <c r="AS117" s="12" t="str">
        <f>IF(S117=""," ",VLOOKUP(C117,'Ceiling - Project impl.'!$A$1:$F$204,6,FALSE))</f>
        <v xml:space="preserve"> </v>
      </c>
      <c r="AT117" s="13">
        <f t="shared" si="100"/>
        <v>0</v>
      </c>
      <c r="AU117" s="100">
        <f t="shared" si="101"/>
        <v>0</v>
      </c>
      <c r="AV117" s="76">
        <f t="shared" si="102"/>
        <v>0</v>
      </c>
      <c r="AW117" s="15">
        <f t="shared" si="103"/>
        <v>0</v>
      </c>
      <c r="AX117" s="101">
        <f t="shared" si="104"/>
        <v>0</v>
      </c>
      <c r="AY117" s="445"/>
      <c r="AZ117" s="445"/>
      <c r="BA117" s="445"/>
    </row>
    <row r="118" spans="1:53" x14ac:dyDescent="0.2">
      <c r="A118" s="38"/>
      <c r="B118" s="11" t="str">
        <f>IF(A118="","",VLOOKUP(A118,'II.Distribution of grant'!$A$6:$E$45,2,FALSE))</f>
        <v/>
      </c>
      <c r="C118" s="11" t="str">
        <f>IF(A118="","",VLOOKUP(A118,'II.Distribution of grant'!$A$6:$E$45,4,FALSE))</f>
        <v/>
      </c>
      <c r="D118" s="11" t="str">
        <f>IF(A118=""," ",VLOOKUP(C118,'Ceiling - Project impl.'!$A$1:$F$204,2,FALSE))</f>
        <v xml:space="preserve"> </v>
      </c>
      <c r="E118" s="6"/>
      <c r="F118" s="6"/>
      <c r="G118" s="6"/>
      <c r="H118" s="12" t="str">
        <f>IF(G118=""," ",VLOOKUP(C118,'Ceiling - Project impl.'!$A$1:$F$204,3,FALSE))</f>
        <v xml:space="preserve"> </v>
      </c>
      <c r="I118" s="13">
        <f t="shared" si="84"/>
        <v>0</v>
      </c>
      <c r="J118" s="14"/>
      <c r="K118" s="6"/>
      <c r="L118" s="12" t="str">
        <f>IF(K118=""," ",VLOOKUP(C118,'Ceiling - Project impl.'!$A$1:$F$204,4,FALSE))</f>
        <v xml:space="preserve"> </v>
      </c>
      <c r="M118" s="13">
        <f t="shared" si="85"/>
        <v>0</v>
      </c>
      <c r="N118" s="14"/>
      <c r="O118" s="6"/>
      <c r="P118" s="12" t="str">
        <f>IF(O118=""," ",VLOOKUP(C118,'Ceiling - Project impl.'!$A$1:$F$204,5,FALSE))</f>
        <v xml:space="preserve"> </v>
      </c>
      <c r="Q118" s="13">
        <f t="shared" si="86"/>
        <v>0</v>
      </c>
      <c r="R118" s="14"/>
      <c r="S118" s="6"/>
      <c r="T118" s="12" t="str">
        <f>IF(S118=""," ",VLOOKUP(C118,'Ceiling - Project impl.'!$A$1:$F$204,6,FALSE))</f>
        <v xml:space="preserve"> </v>
      </c>
      <c r="U118" s="13">
        <f t="shared" si="87"/>
        <v>0</v>
      </c>
      <c r="V118" s="76">
        <f t="shared" si="88"/>
        <v>0</v>
      </c>
      <c r="W118" s="15">
        <f t="shared" si="89"/>
        <v>0</v>
      </c>
      <c r="X118" s="141"/>
      <c r="Y118" s="6">
        <f t="shared" si="90"/>
        <v>0</v>
      </c>
      <c r="Z118" s="92"/>
      <c r="AA118" s="12" t="str">
        <f>IF(G118=""," ",VLOOKUP(C118,'Ceiling - Project impl.'!$A$1:$F$204,3,FALSE))</f>
        <v xml:space="preserve"> </v>
      </c>
      <c r="AB118" s="13">
        <f t="shared" si="91"/>
        <v>0</v>
      </c>
      <c r="AC118" s="100">
        <f t="shared" si="92"/>
        <v>0</v>
      </c>
      <c r="AD118" s="14"/>
      <c r="AE118" s="6">
        <f t="shared" si="93"/>
        <v>0</v>
      </c>
      <c r="AF118" s="92"/>
      <c r="AG118" s="12" t="str">
        <f>IF(K118=""," ",VLOOKUP(C118,'Ceiling - Project impl.'!$A$1:$F$204,4,FALSE))</f>
        <v xml:space="preserve"> </v>
      </c>
      <c r="AH118" s="13">
        <f t="shared" si="94"/>
        <v>0</v>
      </c>
      <c r="AI118" s="100">
        <f t="shared" si="95"/>
        <v>0</v>
      </c>
      <c r="AJ118" s="14"/>
      <c r="AK118" s="6">
        <f t="shared" si="96"/>
        <v>0</v>
      </c>
      <c r="AL118" s="92"/>
      <c r="AM118" s="12" t="str">
        <f>IF(O118=""," ",VLOOKUP(C118,'Ceiling - Project impl.'!$A$1:$F$204,5,FALSE))</f>
        <v xml:space="preserve"> </v>
      </c>
      <c r="AN118" s="13">
        <f t="shared" si="97"/>
        <v>0</v>
      </c>
      <c r="AO118" s="100">
        <f t="shared" si="98"/>
        <v>0</v>
      </c>
      <c r="AP118" s="14"/>
      <c r="AQ118" s="6">
        <f t="shared" si="99"/>
        <v>0</v>
      </c>
      <c r="AR118" s="92"/>
      <c r="AS118" s="12" t="str">
        <f>IF(S118=""," ",VLOOKUP(C118,'Ceiling - Project impl.'!$A$1:$F$204,6,FALSE))</f>
        <v xml:space="preserve"> </v>
      </c>
      <c r="AT118" s="13">
        <f t="shared" si="100"/>
        <v>0</v>
      </c>
      <c r="AU118" s="100">
        <f t="shared" si="101"/>
        <v>0</v>
      </c>
      <c r="AV118" s="76">
        <f t="shared" si="102"/>
        <v>0</v>
      </c>
      <c r="AW118" s="15">
        <f t="shared" si="103"/>
        <v>0</v>
      </c>
      <c r="AX118" s="101">
        <f t="shared" si="104"/>
        <v>0</v>
      </c>
      <c r="AY118" s="445"/>
      <c r="AZ118" s="445"/>
      <c r="BA118" s="445"/>
    </row>
    <row r="119" spans="1:53" x14ac:dyDescent="0.2">
      <c r="A119" s="38"/>
      <c r="B119" s="11" t="str">
        <f>IF(A119="","",VLOOKUP(A119,'II.Distribution of grant'!$A$6:$E$45,2,FALSE))</f>
        <v/>
      </c>
      <c r="C119" s="11" t="str">
        <f>IF(A119="","",VLOOKUP(A119,'II.Distribution of grant'!$A$6:$E$45,4,FALSE))</f>
        <v/>
      </c>
      <c r="D119" s="11" t="str">
        <f>IF(A119=""," ",VLOOKUP(C119,'Ceiling - Project impl.'!$A$1:$F$204,2,FALSE))</f>
        <v xml:space="preserve"> </v>
      </c>
      <c r="E119" s="6"/>
      <c r="F119" s="6"/>
      <c r="G119" s="6"/>
      <c r="H119" s="12" t="str">
        <f>IF(G119=""," ",VLOOKUP(C119,'Ceiling - Project impl.'!$A$1:$F$204,3,FALSE))</f>
        <v xml:space="preserve"> </v>
      </c>
      <c r="I119" s="13">
        <f t="shared" si="84"/>
        <v>0</v>
      </c>
      <c r="J119" s="14"/>
      <c r="K119" s="6"/>
      <c r="L119" s="12" t="str">
        <f>IF(K119=""," ",VLOOKUP(C119,'Ceiling - Project impl.'!$A$1:$F$204,4,FALSE))</f>
        <v xml:space="preserve"> </v>
      </c>
      <c r="M119" s="13">
        <f t="shared" si="85"/>
        <v>0</v>
      </c>
      <c r="N119" s="14"/>
      <c r="O119" s="6"/>
      <c r="P119" s="12" t="str">
        <f>IF(O119=""," ",VLOOKUP(C119,'Ceiling - Project impl.'!$A$1:$F$204,5,FALSE))</f>
        <v xml:space="preserve"> </v>
      </c>
      <c r="Q119" s="13">
        <f t="shared" si="86"/>
        <v>0</v>
      </c>
      <c r="R119" s="14"/>
      <c r="S119" s="6"/>
      <c r="T119" s="12" t="str">
        <f>IF(S119=""," ",VLOOKUP(C119,'Ceiling - Project impl.'!$A$1:$F$204,6,FALSE))</f>
        <v xml:space="preserve"> </v>
      </c>
      <c r="U119" s="13">
        <f t="shared" si="87"/>
        <v>0</v>
      </c>
      <c r="V119" s="76">
        <f t="shared" si="88"/>
        <v>0</v>
      </c>
      <c r="W119" s="15">
        <f t="shared" si="89"/>
        <v>0</v>
      </c>
      <c r="X119" s="141"/>
      <c r="Y119" s="6">
        <f t="shared" si="90"/>
        <v>0</v>
      </c>
      <c r="Z119" s="92"/>
      <c r="AA119" s="12" t="str">
        <f>IF(G119=""," ",VLOOKUP(C119,'Ceiling - Project impl.'!$A$1:$F$204,3,FALSE))</f>
        <v xml:space="preserve"> </v>
      </c>
      <c r="AB119" s="13">
        <f t="shared" si="91"/>
        <v>0</v>
      </c>
      <c r="AC119" s="100">
        <f t="shared" si="92"/>
        <v>0</v>
      </c>
      <c r="AD119" s="14"/>
      <c r="AE119" s="6">
        <f t="shared" si="93"/>
        <v>0</v>
      </c>
      <c r="AF119" s="92"/>
      <c r="AG119" s="12" t="str">
        <f>IF(K119=""," ",VLOOKUP(C119,'Ceiling - Project impl.'!$A$1:$F$204,4,FALSE))</f>
        <v xml:space="preserve"> </v>
      </c>
      <c r="AH119" s="13">
        <f t="shared" si="94"/>
        <v>0</v>
      </c>
      <c r="AI119" s="100">
        <f t="shared" si="95"/>
        <v>0</v>
      </c>
      <c r="AJ119" s="14"/>
      <c r="AK119" s="6">
        <f t="shared" si="96"/>
        <v>0</v>
      </c>
      <c r="AL119" s="92"/>
      <c r="AM119" s="12" t="str">
        <f>IF(O119=""," ",VLOOKUP(C119,'Ceiling - Project impl.'!$A$1:$F$204,5,FALSE))</f>
        <v xml:space="preserve"> </v>
      </c>
      <c r="AN119" s="13">
        <f t="shared" si="97"/>
        <v>0</v>
      </c>
      <c r="AO119" s="100">
        <f t="shared" si="98"/>
        <v>0</v>
      </c>
      <c r="AP119" s="14"/>
      <c r="AQ119" s="6">
        <f t="shared" si="99"/>
        <v>0</v>
      </c>
      <c r="AR119" s="92"/>
      <c r="AS119" s="12" t="str">
        <f>IF(S119=""," ",VLOOKUP(C119,'Ceiling - Project impl.'!$A$1:$F$204,6,FALSE))</f>
        <v xml:space="preserve"> </v>
      </c>
      <c r="AT119" s="13">
        <f t="shared" si="100"/>
        <v>0</v>
      </c>
      <c r="AU119" s="100">
        <f t="shared" si="101"/>
        <v>0</v>
      </c>
      <c r="AV119" s="76">
        <f t="shared" si="102"/>
        <v>0</v>
      </c>
      <c r="AW119" s="15">
        <f t="shared" si="103"/>
        <v>0</v>
      </c>
      <c r="AX119" s="101">
        <f t="shared" si="104"/>
        <v>0</v>
      </c>
      <c r="AY119" s="445"/>
      <c r="AZ119" s="445"/>
      <c r="BA119" s="445"/>
    </row>
    <row r="120" spans="1:53" x14ac:dyDescent="0.2">
      <c r="A120" s="38"/>
      <c r="B120" s="11" t="str">
        <f>IF(A120="","",VLOOKUP(A120,'II.Distribution of grant'!$A$6:$E$45,2,FALSE))</f>
        <v/>
      </c>
      <c r="C120" s="11" t="str">
        <f>IF(A120="","",VLOOKUP(A120,'II.Distribution of grant'!$A$6:$E$45,4,FALSE))</f>
        <v/>
      </c>
      <c r="D120" s="11" t="str">
        <f>IF(A120=""," ",VLOOKUP(C120,'Ceiling - Project impl.'!$A$1:$F$204,2,FALSE))</f>
        <v xml:space="preserve"> </v>
      </c>
      <c r="E120" s="6"/>
      <c r="F120" s="6"/>
      <c r="G120" s="6"/>
      <c r="H120" s="12" t="str">
        <f>IF(G120=""," ",VLOOKUP(C120,'Ceiling - Project impl.'!$A$1:$F$204,3,FALSE))</f>
        <v xml:space="preserve"> </v>
      </c>
      <c r="I120" s="13">
        <f t="shared" si="84"/>
        <v>0</v>
      </c>
      <c r="J120" s="14"/>
      <c r="K120" s="6"/>
      <c r="L120" s="12" t="str">
        <f>IF(K120=""," ",VLOOKUP(C120,'Ceiling - Project impl.'!$A$1:$F$204,4,FALSE))</f>
        <v xml:space="preserve"> </v>
      </c>
      <c r="M120" s="13">
        <f t="shared" si="85"/>
        <v>0</v>
      </c>
      <c r="N120" s="14"/>
      <c r="O120" s="6"/>
      <c r="P120" s="12" t="str">
        <f>IF(O120=""," ",VLOOKUP(C120,'Ceiling - Project impl.'!$A$1:$F$204,5,FALSE))</f>
        <v xml:space="preserve"> </v>
      </c>
      <c r="Q120" s="13">
        <f t="shared" si="86"/>
        <v>0</v>
      </c>
      <c r="R120" s="14"/>
      <c r="S120" s="6"/>
      <c r="T120" s="12" t="str">
        <f>IF(S120=""," ",VLOOKUP(C120,'Ceiling - Project impl.'!$A$1:$F$204,6,FALSE))</f>
        <v xml:space="preserve"> </v>
      </c>
      <c r="U120" s="13">
        <f t="shared" si="87"/>
        <v>0</v>
      </c>
      <c r="V120" s="76">
        <f t="shared" si="88"/>
        <v>0</v>
      </c>
      <c r="W120" s="15">
        <f t="shared" si="89"/>
        <v>0</v>
      </c>
      <c r="X120" s="141"/>
      <c r="Y120" s="6">
        <f t="shared" si="90"/>
        <v>0</v>
      </c>
      <c r="Z120" s="92"/>
      <c r="AA120" s="12" t="str">
        <f>IF(G120=""," ",VLOOKUP(C120,'Ceiling - Project impl.'!$A$1:$F$204,3,FALSE))</f>
        <v xml:space="preserve"> </v>
      </c>
      <c r="AB120" s="13">
        <f t="shared" si="91"/>
        <v>0</v>
      </c>
      <c r="AC120" s="100">
        <f t="shared" si="92"/>
        <v>0</v>
      </c>
      <c r="AD120" s="14"/>
      <c r="AE120" s="6">
        <f t="shared" si="93"/>
        <v>0</v>
      </c>
      <c r="AF120" s="92"/>
      <c r="AG120" s="12" t="str">
        <f>IF(K120=""," ",VLOOKUP(C120,'Ceiling - Project impl.'!$A$1:$F$204,4,FALSE))</f>
        <v xml:space="preserve"> </v>
      </c>
      <c r="AH120" s="13">
        <f t="shared" si="94"/>
        <v>0</v>
      </c>
      <c r="AI120" s="100">
        <f t="shared" si="95"/>
        <v>0</v>
      </c>
      <c r="AJ120" s="14"/>
      <c r="AK120" s="6">
        <f t="shared" si="96"/>
        <v>0</v>
      </c>
      <c r="AL120" s="92"/>
      <c r="AM120" s="12" t="str">
        <f>IF(O120=""," ",VLOOKUP(C120,'Ceiling - Project impl.'!$A$1:$F$204,5,FALSE))</f>
        <v xml:space="preserve"> </v>
      </c>
      <c r="AN120" s="13">
        <f t="shared" si="97"/>
        <v>0</v>
      </c>
      <c r="AO120" s="100">
        <f t="shared" si="98"/>
        <v>0</v>
      </c>
      <c r="AP120" s="14"/>
      <c r="AQ120" s="6">
        <f t="shared" si="99"/>
        <v>0</v>
      </c>
      <c r="AR120" s="92"/>
      <c r="AS120" s="12" t="str">
        <f>IF(S120=""," ",VLOOKUP(C120,'Ceiling - Project impl.'!$A$1:$F$204,6,FALSE))</f>
        <v xml:space="preserve"> </v>
      </c>
      <c r="AT120" s="13">
        <f t="shared" si="100"/>
        <v>0</v>
      </c>
      <c r="AU120" s="100">
        <f t="shared" si="101"/>
        <v>0</v>
      </c>
      <c r="AV120" s="76">
        <f t="shared" si="102"/>
        <v>0</v>
      </c>
      <c r="AW120" s="15">
        <f t="shared" si="103"/>
        <v>0</v>
      </c>
      <c r="AX120" s="101">
        <f t="shared" si="104"/>
        <v>0</v>
      </c>
      <c r="AY120" s="445"/>
      <c r="AZ120" s="445"/>
      <c r="BA120" s="445"/>
    </row>
    <row r="121" spans="1:53" x14ac:dyDescent="0.2">
      <c r="A121" s="38"/>
      <c r="B121" s="11" t="str">
        <f>IF(A121="","",VLOOKUP(A121,'II.Distribution of grant'!$A$6:$E$45,2,FALSE))</f>
        <v/>
      </c>
      <c r="C121" s="11" t="str">
        <f>IF(A121="","",VLOOKUP(A121,'II.Distribution of grant'!$A$6:$E$45,4,FALSE))</f>
        <v/>
      </c>
      <c r="D121" s="11" t="str">
        <f>IF(A121=""," ",VLOOKUP(C121,'Ceiling - Project impl.'!$A$1:$F$204,2,FALSE))</f>
        <v xml:space="preserve"> </v>
      </c>
      <c r="E121" s="6"/>
      <c r="F121" s="6"/>
      <c r="G121" s="6"/>
      <c r="H121" s="12" t="str">
        <f>IF(G121=""," ",VLOOKUP(C121,'Ceiling - Project impl.'!$A$1:$F$204,3,FALSE))</f>
        <v xml:space="preserve"> </v>
      </c>
      <c r="I121" s="13">
        <f t="shared" si="84"/>
        <v>0</v>
      </c>
      <c r="J121" s="14"/>
      <c r="K121" s="6"/>
      <c r="L121" s="12" t="str">
        <f>IF(K121=""," ",VLOOKUP(C121,'Ceiling - Project impl.'!$A$1:$F$204,4,FALSE))</f>
        <v xml:space="preserve"> </v>
      </c>
      <c r="M121" s="13">
        <f t="shared" si="85"/>
        <v>0</v>
      </c>
      <c r="N121" s="14"/>
      <c r="O121" s="6"/>
      <c r="P121" s="12" t="str">
        <f>IF(O121=""," ",VLOOKUP(C121,'Ceiling - Project impl.'!$A$1:$F$204,5,FALSE))</f>
        <v xml:space="preserve"> </v>
      </c>
      <c r="Q121" s="13">
        <f t="shared" si="86"/>
        <v>0</v>
      </c>
      <c r="R121" s="14"/>
      <c r="S121" s="6"/>
      <c r="T121" s="12" t="str">
        <f>IF(S121=""," ",VLOOKUP(C121,'Ceiling - Project impl.'!$A$1:$F$204,6,FALSE))</f>
        <v xml:space="preserve"> </v>
      </c>
      <c r="U121" s="13">
        <f t="shared" si="87"/>
        <v>0</v>
      </c>
      <c r="V121" s="76">
        <f t="shared" si="88"/>
        <v>0</v>
      </c>
      <c r="W121" s="15">
        <f t="shared" si="89"/>
        <v>0</v>
      </c>
      <c r="X121" s="141"/>
      <c r="Y121" s="6">
        <f t="shared" si="90"/>
        <v>0</v>
      </c>
      <c r="Z121" s="92"/>
      <c r="AA121" s="12" t="str">
        <f>IF(G121=""," ",VLOOKUP(C121,'Ceiling - Project impl.'!$A$1:$F$204,3,FALSE))</f>
        <v xml:space="preserve"> </v>
      </c>
      <c r="AB121" s="13">
        <f t="shared" si="91"/>
        <v>0</v>
      </c>
      <c r="AC121" s="100">
        <f t="shared" si="92"/>
        <v>0</v>
      </c>
      <c r="AD121" s="14"/>
      <c r="AE121" s="6">
        <f t="shared" si="93"/>
        <v>0</v>
      </c>
      <c r="AF121" s="92"/>
      <c r="AG121" s="12" t="str">
        <f>IF(K121=""," ",VLOOKUP(C121,'Ceiling - Project impl.'!$A$1:$F$204,4,FALSE))</f>
        <v xml:space="preserve"> </v>
      </c>
      <c r="AH121" s="13">
        <f t="shared" si="94"/>
        <v>0</v>
      </c>
      <c r="AI121" s="100">
        <f t="shared" si="95"/>
        <v>0</v>
      </c>
      <c r="AJ121" s="14"/>
      <c r="AK121" s="6">
        <f t="shared" si="96"/>
        <v>0</v>
      </c>
      <c r="AL121" s="92"/>
      <c r="AM121" s="12" t="str">
        <f>IF(O121=""," ",VLOOKUP(C121,'Ceiling - Project impl.'!$A$1:$F$204,5,FALSE))</f>
        <v xml:space="preserve"> </v>
      </c>
      <c r="AN121" s="13">
        <f t="shared" si="97"/>
        <v>0</v>
      </c>
      <c r="AO121" s="100">
        <f t="shared" si="98"/>
        <v>0</v>
      </c>
      <c r="AP121" s="14"/>
      <c r="AQ121" s="6">
        <f t="shared" si="99"/>
        <v>0</v>
      </c>
      <c r="AR121" s="92"/>
      <c r="AS121" s="12" t="str">
        <f>IF(S121=""," ",VLOOKUP(C121,'Ceiling - Project impl.'!$A$1:$F$204,6,FALSE))</f>
        <v xml:space="preserve"> </v>
      </c>
      <c r="AT121" s="13">
        <f t="shared" si="100"/>
        <v>0</v>
      </c>
      <c r="AU121" s="100">
        <f t="shared" si="101"/>
        <v>0</v>
      </c>
      <c r="AV121" s="76">
        <f t="shared" si="102"/>
        <v>0</v>
      </c>
      <c r="AW121" s="15">
        <f t="shared" si="103"/>
        <v>0</v>
      </c>
      <c r="AX121" s="101">
        <f t="shared" si="104"/>
        <v>0</v>
      </c>
      <c r="AY121" s="445"/>
      <c r="AZ121" s="445"/>
      <c r="BA121" s="445"/>
    </row>
    <row r="122" spans="1:53" x14ac:dyDescent="0.2">
      <c r="A122" s="38"/>
      <c r="B122" s="11" t="str">
        <f>IF(A122="","",VLOOKUP(A122,'II.Distribution of grant'!$A$6:$E$45,2,FALSE))</f>
        <v/>
      </c>
      <c r="C122" s="11" t="str">
        <f>IF(A122="","",VLOOKUP(A122,'II.Distribution of grant'!$A$6:$E$45,4,FALSE))</f>
        <v/>
      </c>
      <c r="D122" s="11" t="str">
        <f>IF(A122=""," ",VLOOKUP(C122,'Ceiling - Project impl.'!$A$1:$F$204,2,FALSE))</f>
        <v xml:space="preserve"> </v>
      </c>
      <c r="E122" s="6"/>
      <c r="F122" s="6"/>
      <c r="G122" s="6"/>
      <c r="H122" s="12" t="str">
        <f>IF(G122=""," ",VLOOKUP(C122,'Ceiling - Project impl.'!$A$1:$F$204,3,FALSE))</f>
        <v xml:space="preserve"> </v>
      </c>
      <c r="I122" s="13">
        <f t="shared" si="84"/>
        <v>0</v>
      </c>
      <c r="J122" s="14"/>
      <c r="K122" s="6"/>
      <c r="L122" s="12" t="str">
        <f>IF(K122=""," ",VLOOKUP(C122,'Ceiling - Project impl.'!$A$1:$F$204,4,FALSE))</f>
        <v xml:space="preserve"> </v>
      </c>
      <c r="M122" s="13">
        <f t="shared" si="85"/>
        <v>0</v>
      </c>
      <c r="N122" s="14"/>
      <c r="O122" s="6"/>
      <c r="P122" s="12" t="str">
        <f>IF(O122=""," ",VLOOKUP(C122,'Ceiling - Project impl.'!$A$1:$F$204,5,FALSE))</f>
        <v xml:space="preserve"> </v>
      </c>
      <c r="Q122" s="13">
        <f t="shared" si="86"/>
        <v>0</v>
      </c>
      <c r="R122" s="14"/>
      <c r="S122" s="6"/>
      <c r="T122" s="12" t="str">
        <f>IF(S122=""," ",VLOOKUP(C122,'Ceiling - Project impl.'!$A$1:$F$204,6,FALSE))</f>
        <v xml:space="preserve"> </v>
      </c>
      <c r="U122" s="13">
        <f t="shared" si="87"/>
        <v>0</v>
      </c>
      <c r="V122" s="76">
        <f t="shared" si="88"/>
        <v>0</v>
      </c>
      <c r="W122" s="15">
        <f t="shared" si="89"/>
        <v>0</v>
      </c>
      <c r="X122" s="141"/>
      <c r="Y122" s="6">
        <f t="shared" si="90"/>
        <v>0</v>
      </c>
      <c r="Z122" s="92"/>
      <c r="AA122" s="12" t="str">
        <f>IF(G122=""," ",VLOOKUP(C122,'Ceiling - Project impl.'!$A$1:$F$204,3,FALSE))</f>
        <v xml:space="preserve"> </v>
      </c>
      <c r="AB122" s="13">
        <f t="shared" si="91"/>
        <v>0</v>
      </c>
      <c r="AC122" s="100">
        <f t="shared" si="92"/>
        <v>0</v>
      </c>
      <c r="AD122" s="14"/>
      <c r="AE122" s="6">
        <f t="shared" si="93"/>
        <v>0</v>
      </c>
      <c r="AF122" s="92"/>
      <c r="AG122" s="12" t="str">
        <f>IF(K122=""," ",VLOOKUP(C122,'Ceiling - Project impl.'!$A$1:$F$204,4,FALSE))</f>
        <v xml:space="preserve"> </v>
      </c>
      <c r="AH122" s="13">
        <f t="shared" si="94"/>
        <v>0</v>
      </c>
      <c r="AI122" s="100">
        <f t="shared" si="95"/>
        <v>0</v>
      </c>
      <c r="AJ122" s="14"/>
      <c r="AK122" s="6">
        <f t="shared" si="96"/>
        <v>0</v>
      </c>
      <c r="AL122" s="92"/>
      <c r="AM122" s="12" t="str">
        <f>IF(O122=""," ",VLOOKUP(C122,'Ceiling - Project impl.'!$A$1:$F$204,5,FALSE))</f>
        <v xml:space="preserve"> </v>
      </c>
      <c r="AN122" s="13">
        <f t="shared" si="97"/>
        <v>0</v>
      </c>
      <c r="AO122" s="100">
        <f t="shared" si="98"/>
        <v>0</v>
      </c>
      <c r="AP122" s="14"/>
      <c r="AQ122" s="6">
        <f t="shared" si="99"/>
        <v>0</v>
      </c>
      <c r="AR122" s="92"/>
      <c r="AS122" s="12" t="str">
        <f>IF(S122=""," ",VLOOKUP(C122,'Ceiling - Project impl.'!$A$1:$F$204,6,FALSE))</f>
        <v xml:space="preserve"> </v>
      </c>
      <c r="AT122" s="13">
        <f t="shared" si="100"/>
        <v>0</v>
      </c>
      <c r="AU122" s="100">
        <f t="shared" si="101"/>
        <v>0</v>
      </c>
      <c r="AV122" s="76">
        <f t="shared" si="102"/>
        <v>0</v>
      </c>
      <c r="AW122" s="15">
        <f t="shared" si="103"/>
        <v>0</v>
      </c>
      <c r="AX122" s="101">
        <f t="shared" si="104"/>
        <v>0</v>
      </c>
      <c r="AY122" s="445"/>
      <c r="AZ122" s="445"/>
      <c r="BA122" s="445"/>
    </row>
    <row r="123" spans="1:53" x14ac:dyDescent="0.2">
      <c r="A123" s="38"/>
      <c r="B123" s="11" t="str">
        <f>IF(A123="","",VLOOKUP(A123,'II.Distribution of grant'!$A$6:$E$45,2,FALSE))</f>
        <v/>
      </c>
      <c r="C123" s="11" t="str">
        <f>IF(A123="","",VLOOKUP(A123,'II.Distribution of grant'!$A$6:$E$45,4,FALSE))</f>
        <v/>
      </c>
      <c r="D123" s="11" t="str">
        <f>IF(A123=""," ",VLOOKUP(C123,'Ceiling - Project impl.'!$A$1:$F$204,2,FALSE))</f>
        <v xml:space="preserve"> </v>
      </c>
      <c r="E123" s="6"/>
      <c r="F123" s="6"/>
      <c r="G123" s="6"/>
      <c r="H123" s="12" t="str">
        <f>IF(G123=""," ",VLOOKUP(C123,'Ceiling - Project impl.'!$A$1:$F$204,3,FALSE))</f>
        <v xml:space="preserve"> </v>
      </c>
      <c r="I123" s="13">
        <f t="shared" si="84"/>
        <v>0</v>
      </c>
      <c r="J123" s="14"/>
      <c r="K123" s="6"/>
      <c r="L123" s="12" t="str">
        <f>IF(K123=""," ",VLOOKUP(C123,'Ceiling - Project impl.'!$A$1:$F$204,4,FALSE))</f>
        <v xml:space="preserve"> </v>
      </c>
      <c r="M123" s="13">
        <f t="shared" si="85"/>
        <v>0</v>
      </c>
      <c r="N123" s="14"/>
      <c r="O123" s="6"/>
      <c r="P123" s="12" t="str">
        <f>IF(O123=""," ",VLOOKUP(C123,'Ceiling - Project impl.'!$A$1:$F$204,5,FALSE))</f>
        <v xml:space="preserve"> </v>
      </c>
      <c r="Q123" s="13">
        <f t="shared" si="86"/>
        <v>0</v>
      </c>
      <c r="R123" s="14"/>
      <c r="S123" s="6"/>
      <c r="T123" s="12" t="str">
        <f>IF(S123=""," ",VLOOKUP(C123,'Ceiling - Project impl.'!$A$1:$F$204,6,FALSE))</f>
        <v xml:space="preserve"> </v>
      </c>
      <c r="U123" s="13">
        <f t="shared" si="87"/>
        <v>0</v>
      </c>
      <c r="V123" s="76">
        <f t="shared" si="88"/>
        <v>0</v>
      </c>
      <c r="W123" s="15">
        <f t="shared" si="89"/>
        <v>0</v>
      </c>
      <c r="X123" s="141"/>
      <c r="Y123" s="6">
        <f t="shared" si="90"/>
        <v>0</v>
      </c>
      <c r="Z123" s="92"/>
      <c r="AA123" s="12" t="str">
        <f>IF(G123=""," ",VLOOKUP(C123,'Ceiling - Project impl.'!$A$1:$F$204,3,FALSE))</f>
        <v xml:space="preserve"> </v>
      </c>
      <c r="AB123" s="13">
        <f t="shared" si="91"/>
        <v>0</v>
      </c>
      <c r="AC123" s="100">
        <f t="shared" si="92"/>
        <v>0</v>
      </c>
      <c r="AD123" s="14"/>
      <c r="AE123" s="6">
        <f t="shared" si="93"/>
        <v>0</v>
      </c>
      <c r="AF123" s="92"/>
      <c r="AG123" s="12" t="str">
        <f>IF(K123=""," ",VLOOKUP(C123,'Ceiling - Project impl.'!$A$1:$F$204,4,FALSE))</f>
        <v xml:space="preserve"> </v>
      </c>
      <c r="AH123" s="13">
        <f t="shared" si="94"/>
        <v>0</v>
      </c>
      <c r="AI123" s="100">
        <f t="shared" si="95"/>
        <v>0</v>
      </c>
      <c r="AJ123" s="14"/>
      <c r="AK123" s="6">
        <f t="shared" si="96"/>
        <v>0</v>
      </c>
      <c r="AL123" s="92"/>
      <c r="AM123" s="12" t="str">
        <f>IF(O123=""," ",VLOOKUP(C123,'Ceiling - Project impl.'!$A$1:$F$204,5,FALSE))</f>
        <v xml:space="preserve"> </v>
      </c>
      <c r="AN123" s="13">
        <f t="shared" si="97"/>
        <v>0</v>
      </c>
      <c r="AO123" s="100">
        <f t="shared" si="98"/>
        <v>0</v>
      </c>
      <c r="AP123" s="14"/>
      <c r="AQ123" s="6">
        <f t="shared" si="99"/>
        <v>0</v>
      </c>
      <c r="AR123" s="92"/>
      <c r="AS123" s="12" t="str">
        <f>IF(S123=""," ",VLOOKUP(C123,'Ceiling - Project impl.'!$A$1:$F$204,6,FALSE))</f>
        <v xml:space="preserve"> </v>
      </c>
      <c r="AT123" s="13">
        <f t="shared" si="100"/>
        <v>0</v>
      </c>
      <c r="AU123" s="100">
        <f t="shared" si="101"/>
        <v>0</v>
      </c>
      <c r="AV123" s="76">
        <f t="shared" si="102"/>
        <v>0</v>
      </c>
      <c r="AW123" s="15">
        <f t="shared" si="103"/>
        <v>0</v>
      </c>
      <c r="AX123" s="101">
        <f t="shared" si="104"/>
        <v>0</v>
      </c>
      <c r="AY123" s="445"/>
      <c r="AZ123" s="445"/>
      <c r="BA123" s="445"/>
    </row>
    <row r="124" spans="1:53" x14ac:dyDescent="0.2">
      <c r="A124" s="38"/>
      <c r="B124" s="11" t="str">
        <f>IF(A124="","",VLOOKUP(A124,'II.Distribution of grant'!$A$6:$E$45,2,FALSE))</f>
        <v/>
      </c>
      <c r="C124" s="11" t="str">
        <f>IF(A124="","",VLOOKUP(A124,'II.Distribution of grant'!$A$6:$E$45,4,FALSE))</f>
        <v/>
      </c>
      <c r="D124" s="11" t="str">
        <f>IF(A124=""," ",VLOOKUP(C124,'Ceiling - Project impl.'!$A$1:$F$204,2,FALSE))</f>
        <v xml:space="preserve"> </v>
      </c>
      <c r="E124" s="6"/>
      <c r="F124" s="6"/>
      <c r="G124" s="6"/>
      <c r="H124" s="12" t="str">
        <f>IF(G124=""," ",VLOOKUP(C124,'Ceiling - Project impl.'!$A$1:$F$204,3,FALSE))</f>
        <v xml:space="preserve"> </v>
      </c>
      <c r="I124" s="13">
        <f t="shared" si="84"/>
        <v>0</v>
      </c>
      <c r="J124" s="14"/>
      <c r="K124" s="6"/>
      <c r="L124" s="12" t="str">
        <f>IF(K124=""," ",VLOOKUP(C124,'Ceiling - Project impl.'!$A$1:$F$204,4,FALSE))</f>
        <v xml:space="preserve"> </v>
      </c>
      <c r="M124" s="13">
        <f t="shared" si="85"/>
        <v>0</v>
      </c>
      <c r="N124" s="14"/>
      <c r="O124" s="6"/>
      <c r="P124" s="12" t="str">
        <f>IF(O124=""," ",VLOOKUP(C124,'Ceiling - Project impl.'!$A$1:$F$204,5,FALSE))</f>
        <v xml:space="preserve"> </v>
      </c>
      <c r="Q124" s="13">
        <f t="shared" si="86"/>
        <v>0</v>
      </c>
      <c r="R124" s="14"/>
      <c r="S124" s="6"/>
      <c r="T124" s="12" t="str">
        <f>IF(S124=""," ",VLOOKUP(C124,'Ceiling - Project impl.'!$A$1:$F$204,6,FALSE))</f>
        <v xml:space="preserve"> </v>
      </c>
      <c r="U124" s="13">
        <f t="shared" si="87"/>
        <v>0</v>
      </c>
      <c r="V124" s="76">
        <f t="shared" si="88"/>
        <v>0</v>
      </c>
      <c r="W124" s="15">
        <f t="shared" si="89"/>
        <v>0</v>
      </c>
      <c r="X124" s="141"/>
      <c r="Y124" s="6">
        <f t="shared" si="90"/>
        <v>0</v>
      </c>
      <c r="Z124" s="92"/>
      <c r="AA124" s="12" t="str">
        <f>IF(G124=""," ",VLOOKUP(C124,'Ceiling - Project impl.'!$A$1:$F$204,3,FALSE))</f>
        <v xml:space="preserve"> </v>
      </c>
      <c r="AB124" s="13">
        <f t="shared" si="91"/>
        <v>0</v>
      </c>
      <c r="AC124" s="100">
        <f t="shared" si="92"/>
        <v>0</v>
      </c>
      <c r="AD124" s="14"/>
      <c r="AE124" s="6">
        <f t="shared" si="93"/>
        <v>0</v>
      </c>
      <c r="AF124" s="92"/>
      <c r="AG124" s="12" t="str">
        <f>IF(K124=""," ",VLOOKUP(C124,'Ceiling - Project impl.'!$A$1:$F$204,4,FALSE))</f>
        <v xml:space="preserve"> </v>
      </c>
      <c r="AH124" s="13">
        <f t="shared" si="94"/>
        <v>0</v>
      </c>
      <c r="AI124" s="100">
        <f t="shared" si="95"/>
        <v>0</v>
      </c>
      <c r="AJ124" s="14"/>
      <c r="AK124" s="6">
        <f t="shared" si="96"/>
        <v>0</v>
      </c>
      <c r="AL124" s="92"/>
      <c r="AM124" s="12" t="str">
        <f>IF(O124=""," ",VLOOKUP(C124,'Ceiling - Project impl.'!$A$1:$F$204,5,FALSE))</f>
        <v xml:space="preserve"> </v>
      </c>
      <c r="AN124" s="13">
        <f t="shared" si="97"/>
        <v>0</v>
      </c>
      <c r="AO124" s="100">
        <f t="shared" si="98"/>
        <v>0</v>
      </c>
      <c r="AP124" s="14"/>
      <c r="AQ124" s="6">
        <f t="shared" si="99"/>
        <v>0</v>
      </c>
      <c r="AR124" s="92"/>
      <c r="AS124" s="12" t="str">
        <f>IF(S124=""," ",VLOOKUP(C124,'Ceiling - Project impl.'!$A$1:$F$204,6,FALSE))</f>
        <v xml:space="preserve"> </v>
      </c>
      <c r="AT124" s="13">
        <f t="shared" si="100"/>
        <v>0</v>
      </c>
      <c r="AU124" s="100">
        <f t="shared" si="101"/>
        <v>0</v>
      </c>
      <c r="AV124" s="76">
        <f t="shared" si="102"/>
        <v>0</v>
      </c>
      <c r="AW124" s="15">
        <f t="shared" si="103"/>
        <v>0</v>
      </c>
      <c r="AX124" s="101">
        <f t="shared" si="104"/>
        <v>0</v>
      </c>
      <c r="AY124" s="445"/>
      <c r="AZ124" s="445"/>
      <c r="BA124" s="445"/>
    </row>
    <row r="125" spans="1:53" x14ac:dyDescent="0.2">
      <c r="A125" s="38"/>
      <c r="B125" s="11" t="str">
        <f>IF(A125="","",VLOOKUP(A125,'II.Distribution of grant'!$A$6:$E$45,2,FALSE))</f>
        <v/>
      </c>
      <c r="C125" s="11" t="str">
        <f>IF(A125="","",VLOOKUP(A125,'II.Distribution of grant'!$A$6:$E$45,4,FALSE))</f>
        <v/>
      </c>
      <c r="D125" s="11" t="str">
        <f>IF(A125=""," ",VLOOKUP(C125,'Ceiling - Project impl.'!$A$1:$F$204,2,FALSE))</f>
        <v xml:space="preserve"> </v>
      </c>
      <c r="E125" s="6"/>
      <c r="F125" s="6"/>
      <c r="G125" s="6"/>
      <c r="H125" s="12" t="str">
        <f>IF(G125=""," ",VLOOKUP(C125,'Ceiling - Project impl.'!$A$1:$F$204,3,FALSE))</f>
        <v xml:space="preserve"> </v>
      </c>
      <c r="I125" s="13">
        <f t="shared" si="84"/>
        <v>0</v>
      </c>
      <c r="J125" s="14"/>
      <c r="K125" s="6"/>
      <c r="L125" s="12" t="str">
        <f>IF(K125=""," ",VLOOKUP(C125,'Ceiling - Project impl.'!$A$1:$F$204,4,FALSE))</f>
        <v xml:space="preserve"> </v>
      </c>
      <c r="M125" s="13">
        <f t="shared" si="85"/>
        <v>0</v>
      </c>
      <c r="N125" s="14"/>
      <c r="O125" s="6"/>
      <c r="P125" s="12" t="str">
        <f>IF(O125=""," ",VLOOKUP(C125,'Ceiling - Project impl.'!$A$1:$F$204,5,FALSE))</f>
        <v xml:space="preserve"> </v>
      </c>
      <c r="Q125" s="13">
        <f t="shared" si="86"/>
        <v>0</v>
      </c>
      <c r="R125" s="14"/>
      <c r="S125" s="6"/>
      <c r="T125" s="12" t="str">
        <f>IF(S125=""," ",VLOOKUP(C125,'Ceiling - Project impl.'!$A$1:$F$204,6,FALSE))</f>
        <v xml:space="preserve"> </v>
      </c>
      <c r="U125" s="13">
        <f t="shared" si="87"/>
        <v>0</v>
      </c>
      <c r="V125" s="76">
        <f t="shared" si="88"/>
        <v>0</v>
      </c>
      <c r="W125" s="15">
        <f t="shared" si="89"/>
        <v>0</v>
      </c>
      <c r="X125" s="141"/>
      <c r="Y125" s="6">
        <f t="shared" si="90"/>
        <v>0</v>
      </c>
      <c r="Z125" s="92"/>
      <c r="AA125" s="12" t="str">
        <f>IF(G125=""," ",VLOOKUP(C125,'Ceiling - Project impl.'!$A$1:$F$204,3,FALSE))</f>
        <v xml:space="preserve"> </v>
      </c>
      <c r="AB125" s="13">
        <f t="shared" si="91"/>
        <v>0</v>
      </c>
      <c r="AC125" s="100">
        <f t="shared" si="92"/>
        <v>0</v>
      </c>
      <c r="AD125" s="14"/>
      <c r="AE125" s="6">
        <f t="shared" si="93"/>
        <v>0</v>
      </c>
      <c r="AF125" s="92"/>
      <c r="AG125" s="12" t="str">
        <f>IF(K125=""," ",VLOOKUP(C125,'Ceiling - Project impl.'!$A$1:$F$204,4,FALSE))</f>
        <v xml:space="preserve"> </v>
      </c>
      <c r="AH125" s="13">
        <f t="shared" si="94"/>
        <v>0</v>
      </c>
      <c r="AI125" s="100">
        <f t="shared" si="95"/>
        <v>0</v>
      </c>
      <c r="AJ125" s="14"/>
      <c r="AK125" s="6">
        <f t="shared" si="96"/>
        <v>0</v>
      </c>
      <c r="AL125" s="92"/>
      <c r="AM125" s="12" t="str">
        <f>IF(O125=""," ",VLOOKUP(C125,'Ceiling - Project impl.'!$A$1:$F$204,5,FALSE))</f>
        <v xml:space="preserve"> </v>
      </c>
      <c r="AN125" s="13">
        <f t="shared" si="97"/>
        <v>0</v>
      </c>
      <c r="AO125" s="100">
        <f t="shared" si="98"/>
        <v>0</v>
      </c>
      <c r="AP125" s="14"/>
      <c r="AQ125" s="6">
        <f t="shared" si="99"/>
        <v>0</v>
      </c>
      <c r="AR125" s="92"/>
      <c r="AS125" s="12" t="str">
        <f>IF(S125=""," ",VLOOKUP(C125,'Ceiling - Project impl.'!$A$1:$F$204,6,FALSE))</f>
        <v xml:space="preserve"> </v>
      </c>
      <c r="AT125" s="13">
        <f t="shared" si="100"/>
        <v>0</v>
      </c>
      <c r="AU125" s="100">
        <f t="shared" si="101"/>
        <v>0</v>
      </c>
      <c r="AV125" s="76">
        <f t="shared" si="102"/>
        <v>0</v>
      </c>
      <c r="AW125" s="15">
        <f t="shared" si="103"/>
        <v>0</v>
      </c>
      <c r="AX125" s="101">
        <f t="shared" si="104"/>
        <v>0</v>
      </c>
      <c r="AY125" s="445"/>
      <c r="AZ125" s="445"/>
      <c r="BA125" s="445"/>
    </row>
    <row r="126" spans="1:53" x14ac:dyDescent="0.2">
      <c r="A126" s="38"/>
      <c r="B126" s="11" t="str">
        <f>IF(A126="","",VLOOKUP(A126,'II.Distribution of grant'!$A$6:$E$45,2,FALSE))</f>
        <v/>
      </c>
      <c r="C126" s="11" t="str">
        <f>IF(A126="","",VLOOKUP(A126,'II.Distribution of grant'!$A$6:$E$45,4,FALSE))</f>
        <v/>
      </c>
      <c r="D126" s="11" t="str">
        <f>IF(A126=""," ",VLOOKUP(C126,'Ceiling - Project impl.'!$A$1:$F$204,2,FALSE))</f>
        <v xml:space="preserve"> </v>
      </c>
      <c r="E126" s="6"/>
      <c r="F126" s="6"/>
      <c r="G126" s="6"/>
      <c r="H126" s="12" t="str">
        <f>IF(G126=""," ",VLOOKUP(C126,'Ceiling - Project impl.'!$A$1:$F$204,3,FALSE))</f>
        <v xml:space="preserve"> </v>
      </c>
      <c r="I126" s="13">
        <f t="shared" si="84"/>
        <v>0</v>
      </c>
      <c r="J126" s="14"/>
      <c r="K126" s="6"/>
      <c r="L126" s="12" t="str">
        <f>IF(K126=""," ",VLOOKUP(C126,'Ceiling - Project impl.'!$A$1:$F$204,4,FALSE))</f>
        <v xml:space="preserve"> </v>
      </c>
      <c r="M126" s="13">
        <f t="shared" si="85"/>
        <v>0</v>
      </c>
      <c r="N126" s="14"/>
      <c r="O126" s="6"/>
      <c r="P126" s="12" t="str">
        <f>IF(O126=""," ",VLOOKUP(C126,'Ceiling - Project impl.'!$A$1:$F$204,5,FALSE))</f>
        <v xml:space="preserve"> </v>
      </c>
      <c r="Q126" s="13">
        <f t="shared" si="86"/>
        <v>0</v>
      </c>
      <c r="R126" s="14"/>
      <c r="S126" s="6"/>
      <c r="T126" s="12" t="str">
        <f>IF(S126=""," ",VLOOKUP(C126,'Ceiling - Project impl.'!$A$1:$F$204,6,FALSE))</f>
        <v xml:space="preserve"> </v>
      </c>
      <c r="U126" s="13">
        <f t="shared" si="87"/>
        <v>0</v>
      </c>
      <c r="V126" s="76">
        <f t="shared" si="88"/>
        <v>0</v>
      </c>
      <c r="W126" s="15">
        <f t="shared" si="89"/>
        <v>0</v>
      </c>
      <c r="X126" s="141"/>
      <c r="Y126" s="6">
        <f t="shared" si="90"/>
        <v>0</v>
      </c>
      <c r="Z126" s="92"/>
      <c r="AA126" s="12" t="str">
        <f>IF(G126=""," ",VLOOKUP(C126,'Ceiling - Project impl.'!$A$1:$F$204,3,FALSE))</f>
        <v xml:space="preserve"> </v>
      </c>
      <c r="AB126" s="13">
        <f t="shared" si="91"/>
        <v>0</v>
      </c>
      <c r="AC126" s="100">
        <f t="shared" si="92"/>
        <v>0</v>
      </c>
      <c r="AD126" s="14"/>
      <c r="AE126" s="6">
        <f t="shared" si="93"/>
        <v>0</v>
      </c>
      <c r="AF126" s="92"/>
      <c r="AG126" s="12" t="str">
        <f>IF(K126=""," ",VLOOKUP(C126,'Ceiling - Project impl.'!$A$1:$F$204,4,FALSE))</f>
        <v xml:space="preserve"> </v>
      </c>
      <c r="AH126" s="13">
        <f t="shared" si="94"/>
        <v>0</v>
      </c>
      <c r="AI126" s="100">
        <f t="shared" si="95"/>
        <v>0</v>
      </c>
      <c r="AJ126" s="14"/>
      <c r="AK126" s="6">
        <f t="shared" si="96"/>
        <v>0</v>
      </c>
      <c r="AL126" s="92"/>
      <c r="AM126" s="12" t="str">
        <f>IF(O126=""," ",VLOOKUP(C126,'Ceiling - Project impl.'!$A$1:$F$204,5,FALSE))</f>
        <v xml:space="preserve"> </v>
      </c>
      <c r="AN126" s="13">
        <f t="shared" si="97"/>
        <v>0</v>
      </c>
      <c r="AO126" s="100">
        <f t="shared" si="98"/>
        <v>0</v>
      </c>
      <c r="AP126" s="14"/>
      <c r="AQ126" s="6">
        <f t="shared" si="99"/>
        <v>0</v>
      </c>
      <c r="AR126" s="92"/>
      <c r="AS126" s="12" t="str">
        <f>IF(S126=""," ",VLOOKUP(C126,'Ceiling - Project impl.'!$A$1:$F$204,6,FALSE))</f>
        <v xml:space="preserve"> </v>
      </c>
      <c r="AT126" s="13">
        <f t="shared" si="100"/>
        <v>0</v>
      </c>
      <c r="AU126" s="100">
        <f t="shared" si="101"/>
        <v>0</v>
      </c>
      <c r="AV126" s="76">
        <f t="shared" si="102"/>
        <v>0</v>
      </c>
      <c r="AW126" s="15">
        <f t="shared" si="103"/>
        <v>0</v>
      </c>
      <c r="AX126" s="101">
        <f t="shared" si="104"/>
        <v>0</v>
      </c>
      <c r="AY126" s="445"/>
      <c r="AZ126" s="445"/>
      <c r="BA126" s="445"/>
    </row>
    <row r="127" spans="1:53" x14ac:dyDescent="0.2">
      <c r="A127" s="38"/>
      <c r="B127" s="11" t="str">
        <f>IF(A127="","",VLOOKUP(A127,'II.Distribution of grant'!$A$6:$E$45,2,FALSE))</f>
        <v/>
      </c>
      <c r="C127" s="11" t="str">
        <f>IF(A127="","",VLOOKUP(A127,'II.Distribution of grant'!$A$6:$E$45,4,FALSE))</f>
        <v/>
      </c>
      <c r="D127" s="11" t="str">
        <f>IF(A127=""," ",VLOOKUP(C127,'Ceiling - Project impl.'!$A$1:$F$204,2,FALSE))</f>
        <v xml:space="preserve"> </v>
      </c>
      <c r="E127" s="6"/>
      <c r="F127" s="6"/>
      <c r="G127" s="6"/>
      <c r="H127" s="12" t="str">
        <f>IF(G127=""," ",VLOOKUP(C127,'Ceiling - Project impl.'!$A$1:$F$204,3,FALSE))</f>
        <v xml:space="preserve"> </v>
      </c>
      <c r="I127" s="13">
        <f t="shared" ref="I127:I181" si="105">IFERROR(+G127*H127,0)</f>
        <v>0</v>
      </c>
      <c r="J127" s="14"/>
      <c r="K127" s="6"/>
      <c r="L127" s="12" t="str">
        <f>IF(K127=""," ",VLOOKUP(C127,'Ceiling - Project impl.'!$A$1:$F$204,4,FALSE))</f>
        <v xml:space="preserve"> </v>
      </c>
      <c r="M127" s="13">
        <f t="shared" ref="M127:M181" si="106">IFERROR(+K127*L127,)</f>
        <v>0</v>
      </c>
      <c r="N127" s="14"/>
      <c r="O127" s="6"/>
      <c r="P127" s="12" t="str">
        <f>IF(O127=""," ",VLOOKUP(C127,'Ceiling - Project impl.'!$A$1:$F$204,5,FALSE))</f>
        <v xml:space="preserve"> </v>
      </c>
      <c r="Q127" s="13">
        <f t="shared" ref="Q127:Q181" si="107">IFERROR(+O127*P127,0)</f>
        <v>0</v>
      </c>
      <c r="R127" s="14"/>
      <c r="S127" s="6"/>
      <c r="T127" s="12" t="str">
        <f>IF(S127=""," ",VLOOKUP(C127,'Ceiling - Project impl.'!$A$1:$F$204,6,FALSE))</f>
        <v xml:space="preserve"> </v>
      </c>
      <c r="U127" s="13">
        <f t="shared" ref="U127:U181" si="108">IFERROR(+S127*T127,0)</f>
        <v>0</v>
      </c>
      <c r="V127" s="76">
        <f t="shared" ref="V127:V181" si="109">+S127+O127+K127+G127</f>
        <v>0</v>
      </c>
      <c r="W127" s="15">
        <f t="shared" ref="W127:W181" si="110">IFERROR(+U127+Q127+M127+I127,0)</f>
        <v>0</v>
      </c>
      <c r="X127" s="141"/>
      <c r="Y127" s="6">
        <f t="shared" ref="Y127:Y181" si="111">+G127</f>
        <v>0</v>
      </c>
      <c r="Z127" s="92"/>
      <c r="AA127" s="12" t="str">
        <f>IF(G127=""," ",VLOOKUP(C127,'Ceiling - Project impl.'!$A$1:$F$204,3,FALSE))</f>
        <v xml:space="preserve"> </v>
      </c>
      <c r="AB127" s="13">
        <f t="shared" ref="AB127:AB181" si="112">IFERROR((Y127-Z127)*AA127,0)</f>
        <v>0</v>
      </c>
      <c r="AC127" s="100">
        <f t="shared" ref="AC127:AC181" si="113">+I127-AB127</f>
        <v>0</v>
      </c>
      <c r="AD127" s="14"/>
      <c r="AE127" s="6">
        <f t="shared" ref="AE127:AE181" si="114">+K127</f>
        <v>0</v>
      </c>
      <c r="AF127" s="92"/>
      <c r="AG127" s="12" t="str">
        <f>IF(K127=""," ",VLOOKUP(C127,'Ceiling - Project impl.'!$A$1:$F$204,4,FALSE))</f>
        <v xml:space="preserve"> </v>
      </c>
      <c r="AH127" s="13">
        <f t="shared" ref="AH127:AH181" si="115">IFERROR((AE127-AF127)*AG127,)</f>
        <v>0</v>
      </c>
      <c r="AI127" s="100">
        <f t="shared" ref="AI127:AI181" si="116">+M127-AH127</f>
        <v>0</v>
      </c>
      <c r="AJ127" s="14"/>
      <c r="AK127" s="6">
        <f t="shared" ref="AK127:AK181" si="117">+O127</f>
        <v>0</v>
      </c>
      <c r="AL127" s="92"/>
      <c r="AM127" s="12" t="str">
        <f>IF(O127=""," ",VLOOKUP(C127,'Ceiling - Project impl.'!$A$1:$F$204,5,FALSE))</f>
        <v xml:space="preserve"> </v>
      </c>
      <c r="AN127" s="13">
        <f t="shared" ref="AN127:AN181" si="118">IFERROR((AK127-AL127)*AM127,0)</f>
        <v>0</v>
      </c>
      <c r="AO127" s="100">
        <f t="shared" ref="AO127:AO181" si="119">+Q127-AN127</f>
        <v>0</v>
      </c>
      <c r="AP127" s="14"/>
      <c r="AQ127" s="6">
        <f t="shared" ref="AQ127:AQ181" si="120">+S127</f>
        <v>0</v>
      </c>
      <c r="AR127" s="92"/>
      <c r="AS127" s="12" t="str">
        <f>IF(S127=""," ",VLOOKUP(C127,'Ceiling - Project impl.'!$A$1:$F$204,6,FALSE))</f>
        <v xml:space="preserve"> </v>
      </c>
      <c r="AT127" s="13">
        <f t="shared" ref="AT127:AT181" si="121">IFERROR((AQ127-AR127)*AS127,0)</f>
        <v>0</v>
      </c>
      <c r="AU127" s="100">
        <f t="shared" ref="AU127:AU181" si="122">+U127-AT127</f>
        <v>0</v>
      </c>
      <c r="AV127" s="76">
        <f t="shared" ref="AV127:AV181" si="123">+AQ127+AK127+AE127+Y127</f>
        <v>0</v>
      </c>
      <c r="AW127" s="15">
        <f t="shared" ref="AW127:AW181" si="124">IFERROR(+AT127+AN127+AH127+AB127,0)</f>
        <v>0</v>
      </c>
      <c r="AX127" s="101">
        <f t="shared" ref="AX127:AX181" si="125">+AC127+AI127+AO127+AU127</f>
        <v>0</v>
      </c>
      <c r="AY127" s="445"/>
      <c r="AZ127" s="445"/>
      <c r="BA127" s="445"/>
    </row>
    <row r="128" spans="1:53" x14ac:dyDescent="0.2">
      <c r="A128" s="38"/>
      <c r="B128" s="11" t="str">
        <f>IF(A128="","",VLOOKUP(A128,'II.Distribution of grant'!$A$6:$E$45,2,FALSE))</f>
        <v/>
      </c>
      <c r="C128" s="11" t="str">
        <f>IF(A128="","",VLOOKUP(A128,'II.Distribution of grant'!$A$6:$E$45,4,FALSE))</f>
        <v/>
      </c>
      <c r="D128" s="11" t="str">
        <f>IF(A128=""," ",VLOOKUP(C128,'Ceiling - Project impl.'!$A$1:$F$204,2,FALSE))</f>
        <v xml:space="preserve"> </v>
      </c>
      <c r="E128" s="6"/>
      <c r="F128" s="6"/>
      <c r="G128" s="6"/>
      <c r="H128" s="12" t="str">
        <f>IF(G128=""," ",VLOOKUP(C128,'Ceiling - Project impl.'!$A$1:$F$204,3,FALSE))</f>
        <v xml:space="preserve"> </v>
      </c>
      <c r="I128" s="13">
        <f t="shared" si="105"/>
        <v>0</v>
      </c>
      <c r="J128" s="14"/>
      <c r="K128" s="6"/>
      <c r="L128" s="12" t="str">
        <f>IF(K128=""," ",VLOOKUP(C128,'Ceiling - Project impl.'!$A$1:$F$204,4,FALSE))</f>
        <v xml:space="preserve"> </v>
      </c>
      <c r="M128" s="13">
        <f t="shared" si="106"/>
        <v>0</v>
      </c>
      <c r="N128" s="14"/>
      <c r="O128" s="6"/>
      <c r="P128" s="12" t="str">
        <f>IF(O128=""," ",VLOOKUP(C128,'Ceiling - Project impl.'!$A$1:$F$204,5,FALSE))</f>
        <v xml:space="preserve"> </v>
      </c>
      <c r="Q128" s="13">
        <f t="shared" si="107"/>
        <v>0</v>
      </c>
      <c r="R128" s="14"/>
      <c r="S128" s="6"/>
      <c r="T128" s="12" t="str">
        <f>IF(S128=""," ",VLOOKUP(C128,'Ceiling - Project impl.'!$A$1:$F$204,6,FALSE))</f>
        <v xml:space="preserve"> </v>
      </c>
      <c r="U128" s="13">
        <f t="shared" si="108"/>
        <v>0</v>
      </c>
      <c r="V128" s="76">
        <f t="shared" si="109"/>
        <v>0</v>
      </c>
      <c r="W128" s="15">
        <f t="shared" si="110"/>
        <v>0</v>
      </c>
      <c r="X128" s="141"/>
      <c r="Y128" s="6">
        <f t="shared" si="111"/>
        <v>0</v>
      </c>
      <c r="Z128" s="92"/>
      <c r="AA128" s="12" t="str">
        <f>IF(G128=""," ",VLOOKUP(C128,'Ceiling - Project impl.'!$A$1:$F$204,3,FALSE))</f>
        <v xml:space="preserve"> </v>
      </c>
      <c r="AB128" s="13">
        <f t="shared" si="112"/>
        <v>0</v>
      </c>
      <c r="AC128" s="100">
        <f t="shared" si="113"/>
        <v>0</v>
      </c>
      <c r="AD128" s="14"/>
      <c r="AE128" s="6">
        <f t="shared" si="114"/>
        <v>0</v>
      </c>
      <c r="AF128" s="92"/>
      <c r="AG128" s="12" t="str">
        <f>IF(K128=""," ",VLOOKUP(C128,'Ceiling - Project impl.'!$A$1:$F$204,4,FALSE))</f>
        <v xml:space="preserve"> </v>
      </c>
      <c r="AH128" s="13">
        <f t="shared" si="115"/>
        <v>0</v>
      </c>
      <c r="AI128" s="100">
        <f t="shared" si="116"/>
        <v>0</v>
      </c>
      <c r="AJ128" s="14"/>
      <c r="AK128" s="6">
        <f t="shared" si="117"/>
        <v>0</v>
      </c>
      <c r="AL128" s="92"/>
      <c r="AM128" s="12" t="str">
        <f>IF(O128=""," ",VLOOKUP(C128,'Ceiling - Project impl.'!$A$1:$F$204,5,FALSE))</f>
        <v xml:space="preserve"> </v>
      </c>
      <c r="AN128" s="13">
        <f t="shared" si="118"/>
        <v>0</v>
      </c>
      <c r="AO128" s="100">
        <f t="shared" si="119"/>
        <v>0</v>
      </c>
      <c r="AP128" s="14"/>
      <c r="AQ128" s="6">
        <f t="shared" si="120"/>
        <v>0</v>
      </c>
      <c r="AR128" s="92"/>
      <c r="AS128" s="12" t="str">
        <f>IF(S128=""," ",VLOOKUP(C128,'Ceiling - Project impl.'!$A$1:$F$204,6,FALSE))</f>
        <v xml:space="preserve"> </v>
      </c>
      <c r="AT128" s="13">
        <f t="shared" si="121"/>
        <v>0</v>
      </c>
      <c r="AU128" s="100">
        <f t="shared" si="122"/>
        <v>0</v>
      </c>
      <c r="AV128" s="76">
        <f t="shared" si="123"/>
        <v>0</v>
      </c>
      <c r="AW128" s="15">
        <f t="shared" si="124"/>
        <v>0</v>
      </c>
      <c r="AX128" s="101">
        <f t="shared" si="125"/>
        <v>0</v>
      </c>
      <c r="AY128" s="445"/>
      <c r="AZ128" s="445"/>
      <c r="BA128" s="445"/>
    </row>
    <row r="129" spans="1:53" x14ac:dyDescent="0.2">
      <c r="A129" s="38"/>
      <c r="B129" s="11" t="str">
        <f>IF(A129="","",VLOOKUP(A129,'II.Distribution of grant'!$A$6:$E$45,2,FALSE))</f>
        <v/>
      </c>
      <c r="C129" s="11" t="str">
        <f>IF(A129="","",VLOOKUP(A129,'II.Distribution of grant'!$A$6:$E$45,4,FALSE))</f>
        <v/>
      </c>
      <c r="D129" s="11" t="str">
        <f>IF(A129=""," ",VLOOKUP(C129,'Ceiling - Project impl.'!$A$1:$F$204,2,FALSE))</f>
        <v xml:space="preserve"> </v>
      </c>
      <c r="E129" s="6"/>
      <c r="F129" s="6"/>
      <c r="G129" s="6"/>
      <c r="H129" s="12" t="str">
        <f>IF(G129=""," ",VLOOKUP(C129,'Ceiling - Project impl.'!$A$1:$F$204,3,FALSE))</f>
        <v xml:space="preserve"> </v>
      </c>
      <c r="I129" s="13">
        <f t="shared" si="105"/>
        <v>0</v>
      </c>
      <c r="J129" s="14"/>
      <c r="K129" s="6"/>
      <c r="L129" s="12" t="str">
        <f>IF(K129=""," ",VLOOKUP(C129,'Ceiling - Project impl.'!$A$1:$F$204,4,FALSE))</f>
        <v xml:space="preserve"> </v>
      </c>
      <c r="M129" s="13">
        <f t="shared" si="106"/>
        <v>0</v>
      </c>
      <c r="N129" s="14"/>
      <c r="O129" s="6"/>
      <c r="P129" s="12" t="str">
        <f>IF(O129=""," ",VLOOKUP(C129,'Ceiling - Project impl.'!$A$1:$F$204,5,FALSE))</f>
        <v xml:space="preserve"> </v>
      </c>
      <c r="Q129" s="13">
        <f t="shared" si="107"/>
        <v>0</v>
      </c>
      <c r="R129" s="14"/>
      <c r="S129" s="6"/>
      <c r="T129" s="12" t="str">
        <f>IF(S129=""," ",VLOOKUP(C129,'Ceiling - Project impl.'!$A$1:$F$204,6,FALSE))</f>
        <v xml:space="preserve"> </v>
      </c>
      <c r="U129" s="13">
        <f t="shared" si="108"/>
        <v>0</v>
      </c>
      <c r="V129" s="76">
        <f t="shared" si="109"/>
        <v>0</v>
      </c>
      <c r="W129" s="15">
        <f t="shared" si="110"/>
        <v>0</v>
      </c>
      <c r="X129" s="141"/>
      <c r="Y129" s="6">
        <f t="shared" si="111"/>
        <v>0</v>
      </c>
      <c r="Z129" s="92"/>
      <c r="AA129" s="12" t="str">
        <f>IF(G129=""," ",VLOOKUP(C129,'Ceiling - Project impl.'!$A$1:$F$204,3,FALSE))</f>
        <v xml:space="preserve"> </v>
      </c>
      <c r="AB129" s="13">
        <f t="shared" si="112"/>
        <v>0</v>
      </c>
      <c r="AC129" s="100">
        <f t="shared" si="113"/>
        <v>0</v>
      </c>
      <c r="AD129" s="14"/>
      <c r="AE129" s="6">
        <f t="shared" si="114"/>
        <v>0</v>
      </c>
      <c r="AF129" s="92"/>
      <c r="AG129" s="12" t="str">
        <f>IF(K129=""," ",VLOOKUP(C129,'Ceiling - Project impl.'!$A$1:$F$204,4,FALSE))</f>
        <v xml:space="preserve"> </v>
      </c>
      <c r="AH129" s="13">
        <f t="shared" si="115"/>
        <v>0</v>
      </c>
      <c r="AI129" s="100">
        <f t="shared" si="116"/>
        <v>0</v>
      </c>
      <c r="AJ129" s="14"/>
      <c r="AK129" s="6">
        <f t="shared" si="117"/>
        <v>0</v>
      </c>
      <c r="AL129" s="92"/>
      <c r="AM129" s="12" t="str">
        <f>IF(O129=""," ",VLOOKUP(C129,'Ceiling - Project impl.'!$A$1:$F$204,5,FALSE))</f>
        <v xml:space="preserve"> </v>
      </c>
      <c r="AN129" s="13">
        <f t="shared" si="118"/>
        <v>0</v>
      </c>
      <c r="AO129" s="100">
        <f t="shared" si="119"/>
        <v>0</v>
      </c>
      <c r="AP129" s="14"/>
      <c r="AQ129" s="6">
        <f t="shared" si="120"/>
        <v>0</v>
      </c>
      <c r="AR129" s="92"/>
      <c r="AS129" s="12" t="str">
        <f>IF(S129=""," ",VLOOKUP(C129,'Ceiling - Project impl.'!$A$1:$F$204,6,FALSE))</f>
        <v xml:space="preserve"> </v>
      </c>
      <c r="AT129" s="13">
        <f t="shared" si="121"/>
        <v>0</v>
      </c>
      <c r="AU129" s="100">
        <f t="shared" si="122"/>
        <v>0</v>
      </c>
      <c r="AV129" s="76">
        <f t="shared" si="123"/>
        <v>0</v>
      </c>
      <c r="AW129" s="15">
        <f t="shared" si="124"/>
        <v>0</v>
      </c>
      <c r="AX129" s="101">
        <f t="shared" si="125"/>
        <v>0</v>
      </c>
      <c r="AY129" s="445"/>
      <c r="AZ129" s="445"/>
      <c r="BA129" s="445"/>
    </row>
    <row r="130" spans="1:53" x14ac:dyDescent="0.2">
      <c r="A130" s="38"/>
      <c r="B130" s="11" t="str">
        <f>IF(A130="","",VLOOKUP(A130,'II.Distribution of grant'!$A$6:$E$45,2,FALSE))</f>
        <v/>
      </c>
      <c r="C130" s="11" t="str">
        <f>IF(A130="","",VLOOKUP(A130,'II.Distribution of grant'!$A$6:$E$45,4,FALSE))</f>
        <v/>
      </c>
      <c r="D130" s="11" t="str">
        <f>IF(A130=""," ",VLOOKUP(C130,'Ceiling - Project impl.'!$A$1:$F$204,2,FALSE))</f>
        <v xml:space="preserve"> </v>
      </c>
      <c r="E130" s="6"/>
      <c r="F130" s="6"/>
      <c r="G130" s="6"/>
      <c r="H130" s="12" t="str">
        <f>IF(G130=""," ",VLOOKUP(C130,'Ceiling - Project impl.'!$A$1:$F$204,3,FALSE))</f>
        <v xml:space="preserve"> </v>
      </c>
      <c r="I130" s="13">
        <f t="shared" si="105"/>
        <v>0</v>
      </c>
      <c r="J130" s="14"/>
      <c r="K130" s="6"/>
      <c r="L130" s="12" t="str">
        <f>IF(K130=""," ",VLOOKUP(C130,'Ceiling - Project impl.'!$A$1:$F$204,4,FALSE))</f>
        <v xml:space="preserve"> </v>
      </c>
      <c r="M130" s="13">
        <f t="shared" si="106"/>
        <v>0</v>
      </c>
      <c r="N130" s="14"/>
      <c r="O130" s="6"/>
      <c r="P130" s="12" t="str">
        <f>IF(O130=""," ",VLOOKUP(C130,'Ceiling - Project impl.'!$A$1:$F$204,5,FALSE))</f>
        <v xml:space="preserve"> </v>
      </c>
      <c r="Q130" s="13">
        <f t="shared" si="107"/>
        <v>0</v>
      </c>
      <c r="R130" s="14"/>
      <c r="S130" s="6"/>
      <c r="T130" s="12" t="str">
        <f>IF(S130=""," ",VLOOKUP(C130,'Ceiling - Project impl.'!$A$1:$F$204,6,FALSE))</f>
        <v xml:space="preserve"> </v>
      </c>
      <c r="U130" s="13">
        <f t="shared" si="108"/>
        <v>0</v>
      </c>
      <c r="V130" s="76">
        <f t="shared" si="109"/>
        <v>0</v>
      </c>
      <c r="W130" s="15">
        <f t="shared" si="110"/>
        <v>0</v>
      </c>
      <c r="X130" s="141"/>
      <c r="Y130" s="6">
        <f t="shared" si="111"/>
        <v>0</v>
      </c>
      <c r="Z130" s="92"/>
      <c r="AA130" s="12" t="str">
        <f>IF(G130=""," ",VLOOKUP(C130,'Ceiling - Project impl.'!$A$1:$F$204,3,FALSE))</f>
        <v xml:space="preserve"> </v>
      </c>
      <c r="AB130" s="13">
        <f t="shared" si="112"/>
        <v>0</v>
      </c>
      <c r="AC130" s="100">
        <f t="shared" si="113"/>
        <v>0</v>
      </c>
      <c r="AD130" s="14"/>
      <c r="AE130" s="6">
        <f t="shared" si="114"/>
        <v>0</v>
      </c>
      <c r="AF130" s="92"/>
      <c r="AG130" s="12" t="str">
        <f>IF(K130=""," ",VLOOKUP(C130,'Ceiling - Project impl.'!$A$1:$F$204,4,FALSE))</f>
        <v xml:space="preserve"> </v>
      </c>
      <c r="AH130" s="13">
        <f t="shared" si="115"/>
        <v>0</v>
      </c>
      <c r="AI130" s="100">
        <f t="shared" si="116"/>
        <v>0</v>
      </c>
      <c r="AJ130" s="14"/>
      <c r="AK130" s="6">
        <f t="shared" si="117"/>
        <v>0</v>
      </c>
      <c r="AL130" s="92"/>
      <c r="AM130" s="12" t="str">
        <f>IF(O130=""," ",VLOOKUP(C130,'Ceiling - Project impl.'!$A$1:$F$204,5,FALSE))</f>
        <v xml:space="preserve"> </v>
      </c>
      <c r="AN130" s="13">
        <f t="shared" si="118"/>
        <v>0</v>
      </c>
      <c r="AO130" s="100">
        <f t="shared" si="119"/>
        <v>0</v>
      </c>
      <c r="AP130" s="14"/>
      <c r="AQ130" s="6">
        <f t="shared" si="120"/>
        <v>0</v>
      </c>
      <c r="AR130" s="92"/>
      <c r="AS130" s="12" t="str">
        <f>IF(S130=""," ",VLOOKUP(C130,'Ceiling - Project impl.'!$A$1:$F$204,6,FALSE))</f>
        <v xml:space="preserve"> </v>
      </c>
      <c r="AT130" s="13">
        <f t="shared" si="121"/>
        <v>0</v>
      </c>
      <c r="AU130" s="100">
        <f t="shared" si="122"/>
        <v>0</v>
      </c>
      <c r="AV130" s="76">
        <f t="shared" si="123"/>
        <v>0</v>
      </c>
      <c r="AW130" s="15">
        <f t="shared" si="124"/>
        <v>0</v>
      </c>
      <c r="AX130" s="101">
        <f t="shared" si="125"/>
        <v>0</v>
      </c>
      <c r="AY130" s="445"/>
      <c r="AZ130" s="445"/>
      <c r="BA130" s="445"/>
    </row>
    <row r="131" spans="1:53" x14ac:dyDescent="0.2">
      <c r="A131" s="38"/>
      <c r="B131" s="11" t="str">
        <f>IF(A131="","",VLOOKUP(A131,'II.Distribution of grant'!$A$6:$E$45,2,FALSE))</f>
        <v/>
      </c>
      <c r="C131" s="11" t="str">
        <f>IF(A131="","",VLOOKUP(A131,'II.Distribution of grant'!$A$6:$E$45,4,FALSE))</f>
        <v/>
      </c>
      <c r="D131" s="11" t="str">
        <f>IF(A131=""," ",VLOOKUP(C131,'Ceiling - Project impl.'!$A$1:$F$204,2,FALSE))</f>
        <v xml:space="preserve"> </v>
      </c>
      <c r="E131" s="6"/>
      <c r="F131" s="6"/>
      <c r="G131" s="6"/>
      <c r="H131" s="12" t="str">
        <f>IF(G131=""," ",VLOOKUP(C131,'Ceiling - Project impl.'!$A$1:$F$204,3,FALSE))</f>
        <v xml:space="preserve"> </v>
      </c>
      <c r="I131" s="13">
        <f t="shared" si="105"/>
        <v>0</v>
      </c>
      <c r="J131" s="14"/>
      <c r="K131" s="6"/>
      <c r="L131" s="12" t="str">
        <f>IF(K131=""," ",VLOOKUP(C131,'Ceiling - Project impl.'!$A$1:$F$204,4,FALSE))</f>
        <v xml:space="preserve"> </v>
      </c>
      <c r="M131" s="13">
        <f t="shared" si="106"/>
        <v>0</v>
      </c>
      <c r="N131" s="14"/>
      <c r="O131" s="6"/>
      <c r="P131" s="12" t="str">
        <f>IF(O131=""," ",VLOOKUP(C131,'Ceiling - Project impl.'!$A$1:$F$204,5,FALSE))</f>
        <v xml:space="preserve"> </v>
      </c>
      <c r="Q131" s="13">
        <f t="shared" si="107"/>
        <v>0</v>
      </c>
      <c r="R131" s="14"/>
      <c r="S131" s="6"/>
      <c r="T131" s="12" t="str">
        <f>IF(S131=""," ",VLOOKUP(C131,'Ceiling - Project impl.'!$A$1:$F$204,6,FALSE))</f>
        <v xml:space="preserve"> </v>
      </c>
      <c r="U131" s="13">
        <f t="shared" si="108"/>
        <v>0</v>
      </c>
      <c r="V131" s="76">
        <f t="shared" si="109"/>
        <v>0</v>
      </c>
      <c r="W131" s="15">
        <f t="shared" si="110"/>
        <v>0</v>
      </c>
      <c r="X131" s="141"/>
      <c r="Y131" s="6">
        <f t="shared" si="111"/>
        <v>0</v>
      </c>
      <c r="Z131" s="92"/>
      <c r="AA131" s="12" t="str">
        <f>IF(G131=""," ",VLOOKUP(C131,'Ceiling - Project impl.'!$A$1:$F$204,3,FALSE))</f>
        <v xml:space="preserve"> </v>
      </c>
      <c r="AB131" s="13">
        <f t="shared" si="112"/>
        <v>0</v>
      </c>
      <c r="AC131" s="100">
        <f t="shared" si="113"/>
        <v>0</v>
      </c>
      <c r="AD131" s="14"/>
      <c r="AE131" s="6">
        <f t="shared" si="114"/>
        <v>0</v>
      </c>
      <c r="AF131" s="92"/>
      <c r="AG131" s="12" t="str">
        <f>IF(K131=""," ",VLOOKUP(C131,'Ceiling - Project impl.'!$A$1:$F$204,4,FALSE))</f>
        <v xml:space="preserve"> </v>
      </c>
      <c r="AH131" s="13">
        <f t="shared" si="115"/>
        <v>0</v>
      </c>
      <c r="AI131" s="100">
        <f t="shared" si="116"/>
        <v>0</v>
      </c>
      <c r="AJ131" s="14"/>
      <c r="AK131" s="6">
        <f t="shared" si="117"/>
        <v>0</v>
      </c>
      <c r="AL131" s="92"/>
      <c r="AM131" s="12" t="str">
        <f>IF(O131=""," ",VLOOKUP(C131,'Ceiling - Project impl.'!$A$1:$F$204,5,FALSE))</f>
        <v xml:space="preserve"> </v>
      </c>
      <c r="AN131" s="13">
        <f t="shared" si="118"/>
        <v>0</v>
      </c>
      <c r="AO131" s="100">
        <f t="shared" si="119"/>
        <v>0</v>
      </c>
      <c r="AP131" s="14"/>
      <c r="AQ131" s="6">
        <f t="shared" si="120"/>
        <v>0</v>
      </c>
      <c r="AR131" s="92"/>
      <c r="AS131" s="12" t="str">
        <f>IF(S131=""," ",VLOOKUP(C131,'Ceiling - Project impl.'!$A$1:$F$204,6,FALSE))</f>
        <v xml:space="preserve"> </v>
      </c>
      <c r="AT131" s="13">
        <f t="shared" si="121"/>
        <v>0</v>
      </c>
      <c r="AU131" s="100">
        <f t="shared" si="122"/>
        <v>0</v>
      </c>
      <c r="AV131" s="76">
        <f t="shared" si="123"/>
        <v>0</v>
      </c>
      <c r="AW131" s="15">
        <f t="shared" si="124"/>
        <v>0</v>
      </c>
      <c r="AX131" s="101">
        <f t="shared" si="125"/>
        <v>0</v>
      </c>
      <c r="AY131" s="445"/>
      <c r="AZ131" s="445"/>
      <c r="BA131" s="445"/>
    </row>
    <row r="132" spans="1:53" x14ac:dyDescent="0.2">
      <c r="A132" s="38"/>
      <c r="B132" s="11" t="str">
        <f>IF(A132="","",VLOOKUP(A132,'II.Distribution of grant'!$A$6:$E$45,2,FALSE))</f>
        <v/>
      </c>
      <c r="C132" s="11" t="str">
        <f>IF(A132="","",VLOOKUP(A132,'II.Distribution of grant'!$A$6:$E$45,4,FALSE))</f>
        <v/>
      </c>
      <c r="D132" s="11" t="str">
        <f>IF(A132=""," ",VLOOKUP(C132,'Ceiling - Project impl.'!$A$1:$F$204,2,FALSE))</f>
        <v xml:space="preserve"> </v>
      </c>
      <c r="E132" s="6"/>
      <c r="F132" s="6"/>
      <c r="G132" s="6"/>
      <c r="H132" s="12" t="str">
        <f>IF(G132=""," ",VLOOKUP(C132,'Ceiling - Project impl.'!$A$1:$F$204,3,FALSE))</f>
        <v xml:space="preserve"> </v>
      </c>
      <c r="I132" s="13">
        <f t="shared" si="105"/>
        <v>0</v>
      </c>
      <c r="J132" s="14"/>
      <c r="K132" s="6"/>
      <c r="L132" s="12" t="str">
        <f>IF(K132=""," ",VLOOKUP(C132,'Ceiling - Project impl.'!$A$1:$F$204,4,FALSE))</f>
        <v xml:space="preserve"> </v>
      </c>
      <c r="M132" s="13">
        <f t="shared" si="106"/>
        <v>0</v>
      </c>
      <c r="N132" s="14"/>
      <c r="O132" s="6"/>
      <c r="P132" s="12" t="str">
        <f>IF(O132=""," ",VLOOKUP(C132,'Ceiling - Project impl.'!$A$1:$F$204,5,FALSE))</f>
        <v xml:space="preserve"> </v>
      </c>
      <c r="Q132" s="13">
        <f t="shared" si="107"/>
        <v>0</v>
      </c>
      <c r="R132" s="14"/>
      <c r="S132" s="6"/>
      <c r="T132" s="12" t="str">
        <f>IF(S132=""," ",VLOOKUP(C132,'Ceiling - Project impl.'!$A$1:$F$204,6,FALSE))</f>
        <v xml:space="preserve"> </v>
      </c>
      <c r="U132" s="13">
        <f t="shared" si="108"/>
        <v>0</v>
      </c>
      <c r="V132" s="76">
        <f t="shared" si="109"/>
        <v>0</v>
      </c>
      <c r="W132" s="15">
        <f t="shared" si="110"/>
        <v>0</v>
      </c>
      <c r="X132" s="141"/>
      <c r="Y132" s="6">
        <f t="shared" si="111"/>
        <v>0</v>
      </c>
      <c r="Z132" s="92"/>
      <c r="AA132" s="12" t="str">
        <f>IF(G132=""," ",VLOOKUP(C132,'Ceiling - Project impl.'!$A$1:$F$204,3,FALSE))</f>
        <v xml:space="preserve"> </v>
      </c>
      <c r="AB132" s="13">
        <f t="shared" si="112"/>
        <v>0</v>
      </c>
      <c r="AC132" s="100">
        <f t="shared" si="113"/>
        <v>0</v>
      </c>
      <c r="AD132" s="14"/>
      <c r="AE132" s="6">
        <f t="shared" si="114"/>
        <v>0</v>
      </c>
      <c r="AF132" s="92"/>
      <c r="AG132" s="12" t="str">
        <f>IF(K132=""," ",VLOOKUP(C132,'Ceiling - Project impl.'!$A$1:$F$204,4,FALSE))</f>
        <v xml:space="preserve"> </v>
      </c>
      <c r="AH132" s="13">
        <f t="shared" si="115"/>
        <v>0</v>
      </c>
      <c r="AI132" s="100">
        <f t="shared" si="116"/>
        <v>0</v>
      </c>
      <c r="AJ132" s="14"/>
      <c r="AK132" s="6">
        <f t="shared" si="117"/>
        <v>0</v>
      </c>
      <c r="AL132" s="92"/>
      <c r="AM132" s="12" t="str">
        <f>IF(O132=""," ",VLOOKUP(C132,'Ceiling - Project impl.'!$A$1:$F$204,5,FALSE))</f>
        <v xml:space="preserve"> </v>
      </c>
      <c r="AN132" s="13">
        <f t="shared" si="118"/>
        <v>0</v>
      </c>
      <c r="AO132" s="100">
        <f t="shared" si="119"/>
        <v>0</v>
      </c>
      <c r="AP132" s="14"/>
      <c r="AQ132" s="6">
        <f t="shared" si="120"/>
        <v>0</v>
      </c>
      <c r="AR132" s="92"/>
      <c r="AS132" s="12" t="str">
        <f>IF(S132=""," ",VLOOKUP(C132,'Ceiling - Project impl.'!$A$1:$F$204,6,FALSE))</f>
        <v xml:space="preserve"> </v>
      </c>
      <c r="AT132" s="13">
        <f t="shared" si="121"/>
        <v>0</v>
      </c>
      <c r="AU132" s="100">
        <f t="shared" si="122"/>
        <v>0</v>
      </c>
      <c r="AV132" s="76">
        <f t="shared" si="123"/>
        <v>0</v>
      </c>
      <c r="AW132" s="15">
        <f t="shared" si="124"/>
        <v>0</v>
      </c>
      <c r="AX132" s="101">
        <f t="shared" si="125"/>
        <v>0</v>
      </c>
      <c r="AY132" s="445"/>
      <c r="AZ132" s="445"/>
      <c r="BA132" s="445"/>
    </row>
    <row r="133" spans="1:53" x14ac:dyDescent="0.2">
      <c r="A133" s="38"/>
      <c r="B133" s="11" t="str">
        <f>IF(A133="","",VLOOKUP(A133,'II.Distribution of grant'!$A$6:$E$45,2,FALSE))</f>
        <v/>
      </c>
      <c r="C133" s="11" t="str">
        <f>IF(A133="","",VLOOKUP(A133,'II.Distribution of grant'!$A$6:$E$45,4,FALSE))</f>
        <v/>
      </c>
      <c r="D133" s="11" t="str">
        <f>IF(A133=""," ",VLOOKUP(C133,'Ceiling - Project impl.'!$A$1:$F$204,2,FALSE))</f>
        <v xml:space="preserve"> </v>
      </c>
      <c r="E133" s="6"/>
      <c r="F133" s="6"/>
      <c r="G133" s="6"/>
      <c r="H133" s="12" t="str">
        <f>IF(G133=""," ",VLOOKUP(C133,'Ceiling - Project impl.'!$A$1:$F$204,3,FALSE))</f>
        <v xml:space="preserve"> </v>
      </c>
      <c r="I133" s="13">
        <f t="shared" si="105"/>
        <v>0</v>
      </c>
      <c r="J133" s="14"/>
      <c r="K133" s="6"/>
      <c r="L133" s="12" t="str">
        <f>IF(K133=""," ",VLOOKUP(C133,'Ceiling - Project impl.'!$A$1:$F$204,4,FALSE))</f>
        <v xml:space="preserve"> </v>
      </c>
      <c r="M133" s="13">
        <f t="shared" si="106"/>
        <v>0</v>
      </c>
      <c r="N133" s="14"/>
      <c r="O133" s="6"/>
      <c r="P133" s="12" t="str">
        <f>IF(O133=""," ",VLOOKUP(C133,'Ceiling - Project impl.'!$A$1:$F$204,5,FALSE))</f>
        <v xml:space="preserve"> </v>
      </c>
      <c r="Q133" s="13">
        <f t="shared" si="107"/>
        <v>0</v>
      </c>
      <c r="R133" s="14"/>
      <c r="S133" s="6"/>
      <c r="T133" s="12" t="str">
        <f>IF(S133=""," ",VLOOKUP(C133,'Ceiling - Project impl.'!$A$1:$F$204,6,FALSE))</f>
        <v xml:space="preserve"> </v>
      </c>
      <c r="U133" s="13">
        <f t="shared" si="108"/>
        <v>0</v>
      </c>
      <c r="V133" s="76">
        <f t="shared" si="109"/>
        <v>0</v>
      </c>
      <c r="W133" s="15">
        <f t="shared" si="110"/>
        <v>0</v>
      </c>
      <c r="X133" s="141"/>
      <c r="Y133" s="6">
        <f t="shared" si="111"/>
        <v>0</v>
      </c>
      <c r="Z133" s="92"/>
      <c r="AA133" s="12" t="str">
        <f>IF(G133=""," ",VLOOKUP(C133,'Ceiling - Project impl.'!$A$1:$F$204,3,FALSE))</f>
        <v xml:space="preserve"> </v>
      </c>
      <c r="AB133" s="13">
        <f t="shared" si="112"/>
        <v>0</v>
      </c>
      <c r="AC133" s="100">
        <f t="shared" si="113"/>
        <v>0</v>
      </c>
      <c r="AD133" s="14"/>
      <c r="AE133" s="6">
        <f t="shared" si="114"/>
        <v>0</v>
      </c>
      <c r="AF133" s="92"/>
      <c r="AG133" s="12" t="str">
        <f>IF(K133=""," ",VLOOKUP(C133,'Ceiling - Project impl.'!$A$1:$F$204,4,FALSE))</f>
        <v xml:space="preserve"> </v>
      </c>
      <c r="AH133" s="13">
        <f t="shared" si="115"/>
        <v>0</v>
      </c>
      <c r="AI133" s="100">
        <f t="shared" si="116"/>
        <v>0</v>
      </c>
      <c r="AJ133" s="14"/>
      <c r="AK133" s="6">
        <f t="shared" si="117"/>
        <v>0</v>
      </c>
      <c r="AL133" s="92"/>
      <c r="AM133" s="12" t="str">
        <f>IF(O133=""," ",VLOOKUP(C133,'Ceiling - Project impl.'!$A$1:$F$204,5,FALSE))</f>
        <v xml:space="preserve"> </v>
      </c>
      <c r="AN133" s="13">
        <f t="shared" si="118"/>
        <v>0</v>
      </c>
      <c r="AO133" s="100">
        <f t="shared" si="119"/>
        <v>0</v>
      </c>
      <c r="AP133" s="14"/>
      <c r="AQ133" s="6">
        <f t="shared" si="120"/>
        <v>0</v>
      </c>
      <c r="AR133" s="92"/>
      <c r="AS133" s="12" t="str">
        <f>IF(S133=""," ",VLOOKUP(C133,'Ceiling - Project impl.'!$A$1:$F$204,6,FALSE))</f>
        <v xml:space="preserve"> </v>
      </c>
      <c r="AT133" s="13">
        <f t="shared" si="121"/>
        <v>0</v>
      </c>
      <c r="AU133" s="100">
        <f t="shared" si="122"/>
        <v>0</v>
      </c>
      <c r="AV133" s="76">
        <f t="shared" si="123"/>
        <v>0</v>
      </c>
      <c r="AW133" s="15">
        <f t="shared" si="124"/>
        <v>0</v>
      </c>
      <c r="AX133" s="101">
        <f t="shared" si="125"/>
        <v>0</v>
      </c>
      <c r="AY133" s="445"/>
      <c r="AZ133" s="445"/>
      <c r="BA133" s="445"/>
    </row>
    <row r="134" spans="1:53" x14ac:dyDescent="0.2">
      <c r="A134" s="38"/>
      <c r="B134" s="11" t="str">
        <f>IF(A134="","",VLOOKUP(A134,'II.Distribution of grant'!$A$6:$E$45,2,FALSE))</f>
        <v/>
      </c>
      <c r="C134" s="11" t="str">
        <f>IF(A134="","",VLOOKUP(A134,'II.Distribution of grant'!$A$6:$E$45,4,FALSE))</f>
        <v/>
      </c>
      <c r="D134" s="11" t="str">
        <f>IF(A134=""," ",VLOOKUP(C134,'Ceiling - Project impl.'!$A$1:$F$204,2,FALSE))</f>
        <v xml:space="preserve"> </v>
      </c>
      <c r="E134" s="6"/>
      <c r="F134" s="6"/>
      <c r="G134" s="6"/>
      <c r="H134" s="12" t="str">
        <f>IF(G134=""," ",VLOOKUP(C134,'Ceiling - Project impl.'!$A$1:$F$204,3,FALSE))</f>
        <v xml:space="preserve"> </v>
      </c>
      <c r="I134" s="13">
        <f t="shared" si="105"/>
        <v>0</v>
      </c>
      <c r="J134" s="14"/>
      <c r="K134" s="6"/>
      <c r="L134" s="12" t="str">
        <f>IF(K134=""," ",VLOOKUP(C134,'Ceiling - Project impl.'!$A$1:$F$204,4,FALSE))</f>
        <v xml:space="preserve"> </v>
      </c>
      <c r="M134" s="13">
        <f t="shared" si="106"/>
        <v>0</v>
      </c>
      <c r="N134" s="14"/>
      <c r="O134" s="6"/>
      <c r="P134" s="12" t="str">
        <f>IF(O134=""," ",VLOOKUP(C134,'Ceiling - Project impl.'!$A$1:$F$204,5,FALSE))</f>
        <v xml:space="preserve"> </v>
      </c>
      <c r="Q134" s="13">
        <f t="shared" si="107"/>
        <v>0</v>
      </c>
      <c r="R134" s="14"/>
      <c r="S134" s="6"/>
      <c r="T134" s="12" t="str">
        <f>IF(S134=""," ",VLOOKUP(C134,'Ceiling - Project impl.'!$A$1:$F$204,6,FALSE))</f>
        <v xml:space="preserve"> </v>
      </c>
      <c r="U134" s="13">
        <f t="shared" si="108"/>
        <v>0</v>
      </c>
      <c r="V134" s="76">
        <f t="shared" si="109"/>
        <v>0</v>
      </c>
      <c r="W134" s="15">
        <f t="shared" si="110"/>
        <v>0</v>
      </c>
      <c r="X134" s="141"/>
      <c r="Y134" s="6">
        <f t="shared" si="111"/>
        <v>0</v>
      </c>
      <c r="Z134" s="92"/>
      <c r="AA134" s="12" t="str">
        <f>IF(G134=""," ",VLOOKUP(C134,'Ceiling - Project impl.'!$A$1:$F$204,3,FALSE))</f>
        <v xml:space="preserve"> </v>
      </c>
      <c r="AB134" s="13">
        <f t="shared" si="112"/>
        <v>0</v>
      </c>
      <c r="AC134" s="100">
        <f t="shared" si="113"/>
        <v>0</v>
      </c>
      <c r="AD134" s="14"/>
      <c r="AE134" s="6">
        <f t="shared" si="114"/>
        <v>0</v>
      </c>
      <c r="AF134" s="92"/>
      <c r="AG134" s="12" t="str">
        <f>IF(K134=""," ",VLOOKUP(C134,'Ceiling - Project impl.'!$A$1:$F$204,4,FALSE))</f>
        <v xml:space="preserve"> </v>
      </c>
      <c r="AH134" s="13">
        <f t="shared" si="115"/>
        <v>0</v>
      </c>
      <c r="AI134" s="100">
        <f t="shared" si="116"/>
        <v>0</v>
      </c>
      <c r="AJ134" s="14"/>
      <c r="AK134" s="6">
        <f t="shared" si="117"/>
        <v>0</v>
      </c>
      <c r="AL134" s="92"/>
      <c r="AM134" s="12" t="str">
        <f>IF(O134=""," ",VLOOKUP(C134,'Ceiling - Project impl.'!$A$1:$F$204,5,FALSE))</f>
        <v xml:space="preserve"> </v>
      </c>
      <c r="AN134" s="13">
        <f t="shared" si="118"/>
        <v>0</v>
      </c>
      <c r="AO134" s="100">
        <f t="shared" si="119"/>
        <v>0</v>
      </c>
      <c r="AP134" s="14"/>
      <c r="AQ134" s="6">
        <f t="shared" si="120"/>
        <v>0</v>
      </c>
      <c r="AR134" s="92"/>
      <c r="AS134" s="12" t="str">
        <f>IF(S134=""," ",VLOOKUP(C134,'Ceiling - Project impl.'!$A$1:$F$204,6,FALSE))</f>
        <v xml:space="preserve"> </v>
      </c>
      <c r="AT134" s="13">
        <f t="shared" si="121"/>
        <v>0</v>
      </c>
      <c r="AU134" s="100">
        <f t="shared" si="122"/>
        <v>0</v>
      </c>
      <c r="AV134" s="76">
        <f t="shared" si="123"/>
        <v>0</v>
      </c>
      <c r="AW134" s="15">
        <f t="shared" si="124"/>
        <v>0</v>
      </c>
      <c r="AX134" s="101">
        <f t="shared" si="125"/>
        <v>0</v>
      </c>
      <c r="AY134" s="445"/>
      <c r="AZ134" s="445"/>
      <c r="BA134" s="445"/>
    </row>
    <row r="135" spans="1:53" x14ac:dyDescent="0.2">
      <c r="A135" s="38"/>
      <c r="B135" s="11" t="str">
        <f>IF(A135="","",VLOOKUP(A135,'II.Distribution of grant'!$A$6:$E$45,2,FALSE))</f>
        <v/>
      </c>
      <c r="C135" s="11" t="str">
        <f>IF(A135="","",VLOOKUP(A135,'II.Distribution of grant'!$A$6:$E$45,4,FALSE))</f>
        <v/>
      </c>
      <c r="D135" s="11" t="str">
        <f>IF(A135=""," ",VLOOKUP(C135,'Ceiling - Project impl.'!$A$1:$F$204,2,FALSE))</f>
        <v xml:space="preserve"> </v>
      </c>
      <c r="E135" s="6"/>
      <c r="F135" s="6"/>
      <c r="G135" s="6"/>
      <c r="H135" s="12" t="str">
        <f>IF(G135=""," ",VLOOKUP(C135,'Ceiling - Project impl.'!$A$1:$F$204,3,FALSE))</f>
        <v xml:space="preserve"> </v>
      </c>
      <c r="I135" s="13">
        <f t="shared" si="105"/>
        <v>0</v>
      </c>
      <c r="J135" s="14"/>
      <c r="K135" s="6"/>
      <c r="L135" s="12" t="str">
        <f>IF(K135=""," ",VLOOKUP(C135,'Ceiling - Project impl.'!$A$1:$F$204,4,FALSE))</f>
        <v xml:space="preserve"> </v>
      </c>
      <c r="M135" s="13">
        <f t="shared" si="106"/>
        <v>0</v>
      </c>
      <c r="N135" s="14"/>
      <c r="O135" s="6"/>
      <c r="P135" s="12" t="str">
        <f>IF(O135=""," ",VLOOKUP(C135,'Ceiling - Project impl.'!$A$1:$F$204,5,FALSE))</f>
        <v xml:space="preserve"> </v>
      </c>
      <c r="Q135" s="13">
        <f t="shared" si="107"/>
        <v>0</v>
      </c>
      <c r="R135" s="14"/>
      <c r="S135" s="6"/>
      <c r="T135" s="12" t="str">
        <f>IF(S135=""," ",VLOOKUP(C135,'Ceiling - Project impl.'!$A$1:$F$204,6,FALSE))</f>
        <v xml:space="preserve"> </v>
      </c>
      <c r="U135" s="13">
        <f t="shared" si="108"/>
        <v>0</v>
      </c>
      <c r="V135" s="76">
        <f t="shared" si="109"/>
        <v>0</v>
      </c>
      <c r="W135" s="15">
        <f t="shared" si="110"/>
        <v>0</v>
      </c>
      <c r="X135" s="141"/>
      <c r="Y135" s="6">
        <f t="shared" si="111"/>
        <v>0</v>
      </c>
      <c r="Z135" s="92"/>
      <c r="AA135" s="12" t="str">
        <f>IF(G135=""," ",VLOOKUP(C135,'Ceiling - Project impl.'!$A$1:$F$204,3,FALSE))</f>
        <v xml:space="preserve"> </v>
      </c>
      <c r="AB135" s="13">
        <f t="shared" si="112"/>
        <v>0</v>
      </c>
      <c r="AC135" s="100">
        <f t="shared" si="113"/>
        <v>0</v>
      </c>
      <c r="AD135" s="14"/>
      <c r="AE135" s="6">
        <f t="shared" si="114"/>
        <v>0</v>
      </c>
      <c r="AF135" s="92"/>
      <c r="AG135" s="12" t="str">
        <f>IF(K135=""," ",VLOOKUP(C135,'Ceiling - Project impl.'!$A$1:$F$204,4,FALSE))</f>
        <v xml:space="preserve"> </v>
      </c>
      <c r="AH135" s="13">
        <f t="shared" si="115"/>
        <v>0</v>
      </c>
      <c r="AI135" s="100">
        <f t="shared" si="116"/>
        <v>0</v>
      </c>
      <c r="AJ135" s="14"/>
      <c r="AK135" s="6">
        <f t="shared" si="117"/>
        <v>0</v>
      </c>
      <c r="AL135" s="92"/>
      <c r="AM135" s="12" t="str">
        <f>IF(O135=""," ",VLOOKUP(C135,'Ceiling - Project impl.'!$A$1:$F$204,5,FALSE))</f>
        <v xml:space="preserve"> </v>
      </c>
      <c r="AN135" s="13">
        <f t="shared" si="118"/>
        <v>0</v>
      </c>
      <c r="AO135" s="100">
        <f t="shared" si="119"/>
        <v>0</v>
      </c>
      <c r="AP135" s="14"/>
      <c r="AQ135" s="6">
        <f t="shared" si="120"/>
        <v>0</v>
      </c>
      <c r="AR135" s="92"/>
      <c r="AS135" s="12" t="str">
        <f>IF(S135=""," ",VLOOKUP(C135,'Ceiling - Project impl.'!$A$1:$F$204,6,FALSE))</f>
        <v xml:space="preserve"> </v>
      </c>
      <c r="AT135" s="13">
        <f t="shared" si="121"/>
        <v>0</v>
      </c>
      <c r="AU135" s="100">
        <f t="shared" si="122"/>
        <v>0</v>
      </c>
      <c r="AV135" s="76">
        <f t="shared" si="123"/>
        <v>0</v>
      </c>
      <c r="AW135" s="15">
        <f t="shared" si="124"/>
        <v>0</v>
      </c>
      <c r="AX135" s="101">
        <f t="shared" si="125"/>
        <v>0</v>
      </c>
      <c r="AY135" s="445"/>
      <c r="AZ135" s="445"/>
      <c r="BA135" s="445"/>
    </row>
    <row r="136" spans="1:53" x14ac:dyDescent="0.2">
      <c r="A136" s="38"/>
      <c r="B136" s="11" t="str">
        <f>IF(A136="","",VLOOKUP(A136,'II.Distribution of grant'!$A$6:$E$45,2,FALSE))</f>
        <v/>
      </c>
      <c r="C136" s="11" t="str">
        <f>IF(A136="","",VLOOKUP(A136,'II.Distribution of grant'!$A$6:$E$45,4,FALSE))</f>
        <v/>
      </c>
      <c r="D136" s="11" t="str">
        <f>IF(A136=""," ",VLOOKUP(C136,'Ceiling - Project impl.'!$A$1:$F$204,2,FALSE))</f>
        <v xml:space="preserve"> </v>
      </c>
      <c r="E136" s="6"/>
      <c r="F136" s="6"/>
      <c r="G136" s="6"/>
      <c r="H136" s="12" t="str">
        <f>IF(G136=""," ",VLOOKUP(C136,'Ceiling - Project impl.'!$A$1:$F$204,3,FALSE))</f>
        <v xml:space="preserve"> </v>
      </c>
      <c r="I136" s="13">
        <f t="shared" si="105"/>
        <v>0</v>
      </c>
      <c r="J136" s="14"/>
      <c r="K136" s="6"/>
      <c r="L136" s="12" t="str">
        <f>IF(K136=""," ",VLOOKUP(C136,'Ceiling - Project impl.'!$A$1:$F$204,4,FALSE))</f>
        <v xml:space="preserve"> </v>
      </c>
      <c r="M136" s="13">
        <f t="shared" si="106"/>
        <v>0</v>
      </c>
      <c r="N136" s="14"/>
      <c r="O136" s="6"/>
      <c r="P136" s="12" t="str">
        <f>IF(O136=""," ",VLOOKUP(C136,'Ceiling - Project impl.'!$A$1:$F$204,5,FALSE))</f>
        <v xml:space="preserve"> </v>
      </c>
      <c r="Q136" s="13">
        <f t="shared" si="107"/>
        <v>0</v>
      </c>
      <c r="R136" s="14"/>
      <c r="S136" s="6"/>
      <c r="T136" s="12" t="str">
        <f>IF(S136=""," ",VLOOKUP(C136,'Ceiling - Project impl.'!$A$1:$F$204,6,FALSE))</f>
        <v xml:space="preserve"> </v>
      </c>
      <c r="U136" s="13">
        <f t="shared" si="108"/>
        <v>0</v>
      </c>
      <c r="V136" s="76">
        <f t="shared" si="109"/>
        <v>0</v>
      </c>
      <c r="W136" s="15">
        <f t="shared" si="110"/>
        <v>0</v>
      </c>
      <c r="X136" s="141"/>
      <c r="Y136" s="6">
        <f t="shared" si="111"/>
        <v>0</v>
      </c>
      <c r="Z136" s="92"/>
      <c r="AA136" s="12" t="str">
        <f>IF(G136=""," ",VLOOKUP(C136,'Ceiling - Project impl.'!$A$1:$F$204,3,FALSE))</f>
        <v xml:space="preserve"> </v>
      </c>
      <c r="AB136" s="13">
        <f t="shared" si="112"/>
        <v>0</v>
      </c>
      <c r="AC136" s="100">
        <f t="shared" si="113"/>
        <v>0</v>
      </c>
      <c r="AD136" s="14"/>
      <c r="AE136" s="6">
        <f t="shared" si="114"/>
        <v>0</v>
      </c>
      <c r="AF136" s="92"/>
      <c r="AG136" s="12" t="str">
        <f>IF(K136=""," ",VLOOKUP(C136,'Ceiling - Project impl.'!$A$1:$F$204,4,FALSE))</f>
        <v xml:space="preserve"> </v>
      </c>
      <c r="AH136" s="13">
        <f t="shared" si="115"/>
        <v>0</v>
      </c>
      <c r="AI136" s="100">
        <f t="shared" si="116"/>
        <v>0</v>
      </c>
      <c r="AJ136" s="14"/>
      <c r="AK136" s="6">
        <f t="shared" si="117"/>
        <v>0</v>
      </c>
      <c r="AL136" s="92"/>
      <c r="AM136" s="12" t="str">
        <f>IF(O136=""," ",VLOOKUP(C136,'Ceiling - Project impl.'!$A$1:$F$204,5,FALSE))</f>
        <v xml:space="preserve"> </v>
      </c>
      <c r="AN136" s="13">
        <f t="shared" si="118"/>
        <v>0</v>
      </c>
      <c r="AO136" s="100">
        <f t="shared" si="119"/>
        <v>0</v>
      </c>
      <c r="AP136" s="14"/>
      <c r="AQ136" s="6">
        <f t="shared" si="120"/>
        <v>0</v>
      </c>
      <c r="AR136" s="92"/>
      <c r="AS136" s="12" t="str">
        <f>IF(S136=""," ",VLOOKUP(C136,'Ceiling - Project impl.'!$A$1:$F$204,6,FALSE))</f>
        <v xml:space="preserve"> </v>
      </c>
      <c r="AT136" s="13">
        <f t="shared" si="121"/>
        <v>0</v>
      </c>
      <c r="AU136" s="100">
        <f t="shared" si="122"/>
        <v>0</v>
      </c>
      <c r="AV136" s="76">
        <f t="shared" si="123"/>
        <v>0</v>
      </c>
      <c r="AW136" s="15">
        <f t="shared" si="124"/>
        <v>0</v>
      </c>
      <c r="AX136" s="101">
        <f t="shared" si="125"/>
        <v>0</v>
      </c>
      <c r="AY136" s="445"/>
      <c r="AZ136" s="445"/>
      <c r="BA136" s="445"/>
    </row>
    <row r="137" spans="1:53" x14ac:dyDescent="0.2">
      <c r="A137" s="38"/>
      <c r="B137" s="11" t="str">
        <f>IF(A137="","",VLOOKUP(A137,'II.Distribution of grant'!$A$6:$E$45,2,FALSE))</f>
        <v/>
      </c>
      <c r="C137" s="11" t="str">
        <f>IF(A137="","",VLOOKUP(A137,'II.Distribution of grant'!$A$6:$E$45,4,FALSE))</f>
        <v/>
      </c>
      <c r="D137" s="11" t="str">
        <f>IF(A137=""," ",VLOOKUP(C137,'Ceiling - Project impl.'!$A$1:$F$204,2,FALSE))</f>
        <v xml:space="preserve"> </v>
      </c>
      <c r="E137" s="6"/>
      <c r="F137" s="6"/>
      <c r="G137" s="6"/>
      <c r="H137" s="12" t="str">
        <f>IF(G137=""," ",VLOOKUP(C137,'Ceiling - Project impl.'!$A$1:$F$204,3,FALSE))</f>
        <v xml:space="preserve"> </v>
      </c>
      <c r="I137" s="13">
        <f t="shared" si="105"/>
        <v>0</v>
      </c>
      <c r="J137" s="14"/>
      <c r="K137" s="6"/>
      <c r="L137" s="12" t="str">
        <f>IF(K137=""," ",VLOOKUP(C137,'Ceiling - Project impl.'!$A$1:$F$204,4,FALSE))</f>
        <v xml:space="preserve"> </v>
      </c>
      <c r="M137" s="13">
        <f t="shared" si="106"/>
        <v>0</v>
      </c>
      <c r="N137" s="14"/>
      <c r="O137" s="6"/>
      <c r="P137" s="12" t="str">
        <f>IF(O137=""," ",VLOOKUP(C137,'Ceiling - Project impl.'!$A$1:$F$204,5,FALSE))</f>
        <v xml:space="preserve"> </v>
      </c>
      <c r="Q137" s="13">
        <f t="shared" si="107"/>
        <v>0</v>
      </c>
      <c r="R137" s="14"/>
      <c r="S137" s="6"/>
      <c r="T137" s="12" t="str">
        <f>IF(S137=""," ",VLOOKUP(C137,'Ceiling - Project impl.'!$A$1:$F$204,6,FALSE))</f>
        <v xml:space="preserve"> </v>
      </c>
      <c r="U137" s="13">
        <f t="shared" si="108"/>
        <v>0</v>
      </c>
      <c r="V137" s="76">
        <f t="shared" si="109"/>
        <v>0</v>
      </c>
      <c r="W137" s="15">
        <f t="shared" si="110"/>
        <v>0</v>
      </c>
      <c r="X137" s="141"/>
      <c r="Y137" s="6">
        <f t="shared" si="111"/>
        <v>0</v>
      </c>
      <c r="Z137" s="92"/>
      <c r="AA137" s="12" t="str">
        <f>IF(G137=""," ",VLOOKUP(C137,'Ceiling - Project impl.'!$A$1:$F$204,3,FALSE))</f>
        <v xml:space="preserve"> </v>
      </c>
      <c r="AB137" s="13">
        <f t="shared" si="112"/>
        <v>0</v>
      </c>
      <c r="AC137" s="100">
        <f t="shared" si="113"/>
        <v>0</v>
      </c>
      <c r="AD137" s="14"/>
      <c r="AE137" s="6">
        <f t="shared" si="114"/>
        <v>0</v>
      </c>
      <c r="AF137" s="92"/>
      <c r="AG137" s="12" t="str">
        <f>IF(K137=""," ",VLOOKUP(C137,'Ceiling - Project impl.'!$A$1:$F$204,4,FALSE))</f>
        <v xml:space="preserve"> </v>
      </c>
      <c r="AH137" s="13">
        <f t="shared" si="115"/>
        <v>0</v>
      </c>
      <c r="AI137" s="100">
        <f t="shared" si="116"/>
        <v>0</v>
      </c>
      <c r="AJ137" s="14"/>
      <c r="AK137" s="6">
        <f t="shared" si="117"/>
        <v>0</v>
      </c>
      <c r="AL137" s="92"/>
      <c r="AM137" s="12" t="str">
        <f>IF(O137=""," ",VLOOKUP(C137,'Ceiling - Project impl.'!$A$1:$F$204,5,FALSE))</f>
        <v xml:space="preserve"> </v>
      </c>
      <c r="AN137" s="13">
        <f t="shared" si="118"/>
        <v>0</v>
      </c>
      <c r="AO137" s="100">
        <f t="shared" si="119"/>
        <v>0</v>
      </c>
      <c r="AP137" s="14"/>
      <c r="AQ137" s="6">
        <f t="shared" si="120"/>
        <v>0</v>
      </c>
      <c r="AR137" s="92"/>
      <c r="AS137" s="12" t="str">
        <f>IF(S137=""," ",VLOOKUP(C137,'Ceiling - Project impl.'!$A$1:$F$204,6,FALSE))</f>
        <v xml:space="preserve"> </v>
      </c>
      <c r="AT137" s="13">
        <f t="shared" si="121"/>
        <v>0</v>
      </c>
      <c r="AU137" s="100">
        <f t="shared" si="122"/>
        <v>0</v>
      </c>
      <c r="AV137" s="76">
        <f t="shared" si="123"/>
        <v>0</v>
      </c>
      <c r="AW137" s="15">
        <f t="shared" si="124"/>
        <v>0</v>
      </c>
      <c r="AX137" s="101">
        <f t="shared" si="125"/>
        <v>0</v>
      </c>
      <c r="AY137" s="445"/>
      <c r="AZ137" s="445"/>
      <c r="BA137" s="445"/>
    </row>
    <row r="138" spans="1:53" x14ac:dyDescent="0.2">
      <c r="A138" s="38"/>
      <c r="B138" s="11" t="str">
        <f>IF(A138="","",VLOOKUP(A138,'II.Distribution of grant'!$A$6:$E$45,2,FALSE))</f>
        <v/>
      </c>
      <c r="C138" s="11" t="str">
        <f>IF(A138="","",VLOOKUP(A138,'II.Distribution of grant'!$A$6:$E$45,4,FALSE))</f>
        <v/>
      </c>
      <c r="D138" s="11" t="str">
        <f>IF(A138=""," ",VLOOKUP(C138,'Ceiling - Project impl.'!$A$1:$F$204,2,FALSE))</f>
        <v xml:space="preserve"> </v>
      </c>
      <c r="E138" s="6"/>
      <c r="F138" s="6"/>
      <c r="G138" s="6"/>
      <c r="H138" s="12" t="str">
        <f>IF(G138=""," ",VLOOKUP(C138,'Ceiling - Project impl.'!$A$1:$F$204,3,FALSE))</f>
        <v xml:space="preserve"> </v>
      </c>
      <c r="I138" s="13">
        <f t="shared" si="105"/>
        <v>0</v>
      </c>
      <c r="J138" s="14"/>
      <c r="K138" s="6"/>
      <c r="L138" s="12" t="str">
        <f>IF(K138=""," ",VLOOKUP(C138,'Ceiling - Project impl.'!$A$1:$F$204,4,FALSE))</f>
        <v xml:space="preserve"> </v>
      </c>
      <c r="M138" s="13">
        <f t="shared" si="106"/>
        <v>0</v>
      </c>
      <c r="N138" s="14"/>
      <c r="O138" s="6"/>
      <c r="P138" s="12" t="str">
        <f>IF(O138=""," ",VLOOKUP(C138,'Ceiling - Project impl.'!$A$1:$F$204,5,FALSE))</f>
        <v xml:space="preserve"> </v>
      </c>
      <c r="Q138" s="13">
        <f t="shared" si="107"/>
        <v>0</v>
      </c>
      <c r="R138" s="14"/>
      <c r="S138" s="6"/>
      <c r="T138" s="12" t="str">
        <f>IF(S138=""," ",VLOOKUP(C138,'Ceiling - Project impl.'!$A$1:$F$204,6,FALSE))</f>
        <v xml:space="preserve"> </v>
      </c>
      <c r="U138" s="13">
        <f t="shared" si="108"/>
        <v>0</v>
      </c>
      <c r="V138" s="76">
        <f t="shared" si="109"/>
        <v>0</v>
      </c>
      <c r="W138" s="15">
        <f t="shared" si="110"/>
        <v>0</v>
      </c>
      <c r="X138" s="141"/>
      <c r="Y138" s="6">
        <f t="shared" si="111"/>
        <v>0</v>
      </c>
      <c r="Z138" s="92"/>
      <c r="AA138" s="12" t="str">
        <f>IF(G138=""," ",VLOOKUP(C138,'Ceiling - Project impl.'!$A$1:$F$204,3,FALSE))</f>
        <v xml:space="preserve"> </v>
      </c>
      <c r="AB138" s="13">
        <f t="shared" si="112"/>
        <v>0</v>
      </c>
      <c r="AC138" s="100">
        <f t="shared" si="113"/>
        <v>0</v>
      </c>
      <c r="AD138" s="14"/>
      <c r="AE138" s="6">
        <f t="shared" si="114"/>
        <v>0</v>
      </c>
      <c r="AF138" s="92"/>
      <c r="AG138" s="12" t="str">
        <f>IF(K138=""," ",VLOOKUP(C138,'Ceiling - Project impl.'!$A$1:$F$204,4,FALSE))</f>
        <v xml:space="preserve"> </v>
      </c>
      <c r="AH138" s="13">
        <f t="shared" si="115"/>
        <v>0</v>
      </c>
      <c r="AI138" s="100">
        <f t="shared" si="116"/>
        <v>0</v>
      </c>
      <c r="AJ138" s="14"/>
      <c r="AK138" s="6">
        <f t="shared" si="117"/>
        <v>0</v>
      </c>
      <c r="AL138" s="92"/>
      <c r="AM138" s="12" t="str">
        <f>IF(O138=""," ",VLOOKUP(C138,'Ceiling - Project impl.'!$A$1:$F$204,5,FALSE))</f>
        <v xml:space="preserve"> </v>
      </c>
      <c r="AN138" s="13">
        <f t="shared" si="118"/>
        <v>0</v>
      </c>
      <c r="AO138" s="100">
        <f t="shared" si="119"/>
        <v>0</v>
      </c>
      <c r="AP138" s="14"/>
      <c r="AQ138" s="6">
        <f t="shared" si="120"/>
        <v>0</v>
      </c>
      <c r="AR138" s="92"/>
      <c r="AS138" s="12" t="str">
        <f>IF(S138=""," ",VLOOKUP(C138,'Ceiling - Project impl.'!$A$1:$F$204,6,FALSE))</f>
        <v xml:space="preserve"> </v>
      </c>
      <c r="AT138" s="13">
        <f t="shared" si="121"/>
        <v>0</v>
      </c>
      <c r="AU138" s="100">
        <f t="shared" si="122"/>
        <v>0</v>
      </c>
      <c r="AV138" s="76">
        <f t="shared" si="123"/>
        <v>0</v>
      </c>
      <c r="AW138" s="15">
        <f t="shared" si="124"/>
        <v>0</v>
      </c>
      <c r="AX138" s="101">
        <f t="shared" si="125"/>
        <v>0</v>
      </c>
      <c r="AY138" s="445"/>
      <c r="AZ138" s="445"/>
      <c r="BA138" s="445"/>
    </row>
    <row r="139" spans="1:53" x14ac:dyDescent="0.2">
      <c r="A139" s="38"/>
      <c r="B139" s="11" t="str">
        <f>IF(A139="","",VLOOKUP(A139,'II.Distribution of grant'!$A$6:$E$45,2,FALSE))</f>
        <v/>
      </c>
      <c r="C139" s="11" t="str">
        <f>IF(A139="","",VLOOKUP(A139,'II.Distribution of grant'!$A$6:$E$45,4,FALSE))</f>
        <v/>
      </c>
      <c r="D139" s="11" t="str">
        <f>IF(A139=""," ",VLOOKUP(C139,'Ceiling - Project impl.'!$A$1:$F$204,2,FALSE))</f>
        <v xml:space="preserve"> </v>
      </c>
      <c r="E139" s="6"/>
      <c r="F139" s="6"/>
      <c r="G139" s="6"/>
      <c r="H139" s="12" t="str">
        <f>IF(G139=""," ",VLOOKUP(C139,'Ceiling - Project impl.'!$A$1:$F$204,3,FALSE))</f>
        <v xml:space="preserve"> </v>
      </c>
      <c r="I139" s="13">
        <f t="shared" si="105"/>
        <v>0</v>
      </c>
      <c r="J139" s="14"/>
      <c r="K139" s="6"/>
      <c r="L139" s="12" t="str">
        <f>IF(K139=""," ",VLOOKUP(C139,'Ceiling - Project impl.'!$A$1:$F$204,4,FALSE))</f>
        <v xml:space="preserve"> </v>
      </c>
      <c r="M139" s="13">
        <f t="shared" si="106"/>
        <v>0</v>
      </c>
      <c r="N139" s="14"/>
      <c r="O139" s="6"/>
      <c r="P139" s="12" t="str">
        <f>IF(O139=""," ",VLOOKUP(C139,'Ceiling - Project impl.'!$A$1:$F$204,5,FALSE))</f>
        <v xml:space="preserve"> </v>
      </c>
      <c r="Q139" s="13">
        <f t="shared" si="107"/>
        <v>0</v>
      </c>
      <c r="R139" s="14"/>
      <c r="S139" s="6"/>
      <c r="T139" s="12" t="str">
        <f>IF(S139=""," ",VLOOKUP(C139,'Ceiling - Project impl.'!$A$1:$F$204,6,FALSE))</f>
        <v xml:space="preserve"> </v>
      </c>
      <c r="U139" s="13">
        <f t="shared" si="108"/>
        <v>0</v>
      </c>
      <c r="V139" s="76">
        <f t="shared" si="109"/>
        <v>0</v>
      </c>
      <c r="W139" s="15">
        <f t="shared" si="110"/>
        <v>0</v>
      </c>
      <c r="X139" s="141"/>
      <c r="Y139" s="6">
        <f t="shared" si="111"/>
        <v>0</v>
      </c>
      <c r="Z139" s="92"/>
      <c r="AA139" s="12" t="str">
        <f>IF(G139=""," ",VLOOKUP(C139,'Ceiling - Project impl.'!$A$1:$F$204,3,FALSE))</f>
        <v xml:space="preserve"> </v>
      </c>
      <c r="AB139" s="13">
        <f t="shared" si="112"/>
        <v>0</v>
      </c>
      <c r="AC139" s="100">
        <f t="shared" si="113"/>
        <v>0</v>
      </c>
      <c r="AD139" s="14"/>
      <c r="AE139" s="6">
        <f t="shared" si="114"/>
        <v>0</v>
      </c>
      <c r="AF139" s="92"/>
      <c r="AG139" s="12" t="str">
        <f>IF(K139=""," ",VLOOKUP(C139,'Ceiling - Project impl.'!$A$1:$F$204,4,FALSE))</f>
        <v xml:space="preserve"> </v>
      </c>
      <c r="AH139" s="13">
        <f t="shared" si="115"/>
        <v>0</v>
      </c>
      <c r="AI139" s="100">
        <f t="shared" si="116"/>
        <v>0</v>
      </c>
      <c r="AJ139" s="14"/>
      <c r="AK139" s="6">
        <f t="shared" si="117"/>
        <v>0</v>
      </c>
      <c r="AL139" s="92"/>
      <c r="AM139" s="12" t="str">
        <f>IF(O139=""," ",VLOOKUP(C139,'Ceiling - Project impl.'!$A$1:$F$204,5,FALSE))</f>
        <v xml:space="preserve"> </v>
      </c>
      <c r="AN139" s="13">
        <f t="shared" si="118"/>
        <v>0</v>
      </c>
      <c r="AO139" s="100">
        <f t="shared" si="119"/>
        <v>0</v>
      </c>
      <c r="AP139" s="14"/>
      <c r="AQ139" s="6">
        <f t="shared" si="120"/>
        <v>0</v>
      </c>
      <c r="AR139" s="92"/>
      <c r="AS139" s="12" t="str">
        <f>IF(S139=""," ",VLOOKUP(C139,'Ceiling - Project impl.'!$A$1:$F$204,6,FALSE))</f>
        <v xml:space="preserve"> </v>
      </c>
      <c r="AT139" s="13">
        <f t="shared" si="121"/>
        <v>0</v>
      </c>
      <c r="AU139" s="100">
        <f t="shared" si="122"/>
        <v>0</v>
      </c>
      <c r="AV139" s="76">
        <f t="shared" si="123"/>
        <v>0</v>
      </c>
      <c r="AW139" s="15">
        <f t="shared" si="124"/>
        <v>0</v>
      </c>
      <c r="AX139" s="101">
        <f t="shared" si="125"/>
        <v>0</v>
      </c>
      <c r="AY139" s="445"/>
      <c r="AZ139" s="445"/>
      <c r="BA139" s="445"/>
    </row>
    <row r="140" spans="1:53" x14ac:dyDescent="0.2">
      <c r="A140" s="38"/>
      <c r="B140" s="11" t="str">
        <f>IF(A140="","",VLOOKUP(A140,'II.Distribution of grant'!$A$6:$E$45,2,FALSE))</f>
        <v/>
      </c>
      <c r="C140" s="11" t="str">
        <f>IF(A140="","",VLOOKUP(A140,'II.Distribution of grant'!$A$6:$E$45,4,FALSE))</f>
        <v/>
      </c>
      <c r="D140" s="11" t="str">
        <f>IF(A140=""," ",VLOOKUP(C140,'Ceiling - Project impl.'!$A$1:$F$204,2,FALSE))</f>
        <v xml:space="preserve"> </v>
      </c>
      <c r="E140" s="6"/>
      <c r="F140" s="6"/>
      <c r="G140" s="6"/>
      <c r="H140" s="12" t="str">
        <f>IF(G140=""," ",VLOOKUP(C140,'Ceiling - Project impl.'!$A$1:$F$204,3,FALSE))</f>
        <v xml:space="preserve"> </v>
      </c>
      <c r="I140" s="13">
        <f t="shared" si="105"/>
        <v>0</v>
      </c>
      <c r="J140" s="14"/>
      <c r="K140" s="6"/>
      <c r="L140" s="12" t="str">
        <f>IF(K140=""," ",VLOOKUP(C140,'Ceiling - Project impl.'!$A$1:$F$204,4,FALSE))</f>
        <v xml:space="preserve"> </v>
      </c>
      <c r="M140" s="13">
        <f t="shared" si="106"/>
        <v>0</v>
      </c>
      <c r="N140" s="14"/>
      <c r="O140" s="6"/>
      <c r="P140" s="12" t="str">
        <f>IF(O140=""," ",VLOOKUP(C140,'Ceiling - Project impl.'!$A$1:$F$204,5,FALSE))</f>
        <v xml:space="preserve"> </v>
      </c>
      <c r="Q140" s="13">
        <f t="shared" si="107"/>
        <v>0</v>
      </c>
      <c r="R140" s="14"/>
      <c r="S140" s="6"/>
      <c r="T140" s="12" t="str">
        <f>IF(S140=""," ",VLOOKUP(C140,'Ceiling - Project impl.'!$A$1:$F$204,6,FALSE))</f>
        <v xml:space="preserve"> </v>
      </c>
      <c r="U140" s="13">
        <f t="shared" si="108"/>
        <v>0</v>
      </c>
      <c r="V140" s="76">
        <f t="shared" si="109"/>
        <v>0</v>
      </c>
      <c r="W140" s="15">
        <f t="shared" si="110"/>
        <v>0</v>
      </c>
      <c r="X140" s="141"/>
      <c r="Y140" s="6">
        <f t="shared" si="111"/>
        <v>0</v>
      </c>
      <c r="Z140" s="92"/>
      <c r="AA140" s="12" t="str">
        <f>IF(G140=""," ",VLOOKUP(C140,'Ceiling - Project impl.'!$A$1:$F$204,3,FALSE))</f>
        <v xml:space="preserve"> </v>
      </c>
      <c r="AB140" s="13">
        <f t="shared" si="112"/>
        <v>0</v>
      </c>
      <c r="AC140" s="100">
        <f t="shared" si="113"/>
        <v>0</v>
      </c>
      <c r="AD140" s="14"/>
      <c r="AE140" s="6">
        <f t="shared" si="114"/>
        <v>0</v>
      </c>
      <c r="AF140" s="92"/>
      <c r="AG140" s="12" t="str">
        <f>IF(K140=""," ",VLOOKUP(C140,'Ceiling - Project impl.'!$A$1:$F$204,4,FALSE))</f>
        <v xml:space="preserve"> </v>
      </c>
      <c r="AH140" s="13">
        <f t="shared" si="115"/>
        <v>0</v>
      </c>
      <c r="AI140" s="100">
        <f t="shared" si="116"/>
        <v>0</v>
      </c>
      <c r="AJ140" s="14"/>
      <c r="AK140" s="6">
        <f t="shared" si="117"/>
        <v>0</v>
      </c>
      <c r="AL140" s="92"/>
      <c r="AM140" s="12" t="str">
        <f>IF(O140=""," ",VLOOKUP(C140,'Ceiling - Project impl.'!$A$1:$F$204,5,FALSE))</f>
        <v xml:space="preserve"> </v>
      </c>
      <c r="AN140" s="13">
        <f t="shared" si="118"/>
        <v>0</v>
      </c>
      <c r="AO140" s="100">
        <f t="shared" si="119"/>
        <v>0</v>
      </c>
      <c r="AP140" s="14"/>
      <c r="AQ140" s="6">
        <f t="shared" si="120"/>
        <v>0</v>
      </c>
      <c r="AR140" s="92"/>
      <c r="AS140" s="12" t="str">
        <f>IF(S140=""," ",VLOOKUP(C140,'Ceiling - Project impl.'!$A$1:$F$204,6,FALSE))</f>
        <v xml:space="preserve"> </v>
      </c>
      <c r="AT140" s="13">
        <f t="shared" si="121"/>
        <v>0</v>
      </c>
      <c r="AU140" s="100">
        <f t="shared" si="122"/>
        <v>0</v>
      </c>
      <c r="AV140" s="76">
        <f t="shared" si="123"/>
        <v>0</v>
      </c>
      <c r="AW140" s="15">
        <f t="shared" si="124"/>
        <v>0</v>
      </c>
      <c r="AX140" s="101">
        <f t="shared" si="125"/>
        <v>0</v>
      </c>
      <c r="AY140" s="445"/>
      <c r="AZ140" s="445"/>
      <c r="BA140" s="445"/>
    </row>
    <row r="141" spans="1:53" x14ac:dyDescent="0.2">
      <c r="A141" s="38"/>
      <c r="B141" s="11" t="str">
        <f>IF(A141="","",VLOOKUP(A141,'II.Distribution of grant'!$A$6:$E$45,2,FALSE))</f>
        <v/>
      </c>
      <c r="C141" s="11" t="str">
        <f>IF(A141="","",VLOOKUP(A141,'II.Distribution of grant'!$A$6:$E$45,4,FALSE))</f>
        <v/>
      </c>
      <c r="D141" s="11" t="str">
        <f>IF(A141=""," ",VLOOKUP(C141,'Ceiling - Project impl.'!$A$1:$F$204,2,FALSE))</f>
        <v xml:space="preserve"> </v>
      </c>
      <c r="E141" s="6"/>
      <c r="F141" s="6"/>
      <c r="G141" s="6"/>
      <c r="H141" s="12" t="str">
        <f>IF(G141=""," ",VLOOKUP(C141,'Ceiling - Project impl.'!$A$1:$F$204,3,FALSE))</f>
        <v xml:space="preserve"> </v>
      </c>
      <c r="I141" s="13">
        <f t="shared" si="105"/>
        <v>0</v>
      </c>
      <c r="J141" s="14"/>
      <c r="K141" s="6"/>
      <c r="L141" s="12" t="str">
        <f>IF(K141=""," ",VLOOKUP(C141,'Ceiling - Project impl.'!$A$1:$F$204,4,FALSE))</f>
        <v xml:space="preserve"> </v>
      </c>
      <c r="M141" s="13">
        <f t="shared" si="106"/>
        <v>0</v>
      </c>
      <c r="N141" s="14"/>
      <c r="O141" s="6"/>
      <c r="P141" s="12" t="str">
        <f>IF(O141=""," ",VLOOKUP(C141,'Ceiling - Project impl.'!$A$1:$F$204,5,FALSE))</f>
        <v xml:space="preserve"> </v>
      </c>
      <c r="Q141" s="13">
        <f t="shared" si="107"/>
        <v>0</v>
      </c>
      <c r="R141" s="14"/>
      <c r="S141" s="6"/>
      <c r="T141" s="12" t="str">
        <f>IF(S141=""," ",VLOOKUP(C141,'Ceiling - Project impl.'!$A$1:$F$204,6,FALSE))</f>
        <v xml:space="preserve"> </v>
      </c>
      <c r="U141" s="13">
        <f t="shared" si="108"/>
        <v>0</v>
      </c>
      <c r="V141" s="76">
        <f t="shared" si="109"/>
        <v>0</v>
      </c>
      <c r="W141" s="15">
        <f t="shared" si="110"/>
        <v>0</v>
      </c>
      <c r="X141" s="141"/>
      <c r="Y141" s="6">
        <f t="shared" si="111"/>
        <v>0</v>
      </c>
      <c r="Z141" s="92"/>
      <c r="AA141" s="12" t="str">
        <f>IF(G141=""," ",VLOOKUP(C141,'Ceiling - Project impl.'!$A$1:$F$204,3,FALSE))</f>
        <v xml:space="preserve"> </v>
      </c>
      <c r="AB141" s="13">
        <f t="shared" si="112"/>
        <v>0</v>
      </c>
      <c r="AC141" s="100">
        <f t="shared" si="113"/>
        <v>0</v>
      </c>
      <c r="AD141" s="14"/>
      <c r="AE141" s="6">
        <f t="shared" si="114"/>
        <v>0</v>
      </c>
      <c r="AF141" s="92"/>
      <c r="AG141" s="12" t="str">
        <f>IF(K141=""," ",VLOOKUP(C141,'Ceiling - Project impl.'!$A$1:$F$204,4,FALSE))</f>
        <v xml:space="preserve"> </v>
      </c>
      <c r="AH141" s="13">
        <f t="shared" si="115"/>
        <v>0</v>
      </c>
      <c r="AI141" s="100">
        <f t="shared" si="116"/>
        <v>0</v>
      </c>
      <c r="AJ141" s="14"/>
      <c r="AK141" s="6">
        <f t="shared" si="117"/>
        <v>0</v>
      </c>
      <c r="AL141" s="92"/>
      <c r="AM141" s="12" t="str">
        <f>IF(O141=""," ",VLOOKUP(C141,'Ceiling - Project impl.'!$A$1:$F$204,5,FALSE))</f>
        <v xml:space="preserve"> </v>
      </c>
      <c r="AN141" s="13">
        <f t="shared" si="118"/>
        <v>0</v>
      </c>
      <c r="AO141" s="100">
        <f t="shared" si="119"/>
        <v>0</v>
      </c>
      <c r="AP141" s="14"/>
      <c r="AQ141" s="6">
        <f t="shared" si="120"/>
        <v>0</v>
      </c>
      <c r="AR141" s="92"/>
      <c r="AS141" s="12" t="str">
        <f>IF(S141=""," ",VLOOKUP(C141,'Ceiling - Project impl.'!$A$1:$F$204,6,FALSE))</f>
        <v xml:space="preserve"> </v>
      </c>
      <c r="AT141" s="13">
        <f t="shared" si="121"/>
        <v>0</v>
      </c>
      <c r="AU141" s="100">
        <f t="shared" si="122"/>
        <v>0</v>
      </c>
      <c r="AV141" s="76">
        <f t="shared" si="123"/>
        <v>0</v>
      </c>
      <c r="AW141" s="15">
        <f t="shared" si="124"/>
        <v>0</v>
      </c>
      <c r="AX141" s="101">
        <f t="shared" si="125"/>
        <v>0</v>
      </c>
      <c r="AY141" s="445"/>
      <c r="AZ141" s="445"/>
      <c r="BA141" s="445"/>
    </row>
    <row r="142" spans="1:53" x14ac:dyDescent="0.2">
      <c r="A142" s="38"/>
      <c r="B142" s="11" t="str">
        <f>IF(A142="","",VLOOKUP(A142,'II.Distribution of grant'!$A$6:$E$45,2,FALSE))</f>
        <v/>
      </c>
      <c r="C142" s="11" t="str">
        <f>IF(A142="","",VLOOKUP(A142,'II.Distribution of grant'!$A$6:$E$45,4,FALSE))</f>
        <v/>
      </c>
      <c r="D142" s="11" t="str">
        <f>IF(A142=""," ",VLOOKUP(C142,'Ceiling - Project impl.'!$A$1:$F$204,2,FALSE))</f>
        <v xml:space="preserve"> </v>
      </c>
      <c r="E142" s="6"/>
      <c r="F142" s="6"/>
      <c r="G142" s="6"/>
      <c r="H142" s="12" t="str">
        <f>IF(G142=""," ",VLOOKUP(C142,'Ceiling - Project impl.'!$A$1:$F$204,3,FALSE))</f>
        <v xml:space="preserve"> </v>
      </c>
      <c r="I142" s="13">
        <f t="shared" si="105"/>
        <v>0</v>
      </c>
      <c r="J142" s="14"/>
      <c r="K142" s="6"/>
      <c r="L142" s="12" t="str">
        <f>IF(K142=""," ",VLOOKUP(C142,'Ceiling - Project impl.'!$A$1:$F$204,4,FALSE))</f>
        <v xml:space="preserve"> </v>
      </c>
      <c r="M142" s="13">
        <f t="shared" si="106"/>
        <v>0</v>
      </c>
      <c r="N142" s="14"/>
      <c r="O142" s="6"/>
      <c r="P142" s="12" t="str">
        <f>IF(O142=""," ",VLOOKUP(C142,'Ceiling - Project impl.'!$A$1:$F$204,5,FALSE))</f>
        <v xml:space="preserve"> </v>
      </c>
      <c r="Q142" s="13">
        <f t="shared" si="107"/>
        <v>0</v>
      </c>
      <c r="R142" s="14"/>
      <c r="S142" s="6"/>
      <c r="T142" s="12" t="str">
        <f>IF(S142=""," ",VLOOKUP(C142,'Ceiling - Project impl.'!$A$1:$F$204,6,FALSE))</f>
        <v xml:space="preserve"> </v>
      </c>
      <c r="U142" s="13">
        <f t="shared" si="108"/>
        <v>0</v>
      </c>
      <c r="V142" s="76">
        <f t="shared" si="109"/>
        <v>0</v>
      </c>
      <c r="W142" s="15">
        <f t="shared" si="110"/>
        <v>0</v>
      </c>
      <c r="X142" s="141"/>
      <c r="Y142" s="6">
        <f t="shared" si="111"/>
        <v>0</v>
      </c>
      <c r="Z142" s="92"/>
      <c r="AA142" s="12" t="str">
        <f>IF(G142=""," ",VLOOKUP(C142,'Ceiling - Project impl.'!$A$1:$F$204,3,FALSE))</f>
        <v xml:space="preserve"> </v>
      </c>
      <c r="AB142" s="13">
        <f t="shared" si="112"/>
        <v>0</v>
      </c>
      <c r="AC142" s="100">
        <f t="shared" si="113"/>
        <v>0</v>
      </c>
      <c r="AD142" s="14"/>
      <c r="AE142" s="6">
        <f t="shared" si="114"/>
        <v>0</v>
      </c>
      <c r="AF142" s="92"/>
      <c r="AG142" s="12" t="str">
        <f>IF(K142=""," ",VLOOKUP(C142,'Ceiling - Project impl.'!$A$1:$F$204,4,FALSE))</f>
        <v xml:space="preserve"> </v>
      </c>
      <c r="AH142" s="13">
        <f t="shared" si="115"/>
        <v>0</v>
      </c>
      <c r="AI142" s="100">
        <f t="shared" si="116"/>
        <v>0</v>
      </c>
      <c r="AJ142" s="14"/>
      <c r="AK142" s="6">
        <f t="shared" si="117"/>
        <v>0</v>
      </c>
      <c r="AL142" s="92"/>
      <c r="AM142" s="12" t="str">
        <f>IF(O142=""," ",VLOOKUP(C142,'Ceiling - Project impl.'!$A$1:$F$204,5,FALSE))</f>
        <v xml:space="preserve"> </v>
      </c>
      <c r="AN142" s="13">
        <f t="shared" si="118"/>
        <v>0</v>
      </c>
      <c r="AO142" s="100">
        <f t="shared" si="119"/>
        <v>0</v>
      </c>
      <c r="AP142" s="14"/>
      <c r="AQ142" s="6">
        <f t="shared" si="120"/>
        <v>0</v>
      </c>
      <c r="AR142" s="92"/>
      <c r="AS142" s="12" t="str">
        <f>IF(S142=""," ",VLOOKUP(C142,'Ceiling - Project impl.'!$A$1:$F$204,6,FALSE))</f>
        <v xml:space="preserve"> </v>
      </c>
      <c r="AT142" s="13">
        <f t="shared" si="121"/>
        <v>0</v>
      </c>
      <c r="AU142" s="100">
        <f t="shared" si="122"/>
        <v>0</v>
      </c>
      <c r="AV142" s="76">
        <f t="shared" si="123"/>
        <v>0</v>
      </c>
      <c r="AW142" s="15">
        <f t="shared" si="124"/>
        <v>0</v>
      </c>
      <c r="AX142" s="101">
        <f t="shared" si="125"/>
        <v>0</v>
      </c>
      <c r="AY142" s="445"/>
      <c r="AZ142" s="445"/>
      <c r="BA142" s="445"/>
    </row>
    <row r="143" spans="1:53" x14ac:dyDescent="0.2">
      <c r="A143" s="38"/>
      <c r="B143" s="11" t="str">
        <f>IF(A143="","",VLOOKUP(A143,'II.Distribution of grant'!$A$6:$E$45,2,FALSE))</f>
        <v/>
      </c>
      <c r="C143" s="11" t="str">
        <f>IF(A143="","",VLOOKUP(A143,'II.Distribution of grant'!$A$6:$E$45,4,FALSE))</f>
        <v/>
      </c>
      <c r="D143" s="11" t="str">
        <f>IF(A143=""," ",VLOOKUP(C143,'Ceiling - Project impl.'!$A$1:$F$204,2,FALSE))</f>
        <v xml:space="preserve"> </v>
      </c>
      <c r="E143" s="6"/>
      <c r="F143" s="6"/>
      <c r="G143" s="6"/>
      <c r="H143" s="12" t="str">
        <f>IF(G143=""," ",VLOOKUP(C143,'Ceiling - Project impl.'!$A$1:$F$204,3,FALSE))</f>
        <v xml:space="preserve"> </v>
      </c>
      <c r="I143" s="13">
        <f t="shared" si="105"/>
        <v>0</v>
      </c>
      <c r="J143" s="14"/>
      <c r="K143" s="6"/>
      <c r="L143" s="12" t="str">
        <f>IF(K143=""," ",VLOOKUP(C143,'Ceiling - Project impl.'!$A$1:$F$204,4,FALSE))</f>
        <v xml:space="preserve"> </v>
      </c>
      <c r="M143" s="13">
        <f t="shared" si="106"/>
        <v>0</v>
      </c>
      <c r="N143" s="14"/>
      <c r="O143" s="6"/>
      <c r="P143" s="12" t="str">
        <f>IF(O143=""," ",VLOOKUP(C143,'Ceiling - Project impl.'!$A$1:$F$204,5,FALSE))</f>
        <v xml:space="preserve"> </v>
      </c>
      <c r="Q143" s="13">
        <f t="shared" si="107"/>
        <v>0</v>
      </c>
      <c r="R143" s="14"/>
      <c r="S143" s="6"/>
      <c r="T143" s="12" t="str">
        <f>IF(S143=""," ",VLOOKUP(C143,'Ceiling - Project impl.'!$A$1:$F$204,6,FALSE))</f>
        <v xml:space="preserve"> </v>
      </c>
      <c r="U143" s="13">
        <f t="shared" si="108"/>
        <v>0</v>
      </c>
      <c r="V143" s="76">
        <f t="shared" si="109"/>
        <v>0</v>
      </c>
      <c r="W143" s="15">
        <f t="shared" si="110"/>
        <v>0</v>
      </c>
      <c r="X143" s="141"/>
      <c r="Y143" s="6">
        <f t="shared" si="111"/>
        <v>0</v>
      </c>
      <c r="Z143" s="92"/>
      <c r="AA143" s="12" t="str">
        <f>IF(G143=""," ",VLOOKUP(C143,'Ceiling - Project impl.'!$A$1:$F$204,3,FALSE))</f>
        <v xml:space="preserve"> </v>
      </c>
      <c r="AB143" s="13">
        <f t="shared" si="112"/>
        <v>0</v>
      </c>
      <c r="AC143" s="100">
        <f t="shared" si="113"/>
        <v>0</v>
      </c>
      <c r="AD143" s="14"/>
      <c r="AE143" s="6">
        <f t="shared" si="114"/>
        <v>0</v>
      </c>
      <c r="AF143" s="92"/>
      <c r="AG143" s="12" t="str">
        <f>IF(K143=""," ",VLOOKUP(C143,'Ceiling - Project impl.'!$A$1:$F$204,4,FALSE))</f>
        <v xml:space="preserve"> </v>
      </c>
      <c r="AH143" s="13">
        <f t="shared" si="115"/>
        <v>0</v>
      </c>
      <c r="AI143" s="100">
        <f t="shared" si="116"/>
        <v>0</v>
      </c>
      <c r="AJ143" s="14"/>
      <c r="AK143" s="6">
        <f t="shared" si="117"/>
        <v>0</v>
      </c>
      <c r="AL143" s="92"/>
      <c r="AM143" s="12" t="str">
        <f>IF(O143=""," ",VLOOKUP(C143,'Ceiling - Project impl.'!$A$1:$F$204,5,FALSE))</f>
        <v xml:space="preserve"> </v>
      </c>
      <c r="AN143" s="13">
        <f t="shared" si="118"/>
        <v>0</v>
      </c>
      <c r="AO143" s="100">
        <f t="shared" si="119"/>
        <v>0</v>
      </c>
      <c r="AP143" s="14"/>
      <c r="AQ143" s="6">
        <f t="shared" si="120"/>
        <v>0</v>
      </c>
      <c r="AR143" s="92"/>
      <c r="AS143" s="12" t="str">
        <f>IF(S143=""," ",VLOOKUP(C143,'Ceiling - Project impl.'!$A$1:$F$204,6,FALSE))</f>
        <v xml:space="preserve"> </v>
      </c>
      <c r="AT143" s="13">
        <f t="shared" si="121"/>
        <v>0</v>
      </c>
      <c r="AU143" s="100">
        <f t="shared" si="122"/>
        <v>0</v>
      </c>
      <c r="AV143" s="76">
        <f t="shared" si="123"/>
        <v>0</v>
      </c>
      <c r="AW143" s="15">
        <f t="shared" si="124"/>
        <v>0</v>
      </c>
      <c r="AX143" s="101">
        <f t="shared" si="125"/>
        <v>0</v>
      </c>
      <c r="AY143" s="445"/>
      <c r="AZ143" s="445"/>
      <c r="BA143" s="445"/>
    </row>
    <row r="144" spans="1:53" x14ac:dyDescent="0.2">
      <c r="A144" s="38"/>
      <c r="B144" s="11" t="str">
        <f>IF(A144="","",VLOOKUP(A144,'II.Distribution of grant'!$A$6:$E$45,2,FALSE))</f>
        <v/>
      </c>
      <c r="C144" s="11" t="str">
        <f>IF(A144="","",VLOOKUP(A144,'II.Distribution of grant'!$A$6:$E$45,4,FALSE))</f>
        <v/>
      </c>
      <c r="D144" s="11" t="str">
        <f>IF(A144=""," ",VLOOKUP(C144,'Ceiling - Project impl.'!$A$1:$F$204,2,FALSE))</f>
        <v xml:space="preserve"> </v>
      </c>
      <c r="E144" s="6"/>
      <c r="F144" s="6"/>
      <c r="G144" s="6"/>
      <c r="H144" s="12" t="str">
        <f>IF(G144=""," ",VLOOKUP(C144,'Ceiling - Project impl.'!$A$1:$F$204,3,FALSE))</f>
        <v xml:space="preserve"> </v>
      </c>
      <c r="I144" s="13">
        <f t="shared" si="105"/>
        <v>0</v>
      </c>
      <c r="J144" s="14"/>
      <c r="K144" s="6"/>
      <c r="L144" s="12" t="str">
        <f>IF(K144=""," ",VLOOKUP(C144,'Ceiling - Project impl.'!$A$1:$F$204,4,FALSE))</f>
        <v xml:space="preserve"> </v>
      </c>
      <c r="M144" s="13">
        <f t="shared" si="106"/>
        <v>0</v>
      </c>
      <c r="N144" s="14"/>
      <c r="O144" s="6"/>
      <c r="P144" s="12" t="str">
        <f>IF(O144=""," ",VLOOKUP(C144,'Ceiling - Project impl.'!$A$1:$F$204,5,FALSE))</f>
        <v xml:space="preserve"> </v>
      </c>
      <c r="Q144" s="13">
        <f t="shared" si="107"/>
        <v>0</v>
      </c>
      <c r="R144" s="14"/>
      <c r="S144" s="6"/>
      <c r="T144" s="12" t="str">
        <f>IF(S144=""," ",VLOOKUP(C144,'Ceiling - Project impl.'!$A$1:$F$204,6,FALSE))</f>
        <v xml:space="preserve"> </v>
      </c>
      <c r="U144" s="13">
        <f t="shared" si="108"/>
        <v>0</v>
      </c>
      <c r="V144" s="76">
        <f t="shared" si="109"/>
        <v>0</v>
      </c>
      <c r="W144" s="15">
        <f t="shared" si="110"/>
        <v>0</v>
      </c>
      <c r="X144" s="141"/>
      <c r="Y144" s="6">
        <f t="shared" si="111"/>
        <v>0</v>
      </c>
      <c r="Z144" s="92"/>
      <c r="AA144" s="12" t="str">
        <f>IF(G144=""," ",VLOOKUP(C144,'Ceiling - Project impl.'!$A$1:$F$204,3,FALSE))</f>
        <v xml:space="preserve"> </v>
      </c>
      <c r="AB144" s="13">
        <f t="shared" si="112"/>
        <v>0</v>
      </c>
      <c r="AC144" s="100">
        <f t="shared" si="113"/>
        <v>0</v>
      </c>
      <c r="AD144" s="14"/>
      <c r="AE144" s="6">
        <f t="shared" si="114"/>
        <v>0</v>
      </c>
      <c r="AF144" s="92"/>
      <c r="AG144" s="12" t="str">
        <f>IF(K144=""," ",VLOOKUP(C144,'Ceiling - Project impl.'!$A$1:$F$204,4,FALSE))</f>
        <v xml:space="preserve"> </v>
      </c>
      <c r="AH144" s="13">
        <f t="shared" si="115"/>
        <v>0</v>
      </c>
      <c r="AI144" s="100">
        <f t="shared" si="116"/>
        <v>0</v>
      </c>
      <c r="AJ144" s="14"/>
      <c r="AK144" s="6">
        <f t="shared" si="117"/>
        <v>0</v>
      </c>
      <c r="AL144" s="92"/>
      <c r="AM144" s="12" t="str">
        <f>IF(O144=""," ",VLOOKUP(C144,'Ceiling - Project impl.'!$A$1:$F$204,5,FALSE))</f>
        <v xml:space="preserve"> </v>
      </c>
      <c r="AN144" s="13">
        <f t="shared" si="118"/>
        <v>0</v>
      </c>
      <c r="AO144" s="100">
        <f t="shared" si="119"/>
        <v>0</v>
      </c>
      <c r="AP144" s="14"/>
      <c r="AQ144" s="6">
        <f t="shared" si="120"/>
        <v>0</v>
      </c>
      <c r="AR144" s="92"/>
      <c r="AS144" s="12" t="str">
        <f>IF(S144=""," ",VLOOKUP(C144,'Ceiling - Project impl.'!$A$1:$F$204,6,FALSE))</f>
        <v xml:space="preserve"> </v>
      </c>
      <c r="AT144" s="13">
        <f t="shared" si="121"/>
        <v>0</v>
      </c>
      <c r="AU144" s="100">
        <f t="shared" si="122"/>
        <v>0</v>
      </c>
      <c r="AV144" s="76">
        <f t="shared" si="123"/>
        <v>0</v>
      </c>
      <c r="AW144" s="15">
        <f t="shared" si="124"/>
        <v>0</v>
      </c>
      <c r="AX144" s="101">
        <f t="shared" si="125"/>
        <v>0</v>
      </c>
      <c r="AY144" s="445"/>
      <c r="AZ144" s="445"/>
      <c r="BA144" s="445"/>
    </row>
    <row r="145" spans="1:53" x14ac:dyDescent="0.2">
      <c r="A145" s="38"/>
      <c r="B145" s="11" t="str">
        <f>IF(A145="","",VLOOKUP(A145,'II.Distribution of grant'!$A$6:$E$45,2,FALSE))</f>
        <v/>
      </c>
      <c r="C145" s="11" t="str">
        <f>IF(A145="","",VLOOKUP(A145,'II.Distribution of grant'!$A$6:$E$45,4,FALSE))</f>
        <v/>
      </c>
      <c r="D145" s="11" t="str">
        <f>IF(A145=""," ",VLOOKUP(C145,'Ceiling - Project impl.'!$A$1:$F$204,2,FALSE))</f>
        <v xml:space="preserve"> </v>
      </c>
      <c r="E145" s="6"/>
      <c r="F145" s="6"/>
      <c r="G145" s="6"/>
      <c r="H145" s="12" t="str">
        <f>IF(G145=""," ",VLOOKUP(C145,'Ceiling - Project impl.'!$A$1:$F$204,3,FALSE))</f>
        <v xml:space="preserve"> </v>
      </c>
      <c r="I145" s="13">
        <f t="shared" si="105"/>
        <v>0</v>
      </c>
      <c r="J145" s="14"/>
      <c r="K145" s="6"/>
      <c r="L145" s="12" t="str">
        <f>IF(K145=""," ",VLOOKUP(C145,'Ceiling - Project impl.'!$A$1:$F$204,4,FALSE))</f>
        <v xml:space="preserve"> </v>
      </c>
      <c r="M145" s="13">
        <f t="shared" si="106"/>
        <v>0</v>
      </c>
      <c r="N145" s="14"/>
      <c r="O145" s="6"/>
      <c r="P145" s="12" t="str">
        <f>IF(O145=""," ",VLOOKUP(C145,'Ceiling - Project impl.'!$A$1:$F$204,5,FALSE))</f>
        <v xml:space="preserve"> </v>
      </c>
      <c r="Q145" s="13">
        <f t="shared" si="107"/>
        <v>0</v>
      </c>
      <c r="R145" s="14"/>
      <c r="S145" s="6"/>
      <c r="T145" s="12" t="str">
        <f>IF(S145=""," ",VLOOKUP(C145,'Ceiling - Project impl.'!$A$1:$F$204,6,FALSE))</f>
        <v xml:space="preserve"> </v>
      </c>
      <c r="U145" s="13">
        <f t="shared" si="108"/>
        <v>0</v>
      </c>
      <c r="V145" s="76">
        <f t="shared" si="109"/>
        <v>0</v>
      </c>
      <c r="W145" s="15">
        <f t="shared" si="110"/>
        <v>0</v>
      </c>
      <c r="X145" s="141"/>
      <c r="Y145" s="6">
        <f t="shared" si="111"/>
        <v>0</v>
      </c>
      <c r="Z145" s="92"/>
      <c r="AA145" s="12" t="str">
        <f>IF(G145=""," ",VLOOKUP(C145,'Ceiling - Project impl.'!$A$1:$F$204,3,FALSE))</f>
        <v xml:space="preserve"> </v>
      </c>
      <c r="AB145" s="13">
        <f t="shared" si="112"/>
        <v>0</v>
      </c>
      <c r="AC145" s="100">
        <f t="shared" si="113"/>
        <v>0</v>
      </c>
      <c r="AD145" s="14"/>
      <c r="AE145" s="6">
        <f t="shared" si="114"/>
        <v>0</v>
      </c>
      <c r="AF145" s="92"/>
      <c r="AG145" s="12" t="str">
        <f>IF(K145=""," ",VLOOKUP(C145,'Ceiling - Project impl.'!$A$1:$F$204,4,FALSE))</f>
        <v xml:space="preserve"> </v>
      </c>
      <c r="AH145" s="13">
        <f t="shared" si="115"/>
        <v>0</v>
      </c>
      <c r="AI145" s="100">
        <f t="shared" si="116"/>
        <v>0</v>
      </c>
      <c r="AJ145" s="14"/>
      <c r="AK145" s="6">
        <f t="shared" si="117"/>
        <v>0</v>
      </c>
      <c r="AL145" s="92"/>
      <c r="AM145" s="12" t="str">
        <f>IF(O145=""," ",VLOOKUP(C145,'Ceiling - Project impl.'!$A$1:$F$204,5,FALSE))</f>
        <v xml:space="preserve"> </v>
      </c>
      <c r="AN145" s="13">
        <f t="shared" si="118"/>
        <v>0</v>
      </c>
      <c r="AO145" s="100">
        <f t="shared" si="119"/>
        <v>0</v>
      </c>
      <c r="AP145" s="14"/>
      <c r="AQ145" s="6">
        <f t="shared" si="120"/>
        <v>0</v>
      </c>
      <c r="AR145" s="92"/>
      <c r="AS145" s="12" t="str">
        <f>IF(S145=""," ",VLOOKUP(C145,'Ceiling - Project impl.'!$A$1:$F$204,6,FALSE))</f>
        <v xml:space="preserve"> </v>
      </c>
      <c r="AT145" s="13">
        <f t="shared" si="121"/>
        <v>0</v>
      </c>
      <c r="AU145" s="100">
        <f t="shared" si="122"/>
        <v>0</v>
      </c>
      <c r="AV145" s="76">
        <f t="shared" si="123"/>
        <v>0</v>
      </c>
      <c r="AW145" s="15">
        <f t="shared" si="124"/>
        <v>0</v>
      </c>
      <c r="AX145" s="101">
        <f t="shared" si="125"/>
        <v>0</v>
      </c>
      <c r="AY145" s="445"/>
      <c r="AZ145" s="445"/>
      <c r="BA145" s="445"/>
    </row>
    <row r="146" spans="1:53" x14ac:dyDescent="0.2">
      <c r="A146" s="38"/>
      <c r="B146" s="11" t="str">
        <f>IF(A146="","",VLOOKUP(A146,'II.Distribution of grant'!$A$6:$E$45,2,FALSE))</f>
        <v/>
      </c>
      <c r="C146" s="11" t="str">
        <f>IF(A146="","",VLOOKUP(A146,'II.Distribution of grant'!$A$6:$E$45,4,FALSE))</f>
        <v/>
      </c>
      <c r="D146" s="11" t="str">
        <f>IF(A146=""," ",VLOOKUP(C146,'Ceiling - Project impl.'!$A$1:$F$204,2,FALSE))</f>
        <v xml:space="preserve"> </v>
      </c>
      <c r="E146" s="6"/>
      <c r="F146" s="6"/>
      <c r="G146" s="6"/>
      <c r="H146" s="12" t="str">
        <f>IF(G146=""," ",VLOOKUP(C146,'Ceiling - Project impl.'!$A$1:$F$204,3,FALSE))</f>
        <v xml:space="preserve"> </v>
      </c>
      <c r="I146" s="13">
        <f t="shared" si="105"/>
        <v>0</v>
      </c>
      <c r="J146" s="14"/>
      <c r="K146" s="6"/>
      <c r="L146" s="12" t="str">
        <f>IF(K146=""," ",VLOOKUP(C146,'Ceiling - Project impl.'!$A$1:$F$204,4,FALSE))</f>
        <v xml:space="preserve"> </v>
      </c>
      <c r="M146" s="13">
        <f t="shared" si="106"/>
        <v>0</v>
      </c>
      <c r="N146" s="14"/>
      <c r="O146" s="6"/>
      <c r="P146" s="12" t="str">
        <f>IF(O146=""," ",VLOOKUP(C146,'Ceiling - Project impl.'!$A$1:$F$204,5,FALSE))</f>
        <v xml:space="preserve"> </v>
      </c>
      <c r="Q146" s="13">
        <f t="shared" si="107"/>
        <v>0</v>
      </c>
      <c r="R146" s="14"/>
      <c r="S146" s="6"/>
      <c r="T146" s="12" t="str">
        <f>IF(S146=""," ",VLOOKUP(C146,'Ceiling - Project impl.'!$A$1:$F$204,6,FALSE))</f>
        <v xml:space="preserve"> </v>
      </c>
      <c r="U146" s="13">
        <f t="shared" si="108"/>
        <v>0</v>
      </c>
      <c r="V146" s="76">
        <f t="shared" si="109"/>
        <v>0</v>
      </c>
      <c r="W146" s="15">
        <f t="shared" si="110"/>
        <v>0</v>
      </c>
      <c r="X146" s="141"/>
      <c r="Y146" s="6">
        <f t="shared" si="111"/>
        <v>0</v>
      </c>
      <c r="Z146" s="92"/>
      <c r="AA146" s="12" t="str">
        <f>IF(G146=""," ",VLOOKUP(C146,'Ceiling - Project impl.'!$A$1:$F$204,3,FALSE))</f>
        <v xml:space="preserve"> </v>
      </c>
      <c r="AB146" s="13">
        <f t="shared" si="112"/>
        <v>0</v>
      </c>
      <c r="AC146" s="100">
        <f t="shared" si="113"/>
        <v>0</v>
      </c>
      <c r="AD146" s="14"/>
      <c r="AE146" s="6">
        <f t="shared" si="114"/>
        <v>0</v>
      </c>
      <c r="AF146" s="92"/>
      <c r="AG146" s="12" t="str">
        <f>IF(K146=""," ",VLOOKUP(C146,'Ceiling - Project impl.'!$A$1:$F$204,4,FALSE))</f>
        <v xml:space="preserve"> </v>
      </c>
      <c r="AH146" s="13">
        <f t="shared" si="115"/>
        <v>0</v>
      </c>
      <c r="AI146" s="100">
        <f t="shared" si="116"/>
        <v>0</v>
      </c>
      <c r="AJ146" s="14"/>
      <c r="AK146" s="6">
        <f t="shared" si="117"/>
        <v>0</v>
      </c>
      <c r="AL146" s="92"/>
      <c r="AM146" s="12" t="str">
        <f>IF(O146=""," ",VLOOKUP(C146,'Ceiling - Project impl.'!$A$1:$F$204,5,FALSE))</f>
        <v xml:space="preserve"> </v>
      </c>
      <c r="AN146" s="13">
        <f t="shared" si="118"/>
        <v>0</v>
      </c>
      <c r="AO146" s="100">
        <f t="shared" si="119"/>
        <v>0</v>
      </c>
      <c r="AP146" s="14"/>
      <c r="AQ146" s="6">
        <f t="shared" si="120"/>
        <v>0</v>
      </c>
      <c r="AR146" s="92"/>
      <c r="AS146" s="12" t="str">
        <f>IF(S146=""," ",VLOOKUP(C146,'Ceiling - Project impl.'!$A$1:$F$204,6,FALSE))</f>
        <v xml:space="preserve"> </v>
      </c>
      <c r="AT146" s="13">
        <f t="shared" si="121"/>
        <v>0</v>
      </c>
      <c r="AU146" s="100">
        <f t="shared" si="122"/>
        <v>0</v>
      </c>
      <c r="AV146" s="76">
        <f t="shared" si="123"/>
        <v>0</v>
      </c>
      <c r="AW146" s="15">
        <f t="shared" si="124"/>
        <v>0</v>
      </c>
      <c r="AX146" s="101">
        <f t="shared" si="125"/>
        <v>0</v>
      </c>
      <c r="AY146" s="445"/>
      <c r="AZ146" s="445"/>
      <c r="BA146" s="445"/>
    </row>
    <row r="147" spans="1:53" x14ac:dyDescent="0.2">
      <c r="A147" s="38"/>
      <c r="B147" s="11" t="str">
        <f>IF(A147="","",VLOOKUP(A147,'II.Distribution of grant'!$A$6:$E$45,2,FALSE))</f>
        <v/>
      </c>
      <c r="C147" s="11" t="str">
        <f>IF(A147="","",VLOOKUP(A147,'II.Distribution of grant'!$A$6:$E$45,4,FALSE))</f>
        <v/>
      </c>
      <c r="D147" s="11" t="str">
        <f>IF(A147=""," ",VLOOKUP(C147,'Ceiling - Project impl.'!$A$1:$F$204,2,FALSE))</f>
        <v xml:space="preserve"> </v>
      </c>
      <c r="E147" s="6"/>
      <c r="F147" s="6"/>
      <c r="G147" s="6"/>
      <c r="H147" s="12" t="str">
        <f>IF(G147=""," ",VLOOKUP(C147,'Ceiling - Project impl.'!$A$1:$F$204,3,FALSE))</f>
        <v xml:space="preserve"> </v>
      </c>
      <c r="I147" s="13">
        <f t="shared" si="105"/>
        <v>0</v>
      </c>
      <c r="J147" s="14"/>
      <c r="K147" s="6"/>
      <c r="L147" s="12" t="str">
        <f>IF(K147=""," ",VLOOKUP(C147,'Ceiling - Project impl.'!$A$1:$F$204,4,FALSE))</f>
        <v xml:space="preserve"> </v>
      </c>
      <c r="M147" s="13">
        <f t="shared" si="106"/>
        <v>0</v>
      </c>
      <c r="N147" s="14"/>
      <c r="O147" s="6"/>
      <c r="P147" s="12" t="str">
        <f>IF(O147=""," ",VLOOKUP(C147,'Ceiling - Project impl.'!$A$1:$F$204,5,FALSE))</f>
        <v xml:space="preserve"> </v>
      </c>
      <c r="Q147" s="13">
        <f t="shared" si="107"/>
        <v>0</v>
      </c>
      <c r="R147" s="14"/>
      <c r="S147" s="6"/>
      <c r="T147" s="12" t="str">
        <f>IF(S147=""," ",VLOOKUP(C147,'Ceiling - Project impl.'!$A$1:$F$204,6,FALSE))</f>
        <v xml:space="preserve"> </v>
      </c>
      <c r="U147" s="13">
        <f t="shared" si="108"/>
        <v>0</v>
      </c>
      <c r="V147" s="76">
        <f t="shared" si="109"/>
        <v>0</v>
      </c>
      <c r="W147" s="15">
        <f t="shared" si="110"/>
        <v>0</v>
      </c>
      <c r="X147" s="141"/>
      <c r="Y147" s="6">
        <f t="shared" si="111"/>
        <v>0</v>
      </c>
      <c r="Z147" s="92"/>
      <c r="AA147" s="12" t="str">
        <f>IF(G147=""," ",VLOOKUP(C147,'Ceiling - Project impl.'!$A$1:$F$204,3,FALSE))</f>
        <v xml:space="preserve"> </v>
      </c>
      <c r="AB147" s="13">
        <f t="shared" si="112"/>
        <v>0</v>
      </c>
      <c r="AC147" s="100">
        <f t="shared" si="113"/>
        <v>0</v>
      </c>
      <c r="AD147" s="14"/>
      <c r="AE147" s="6">
        <f t="shared" si="114"/>
        <v>0</v>
      </c>
      <c r="AF147" s="92"/>
      <c r="AG147" s="12" t="str">
        <f>IF(K147=""," ",VLOOKUP(C147,'Ceiling - Project impl.'!$A$1:$F$204,4,FALSE))</f>
        <v xml:space="preserve"> </v>
      </c>
      <c r="AH147" s="13">
        <f t="shared" si="115"/>
        <v>0</v>
      </c>
      <c r="AI147" s="100">
        <f t="shared" si="116"/>
        <v>0</v>
      </c>
      <c r="AJ147" s="14"/>
      <c r="AK147" s="6">
        <f t="shared" si="117"/>
        <v>0</v>
      </c>
      <c r="AL147" s="92"/>
      <c r="AM147" s="12" t="str">
        <f>IF(O147=""," ",VLOOKUP(C147,'Ceiling - Project impl.'!$A$1:$F$204,5,FALSE))</f>
        <v xml:space="preserve"> </v>
      </c>
      <c r="AN147" s="13">
        <f t="shared" si="118"/>
        <v>0</v>
      </c>
      <c r="AO147" s="100">
        <f t="shared" si="119"/>
        <v>0</v>
      </c>
      <c r="AP147" s="14"/>
      <c r="AQ147" s="6">
        <f t="shared" si="120"/>
        <v>0</v>
      </c>
      <c r="AR147" s="92"/>
      <c r="AS147" s="12" t="str">
        <f>IF(S147=""," ",VLOOKUP(C147,'Ceiling - Project impl.'!$A$1:$F$204,6,FALSE))</f>
        <v xml:space="preserve"> </v>
      </c>
      <c r="AT147" s="13">
        <f t="shared" si="121"/>
        <v>0</v>
      </c>
      <c r="AU147" s="100">
        <f t="shared" si="122"/>
        <v>0</v>
      </c>
      <c r="AV147" s="76">
        <f t="shared" si="123"/>
        <v>0</v>
      </c>
      <c r="AW147" s="15">
        <f t="shared" si="124"/>
        <v>0</v>
      </c>
      <c r="AX147" s="101">
        <f t="shared" si="125"/>
        <v>0</v>
      </c>
      <c r="AY147" s="445"/>
      <c r="AZ147" s="445"/>
      <c r="BA147" s="445"/>
    </row>
    <row r="148" spans="1:53" x14ac:dyDescent="0.2">
      <c r="A148" s="38"/>
      <c r="B148" s="11" t="str">
        <f>IF(A148="","",VLOOKUP(A148,'II.Distribution of grant'!$A$6:$E$45,2,FALSE))</f>
        <v/>
      </c>
      <c r="C148" s="11" t="str">
        <f>IF(A148="","",VLOOKUP(A148,'II.Distribution of grant'!$A$6:$E$45,4,FALSE))</f>
        <v/>
      </c>
      <c r="D148" s="11" t="str">
        <f>IF(A148=""," ",VLOOKUP(C148,'Ceiling - Project impl.'!$A$1:$F$204,2,FALSE))</f>
        <v xml:space="preserve"> </v>
      </c>
      <c r="E148" s="6"/>
      <c r="F148" s="6"/>
      <c r="G148" s="6"/>
      <c r="H148" s="12" t="str">
        <f>IF(G148=""," ",VLOOKUP(C148,'Ceiling - Project impl.'!$A$1:$F$204,3,FALSE))</f>
        <v xml:space="preserve"> </v>
      </c>
      <c r="I148" s="13">
        <f t="shared" si="105"/>
        <v>0</v>
      </c>
      <c r="J148" s="14"/>
      <c r="K148" s="6"/>
      <c r="L148" s="12" t="str">
        <f>IF(K148=""," ",VLOOKUP(C148,'Ceiling - Project impl.'!$A$1:$F$204,4,FALSE))</f>
        <v xml:space="preserve"> </v>
      </c>
      <c r="M148" s="13">
        <f t="shared" si="106"/>
        <v>0</v>
      </c>
      <c r="N148" s="14"/>
      <c r="O148" s="6"/>
      <c r="P148" s="12" t="str">
        <f>IF(O148=""," ",VLOOKUP(C148,'Ceiling - Project impl.'!$A$1:$F$204,5,FALSE))</f>
        <v xml:space="preserve"> </v>
      </c>
      <c r="Q148" s="13">
        <f t="shared" si="107"/>
        <v>0</v>
      </c>
      <c r="R148" s="14"/>
      <c r="S148" s="6"/>
      <c r="T148" s="12" t="str">
        <f>IF(S148=""," ",VLOOKUP(C148,'Ceiling - Project impl.'!$A$1:$F$204,6,FALSE))</f>
        <v xml:space="preserve"> </v>
      </c>
      <c r="U148" s="13">
        <f t="shared" si="108"/>
        <v>0</v>
      </c>
      <c r="V148" s="76">
        <f t="shared" si="109"/>
        <v>0</v>
      </c>
      <c r="W148" s="15">
        <f t="shared" si="110"/>
        <v>0</v>
      </c>
      <c r="X148" s="141"/>
      <c r="Y148" s="6">
        <f t="shared" si="111"/>
        <v>0</v>
      </c>
      <c r="Z148" s="92"/>
      <c r="AA148" s="12" t="str">
        <f>IF(G148=""," ",VLOOKUP(C148,'Ceiling - Project impl.'!$A$1:$F$204,3,FALSE))</f>
        <v xml:space="preserve"> </v>
      </c>
      <c r="AB148" s="13">
        <f t="shared" si="112"/>
        <v>0</v>
      </c>
      <c r="AC148" s="100">
        <f t="shared" si="113"/>
        <v>0</v>
      </c>
      <c r="AD148" s="14"/>
      <c r="AE148" s="6">
        <f t="shared" si="114"/>
        <v>0</v>
      </c>
      <c r="AF148" s="92"/>
      <c r="AG148" s="12" t="str">
        <f>IF(K148=""," ",VLOOKUP(C148,'Ceiling - Project impl.'!$A$1:$F$204,4,FALSE))</f>
        <v xml:space="preserve"> </v>
      </c>
      <c r="AH148" s="13">
        <f t="shared" si="115"/>
        <v>0</v>
      </c>
      <c r="AI148" s="100">
        <f t="shared" si="116"/>
        <v>0</v>
      </c>
      <c r="AJ148" s="14"/>
      <c r="AK148" s="6">
        <f t="shared" si="117"/>
        <v>0</v>
      </c>
      <c r="AL148" s="92"/>
      <c r="AM148" s="12" t="str">
        <f>IF(O148=""," ",VLOOKUP(C148,'Ceiling - Project impl.'!$A$1:$F$204,5,FALSE))</f>
        <v xml:space="preserve"> </v>
      </c>
      <c r="AN148" s="13">
        <f t="shared" si="118"/>
        <v>0</v>
      </c>
      <c r="AO148" s="100">
        <f t="shared" si="119"/>
        <v>0</v>
      </c>
      <c r="AP148" s="14"/>
      <c r="AQ148" s="6">
        <f t="shared" si="120"/>
        <v>0</v>
      </c>
      <c r="AR148" s="92"/>
      <c r="AS148" s="12" t="str">
        <f>IF(S148=""," ",VLOOKUP(C148,'Ceiling - Project impl.'!$A$1:$F$204,6,FALSE))</f>
        <v xml:space="preserve"> </v>
      </c>
      <c r="AT148" s="13">
        <f t="shared" si="121"/>
        <v>0</v>
      </c>
      <c r="AU148" s="100">
        <f t="shared" si="122"/>
        <v>0</v>
      </c>
      <c r="AV148" s="76">
        <f t="shared" si="123"/>
        <v>0</v>
      </c>
      <c r="AW148" s="15">
        <f t="shared" si="124"/>
        <v>0</v>
      </c>
      <c r="AX148" s="101">
        <f t="shared" si="125"/>
        <v>0</v>
      </c>
      <c r="AY148" s="445"/>
      <c r="AZ148" s="445"/>
      <c r="BA148" s="445"/>
    </row>
    <row r="149" spans="1:53" x14ac:dyDescent="0.2">
      <c r="A149" s="38"/>
      <c r="B149" s="11" t="str">
        <f>IF(A149="","",VLOOKUP(A149,'II.Distribution of grant'!$A$6:$E$45,2,FALSE))</f>
        <v/>
      </c>
      <c r="C149" s="11" t="str">
        <f>IF(A149="","",VLOOKUP(A149,'II.Distribution of grant'!$A$6:$E$45,4,FALSE))</f>
        <v/>
      </c>
      <c r="D149" s="11" t="str">
        <f>IF(A149=""," ",VLOOKUP(C149,'Ceiling - Project impl.'!$A$1:$F$204,2,FALSE))</f>
        <v xml:space="preserve"> </v>
      </c>
      <c r="E149" s="6"/>
      <c r="F149" s="6"/>
      <c r="G149" s="6"/>
      <c r="H149" s="12" t="str">
        <f>IF(G149=""," ",VLOOKUP(C149,'Ceiling - Project impl.'!$A$1:$F$204,3,FALSE))</f>
        <v xml:space="preserve"> </v>
      </c>
      <c r="I149" s="13">
        <f t="shared" si="105"/>
        <v>0</v>
      </c>
      <c r="J149" s="14"/>
      <c r="K149" s="6"/>
      <c r="L149" s="12" t="str">
        <f>IF(K149=""," ",VLOOKUP(C149,'Ceiling - Project impl.'!$A$1:$F$204,4,FALSE))</f>
        <v xml:space="preserve"> </v>
      </c>
      <c r="M149" s="13">
        <f t="shared" si="106"/>
        <v>0</v>
      </c>
      <c r="N149" s="14"/>
      <c r="O149" s="6"/>
      <c r="P149" s="12" t="str">
        <f>IF(O149=""," ",VLOOKUP(C149,'Ceiling - Project impl.'!$A$1:$F$204,5,FALSE))</f>
        <v xml:space="preserve"> </v>
      </c>
      <c r="Q149" s="13">
        <f t="shared" si="107"/>
        <v>0</v>
      </c>
      <c r="R149" s="14"/>
      <c r="S149" s="6"/>
      <c r="T149" s="12" t="str">
        <f>IF(S149=""," ",VLOOKUP(C149,'Ceiling - Project impl.'!$A$1:$F$204,6,FALSE))</f>
        <v xml:space="preserve"> </v>
      </c>
      <c r="U149" s="13">
        <f t="shared" si="108"/>
        <v>0</v>
      </c>
      <c r="V149" s="76">
        <f t="shared" si="109"/>
        <v>0</v>
      </c>
      <c r="W149" s="15">
        <f t="shared" si="110"/>
        <v>0</v>
      </c>
      <c r="X149" s="141"/>
      <c r="Y149" s="6">
        <f t="shared" si="111"/>
        <v>0</v>
      </c>
      <c r="Z149" s="92"/>
      <c r="AA149" s="12" t="str">
        <f>IF(G149=""," ",VLOOKUP(C149,'Ceiling - Project impl.'!$A$1:$F$204,3,FALSE))</f>
        <v xml:space="preserve"> </v>
      </c>
      <c r="AB149" s="13">
        <f t="shared" si="112"/>
        <v>0</v>
      </c>
      <c r="AC149" s="100">
        <f t="shared" si="113"/>
        <v>0</v>
      </c>
      <c r="AD149" s="14"/>
      <c r="AE149" s="6">
        <f t="shared" si="114"/>
        <v>0</v>
      </c>
      <c r="AF149" s="92"/>
      <c r="AG149" s="12" t="str">
        <f>IF(K149=""," ",VLOOKUP(C149,'Ceiling - Project impl.'!$A$1:$F$204,4,FALSE))</f>
        <v xml:space="preserve"> </v>
      </c>
      <c r="AH149" s="13">
        <f t="shared" si="115"/>
        <v>0</v>
      </c>
      <c r="AI149" s="100">
        <f t="shared" si="116"/>
        <v>0</v>
      </c>
      <c r="AJ149" s="14"/>
      <c r="AK149" s="6">
        <f t="shared" si="117"/>
        <v>0</v>
      </c>
      <c r="AL149" s="92"/>
      <c r="AM149" s="12" t="str">
        <f>IF(O149=""," ",VLOOKUP(C149,'Ceiling - Project impl.'!$A$1:$F$204,5,FALSE))</f>
        <v xml:space="preserve"> </v>
      </c>
      <c r="AN149" s="13">
        <f t="shared" si="118"/>
        <v>0</v>
      </c>
      <c r="AO149" s="100">
        <f t="shared" si="119"/>
        <v>0</v>
      </c>
      <c r="AP149" s="14"/>
      <c r="AQ149" s="6">
        <f t="shared" si="120"/>
        <v>0</v>
      </c>
      <c r="AR149" s="92"/>
      <c r="AS149" s="12" t="str">
        <f>IF(S149=""," ",VLOOKUP(C149,'Ceiling - Project impl.'!$A$1:$F$204,6,FALSE))</f>
        <v xml:space="preserve"> </v>
      </c>
      <c r="AT149" s="13">
        <f t="shared" si="121"/>
        <v>0</v>
      </c>
      <c r="AU149" s="100">
        <f t="shared" si="122"/>
        <v>0</v>
      </c>
      <c r="AV149" s="76">
        <f t="shared" si="123"/>
        <v>0</v>
      </c>
      <c r="AW149" s="15">
        <f t="shared" si="124"/>
        <v>0</v>
      </c>
      <c r="AX149" s="101">
        <f t="shared" si="125"/>
        <v>0</v>
      </c>
      <c r="AY149" s="445"/>
      <c r="AZ149" s="445"/>
      <c r="BA149" s="445"/>
    </row>
    <row r="150" spans="1:53" x14ac:dyDescent="0.2">
      <c r="A150" s="38"/>
      <c r="B150" s="11" t="str">
        <f>IF(A150="","",VLOOKUP(A150,'II.Distribution of grant'!$A$6:$E$45,2,FALSE))</f>
        <v/>
      </c>
      <c r="C150" s="11" t="str">
        <f>IF(A150="","",VLOOKUP(A150,'II.Distribution of grant'!$A$6:$E$45,4,FALSE))</f>
        <v/>
      </c>
      <c r="D150" s="11" t="str">
        <f>IF(A150=""," ",VLOOKUP(C150,'Ceiling - Project impl.'!$A$1:$F$204,2,FALSE))</f>
        <v xml:space="preserve"> </v>
      </c>
      <c r="E150" s="6"/>
      <c r="F150" s="6"/>
      <c r="G150" s="6"/>
      <c r="H150" s="12" t="str">
        <f>IF(G150=""," ",VLOOKUP(C150,'Ceiling - Project impl.'!$A$1:$F$204,3,FALSE))</f>
        <v xml:space="preserve"> </v>
      </c>
      <c r="I150" s="13">
        <f t="shared" si="105"/>
        <v>0</v>
      </c>
      <c r="J150" s="14"/>
      <c r="K150" s="6"/>
      <c r="L150" s="12" t="str">
        <f>IF(K150=""," ",VLOOKUP(C150,'Ceiling - Project impl.'!$A$1:$F$204,4,FALSE))</f>
        <v xml:space="preserve"> </v>
      </c>
      <c r="M150" s="13">
        <f t="shared" si="106"/>
        <v>0</v>
      </c>
      <c r="N150" s="14"/>
      <c r="O150" s="6"/>
      <c r="P150" s="12" t="str">
        <f>IF(O150=""," ",VLOOKUP(C150,'Ceiling - Project impl.'!$A$1:$F$204,5,FALSE))</f>
        <v xml:space="preserve"> </v>
      </c>
      <c r="Q150" s="13">
        <f t="shared" si="107"/>
        <v>0</v>
      </c>
      <c r="R150" s="14"/>
      <c r="S150" s="6"/>
      <c r="T150" s="12" t="str">
        <f>IF(S150=""," ",VLOOKUP(C150,'Ceiling - Project impl.'!$A$1:$F$204,6,FALSE))</f>
        <v xml:space="preserve"> </v>
      </c>
      <c r="U150" s="13">
        <f t="shared" si="108"/>
        <v>0</v>
      </c>
      <c r="V150" s="76">
        <f t="shared" si="109"/>
        <v>0</v>
      </c>
      <c r="W150" s="15">
        <f t="shared" si="110"/>
        <v>0</v>
      </c>
      <c r="X150" s="141"/>
      <c r="Y150" s="6">
        <f t="shared" si="111"/>
        <v>0</v>
      </c>
      <c r="Z150" s="92"/>
      <c r="AA150" s="12" t="str">
        <f>IF(G150=""," ",VLOOKUP(C150,'Ceiling - Project impl.'!$A$1:$F$204,3,FALSE))</f>
        <v xml:space="preserve"> </v>
      </c>
      <c r="AB150" s="13">
        <f t="shared" si="112"/>
        <v>0</v>
      </c>
      <c r="AC150" s="100">
        <f t="shared" si="113"/>
        <v>0</v>
      </c>
      <c r="AD150" s="14"/>
      <c r="AE150" s="6">
        <f t="shared" si="114"/>
        <v>0</v>
      </c>
      <c r="AF150" s="92"/>
      <c r="AG150" s="12" t="str">
        <f>IF(K150=""," ",VLOOKUP(C150,'Ceiling - Project impl.'!$A$1:$F$204,4,FALSE))</f>
        <v xml:space="preserve"> </v>
      </c>
      <c r="AH150" s="13">
        <f t="shared" si="115"/>
        <v>0</v>
      </c>
      <c r="AI150" s="100">
        <f t="shared" si="116"/>
        <v>0</v>
      </c>
      <c r="AJ150" s="14"/>
      <c r="AK150" s="6">
        <f t="shared" si="117"/>
        <v>0</v>
      </c>
      <c r="AL150" s="92"/>
      <c r="AM150" s="12" t="str">
        <f>IF(O150=""," ",VLOOKUP(C150,'Ceiling - Project impl.'!$A$1:$F$204,5,FALSE))</f>
        <v xml:space="preserve"> </v>
      </c>
      <c r="AN150" s="13">
        <f t="shared" si="118"/>
        <v>0</v>
      </c>
      <c r="AO150" s="100">
        <f t="shared" si="119"/>
        <v>0</v>
      </c>
      <c r="AP150" s="14"/>
      <c r="AQ150" s="6">
        <f t="shared" si="120"/>
        <v>0</v>
      </c>
      <c r="AR150" s="92"/>
      <c r="AS150" s="12" t="str">
        <f>IF(S150=""," ",VLOOKUP(C150,'Ceiling - Project impl.'!$A$1:$F$204,6,FALSE))</f>
        <v xml:space="preserve"> </v>
      </c>
      <c r="AT150" s="13">
        <f t="shared" si="121"/>
        <v>0</v>
      </c>
      <c r="AU150" s="100">
        <f t="shared" si="122"/>
        <v>0</v>
      </c>
      <c r="AV150" s="76">
        <f t="shared" si="123"/>
        <v>0</v>
      </c>
      <c r="AW150" s="15">
        <f t="shared" si="124"/>
        <v>0</v>
      </c>
      <c r="AX150" s="101">
        <f t="shared" si="125"/>
        <v>0</v>
      </c>
      <c r="AY150" s="445"/>
      <c r="AZ150" s="445"/>
      <c r="BA150" s="445"/>
    </row>
    <row r="151" spans="1:53" x14ac:dyDescent="0.2">
      <c r="A151" s="38"/>
      <c r="B151" s="11" t="str">
        <f>IF(A151="","",VLOOKUP(A151,'II.Distribution of grant'!$A$6:$E$45,2,FALSE))</f>
        <v/>
      </c>
      <c r="C151" s="11" t="str">
        <f>IF(A151="","",VLOOKUP(A151,'II.Distribution of grant'!$A$6:$E$45,4,FALSE))</f>
        <v/>
      </c>
      <c r="D151" s="11" t="str">
        <f>IF(A151=""," ",VLOOKUP(C151,'Ceiling - Project impl.'!$A$1:$F$204,2,FALSE))</f>
        <v xml:space="preserve"> </v>
      </c>
      <c r="E151" s="6"/>
      <c r="F151" s="6"/>
      <c r="G151" s="6"/>
      <c r="H151" s="12" t="str">
        <f>IF(G151=""," ",VLOOKUP(C151,'Ceiling - Project impl.'!$A$1:$F$204,3,FALSE))</f>
        <v xml:space="preserve"> </v>
      </c>
      <c r="I151" s="13">
        <f t="shared" si="105"/>
        <v>0</v>
      </c>
      <c r="J151" s="14"/>
      <c r="K151" s="6"/>
      <c r="L151" s="12" t="str">
        <f>IF(K151=""," ",VLOOKUP(C151,'Ceiling - Project impl.'!$A$1:$F$204,4,FALSE))</f>
        <v xml:space="preserve"> </v>
      </c>
      <c r="M151" s="13">
        <f t="shared" si="106"/>
        <v>0</v>
      </c>
      <c r="N151" s="14"/>
      <c r="O151" s="6"/>
      <c r="P151" s="12" t="str">
        <f>IF(O151=""," ",VLOOKUP(C151,'Ceiling - Project impl.'!$A$1:$F$204,5,FALSE))</f>
        <v xml:space="preserve"> </v>
      </c>
      <c r="Q151" s="13">
        <f t="shared" si="107"/>
        <v>0</v>
      </c>
      <c r="R151" s="14"/>
      <c r="S151" s="6"/>
      <c r="T151" s="12" t="str">
        <f>IF(S151=""," ",VLOOKUP(C151,'Ceiling - Project impl.'!$A$1:$F$204,6,FALSE))</f>
        <v xml:space="preserve"> </v>
      </c>
      <c r="U151" s="13">
        <f t="shared" si="108"/>
        <v>0</v>
      </c>
      <c r="V151" s="76">
        <f t="shared" si="109"/>
        <v>0</v>
      </c>
      <c r="W151" s="15">
        <f t="shared" si="110"/>
        <v>0</v>
      </c>
      <c r="X151" s="141"/>
      <c r="Y151" s="6">
        <f t="shared" si="111"/>
        <v>0</v>
      </c>
      <c r="Z151" s="92"/>
      <c r="AA151" s="12" t="str">
        <f>IF(G151=""," ",VLOOKUP(C151,'Ceiling - Project impl.'!$A$1:$F$204,3,FALSE))</f>
        <v xml:space="preserve"> </v>
      </c>
      <c r="AB151" s="13">
        <f t="shared" si="112"/>
        <v>0</v>
      </c>
      <c r="AC151" s="100">
        <f t="shared" si="113"/>
        <v>0</v>
      </c>
      <c r="AD151" s="14"/>
      <c r="AE151" s="6">
        <f t="shared" si="114"/>
        <v>0</v>
      </c>
      <c r="AF151" s="92"/>
      <c r="AG151" s="12" t="str">
        <f>IF(K151=""," ",VLOOKUP(C151,'Ceiling - Project impl.'!$A$1:$F$204,4,FALSE))</f>
        <v xml:space="preserve"> </v>
      </c>
      <c r="AH151" s="13">
        <f t="shared" si="115"/>
        <v>0</v>
      </c>
      <c r="AI151" s="100">
        <f t="shared" si="116"/>
        <v>0</v>
      </c>
      <c r="AJ151" s="14"/>
      <c r="AK151" s="6">
        <f t="shared" si="117"/>
        <v>0</v>
      </c>
      <c r="AL151" s="92"/>
      <c r="AM151" s="12" t="str">
        <f>IF(O151=""," ",VLOOKUP(C151,'Ceiling - Project impl.'!$A$1:$F$204,5,FALSE))</f>
        <v xml:space="preserve"> </v>
      </c>
      <c r="AN151" s="13">
        <f t="shared" si="118"/>
        <v>0</v>
      </c>
      <c r="AO151" s="100">
        <f t="shared" si="119"/>
        <v>0</v>
      </c>
      <c r="AP151" s="14"/>
      <c r="AQ151" s="6">
        <f t="shared" si="120"/>
        <v>0</v>
      </c>
      <c r="AR151" s="92"/>
      <c r="AS151" s="12" t="str">
        <f>IF(S151=""," ",VLOOKUP(C151,'Ceiling - Project impl.'!$A$1:$F$204,6,FALSE))</f>
        <v xml:space="preserve"> </v>
      </c>
      <c r="AT151" s="13">
        <f t="shared" si="121"/>
        <v>0</v>
      </c>
      <c r="AU151" s="100">
        <f t="shared" si="122"/>
        <v>0</v>
      </c>
      <c r="AV151" s="76">
        <f t="shared" si="123"/>
        <v>0</v>
      </c>
      <c r="AW151" s="15">
        <f t="shared" si="124"/>
        <v>0</v>
      </c>
      <c r="AX151" s="101">
        <f t="shared" si="125"/>
        <v>0</v>
      </c>
      <c r="AY151" s="445"/>
      <c r="AZ151" s="445"/>
      <c r="BA151" s="445"/>
    </row>
    <row r="152" spans="1:53" x14ac:dyDescent="0.2">
      <c r="A152" s="38"/>
      <c r="B152" s="11" t="str">
        <f>IF(A152="","",VLOOKUP(A152,'II.Distribution of grant'!$A$6:$E$45,2,FALSE))</f>
        <v/>
      </c>
      <c r="C152" s="11" t="str">
        <f>IF(A152="","",VLOOKUP(A152,'II.Distribution of grant'!$A$6:$E$45,4,FALSE))</f>
        <v/>
      </c>
      <c r="D152" s="11" t="str">
        <f>IF(A152=""," ",VLOOKUP(C152,'Ceiling - Project impl.'!$A$1:$F$204,2,FALSE))</f>
        <v xml:space="preserve"> </v>
      </c>
      <c r="E152" s="6"/>
      <c r="F152" s="6"/>
      <c r="G152" s="6"/>
      <c r="H152" s="12" t="str">
        <f>IF(G152=""," ",VLOOKUP(C152,'Ceiling - Project impl.'!$A$1:$F$204,3,FALSE))</f>
        <v xml:space="preserve"> </v>
      </c>
      <c r="I152" s="13">
        <f t="shared" si="105"/>
        <v>0</v>
      </c>
      <c r="J152" s="14"/>
      <c r="K152" s="6"/>
      <c r="L152" s="12" t="str">
        <f>IF(K152=""," ",VLOOKUP(C152,'Ceiling - Project impl.'!$A$1:$F$204,4,FALSE))</f>
        <v xml:space="preserve"> </v>
      </c>
      <c r="M152" s="13">
        <f t="shared" si="106"/>
        <v>0</v>
      </c>
      <c r="N152" s="14"/>
      <c r="O152" s="6"/>
      <c r="P152" s="12" t="str">
        <f>IF(O152=""," ",VLOOKUP(C152,'Ceiling - Project impl.'!$A$1:$F$204,5,FALSE))</f>
        <v xml:space="preserve"> </v>
      </c>
      <c r="Q152" s="13">
        <f t="shared" si="107"/>
        <v>0</v>
      </c>
      <c r="R152" s="14"/>
      <c r="S152" s="6"/>
      <c r="T152" s="12" t="str">
        <f>IF(S152=""," ",VLOOKUP(C152,'Ceiling - Project impl.'!$A$1:$F$204,6,FALSE))</f>
        <v xml:space="preserve"> </v>
      </c>
      <c r="U152" s="13">
        <f t="shared" si="108"/>
        <v>0</v>
      </c>
      <c r="V152" s="76">
        <f t="shared" si="109"/>
        <v>0</v>
      </c>
      <c r="W152" s="15">
        <f t="shared" si="110"/>
        <v>0</v>
      </c>
      <c r="X152" s="141"/>
      <c r="Y152" s="6">
        <f t="shared" si="111"/>
        <v>0</v>
      </c>
      <c r="Z152" s="92"/>
      <c r="AA152" s="12" t="str">
        <f>IF(G152=""," ",VLOOKUP(C152,'Ceiling - Project impl.'!$A$1:$F$204,3,FALSE))</f>
        <v xml:space="preserve"> </v>
      </c>
      <c r="AB152" s="13">
        <f t="shared" si="112"/>
        <v>0</v>
      </c>
      <c r="AC152" s="100">
        <f t="shared" si="113"/>
        <v>0</v>
      </c>
      <c r="AD152" s="14"/>
      <c r="AE152" s="6">
        <f t="shared" si="114"/>
        <v>0</v>
      </c>
      <c r="AF152" s="92"/>
      <c r="AG152" s="12" t="str">
        <f>IF(K152=""," ",VLOOKUP(C152,'Ceiling - Project impl.'!$A$1:$F$204,4,FALSE))</f>
        <v xml:space="preserve"> </v>
      </c>
      <c r="AH152" s="13">
        <f t="shared" si="115"/>
        <v>0</v>
      </c>
      <c r="AI152" s="100">
        <f t="shared" si="116"/>
        <v>0</v>
      </c>
      <c r="AJ152" s="14"/>
      <c r="AK152" s="6">
        <f t="shared" si="117"/>
        <v>0</v>
      </c>
      <c r="AL152" s="92"/>
      <c r="AM152" s="12" t="str">
        <f>IF(O152=""," ",VLOOKUP(C152,'Ceiling - Project impl.'!$A$1:$F$204,5,FALSE))</f>
        <v xml:space="preserve"> </v>
      </c>
      <c r="AN152" s="13">
        <f t="shared" si="118"/>
        <v>0</v>
      </c>
      <c r="AO152" s="100">
        <f t="shared" si="119"/>
        <v>0</v>
      </c>
      <c r="AP152" s="14"/>
      <c r="AQ152" s="6">
        <f t="shared" si="120"/>
        <v>0</v>
      </c>
      <c r="AR152" s="92"/>
      <c r="AS152" s="12" t="str">
        <f>IF(S152=""," ",VLOOKUP(C152,'Ceiling - Project impl.'!$A$1:$F$204,6,FALSE))</f>
        <v xml:space="preserve"> </v>
      </c>
      <c r="AT152" s="13">
        <f t="shared" si="121"/>
        <v>0</v>
      </c>
      <c r="AU152" s="100">
        <f t="shared" si="122"/>
        <v>0</v>
      </c>
      <c r="AV152" s="76">
        <f t="shared" si="123"/>
        <v>0</v>
      </c>
      <c r="AW152" s="15">
        <f t="shared" si="124"/>
        <v>0</v>
      </c>
      <c r="AX152" s="101">
        <f t="shared" si="125"/>
        <v>0</v>
      </c>
      <c r="AY152" s="445"/>
      <c r="AZ152" s="445"/>
      <c r="BA152" s="445"/>
    </row>
    <row r="153" spans="1:53" x14ac:dyDescent="0.2">
      <c r="A153" s="38"/>
      <c r="B153" s="11" t="str">
        <f>IF(A153="","",VLOOKUP(A153,'II.Distribution of grant'!$A$6:$E$45,2,FALSE))</f>
        <v/>
      </c>
      <c r="C153" s="11" t="str">
        <f>IF(A153="","",VLOOKUP(A153,'II.Distribution of grant'!$A$6:$E$45,4,FALSE))</f>
        <v/>
      </c>
      <c r="D153" s="11" t="str">
        <f>IF(A153=""," ",VLOOKUP(C153,'Ceiling - Project impl.'!$A$1:$F$204,2,FALSE))</f>
        <v xml:space="preserve"> </v>
      </c>
      <c r="E153" s="6"/>
      <c r="F153" s="6"/>
      <c r="G153" s="6"/>
      <c r="H153" s="12" t="str">
        <f>IF(G153=""," ",VLOOKUP(C153,'Ceiling - Project impl.'!$A$1:$F$204,3,FALSE))</f>
        <v xml:space="preserve"> </v>
      </c>
      <c r="I153" s="13">
        <f t="shared" si="105"/>
        <v>0</v>
      </c>
      <c r="J153" s="14"/>
      <c r="K153" s="6"/>
      <c r="L153" s="12" t="str">
        <f>IF(K153=""," ",VLOOKUP(C153,'Ceiling - Project impl.'!$A$1:$F$204,4,FALSE))</f>
        <v xml:space="preserve"> </v>
      </c>
      <c r="M153" s="13">
        <f t="shared" si="106"/>
        <v>0</v>
      </c>
      <c r="N153" s="14"/>
      <c r="O153" s="6"/>
      <c r="P153" s="12" t="str">
        <f>IF(O153=""," ",VLOOKUP(C153,'Ceiling - Project impl.'!$A$1:$F$204,5,FALSE))</f>
        <v xml:space="preserve"> </v>
      </c>
      <c r="Q153" s="13">
        <f t="shared" si="107"/>
        <v>0</v>
      </c>
      <c r="R153" s="14"/>
      <c r="S153" s="6"/>
      <c r="T153" s="12" t="str">
        <f>IF(S153=""," ",VLOOKUP(C153,'Ceiling - Project impl.'!$A$1:$F$204,6,FALSE))</f>
        <v xml:space="preserve"> </v>
      </c>
      <c r="U153" s="13">
        <f t="shared" si="108"/>
        <v>0</v>
      </c>
      <c r="V153" s="76">
        <f t="shared" si="109"/>
        <v>0</v>
      </c>
      <c r="W153" s="15">
        <f t="shared" si="110"/>
        <v>0</v>
      </c>
      <c r="X153" s="141"/>
      <c r="Y153" s="6">
        <f t="shared" si="111"/>
        <v>0</v>
      </c>
      <c r="Z153" s="92"/>
      <c r="AA153" s="12" t="str">
        <f>IF(G153=""," ",VLOOKUP(C153,'Ceiling - Project impl.'!$A$1:$F$204,3,FALSE))</f>
        <v xml:space="preserve"> </v>
      </c>
      <c r="AB153" s="13">
        <f t="shared" si="112"/>
        <v>0</v>
      </c>
      <c r="AC153" s="100">
        <f t="shared" si="113"/>
        <v>0</v>
      </c>
      <c r="AD153" s="14"/>
      <c r="AE153" s="6">
        <f t="shared" si="114"/>
        <v>0</v>
      </c>
      <c r="AF153" s="92"/>
      <c r="AG153" s="12" t="str">
        <f>IF(K153=""," ",VLOOKUP(C153,'Ceiling - Project impl.'!$A$1:$F$204,4,FALSE))</f>
        <v xml:space="preserve"> </v>
      </c>
      <c r="AH153" s="13">
        <f t="shared" si="115"/>
        <v>0</v>
      </c>
      <c r="AI153" s="100">
        <f t="shared" si="116"/>
        <v>0</v>
      </c>
      <c r="AJ153" s="14"/>
      <c r="AK153" s="6">
        <f t="shared" si="117"/>
        <v>0</v>
      </c>
      <c r="AL153" s="92"/>
      <c r="AM153" s="12" t="str">
        <f>IF(O153=""," ",VLOOKUP(C153,'Ceiling - Project impl.'!$A$1:$F$204,5,FALSE))</f>
        <v xml:space="preserve"> </v>
      </c>
      <c r="AN153" s="13">
        <f t="shared" si="118"/>
        <v>0</v>
      </c>
      <c r="AO153" s="100">
        <f t="shared" si="119"/>
        <v>0</v>
      </c>
      <c r="AP153" s="14"/>
      <c r="AQ153" s="6">
        <f t="shared" si="120"/>
        <v>0</v>
      </c>
      <c r="AR153" s="92"/>
      <c r="AS153" s="12" t="str">
        <f>IF(S153=""," ",VLOOKUP(C153,'Ceiling - Project impl.'!$A$1:$F$204,6,FALSE))</f>
        <v xml:space="preserve"> </v>
      </c>
      <c r="AT153" s="13">
        <f t="shared" si="121"/>
        <v>0</v>
      </c>
      <c r="AU153" s="100">
        <f t="shared" si="122"/>
        <v>0</v>
      </c>
      <c r="AV153" s="76">
        <f t="shared" si="123"/>
        <v>0</v>
      </c>
      <c r="AW153" s="15">
        <f t="shared" si="124"/>
        <v>0</v>
      </c>
      <c r="AX153" s="101">
        <f t="shared" si="125"/>
        <v>0</v>
      </c>
      <c r="AY153" s="445"/>
      <c r="AZ153" s="445"/>
      <c r="BA153" s="445"/>
    </row>
    <row r="154" spans="1:53" x14ac:dyDescent="0.2">
      <c r="A154" s="38"/>
      <c r="B154" s="11" t="str">
        <f>IF(A154="","",VLOOKUP(A154,'II.Distribution of grant'!$A$6:$E$45,2,FALSE))</f>
        <v/>
      </c>
      <c r="C154" s="11" t="str">
        <f>IF(A154="","",VLOOKUP(A154,'II.Distribution of grant'!$A$6:$E$45,4,FALSE))</f>
        <v/>
      </c>
      <c r="D154" s="11" t="str">
        <f>IF(A154=""," ",VLOOKUP(C154,'Ceiling - Project impl.'!$A$1:$F$204,2,FALSE))</f>
        <v xml:space="preserve"> </v>
      </c>
      <c r="E154" s="6"/>
      <c r="F154" s="6"/>
      <c r="G154" s="6"/>
      <c r="H154" s="12" t="str">
        <f>IF(G154=""," ",VLOOKUP(C154,'Ceiling - Project impl.'!$A$1:$F$204,3,FALSE))</f>
        <v xml:space="preserve"> </v>
      </c>
      <c r="I154" s="13">
        <f t="shared" si="105"/>
        <v>0</v>
      </c>
      <c r="J154" s="14"/>
      <c r="K154" s="6"/>
      <c r="L154" s="12" t="str">
        <f>IF(K154=""," ",VLOOKUP(C154,'Ceiling - Project impl.'!$A$1:$F$204,4,FALSE))</f>
        <v xml:space="preserve"> </v>
      </c>
      <c r="M154" s="13">
        <f t="shared" si="106"/>
        <v>0</v>
      </c>
      <c r="N154" s="14"/>
      <c r="O154" s="6"/>
      <c r="P154" s="12" t="str">
        <f>IF(O154=""," ",VLOOKUP(C154,'Ceiling - Project impl.'!$A$1:$F$204,5,FALSE))</f>
        <v xml:space="preserve"> </v>
      </c>
      <c r="Q154" s="13">
        <f t="shared" si="107"/>
        <v>0</v>
      </c>
      <c r="R154" s="14"/>
      <c r="S154" s="6"/>
      <c r="T154" s="12" t="str">
        <f>IF(S154=""," ",VLOOKUP(C154,'Ceiling - Project impl.'!$A$1:$F$204,6,FALSE))</f>
        <v xml:space="preserve"> </v>
      </c>
      <c r="U154" s="13">
        <f t="shared" si="108"/>
        <v>0</v>
      </c>
      <c r="V154" s="76">
        <f t="shared" si="109"/>
        <v>0</v>
      </c>
      <c r="W154" s="15">
        <f t="shared" si="110"/>
        <v>0</v>
      </c>
      <c r="X154" s="141"/>
      <c r="Y154" s="6">
        <f t="shared" si="111"/>
        <v>0</v>
      </c>
      <c r="Z154" s="92"/>
      <c r="AA154" s="12" t="str">
        <f>IF(G154=""," ",VLOOKUP(C154,'Ceiling - Project impl.'!$A$1:$F$204,3,FALSE))</f>
        <v xml:space="preserve"> </v>
      </c>
      <c r="AB154" s="13">
        <f t="shared" si="112"/>
        <v>0</v>
      </c>
      <c r="AC154" s="100">
        <f t="shared" si="113"/>
        <v>0</v>
      </c>
      <c r="AD154" s="14"/>
      <c r="AE154" s="6">
        <f t="shared" si="114"/>
        <v>0</v>
      </c>
      <c r="AF154" s="92"/>
      <c r="AG154" s="12" t="str">
        <f>IF(K154=""," ",VLOOKUP(C154,'Ceiling - Project impl.'!$A$1:$F$204,4,FALSE))</f>
        <v xml:space="preserve"> </v>
      </c>
      <c r="AH154" s="13">
        <f t="shared" si="115"/>
        <v>0</v>
      </c>
      <c r="AI154" s="100">
        <f t="shared" si="116"/>
        <v>0</v>
      </c>
      <c r="AJ154" s="14"/>
      <c r="AK154" s="6">
        <f t="shared" si="117"/>
        <v>0</v>
      </c>
      <c r="AL154" s="92"/>
      <c r="AM154" s="12" t="str">
        <f>IF(O154=""," ",VLOOKUP(C154,'Ceiling - Project impl.'!$A$1:$F$204,5,FALSE))</f>
        <v xml:space="preserve"> </v>
      </c>
      <c r="AN154" s="13">
        <f t="shared" si="118"/>
        <v>0</v>
      </c>
      <c r="AO154" s="100">
        <f t="shared" si="119"/>
        <v>0</v>
      </c>
      <c r="AP154" s="14"/>
      <c r="AQ154" s="6">
        <f t="shared" si="120"/>
        <v>0</v>
      </c>
      <c r="AR154" s="92"/>
      <c r="AS154" s="12" t="str">
        <f>IF(S154=""," ",VLOOKUP(C154,'Ceiling - Project impl.'!$A$1:$F$204,6,FALSE))</f>
        <v xml:space="preserve"> </v>
      </c>
      <c r="AT154" s="13">
        <f t="shared" si="121"/>
        <v>0</v>
      </c>
      <c r="AU154" s="100">
        <f t="shared" si="122"/>
        <v>0</v>
      </c>
      <c r="AV154" s="76">
        <f t="shared" si="123"/>
        <v>0</v>
      </c>
      <c r="AW154" s="15">
        <f t="shared" si="124"/>
        <v>0</v>
      </c>
      <c r="AX154" s="101">
        <f t="shared" si="125"/>
        <v>0</v>
      </c>
      <c r="AY154" s="445"/>
      <c r="AZ154" s="445"/>
      <c r="BA154" s="445"/>
    </row>
    <row r="155" spans="1:53" x14ac:dyDescent="0.2">
      <c r="A155" s="38"/>
      <c r="B155" s="11" t="str">
        <f>IF(A155="","",VLOOKUP(A155,'II.Distribution of grant'!$A$6:$E$45,2,FALSE))</f>
        <v/>
      </c>
      <c r="C155" s="11" t="str">
        <f>IF(A155="","",VLOOKUP(A155,'II.Distribution of grant'!$A$6:$E$45,4,FALSE))</f>
        <v/>
      </c>
      <c r="D155" s="11" t="str">
        <f>IF(A155=""," ",VLOOKUP(C155,'Ceiling - Project impl.'!$A$1:$F$204,2,FALSE))</f>
        <v xml:space="preserve"> </v>
      </c>
      <c r="E155" s="6"/>
      <c r="F155" s="6"/>
      <c r="G155" s="6"/>
      <c r="H155" s="12" t="str">
        <f>IF(G155=""," ",VLOOKUP(C155,'Ceiling - Project impl.'!$A$1:$F$204,3,FALSE))</f>
        <v xml:space="preserve"> </v>
      </c>
      <c r="I155" s="13">
        <f t="shared" si="105"/>
        <v>0</v>
      </c>
      <c r="J155" s="14"/>
      <c r="K155" s="6"/>
      <c r="L155" s="12" t="str">
        <f>IF(K155=""," ",VLOOKUP(C155,'Ceiling - Project impl.'!$A$1:$F$204,4,FALSE))</f>
        <v xml:space="preserve"> </v>
      </c>
      <c r="M155" s="13">
        <f t="shared" si="106"/>
        <v>0</v>
      </c>
      <c r="N155" s="14"/>
      <c r="O155" s="6"/>
      <c r="P155" s="12" t="str">
        <f>IF(O155=""," ",VLOOKUP(C155,'Ceiling - Project impl.'!$A$1:$F$204,5,FALSE))</f>
        <v xml:space="preserve"> </v>
      </c>
      <c r="Q155" s="13">
        <f t="shared" si="107"/>
        <v>0</v>
      </c>
      <c r="R155" s="14"/>
      <c r="S155" s="6"/>
      <c r="T155" s="12" t="str">
        <f>IF(S155=""," ",VLOOKUP(C155,'Ceiling - Project impl.'!$A$1:$F$204,6,FALSE))</f>
        <v xml:space="preserve"> </v>
      </c>
      <c r="U155" s="13">
        <f t="shared" si="108"/>
        <v>0</v>
      </c>
      <c r="V155" s="76">
        <f t="shared" si="109"/>
        <v>0</v>
      </c>
      <c r="W155" s="15">
        <f t="shared" si="110"/>
        <v>0</v>
      </c>
      <c r="X155" s="141"/>
      <c r="Y155" s="6">
        <f t="shared" si="111"/>
        <v>0</v>
      </c>
      <c r="Z155" s="92"/>
      <c r="AA155" s="12" t="str">
        <f>IF(G155=""," ",VLOOKUP(C155,'Ceiling - Project impl.'!$A$1:$F$204,3,FALSE))</f>
        <v xml:space="preserve"> </v>
      </c>
      <c r="AB155" s="13">
        <f t="shared" si="112"/>
        <v>0</v>
      </c>
      <c r="AC155" s="100">
        <f t="shared" si="113"/>
        <v>0</v>
      </c>
      <c r="AD155" s="14"/>
      <c r="AE155" s="6">
        <f t="shared" si="114"/>
        <v>0</v>
      </c>
      <c r="AF155" s="92"/>
      <c r="AG155" s="12" t="str">
        <f>IF(K155=""," ",VLOOKUP(C155,'Ceiling - Project impl.'!$A$1:$F$204,4,FALSE))</f>
        <v xml:space="preserve"> </v>
      </c>
      <c r="AH155" s="13">
        <f t="shared" si="115"/>
        <v>0</v>
      </c>
      <c r="AI155" s="100">
        <f t="shared" si="116"/>
        <v>0</v>
      </c>
      <c r="AJ155" s="14"/>
      <c r="AK155" s="6">
        <f t="shared" si="117"/>
        <v>0</v>
      </c>
      <c r="AL155" s="92"/>
      <c r="AM155" s="12" t="str">
        <f>IF(O155=""," ",VLOOKUP(C155,'Ceiling - Project impl.'!$A$1:$F$204,5,FALSE))</f>
        <v xml:space="preserve"> </v>
      </c>
      <c r="AN155" s="13">
        <f t="shared" si="118"/>
        <v>0</v>
      </c>
      <c r="AO155" s="100">
        <f t="shared" si="119"/>
        <v>0</v>
      </c>
      <c r="AP155" s="14"/>
      <c r="AQ155" s="6">
        <f t="shared" si="120"/>
        <v>0</v>
      </c>
      <c r="AR155" s="92"/>
      <c r="AS155" s="12" t="str">
        <f>IF(S155=""," ",VLOOKUP(C155,'Ceiling - Project impl.'!$A$1:$F$204,6,FALSE))</f>
        <v xml:space="preserve"> </v>
      </c>
      <c r="AT155" s="13">
        <f t="shared" si="121"/>
        <v>0</v>
      </c>
      <c r="AU155" s="100">
        <f t="shared" si="122"/>
        <v>0</v>
      </c>
      <c r="AV155" s="76">
        <f t="shared" si="123"/>
        <v>0</v>
      </c>
      <c r="AW155" s="15">
        <f t="shared" si="124"/>
        <v>0</v>
      </c>
      <c r="AX155" s="101">
        <f t="shared" si="125"/>
        <v>0</v>
      </c>
      <c r="AY155" s="445"/>
      <c r="AZ155" s="445"/>
      <c r="BA155" s="445"/>
    </row>
    <row r="156" spans="1:53" x14ac:dyDescent="0.2">
      <c r="A156" s="38"/>
      <c r="B156" s="11" t="str">
        <f>IF(A156="","",VLOOKUP(A156,'II.Distribution of grant'!$A$6:$E$45,2,FALSE))</f>
        <v/>
      </c>
      <c r="C156" s="11" t="str">
        <f>IF(A156="","",VLOOKUP(A156,'II.Distribution of grant'!$A$6:$E$45,4,FALSE))</f>
        <v/>
      </c>
      <c r="D156" s="11" t="str">
        <f>IF(A156=""," ",VLOOKUP(C156,'Ceiling - Project impl.'!$A$1:$F$204,2,FALSE))</f>
        <v xml:space="preserve"> </v>
      </c>
      <c r="E156" s="6"/>
      <c r="F156" s="6"/>
      <c r="G156" s="6"/>
      <c r="H156" s="12" t="str">
        <f>IF(G156=""," ",VLOOKUP(C156,'Ceiling - Project impl.'!$A$1:$F$204,3,FALSE))</f>
        <v xml:space="preserve"> </v>
      </c>
      <c r="I156" s="13">
        <f t="shared" si="105"/>
        <v>0</v>
      </c>
      <c r="J156" s="14"/>
      <c r="K156" s="6"/>
      <c r="L156" s="12" t="str">
        <f>IF(K156=""," ",VLOOKUP(C156,'Ceiling - Project impl.'!$A$1:$F$204,4,FALSE))</f>
        <v xml:space="preserve"> </v>
      </c>
      <c r="M156" s="13">
        <f t="shared" si="106"/>
        <v>0</v>
      </c>
      <c r="N156" s="14"/>
      <c r="O156" s="6"/>
      <c r="P156" s="12" t="str">
        <f>IF(O156=""," ",VLOOKUP(C156,'Ceiling - Project impl.'!$A$1:$F$204,5,FALSE))</f>
        <v xml:space="preserve"> </v>
      </c>
      <c r="Q156" s="13">
        <f t="shared" si="107"/>
        <v>0</v>
      </c>
      <c r="R156" s="14"/>
      <c r="S156" s="6"/>
      <c r="T156" s="12" t="str">
        <f>IF(S156=""," ",VLOOKUP(C156,'Ceiling - Project impl.'!$A$1:$F$204,6,FALSE))</f>
        <v xml:space="preserve"> </v>
      </c>
      <c r="U156" s="13">
        <f t="shared" si="108"/>
        <v>0</v>
      </c>
      <c r="V156" s="76">
        <f t="shared" si="109"/>
        <v>0</v>
      </c>
      <c r="W156" s="15">
        <f t="shared" si="110"/>
        <v>0</v>
      </c>
      <c r="X156" s="141"/>
      <c r="Y156" s="6">
        <f t="shared" si="111"/>
        <v>0</v>
      </c>
      <c r="Z156" s="92"/>
      <c r="AA156" s="12" t="str">
        <f>IF(G156=""," ",VLOOKUP(C156,'Ceiling - Project impl.'!$A$1:$F$204,3,FALSE))</f>
        <v xml:space="preserve"> </v>
      </c>
      <c r="AB156" s="13">
        <f t="shared" si="112"/>
        <v>0</v>
      </c>
      <c r="AC156" s="100">
        <f t="shared" si="113"/>
        <v>0</v>
      </c>
      <c r="AD156" s="14"/>
      <c r="AE156" s="6">
        <f t="shared" si="114"/>
        <v>0</v>
      </c>
      <c r="AF156" s="92"/>
      <c r="AG156" s="12" t="str">
        <f>IF(K156=""," ",VLOOKUP(C156,'Ceiling - Project impl.'!$A$1:$F$204,4,FALSE))</f>
        <v xml:space="preserve"> </v>
      </c>
      <c r="AH156" s="13">
        <f t="shared" si="115"/>
        <v>0</v>
      </c>
      <c r="AI156" s="100">
        <f t="shared" si="116"/>
        <v>0</v>
      </c>
      <c r="AJ156" s="14"/>
      <c r="AK156" s="6">
        <f t="shared" si="117"/>
        <v>0</v>
      </c>
      <c r="AL156" s="92"/>
      <c r="AM156" s="12" t="str">
        <f>IF(O156=""," ",VLOOKUP(C156,'Ceiling - Project impl.'!$A$1:$F$204,5,FALSE))</f>
        <v xml:space="preserve"> </v>
      </c>
      <c r="AN156" s="13">
        <f t="shared" si="118"/>
        <v>0</v>
      </c>
      <c r="AO156" s="100">
        <f t="shared" si="119"/>
        <v>0</v>
      </c>
      <c r="AP156" s="14"/>
      <c r="AQ156" s="6">
        <f t="shared" si="120"/>
        <v>0</v>
      </c>
      <c r="AR156" s="92"/>
      <c r="AS156" s="12" t="str">
        <f>IF(S156=""," ",VLOOKUP(C156,'Ceiling - Project impl.'!$A$1:$F$204,6,FALSE))</f>
        <v xml:space="preserve"> </v>
      </c>
      <c r="AT156" s="13">
        <f t="shared" si="121"/>
        <v>0</v>
      </c>
      <c r="AU156" s="100">
        <f t="shared" si="122"/>
        <v>0</v>
      </c>
      <c r="AV156" s="76">
        <f t="shared" si="123"/>
        <v>0</v>
      </c>
      <c r="AW156" s="15">
        <f t="shared" si="124"/>
        <v>0</v>
      </c>
      <c r="AX156" s="101">
        <f t="shared" si="125"/>
        <v>0</v>
      </c>
      <c r="AY156" s="445"/>
      <c r="AZ156" s="445"/>
      <c r="BA156" s="445"/>
    </row>
    <row r="157" spans="1:53" x14ac:dyDescent="0.2">
      <c r="A157" s="38"/>
      <c r="B157" s="11" t="str">
        <f>IF(A157="","",VLOOKUP(A157,'II.Distribution of grant'!$A$6:$E$45,2,FALSE))</f>
        <v/>
      </c>
      <c r="C157" s="11" t="str">
        <f>IF(A157="","",VLOOKUP(A157,'II.Distribution of grant'!$A$6:$E$45,4,FALSE))</f>
        <v/>
      </c>
      <c r="D157" s="11" t="str">
        <f>IF(A157=""," ",VLOOKUP(C157,'Ceiling - Project impl.'!$A$1:$F$204,2,FALSE))</f>
        <v xml:space="preserve"> </v>
      </c>
      <c r="E157" s="6"/>
      <c r="F157" s="6"/>
      <c r="G157" s="6"/>
      <c r="H157" s="12" t="str">
        <f>IF(G157=""," ",VLOOKUP(C157,'Ceiling - Project impl.'!$A$1:$F$204,3,FALSE))</f>
        <v xml:space="preserve"> </v>
      </c>
      <c r="I157" s="13">
        <f t="shared" si="105"/>
        <v>0</v>
      </c>
      <c r="J157" s="14"/>
      <c r="K157" s="6"/>
      <c r="L157" s="12" t="str">
        <f>IF(K157=""," ",VLOOKUP(C157,'Ceiling - Project impl.'!$A$1:$F$204,4,FALSE))</f>
        <v xml:space="preserve"> </v>
      </c>
      <c r="M157" s="13">
        <f t="shared" si="106"/>
        <v>0</v>
      </c>
      <c r="N157" s="14"/>
      <c r="O157" s="6"/>
      <c r="P157" s="12" t="str">
        <f>IF(O157=""," ",VLOOKUP(C157,'Ceiling - Project impl.'!$A$1:$F$204,5,FALSE))</f>
        <v xml:space="preserve"> </v>
      </c>
      <c r="Q157" s="13">
        <f t="shared" si="107"/>
        <v>0</v>
      </c>
      <c r="R157" s="14"/>
      <c r="S157" s="6"/>
      <c r="T157" s="12" t="str">
        <f>IF(S157=""," ",VLOOKUP(C157,'Ceiling - Project impl.'!$A$1:$F$204,6,FALSE))</f>
        <v xml:space="preserve"> </v>
      </c>
      <c r="U157" s="13">
        <f t="shared" si="108"/>
        <v>0</v>
      </c>
      <c r="V157" s="76">
        <f t="shared" si="109"/>
        <v>0</v>
      </c>
      <c r="W157" s="15">
        <f t="shared" si="110"/>
        <v>0</v>
      </c>
      <c r="X157" s="141"/>
      <c r="Y157" s="6">
        <f t="shared" si="111"/>
        <v>0</v>
      </c>
      <c r="Z157" s="92"/>
      <c r="AA157" s="12" t="str">
        <f>IF(G157=""," ",VLOOKUP(C157,'Ceiling - Project impl.'!$A$1:$F$204,3,FALSE))</f>
        <v xml:space="preserve"> </v>
      </c>
      <c r="AB157" s="13">
        <f t="shared" si="112"/>
        <v>0</v>
      </c>
      <c r="AC157" s="100">
        <f t="shared" si="113"/>
        <v>0</v>
      </c>
      <c r="AD157" s="14"/>
      <c r="AE157" s="6">
        <f t="shared" si="114"/>
        <v>0</v>
      </c>
      <c r="AF157" s="92"/>
      <c r="AG157" s="12" t="str">
        <f>IF(K157=""," ",VLOOKUP(C157,'Ceiling - Project impl.'!$A$1:$F$204,4,FALSE))</f>
        <v xml:space="preserve"> </v>
      </c>
      <c r="AH157" s="13">
        <f t="shared" si="115"/>
        <v>0</v>
      </c>
      <c r="AI157" s="100">
        <f t="shared" si="116"/>
        <v>0</v>
      </c>
      <c r="AJ157" s="14"/>
      <c r="AK157" s="6">
        <f t="shared" si="117"/>
        <v>0</v>
      </c>
      <c r="AL157" s="92"/>
      <c r="AM157" s="12" t="str">
        <f>IF(O157=""," ",VLOOKUP(C157,'Ceiling - Project impl.'!$A$1:$F$204,5,FALSE))</f>
        <v xml:space="preserve"> </v>
      </c>
      <c r="AN157" s="13">
        <f t="shared" si="118"/>
        <v>0</v>
      </c>
      <c r="AO157" s="100">
        <f t="shared" si="119"/>
        <v>0</v>
      </c>
      <c r="AP157" s="14"/>
      <c r="AQ157" s="6">
        <f t="shared" si="120"/>
        <v>0</v>
      </c>
      <c r="AR157" s="92"/>
      <c r="AS157" s="12" t="str">
        <f>IF(S157=""," ",VLOOKUP(C157,'Ceiling - Project impl.'!$A$1:$F$204,6,FALSE))</f>
        <v xml:space="preserve"> </v>
      </c>
      <c r="AT157" s="13">
        <f t="shared" si="121"/>
        <v>0</v>
      </c>
      <c r="AU157" s="100">
        <f t="shared" si="122"/>
        <v>0</v>
      </c>
      <c r="AV157" s="76">
        <f t="shared" si="123"/>
        <v>0</v>
      </c>
      <c r="AW157" s="15">
        <f t="shared" si="124"/>
        <v>0</v>
      </c>
      <c r="AX157" s="101">
        <f t="shared" si="125"/>
        <v>0</v>
      </c>
      <c r="AY157" s="445"/>
      <c r="AZ157" s="445"/>
      <c r="BA157" s="445"/>
    </row>
    <row r="158" spans="1:53" x14ac:dyDescent="0.2">
      <c r="A158" s="38"/>
      <c r="B158" s="11" t="str">
        <f>IF(A158="","",VLOOKUP(A158,'II.Distribution of grant'!$A$6:$E$45,2,FALSE))</f>
        <v/>
      </c>
      <c r="C158" s="11" t="str">
        <f>IF(A158="","",VLOOKUP(A158,'II.Distribution of grant'!$A$6:$E$45,4,FALSE))</f>
        <v/>
      </c>
      <c r="D158" s="11" t="str">
        <f>IF(A158=""," ",VLOOKUP(C158,'Ceiling - Project impl.'!$A$1:$F$204,2,FALSE))</f>
        <v xml:space="preserve"> </v>
      </c>
      <c r="E158" s="6"/>
      <c r="F158" s="6"/>
      <c r="G158" s="6"/>
      <c r="H158" s="12" t="str">
        <f>IF(G158=""," ",VLOOKUP(C158,'Ceiling - Project impl.'!$A$1:$F$204,3,FALSE))</f>
        <v xml:space="preserve"> </v>
      </c>
      <c r="I158" s="13">
        <f t="shared" si="105"/>
        <v>0</v>
      </c>
      <c r="J158" s="14"/>
      <c r="K158" s="6"/>
      <c r="L158" s="12" t="str">
        <f>IF(K158=""," ",VLOOKUP(C158,'Ceiling - Project impl.'!$A$1:$F$204,4,FALSE))</f>
        <v xml:space="preserve"> </v>
      </c>
      <c r="M158" s="13">
        <f t="shared" si="106"/>
        <v>0</v>
      </c>
      <c r="N158" s="14"/>
      <c r="O158" s="6"/>
      <c r="P158" s="12" t="str">
        <f>IF(O158=""," ",VLOOKUP(C158,'Ceiling - Project impl.'!$A$1:$F$204,5,FALSE))</f>
        <v xml:space="preserve"> </v>
      </c>
      <c r="Q158" s="13">
        <f t="shared" si="107"/>
        <v>0</v>
      </c>
      <c r="R158" s="14"/>
      <c r="S158" s="6"/>
      <c r="T158" s="12" t="str">
        <f>IF(S158=""," ",VLOOKUP(C158,'Ceiling - Project impl.'!$A$1:$F$204,6,FALSE))</f>
        <v xml:space="preserve"> </v>
      </c>
      <c r="U158" s="13">
        <f t="shared" si="108"/>
        <v>0</v>
      </c>
      <c r="V158" s="76">
        <f t="shared" si="109"/>
        <v>0</v>
      </c>
      <c r="W158" s="15">
        <f t="shared" si="110"/>
        <v>0</v>
      </c>
      <c r="X158" s="141"/>
      <c r="Y158" s="6">
        <f t="shared" si="111"/>
        <v>0</v>
      </c>
      <c r="Z158" s="92"/>
      <c r="AA158" s="12" t="str">
        <f>IF(G158=""," ",VLOOKUP(C158,'Ceiling - Project impl.'!$A$1:$F$204,3,FALSE))</f>
        <v xml:space="preserve"> </v>
      </c>
      <c r="AB158" s="13">
        <f t="shared" si="112"/>
        <v>0</v>
      </c>
      <c r="AC158" s="100">
        <f t="shared" si="113"/>
        <v>0</v>
      </c>
      <c r="AD158" s="14"/>
      <c r="AE158" s="6">
        <f t="shared" si="114"/>
        <v>0</v>
      </c>
      <c r="AF158" s="92"/>
      <c r="AG158" s="12" t="str">
        <f>IF(K158=""," ",VLOOKUP(C158,'Ceiling - Project impl.'!$A$1:$F$204,4,FALSE))</f>
        <v xml:space="preserve"> </v>
      </c>
      <c r="AH158" s="13">
        <f t="shared" si="115"/>
        <v>0</v>
      </c>
      <c r="AI158" s="100">
        <f t="shared" si="116"/>
        <v>0</v>
      </c>
      <c r="AJ158" s="14"/>
      <c r="AK158" s="6">
        <f t="shared" si="117"/>
        <v>0</v>
      </c>
      <c r="AL158" s="92"/>
      <c r="AM158" s="12" t="str">
        <f>IF(O158=""," ",VLOOKUP(C158,'Ceiling - Project impl.'!$A$1:$F$204,5,FALSE))</f>
        <v xml:space="preserve"> </v>
      </c>
      <c r="AN158" s="13">
        <f t="shared" si="118"/>
        <v>0</v>
      </c>
      <c r="AO158" s="100">
        <f t="shared" si="119"/>
        <v>0</v>
      </c>
      <c r="AP158" s="14"/>
      <c r="AQ158" s="6">
        <f t="shared" si="120"/>
        <v>0</v>
      </c>
      <c r="AR158" s="92"/>
      <c r="AS158" s="12" t="str">
        <f>IF(S158=""," ",VLOOKUP(C158,'Ceiling - Project impl.'!$A$1:$F$204,6,FALSE))</f>
        <v xml:space="preserve"> </v>
      </c>
      <c r="AT158" s="13">
        <f t="shared" si="121"/>
        <v>0</v>
      </c>
      <c r="AU158" s="100">
        <f t="shared" si="122"/>
        <v>0</v>
      </c>
      <c r="AV158" s="76">
        <f t="shared" si="123"/>
        <v>0</v>
      </c>
      <c r="AW158" s="15">
        <f t="shared" si="124"/>
        <v>0</v>
      </c>
      <c r="AX158" s="101">
        <f t="shared" si="125"/>
        <v>0</v>
      </c>
      <c r="AY158" s="445"/>
      <c r="AZ158" s="445"/>
      <c r="BA158" s="445"/>
    </row>
    <row r="159" spans="1:53" x14ac:dyDescent="0.2">
      <c r="A159" s="38"/>
      <c r="B159" s="11" t="str">
        <f>IF(A159="","",VLOOKUP(A159,'II.Distribution of grant'!$A$6:$E$45,2,FALSE))</f>
        <v/>
      </c>
      <c r="C159" s="11" t="str">
        <f>IF(A159="","",VLOOKUP(A159,'II.Distribution of grant'!$A$6:$E$45,4,FALSE))</f>
        <v/>
      </c>
      <c r="D159" s="11" t="str">
        <f>IF(A159=""," ",VLOOKUP(C159,'Ceiling - Project impl.'!$A$1:$F$204,2,FALSE))</f>
        <v xml:space="preserve"> </v>
      </c>
      <c r="E159" s="6"/>
      <c r="F159" s="6"/>
      <c r="G159" s="6"/>
      <c r="H159" s="12" t="str">
        <f>IF(G159=""," ",VLOOKUP(C159,'Ceiling - Project impl.'!$A$1:$F$204,3,FALSE))</f>
        <v xml:space="preserve"> </v>
      </c>
      <c r="I159" s="13">
        <f t="shared" si="105"/>
        <v>0</v>
      </c>
      <c r="J159" s="14"/>
      <c r="K159" s="6"/>
      <c r="L159" s="12" t="str">
        <f>IF(K159=""," ",VLOOKUP(C159,'Ceiling - Project impl.'!$A$1:$F$204,4,FALSE))</f>
        <v xml:space="preserve"> </v>
      </c>
      <c r="M159" s="13">
        <f t="shared" si="106"/>
        <v>0</v>
      </c>
      <c r="N159" s="14"/>
      <c r="O159" s="6"/>
      <c r="P159" s="12" t="str">
        <f>IF(O159=""," ",VLOOKUP(C159,'Ceiling - Project impl.'!$A$1:$F$204,5,FALSE))</f>
        <v xml:space="preserve"> </v>
      </c>
      <c r="Q159" s="13">
        <f t="shared" si="107"/>
        <v>0</v>
      </c>
      <c r="R159" s="14"/>
      <c r="S159" s="6"/>
      <c r="T159" s="12" t="str">
        <f>IF(S159=""," ",VLOOKUP(C159,'Ceiling - Project impl.'!$A$1:$F$204,6,FALSE))</f>
        <v xml:space="preserve"> </v>
      </c>
      <c r="U159" s="13">
        <f t="shared" si="108"/>
        <v>0</v>
      </c>
      <c r="V159" s="76">
        <f t="shared" si="109"/>
        <v>0</v>
      </c>
      <c r="W159" s="15">
        <f t="shared" si="110"/>
        <v>0</v>
      </c>
      <c r="X159" s="141"/>
      <c r="Y159" s="6">
        <f t="shared" si="111"/>
        <v>0</v>
      </c>
      <c r="Z159" s="92"/>
      <c r="AA159" s="12" t="str">
        <f>IF(G159=""," ",VLOOKUP(C159,'Ceiling - Project impl.'!$A$1:$F$204,3,FALSE))</f>
        <v xml:space="preserve"> </v>
      </c>
      <c r="AB159" s="13">
        <f t="shared" si="112"/>
        <v>0</v>
      </c>
      <c r="AC159" s="100">
        <f t="shared" si="113"/>
        <v>0</v>
      </c>
      <c r="AD159" s="14"/>
      <c r="AE159" s="6">
        <f t="shared" si="114"/>
        <v>0</v>
      </c>
      <c r="AF159" s="92"/>
      <c r="AG159" s="12" t="str">
        <f>IF(K159=""," ",VLOOKUP(C159,'Ceiling - Project impl.'!$A$1:$F$204,4,FALSE))</f>
        <v xml:space="preserve"> </v>
      </c>
      <c r="AH159" s="13">
        <f t="shared" si="115"/>
        <v>0</v>
      </c>
      <c r="AI159" s="100">
        <f t="shared" si="116"/>
        <v>0</v>
      </c>
      <c r="AJ159" s="14"/>
      <c r="AK159" s="6">
        <f t="shared" si="117"/>
        <v>0</v>
      </c>
      <c r="AL159" s="92"/>
      <c r="AM159" s="12" t="str">
        <f>IF(O159=""," ",VLOOKUP(C159,'Ceiling - Project impl.'!$A$1:$F$204,5,FALSE))</f>
        <v xml:space="preserve"> </v>
      </c>
      <c r="AN159" s="13">
        <f t="shared" si="118"/>
        <v>0</v>
      </c>
      <c r="AO159" s="100">
        <f t="shared" si="119"/>
        <v>0</v>
      </c>
      <c r="AP159" s="14"/>
      <c r="AQ159" s="6">
        <f t="shared" si="120"/>
        <v>0</v>
      </c>
      <c r="AR159" s="92"/>
      <c r="AS159" s="12" t="str">
        <f>IF(S159=""," ",VLOOKUP(C159,'Ceiling - Project impl.'!$A$1:$F$204,6,FALSE))</f>
        <v xml:space="preserve"> </v>
      </c>
      <c r="AT159" s="13">
        <f t="shared" si="121"/>
        <v>0</v>
      </c>
      <c r="AU159" s="100">
        <f t="shared" si="122"/>
        <v>0</v>
      </c>
      <c r="AV159" s="76">
        <f t="shared" si="123"/>
        <v>0</v>
      </c>
      <c r="AW159" s="15">
        <f t="shared" si="124"/>
        <v>0</v>
      </c>
      <c r="AX159" s="101">
        <f t="shared" si="125"/>
        <v>0</v>
      </c>
      <c r="AY159" s="445"/>
      <c r="AZ159" s="445"/>
      <c r="BA159" s="445"/>
    </row>
    <row r="160" spans="1:53" x14ac:dyDescent="0.2">
      <c r="A160" s="38"/>
      <c r="B160" s="11" t="str">
        <f>IF(A160="","",VLOOKUP(A160,'II.Distribution of grant'!$A$6:$E$45,2,FALSE))</f>
        <v/>
      </c>
      <c r="C160" s="11" t="str">
        <f>IF(A160="","",VLOOKUP(A160,'II.Distribution of grant'!$A$6:$E$45,4,FALSE))</f>
        <v/>
      </c>
      <c r="D160" s="11" t="str">
        <f>IF(A160=""," ",VLOOKUP(C160,'Ceiling - Project impl.'!$A$1:$F$204,2,FALSE))</f>
        <v xml:space="preserve"> </v>
      </c>
      <c r="E160" s="6"/>
      <c r="F160" s="6"/>
      <c r="G160" s="6"/>
      <c r="H160" s="12" t="str">
        <f>IF(G160=""," ",VLOOKUP(C160,'Ceiling - Project impl.'!$A$1:$F$204,3,FALSE))</f>
        <v xml:space="preserve"> </v>
      </c>
      <c r="I160" s="13">
        <f t="shared" si="105"/>
        <v>0</v>
      </c>
      <c r="J160" s="14"/>
      <c r="K160" s="6"/>
      <c r="L160" s="12" t="str">
        <f>IF(K160=""," ",VLOOKUP(C160,'Ceiling - Project impl.'!$A$1:$F$204,4,FALSE))</f>
        <v xml:space="preserve"> </v>
      </c>
      <c r="M160" s="13">
        <f t="shared" si="106"/>
        <v>0</v>
      </c>
      <c r="N160" s="14"/>
      <c r="O160" s="6"/>
      <c r="P160" s="12" t="str">
        <f>IF(O160=""," ",VLOOKUP(C160,'Ceiling - Project impl.'!$A$1:$F$204,5,FALSE))</f>
        <v xml:space="preserve"> </v>
      </c>
      <c r="Q160" s="13">
        <f t="shared" si="107"/>
        <v>0</v>
      </c>
      <c r="R160" s="14"/>
      <c r="S160" s="6"/>
      <c r="T160" s="12" t="str">
        <f>IF(S160=""," ",VLOOKUP(C160,'Ceiling - Project impl.'!$A$1:$F$204,6,FALSE))</f>
        <v xml:space="preserve"> </v>
      </c>
      <c r="U160" s="13">
        <f t="shared" si="108"/>
        <v>0</v>
      </c>
      <c r="V160" s="76">
        <f t="shared" si="109"/>
        <v>0</v>
      </c>
      <c r="W160" s="15">
        <f t="shared" si="110"/>
        <v>0</v>
      </c>
      <c r="X160" s="141"/>
      <c r="Y160" s="6">
        <f t="shared" si="111"/>
        <v>0</v>
      </c>
      <c r="Z160" s="92"/>
      <c r="AA160" s="12" t="str">
        <f>IF(G160=""," ",VLOOKUP(C160,'Ceiling - Project impl.'!$A$1:$F$204,3,FALSE))</f>
        <v xml:space="preserve"> </v>
      </c>
      <c r="AB160" s="13">
        <f t="shared" si="112"/>
        <v>0</v>
      </c>
      <c r="AC160" s="100">
        <f t="shared" si="113"/>
        <v>0</v>
      </c>
      <c r="AD160" s="14"/>
      <c r="AE160" s="6">
        <f t="shared" si="114"/>
        <v>0</v>
      </c>
      <c r="AF160" s="92"/>
      <c r="AG160" s="12" t="str">
        <f>IF(K160=""," ",VLOOKUP(C160,'Ceiling - Project impl.'!$A$1:$F$204,4,FALSE))</f>
        <v xml:space="preserve"> </v>
      </c>
      <c r="AH160" s="13">
        <f t="shared" si="115"/>
        <v>0</v>
      </c>
      <c r="AI160" s="100">
        <f t="shared" si="116"/>
        <v>0</v>
      </c>
      <c r="AJ160" s="14"/>
      <c r="AK160" s="6">
        <f t="shared" si="117"/>
        <v>0</v>
      </c>
      <c r="AL160" s="92"/>
      <c r="AM160" s="12" t="str">
        <f>IF(O160=""," ",VLOOKUP(C160,'Ceiling - Project impl.'!$A$1:$F$204,5,FALSE))</f>
        <v xml:space="preserve"> </v>
      </c>
      <c r="AN160" s="13">
        <f t="shared" si="118"/>
        <v>0</v>
      </c>
      <c r="AO160" s="100">
        <f t="shared" si="119"/>
        <v>0</v>
      </c>
      <c r="AP160" s="14"/>
      <c r="AQ160" s="6">
        <f t="shared" si="120"/>
        <v>0</v>
      </c>
      <c r="AR160" s="92"/>
      <c r="AS160" s="12" t="str">
        <f>IF(S160=""," ",VLOOKUP(C160,'Ceiling - Project impl.'!$A$1:$F$204,6,FALSE))</f>
        <v xml:space="preserve"> </v>
      </c>
      <c r="AT160" s="13">
        <f t="shared" si="121"/>
        <v>0</v>
      </c>
      <c r="AU160" s="100">
        <f t="shared" si="122"/>
        <v>0</v>
      </c>
      <c r="AV160" s="76">
        <f t="shared" si="123"/>
        <v>0</v>
      </c>
      <c r="AW160" s="15">
        <f t="shared" si="124"/>
        <v>0</v>
      </c>
      <c r="AX160" s="101">
        <f t="shared" si="125"/>
        <v>0</v>
      </c>
      <c r="AY160" s="445"/>
      <c r="AZ160" s="445"/>
      <c r="BA160" s="445"/>
    </row>
    <row r="161" spans="1:53" x14ac:dyDescent="0.2">
      <c r="A161" s="38"/>
      <c r="B161" s="11" t="str">
        <f>IF(A161="","",VLOOKUP(A161,'II.Distribution of grant'!$A$6:$E$45,2,FALSE))</f>
        <v/>
      </c>
      <c r="C161" s="11" t="str">
        <f>IF(A161="","",VLOOKUP(A161,'II.Distribution of grant'!$A$6:$E$45,4,FALSE))</f>
        <v/>
      </c>
      <c r="D161" s="11" t="str">
        <f>IF(A161=""," ",VLOOKUP(C161,'Ceiling - Project impl.'!$A$1:$F$204,2,FALSE))</f>
        <v xml:space="preserve"> </v>
      </c>
      <c r="E161" s="6"/>
      <c r="F161" s="6"/>
      <c r="G161" s="6"/>
      <c r="H161" s="12" t="str">
        <f>IF(G161=""," ",VLOOKUP(C161,'Ceiling - Project impl.'!$A$1:$F$204,3,FALSE))</f>
        <v xml:space="preserve"> </v>
      </c>
      <c r="I161" s="13">
        <f t="shared" si="105"/>
        <v>0</v>
      </c>
      <c r="J161" s="14"/>
      <c r="K161" s="6"/>
      <c r="L161" s="12" t="str">
        <f>IF(K161=""," ",VLOOKUP(C161,'Ceiling - Project impl.'!$A$1:$F$204,4,FALSE))</f>
        <v xml:space="preserve"> </v>
      </c>
      <c r="M161" s="13">
        <f t="shared" si="106"/>
        <v>0</v>
      </c>
      <c r="N161" s="14"/>
      <c r="O161" s="6"/>
      <c r="P161" s="12" t="str">
        <f>IF(O161=""," ",VLOOKUP(C161,'Ceiling - Project impl.'!$A$1:$F$204,5,FALSE))</f>
        <v xml:space="preserve"> </v>
      </c>
      <c r="Q161" s="13">
        <f t="shared" si="107"/>
        <v>0</v>
      </c>
      <c r="R161" s="14"/>
      <c r="S161" s="6"/>
      <c r="T161" s="12" t="str">
        <f>IF(S161=""," ",VLOOKUP(C161,'Ceiling - Project impl.'!$A$1:$F$204,6,FALSE))</f>
        <v xml:space="preserve"> </v>
      </c>
      <c r="U161" s="13">
        <f t="shared" si="108"/>
        <v>0</v>
      </c>
      <c r="V161" s="76">
        <f t="shared" si="109"/>
        <v>0</v>
      </c>
      <c r="W161" s="15">
        <f t="shared" si="110"/>
        <v>0</v>
      </c>
      <c r="X161" s="141"/>
      <c r="Y161" s="6">
        <f t="shared" si="111"/>
        <v>0</v>
      </c>
      <c r="Z161" s="92"/>
      <c r="AA161" s="12" t="str">
        <f>IF(G161=""," ",VLOOKUP(C161,'Ceiling - Project impl.'!$A$1:$F$204,3,FALSE))</f>
        <v xml:space="preserve"> </v>
      </c>
      <c r="AB161" s="13">
        <f t="shared" si="112"/>
        <v>0</v>
      </c>
      <c r="AC161" s="100">
        <f t="shared" si="113"/>
        <v>0</v>
      </c>
      <c r="AD161" s="14"/>
      <c r="AE161" s="6">
        <f t="shared" si="114"/>
        <v>0</v>
      </c>
      <c r="AF161" s="92"/>
      <c r="AG161" s="12" t="str">
        <f>IF(K161=""," ",VLOOKUP(C161,'Ceiling - Project impl.'!$A$1:$F$204,4,FALSE))</f>
        <v xml:space="preserve"> </v>
      </c>
      <c r="AH161" s="13">
        <f t="shared" si="115"/>
        <v>0</v>
      </c>
      <c r="AI161" s="100">
        <f t="shared" si="116"/>
        <v>0</v>
      </c>
      <c r="AJ161" s="14"/>
      <c r="AK161" s="6">
        <f t="shared" si="117"/>
        <v>0</v>
      </c>
      <c r="AL161" s="92"/>
      <c r="AM161" s="12" t="str">
        <f>IF(O161=""," ",VLOOKUP(C161,'Ceiling - Project impl.'!$A$1:$F$204,5,FALSE))</f>
        <v xml:space="preserve"> </v>
      </c>
      <c r="AN161" s="13">
        <f t="shared" si="118"/>
        <v>0</v>
      </c>
      <c r="AO161" s="100">
        <f t="shared" si="119"/>
        <v>0</v>
      </c>
      <c r="AP161" s="14"/>
      <c r="AQ161" s="6">
        <f t="shared" si="120"/>
        <v>0</v>
      </c>
      <c r="AR161" s="92"/>
      <c r="AS161" s="12" t="str">
        <f>IF(S161=""," ",VLOOKUP(C161,'Ceiling - Project impl.'!$A$1:$F$204,6,FALSE))</f>
        <v xml:space="preserve"> </v>
      </c>
      <c r="AT161" s="13">
        <f t="shared" si="121"/>
        <v>0</v>
      </c>
      <c r="AU161" s="100">
        <f t="shared" si="122"/>
        <v>0</v>
      </c>
      <c r="AV161" s="76">
        <f t="shared" si="123"/>
        <v>0</v>
      </c>
      <c r="AW161" s="15">
        <f t="shared" si="124"/>
        <v>0</v>
      </c>
      <c r="AX161" s="101">
        <f t="shared" si="125"/>
        <v>0</v>
      </c>
      <c r="AY161" s="445"/>
      <c r="AZ161" s="445"/>
      <c r="BA161" s="445"/>
    </row>
    <row r="162" spans="1:53" x14ac:dyDescent="0.2">
      <c r="A162" s="38"/>
      <c r="B162" s="11" t="str">
        <f>IF(A162="","",VLOOKUP(A162,'II.Distribution of grant'!$A$6:$E$45,2,FALSE))</f>
        <v/>
      </c>
      <c r="C162" s="11" t="str">
        <f>IF(A162="","",VLOOKUP(A162,'II.Distribution of grant'!$A$6:$E$45,4,FALSE))</f>
        <v/>
      </c>
      <c r="D162" s="11" t="str">
        <f>IF(A162=""," ",VLOOKUP(C162,'Ceiling - Project impl.'!$A$1:$F$204,2,FALSE))</f>
        <v xml:space="preserve"> </v>
      </c>
      <c r="E162" s="6"/>
      <c r="F162" s="6"/>
      <c r="G162" s="6"/>
      <c r="H162" s="12" t="str">
        <f>IF(G162=""," ",VLOOKUP(C162,'Ceiling - Project impl.'!$A$1:$F$204,3,FALSE))</f>
        <v xml:space="preserve"> </v>
      </c>
      <c r="I162" s="13">
        <f t="shared" si="105"/>
        <v>0</v>
      </c>
      <c r="J162" s="14"/>
      <c r="K162" s="6"/>
      <c r="L162" s="12" t="str">
        <f>IF(K162=""," ",VLOOKUP(C162,'Ceiling - Project impl.'!$A$1:$F$204,4,FALSE))</f>
        <v xml:space="preserve"> </v>
      </c>
      <c r="M162" s="13">
        <f t="shared" si="106"/>
        <v>0</v>
      </c>
      <c r="N162" s="14"/>
      <c r="O162" s="6"/>
      <c r="P162" s="12" t="str">
        <f>IF(O162=""," ",VLOOKUP(C162,'Ceiling - Project impl.'!$A$1:$F$204,5,FALSE))</f>
        <v xml:space="preserve"> </v>
      </c>
      <c r="Q162" s="13">
        <f t="shared" si="107"/>
        <v>0</v>
      </c>
      <c r="R162" s="14"/>
      <c r="S162" s="6"/>
      <c r="T162" s="12" t="str">
        <f>IF(S162=""," ",VLOOKUP(C162,'Ceiling - Project impl.'!$A$1:$F$204,6,FALSE))</f>
        <v xml:space="preserve"> </v>
      </c>
      <c r="U162" s="13">
        <f t="shared" si="108"/>
        <v>0</v>
      </c>
      <c r="V162" s="76">
        <f t="shared" si="109"/>
        <v>0</v>
      </c>
      <c r="W162" s="15">
        <f t="shared" si="110"/>
        <v>0</v>
      </c>
      <c r="X162" s="141"/>
      <c r="Y162" s="6">
        <f t="shared" si="111"/>
        <v>0</v>
      </c>
      <c r="Z162" s="92"/>
      <c r="AA162" s="12" t="str">
        <f>IF(G162=""," ",VLOOKUP(C162,'Ceiling - Project impl.'!$A$1:$F$204,3,FALSE))</f>
        <v xml:space="preserve"> </v>
      </c>
      <c r="AB162" s="13">
        <f t="shared" si="112"/>
        <v>0</v>
      </c>
      <c r="AC162" s="100">
        <f t="shared" si="113"/>
        <v>0</v>
      </c>
      <c r="AD162" s="14"/>
      <c r="AE162" s="6">
        <f t="shared" si="114"/>
        <v>0</v>
      </c>
      <c r="AF162" s="92"/>
      <c r="AG162" s="12" t="str">
        <f>IF(K162=""," ",VLOOKUP(C162,'Ceiling - Project impl.'!$A$1:$F$204,4,FALSE))</f>
        <v xml:space="preserve"> </v>
      </c>
      <c r="AH162" s="13">
        <f t="shared" si="115"/>
        <v>0</v>
      </c>
      <c r="AI162" s="100">
        <f t="shared" si="116"/>
        <v>0</v>
      </c>
      <c r="AJ162" s="14"/>
      <c r="AK162" s="6">
        <f t="shared" si="117"/>
        <v>0</v>
      </c>
      <c r="AL162" s="92"/>
      <c r="AM162" s="12" t="str">
        <f>IF(O162=""," ",VLOOKUP(C162,'Ceiling - Project impl.'!$A$1:$F$204,5,FALSE))</f>
        <v xml:space="preserve"> </v>
      </c>
      <c r="AN162" s="13">
        <f t="shared" si="118"/>
        <v>0</v>
      </c>
      <c r="AO162" s="100">
        <f t="shared" si="119"/>
        <v>0</v>
      </c>
      <c r="AP162" s="14"/>
      <c r="AQ162" s="6">
        <f t="shared" si="120"/>
        <v>0</v>
      </c>
      <c r="AR162" s="92"/>
      <c r="AS162" s="12" t="str">
        <f>IF(S162=""," ",VLOOKUP(C162,'Ceiling - Project impl.'!$A$1:$F$204,6,FALSE))</f>
        <v xml:space="preserve"> </v>
      </c>
      <c r="AT162" s="13">
        <f t="shared" si="121"/>
        <v>0</v>
      </c>
      <c r="AU162" s="100">
        <f t="shared" si="122"/>
        <v>0</v>
      </c>
      <c r="AV162" s="76">
        <f t="shared" si="123"/>
        <v>0</v>
      </c>
      <c r="AW162" s="15">
        <f t="shared" si="124"/>
        <v>0</v>
      </c>
      <c r="AX162" s="101">
        <f t="shared" si="125"/>
        <v>0</v>
      </c>
      <c r="AY162" s="445"/>
      <c r="AZ162" s="445"/>
      <c r="BA162" s="445"/>
    </row>
    <row r="163" spans="1:53" x14ac:dyDescent="0.2">
      <c r="A163" s="38"/>
      <c r="B163" s="11" t="str">
        <f>IF(A163="","",VLOOKUP(A163,'II.Distribution of grant'!$A$6:$E$45,2,FALSE))</f>
        <v/>
      </c>
      <c r="C163" s="11" t="str">
        <f>IF(A163="","",VLOOKUP(A163,'II.Distribution of grant'!$A$6:$E$45,4,FALSE))</f>
        <v/>
      </c>
      <c r="D163" s="11" t="str">
        <f>IF(A163=""," ",VLOOKUP(C163,'Ceiling - Project impl.'!$A$1:$F$204,2,FALSE))</f>
        <v xml:space="preserve"> </v>
      </c>
      <c r="E163" s="6"/>
      <c r="F163" s="6"/>
      <c r="G163" s="6"/>
      <c r="H163" s="12" t="str">
        <f>IF(G163=""," ",VLOOKUP(C163,'Ceiling - Project impl.'!$A$1:$F$204,3,FALSE))</f>
        <v xml:space="preserve"> </v>
      </c>
      <c r="I163" s="13">
        <f t="shared" si="105"/>
        <v>0</v>
      </c>
      <c r="J163" s="14"/>
      <c r="K163" s="6"/>
      <c r="L163" s="12" t="str">
        <f>IF(K163=""," ",VLOOKUP(C163,'Ceiling - Project impl.'!$A$1:$F$204,4,FALSE))</f>
        <v xml:space="preserve"> </v>
      </c>
      <c r="M163" s="13">
        <f t="shared" si="106"/>
        <v>0</v>
      </c>
      <c r="N163" s="14"/>
      <c r="O163" s="6"/>
      <c r="P163" s="12" t="str">
        <f>IF(O163=""," ",VLOOKUP(C163,'Ceiling - Project impl.'!$A$1:$F$204,5,FALSE))</f>
        <v xml:space="preserve"> </v>
      </c>
      <c r="Q163" s="13">
        <f t="shared" si="107"/>
        <v>0</v>
      </c>
      <c r="R163" s="14"/>
      <c r="S163" s="6"/>
      <c r="T163" s="12" t="str">
        <f>IF(S163=""," ",VLOOKUP(C163,'Ceiling - Project impl.'!$A$1:$F$204,6,FALSE))</f>
        <v xml:space="preserve"> </v>
      </c>
      <c r="U163" s="13">
        <f t="shared" si="108"/>
        <v>0</v>
      </c>
      <c r="V163" s="76">
        <f t="shared" si="109"/>
        <v>0</v>
      </c>
      <c r="W163" s="15">
        <f t="shared" si="110"/>
        <v>0</v>
      </c>
      <c r="X163" s="141"/>
      <c r="Y163" s="6">
        <f t="shared" si="111"/>
        <v>0</v>
      </c>
      <c r="Z163" s="92"/>
      <c r="AA163" s="12" t="str">
        <f>IF(G163=""," ",VLOOKUP(C163,'Ceiling - Project impl.'!$A$1:$F$204,3,FALSE))</f>
        <v xml:space="preserve"> </v>
      </c>
      <c r="AB163" s="13">
        <f t="shared" si="112"/>
        <v>0</v>
      </c>
      <c r="AC163" s="100">
        <f t="shared" si="113"/>
        <v>0</v>
      </c>
      <c r="AD163" s="14"/>
      <c r="AE163" s="6">
        <f t="shared" si="114"/>
        <v>0</v>
      </c>
      <c r="AF163" s="92"/>
      <c r="AG163" s="12" t="str">
        <f>IF(K163=""," ",VLOOKUP(C163,'Ceiling - Project impl.'!$A$1:$F$204,4,FALSE))</f>
        <v xml:space="preserve"> </v>
      </c>
      <c r="AH163" s="13">
        <f t="shared" si="115"/>
        <v>0</v>
      </c>
      <c r="AI163" s="100">
        <f t="shared" si="116"/>
        <v>0</v>
      </c>
      <c r="AJ163" s="14"/>
      <c r="AK163" s="6">
        <f t="shared" si="117"/>
        <v>0</v>
      </c>
      <c r="AL163" s="92"/>
      <c r="AM163" s="12" t="str">
        <f>IF(O163=""," ",VLOOKUP(C163,'Ceiling - Project impl.'!$A$1:$F$204,5,FALSE))</f>
        <v xml:space="preserve"> </v>
      </c>
      <c r="AN163" s="13">
        <f t="shared" si="118"/>
        <v>0</v>
      </c>
      <c r="AO163" s="100">
        <f t="shared" si="119"/>
        <v>0</v>
      </c>
      <c r="AP163" s="14"/>
      <c r="AQ163" s="6">
        <f t="shared" si="120"/>
        <v>0</v>
      </c>
      <c r="AR163" s="92"/>
      <c r="AS163" s="12" t="str">
        <f>IF(S163=""," ",VLOOKUP(C163,'Ceiling - Project impl.'!$A$1:$F$204,6,FALSE))</f>
        <v xml:space="preserve"> </v>
      </c>
      <c r="AT163" s="13">
        <f t="shared" si="121"/>
        <v>0</v>
      </c>
      <c r="AU163" s="100">
        <f t="shared" si="122"/>
        <v>0</v>
      </c>
      <c r="AV163" s="76">
        <f t="shared" si="123"/>
        <v>0</v>
      </c>
      <c r="AW163" s="15">
        <f t="shared" si="124"/>
        <v>0</v>
      </c>
      <c r="AX163" s="101">
        <f t="shared" si="125"/>
        <v>0</v>
      </c>
      <c r="AY163" s="445"/>
      <c r="AZ163" s="445"/>
      <c r="BA163" s="445"/>
    </row>
    <row r="164" spans="1:53" x14ac:dyDescent="0.2">
      <c r="A164" s="38"/>
      <c r="B164" s="11" t="str">
        <f>IF(A164="","",VLOOKUP(A164,'II.Distribution of grant'!$A$6:$E$45,2,FALSE))</f>
        <v/>
      </c>
      <c r="C164" s="11" t="str">
        <f>IF(A164="","",VLOOKUP(A164,'II.Distribution of grant'!$A$6:$E$45,4,FALSE))</f>
        <v/>
      </c>
      <c r="D164" s="11" t="str">
        <f>IF(A164=""," ",VLOOKUP(C164,'Ceiling - Project impl.'!$A$1:$F$204,2,FALSE))</f>
        <v xml:space="preserve"> </v>
      </c>
      <c r="E164" s="6"/>
      <c r="F164" s="6"/>
      <c r="G164" s="6"/>
      <c r="H164" s="12" t="str">
        <f>IF(G164=""," ",VLOOKUP(C164,'Ceiling - Project impl.'!$A$1:$F$204,3,FALSE))</f>
        <v xml:space="preserve"> </v>
      </c>
      <c r="I164" s="13">
        <f t="shared" si="105"/>
        <v>0</v>
      </c>
      <c r="J164" s="14"/>
      <c r="K164" s="6"/>
      <c r="L164" s="12" t="str">
        <f>IF(K164=""," ",VLOOKUP(C164,'Ceiling - Project impl.'!$A$1:$F$204,4,FALSE))</f>
        <v xml:space="preserve"> </v>
      </c>
      <c r="M164" s="13">
        <f t="shared" si="106"/>
        <v>0</v>
      </c>
      <c r="N164" s="14"/>
      <c r="O164" s="6"/>
      <c r="P164" s="12" t="str">
        <f>IF(O164=""," ",VLOOKUP(C164,'Ceiling - Project impl.'!$A$1:$F$204,5,FALSE))</f>
        <v xml:space="preserve"> </v>
      </c>
      <c r="Q164" s="13">
        <f t="shared" si="107"/>
        <v>0</v>
      </c>
      <c r="R164" s="14"/>
      <c r="S164" s="6"/>
      <c r="T164" s="12" t="str">
        <f>IF(S164=""," ",VLOOKUP(C164,'Ceiling - Project impl.'!$A$1:$F$204,6,FALSE))</f>
        <v xml:space="preserve"> </v>
      </c>
      <c r="U164" s="13">
        <f t="shared" si="108"/>
        <v>0</v>
      </c>
      <c r="V164" s="76">
        <f t="shared" si="109"/>
        <v>0</v>
      </c>
      <c r="W164" s="15">
        <f t="shared" si="110"/>
        <v>0</v>
      </c>
      <c r="X164" s="141"/>
      <c r="Y164" s="6">
        <f t="shared" si="111"/>
        <v>0</v>
      </c>
      <c r="Z164" s="92"/>
      <c r="AA164" s="12" t="str">
        <f>IF(G164=""," ",VLOOKUP(C164,'Ceiling - Project impl.'!$A$1:$F$204,3,FALSE))</f>
        <v xml:space="preserve"> </v>
      </c>
      <c r="AB164" s="13">
        <f t="shared" si="112"/>
        <v>0</v>
      </c>
      <c r="AC164" s="100">
        <f t="shared" si="113"/>
        <v>0</v>
      </c>
      <c r="AD164" s="14"/>
      <c r="AE164" s="6">
        <f t="shared" si="114"/>
        <v>0</v>
      </c>
      <c r="AF164" s="92"/>
      <c r="AG164" s="12" t="str">
        <f>IF(K164=""," ",VLOOKUP(C164,'Ceiling - Project impl.'!$A$1:$F$204,4,FALSE))</f>
        <v xml:space="preserve"> </v>
      </c>
      <c r="AH164" s="13">
        <f t="shared" si="115"/>
        <v>0</v>
      </c>
      <c r="AI164" s="100">
        <f t="shared" si="116"/>
        <v>0</v>
      </c>
      <c r="AJ164" s="14"/>
      <c r="AK164" s="6">
        <f t="shared" si="117"/>
        <v>0</v>
      </c>
      <c r="AL164" s="92"/>
      <c r="AM164" s="12" t="str">
        <f>IF(O164=""," ",VLOOKUP(C164,'Ceiling - Project impl.'!$A$1:$F$204,5,FALSE))</f>
        <v xml:space="preserve"> </v>
      </c>
      <c r="AN164" s="13">
        <f t="shared" si="118"/>
        <v>0</v>
      </c>
      <c r="AO164" s="100">
        <f t="shared" si="119"/>
        <v>0</v>
      </c>
      <c r="AP164" s="14"/>
      <c r="AQ164" s="6">
        <f t="shared" si="120"/>
        <v>0</v>
      </c>
      <c r="AR164" s="92"/>
      <c r="AS164" s="12" t="str">
        <f>IF(S164=""," ",VLOOKUP(C164,'Ceiling - Project impl.'!$A$1:$F$204,6,FALSE))</f>
        <v xml:space="preserve"> </v>
      </c>
      <c r="AT164" s="13">
        <f t="shared" si="121"/>
        <v>0</v>
      </c>
      <c r="AU164" s="100">
        <f t="shared" si="122"/>
        <v>0</v>
      </c>
      <c r="AV164" s="76">
        <f t="shared" si="123"/>
        <v>0</v>
      </c>
      <c r="AW164" s="15">
        <f t="shared" si="124"/>
        <v>0</v>
      </c>
      <c r="AX164" s="101">
        <f t="shared" si="125"/>
        <v>0</v>
      </c>
      <c r="AY164" s="445"/>
      <c r="AZ164" s="445"/>
      <c r="BA164" s="445"/>
    </row>
    <row r="165" spans="1:53" x14ac:dyDescent="0.2">
      <c r="A165" s="38"/>
      <c r="B165" s="11" t="str">
        <f>IF(A165="","",VLOOKUP(A165,'II.Distribution of grant'!$A$6:$E$45,2,FALSE))</f>
        <v/>
      </c>
      <c r="C165" s="11" t="str">
        <f>IF(A165="","",VLOOKUP(A165,'II.Distribution of grant'!$A$6:$E$45,4,FALSE))</f>
        <v/>
      </c>
      <c r="D165" s="11" t="str">
        <f>IF(A165=""," ",VLOOKUP(C165,'Ceiling - Project impl.'!$A$1:$F$204,2,FALSE))</f>
        <v xml:space="preserve"> </v>
      </c>
      <c r="E165" s="6"/>
      <c r="F165" s="6"/>
      <c r="G165" s="6"/>
      <c r="H165" s="12" t="str">
        <f>IF(G165=""," ",VLOOKUP(C165,'Ceiling - Project impl.'!$A$1:$F$204,3,FALSE))</f>
        <v xml:space="preserve"> </v>
      </c>
      <c r="I165" s="13">
        <f t="shared" si="105"/>
        <v>0</v>
      </c>
      <c r="J165" s="14"/>
      <c r="K165" s="6"/>
      <c r="L165" s="12" t="str">
        <f>IF(K165=""," ",VLOOKUP(C165,'Ceiling - Project impl.'!$A$1:$F$204,4,FALSE))</f>
        <v xml:space="preserve"> </v>
      </c>
      <c r="M165" s="13">
        <f t="shared" si="106"/>
        <v>0</v>
      </c>
      <c r="N165" s="14"/>
      <c r="O165" s="6"/>
      <c r="P165" s="12" t="str">
        <f>IF(O165=""," ",VLOOKUP(C165,'Ceiling - Project impl.'!$A$1:$F$204,5,FALSE))</f>
        <v xml:space="preserve"> </v>
      </c>
      <c r="Q165" s="13">
        <f t="shared" si="107"/>
        <v>0</v>
      </c>
      <c r="R165" s="14"/>
      <c r="S165" s="6"/>
      <c r="T165" s="12" t="str">
        <f>IF(S165=""," ",VLOOKUP(C165,'Ceiling - Project impl.'!$A$1:$F$204,6,FALSE))</f>
        <v xml:space="preserve"> </v>
      </c>
      <c r="U165" s="13">
        <f t="shared" si="108"/>
        <v>0</v>
      </c>
      <c r="V165" s="76">
        <f t="shared" si="109"/>
        <v>0</v>
      </c>
      <c r="W165" s="15">
        <f t="shared" si="110"/>
        <v>0</v>
      </c>
      <c r="X165" s="141"/>
      <c r="Y165" s="6">
        <f t="shared" si="111"/>
        <v>0</v>
      </c>
      <c r="Z165" s="92"/>
      <c r="AA165" s="12" t="str">
        <f>IF(G165=""," ",VLOOKUP(C165,'Ceiling - Project impl.'!$A$1:$F$204,3,FALSE))</f>
        <v xml:space="preserve"> </v>
      </c>
      <c r="AB165" s="13">
        <f t="shared" si="112"/>
        <v>0</v>
      </c>
      <c r="AC165" s="100">
        <f t="shared" si="113"/>
        <v>0</v>
      </c>
      <c r="AD165" s="14"/>
      <c r="AE165" s="6">
        <f t="shared" si="114"/>
        <v>0</v>
      </c>
      <c r="AF165" s="92"/>
      <c r="AG165" s="12" t="str">
        <f>IF(K165=""," ",VLOOKUP(C165,'Ceiling - Project impl.'!$A$1:$F$204,4,FALSE))</f>
        <v xml:space="preserve"> </v>
      </c>
      <c r="AH165" s="13">
        <f t="shared" si="115"/>
        <v>0</v>
      </c>
      <c r="AI165" s="100">
        <f t="shared" si="116"/>
        <v>0</v>
      </c>
      <c r="AJ165" s="14"/>
      <c r="AK165" s="6">
        <f t="shared" si="117"/>
        <v>0</v>
      </c>
      <c r="AL165" s="92"/>
      <c r="AM165" s="12" t="str">
        <f>IF(O165=""," ",VLOOKUP(C165,'Ceiling - Project impl.'!$A$1:$F$204,5,FALSE))</f>
        <v xml:space="preserve"> </v>
      </c>
      <c r="AN165" s="13">
        <f t="shared" si="118"/>
        <v>0</v>
      </c>
      <c r="AO165" s="100">
        <f t="shared" si="119"/>
        <v>0</v>
      </c>
      <c r="AP165" s="14"/>
      <c r="AQ165" s="6">
        <f t="shared" si="120"/>
        <v>0</v>
      </c>
      <c r="AR165" s="92"/>
      <c r="AS165" s="12" t="str">
        <f>IF(S165=""," ",VLOOKUP(C165,'Ceiling - Project impl.'!$A$1:$F$204,6,FALSE))</f>
        <v xml:space="preserve"> </v>
      </c>
      <c r="AT165" s="13">
        <f t="shared" si="121"/>
        <v>0</v>
      </c>
      <c r="AU165" s="100">
        <f t="shared" si="122"/>
        <v>0</v>
      </c>
      <c r="AV165" s="76">
        <f t="shared" si="123"/>
        <v>0</v>
      </c>
      <c r="AW165" s="15">
        <f t="shared" si="124"/>
        <v>0</v>
      </c>
      <c r="AX165" s="101">
        <f t="shared" si="125"/>
        <v>0</v>
      </c>
      <c r="AY165" s="445"/>
      <c r="AZ165" s="445"/>
      <c r="BA165" s="445"/>
    </row>
    <row r="166" spans="1:53" x14ac:dyDescent="0.2">
      <c r="A166" s="38"/>
      <c r="B166" s="11" t="str">
        <f>IF(A166="","",VLOOKUP(A166,'II.Distribution of grant'!$A$6:$E$45,2,FALSE))</f>
        <v/>
      </c>
      <c r="C166" s="11" t="str">
        <f>IF(A166="","",VLOOKUP(A166,'II.Distribution of grant'!$A$6:$E$45,4,FALSE))</f>
        <v/>
      </c>
      <c r="D166" s="11" t="str">
        <f>IF(A166=""," ",VLOOKUP(C166,'Ceiling - Project impl.'!$A$1:$F$204,2,FALSE))</f>
        <v xml:space="preserve"> </v>
      </c>
      <c r="E166" s="6"/>
      <c r="F166" s="6"/>
      <c r="G166" s="6"/>
      <c r="H166" s="12" t="str">
        <f>IF(G166=""," ",VLOOKUP(C166,'Ceiling - Project impl.'!$A$1:$F$204,3,FALSE))</f>
        <v xml:space="preserve"> </v>
      </c>
      <c r="I166" s="13">
        <f t="shared" si="105"/>
        <v>0</v>
      </c>
      <c r="J166" s="14"/>
      <c r="K166" s="6"/>
      <c r="L166" s="12" t="str">
        <f>IF(K166=""," ",VLOOKUP(C166,'Ceiling - Project impl.'!$A$1:$F$204,4,FALSE))</f>
        <v xml:space="preserve"> </v>
      </c>
      <c r="M166" s="13">
        <f t="shared" si="106"/>
        <v>0</v>
      </c>
      <c r="N166" s="14"/>
      <c r="O166" s="6"/>
      <c r="P166" s="12" t="str">
        <f>IF(O166=""," ",VLOOKUP(C166,'Ceiling - Project impl.'!$A$1:$F$204,5,FALSE))</f>
        <v xml:space="preserve"> </v>
      </c>
      <c r="Q166" s="13">
        <f t="shared" si="107"/>
        <v>0</v>
      </c>
      <c r="R166" s="14"/>
      <c r="S166" s="6"/>
      <c r="T166" s="12" t="str">
        <f>IF(S166=""," ",VLOOKUP(C166,'Ceiling - Project impl.'!$A$1:$F$204,6,FALSE))</f>
        <v xml:space="preserve"> </v>
      </c>
      <c r="U166" s="13">
        <f t="shared" si="108"/>
        <v>0</v>
      </c>
      <c r="V166" s="76">
        <f t="shared" si="109"/>
        <v>0</v>
      </c>
      <c r="W166" s="15">
        <f t="shared" si="110"/>
        <v>0</v>
      </c>
      <c r="X166" s="141"/>
      <c r="Y166" s="6">
        <f t="shared" si="111"/>
        <v>0</v>
      </c>
      <c r="Z166" s="92"/>
      <c r="AA166" s="12" t="str">
        <f>IF(G166=""," ",VLOOKUP(C166,'Ceiling - Project impl.'!$A$1:$F$204,3,FALSE))</f>
        <v xml:space="preserve"> </v>
      </c>
      <c r="AB166" s="13">
        <f t="shared" si="112"/>
        <v>0</v>
      </c>
      <c r="AC166" s="100">
        <f t="shared" si="113"/>
        <v>0</v>
      </c>
      <c r="AD166" s="14"/>
      <c r="AE166" s="6">
        <f t="shared" si="114"/>
        <v>0</v>
      </c>
      <c r="AF166" s="92"/>
      <c r="AG166" s="12" t="str">
        <f>IF(K166=""," ",VLOOKUP(C166,'Ceiling - Project impl.'!$A$1:$F$204,4,FALSE))</f>
        <v xml:space="preserve"> </v>
      </c>
      <c r="AH166" s="13">
        <f t="shared" si="115"/>
        <v>0</v>
      </c>
      <c r="AI166" s="100">
        <f t="shared" si="116"/>
        <v>0</v>
      </c>
      <c r="AJ166" s="14"/>
      <c r="AK166" s="6">
        <f t="shared" si="117"/>
        <v>0</v>
      </c>
      <c r="AL166" s="92"/>
      <c r="AM166" s="12" t="str">
        <f>IF(O166=""," ",VLOOKUP(C166,'Ceiling - Project impl.'!$A$1:$F$204,5,FALSE))</f>
        <v xml:space="preserve"> </v>
      </c>
      <c r="AN166" s="13">
        <f t="shared" si="118"/>
        <v>0</v>
      </c>
      <c r="AO166" s="100">
        <f t="shared" si="119"/>
        <v>0</v>
      </c>
      <c r="AP166" s="14"/>
      <c r="AQ166" s="6">
        <f t="shared" si="120"/>
        <v>0</v>
      </c>
      <c r="AR166" s="92"/>
      <c r="AS166" s="12" t="str">
        <f>IF(S166=""," ",VLOOKUP(C166,'Ceiling - Project impl.'!$A$1:$F$204,6,FALSE))</f>
        <v xml:space="preserve"> </v>
      </c>
      <c r="AT166" s="13">
        <f t="shared" si="121"/>
        <v>0</v>
      </c>
      <c r="AU166" s="100">
        <f t="shared" si="122"/>
        <v>0</v>
      </c>
      <c r="AV166" s="76">
        <f t="shared" si="123"/>
        <v>0</v>
      </c>
      <c r="AW166" s="15">
        <f t="shared" si="124"/>
        <v>0</v>
      </c>
      <c r="AX166" s="101">
        <f t="shared" si="125"/>
        <v>0</v>
      </c>
      <c r="AY166" s="445"/>
      <c r="AZ166" s="445"/>
      <c r="BA166" s="445"/>
    </row>
    <row r="167" spans="1:53" x14ac:dyDescent="0.2">
      <c r="A167" s="38"/>
      <c r="B167" s="11" t="str">
        <f>IF(A167="","",VLOOKUP(A167,'II.Distribution of grant'!$A$6:$E$45,2,FALSE))</f>
        <v/>
      </c>
      <c r="C167" s="11" t="str">
        <f>IF(A167="","",VLOOKUP(A167,'II.Distribution of grant'!$A$6:$E$45,4,FALSE))</f>
        <v/>
      </c>
      <c r="D167" s="11" t="str">
        <f>IF(A167=""," ",VLOOKUP(C167,'Ceiling - Project impl.'!$A$1:$F$204,2,FALSE))</f>
        <v xml:space="preserve"> </v>
      </c>
      <c r="E167" s="6"/>
      <c r="F167" s="6"/>
      <c r="G167" s="6"/>
      <c r="H167" s="12" t="str">
        <f>IF(G167=""," ",VLOOKUP(C167,'Ceiling - Project impl.'!$A$1:$F$204,3,FALSE))</f>
        <v xml:space="preserve"> </v>
      </c>
      <c r="I167" s="13">
        <f t="shared" si="105"/>
        <v>0</v>
      </c>
      <c r="J167" s="14"/>
      <c r="K167" s="6"/>
      <c r="L167" s="12" t="str">
        <f>IF(K167=""," ",VLOOKUP(C167,'Ceiling - Project impl.'!$A$1:$F$204,4,FALSE))</f>
        <v xml:space="preserve"> </v>
      </c>
      <c r="M167" s="13">
        <f t="shared" si="106"/>
        <v>0</v>
      </c>
      <c r="N167" s="14"/>
      <c r="O167" s="6"/>
      <c r="P167" s="12" t="str">
        <f>IF(O167=""," ",VLOOKUP(C167,'Ceiling - Project impl.'!$A$1:$F$204,5,FALSE))</f>
        <v xml:space="preserve"> </v>
      </c>
      <c r="Q167" s="13">
        <f t="shared" si="107"/>
        <v>0</v>
      </c>
      <c r="R167" s="14"/>
      <c r="S167" s="6"/>
      <c r="T167" s="12" t="str">
        <f>IF(S167=""," ",VLOOKUP(C167,'Ceiling - Project impl.'!$A$1:$F$204,6,FALSE))</f>
        <v xml:space="preserve"> </v>
      </c>
      <c r="U167" s="13">
        <f t="shared" si="108"/>
        <v>0</v>
      </c>
      <c r="V167" s="76">
        <f t="shared" si="109"/>
        <v>0</v>
      </c>
      <c r="W167" s="15">
        <f t="shared" si="110"/>
        <v>0</v>
      </c>
      <c r="X167" s="141"/>
      <c r="Y167" s="6">
        <f t="shared" si="111"/>
        <v>0</v>
      </c>
      <c r="Z167" s="92"/>
      <c r="AA167" s="12" t="str">
        <f>IF(G167=""," ",VLOOKUP(C167,'Ceiling - Project impl.'!$A$1:$F$204,3,FALSE))</f>
        <v xml:space="preserve"> </v>
      </c>
      <c r="AB167" s="13">
        <f t="shared" si="112"/>
        <v>0</v>
      </c>
      <c r="AC167" s="100">
        <f t="shared" si="113"/>
        <v>0</v>
      </c>
      <c r="AD167" s="14"/>
      <c r="AE167" s="6">
        <f t="shared" si="114"/>
        <v>0</v>
      </c>
      <c r="AF167" s="92"/>
      <c r="AG167" s="12" t="str">
        <f>IF(K167=""," ",VLOOKUP(C167,'Ceiling - Project impl.'!$A$1:$F$204,4,FALSE))</f>
        <v xml:space="preserve"> </v>
      </c>
      <c r="AH167" s="13">
        <f t="shared" si="115"/>
        <v>0</v>
      </c>
      <c r="AI167" s="100">
        <f t="shared" si="116"/>
        <v>0</v>
      </c>
      <c r="AJ167" s="14"/>
      <c r="AK167" s="6">
        <f t="shared" si="117"/>
        <v>0</v>
      </c>
      <c r="AL167" s="92"/>
      <c r="AM167" s="12" t="str">
        <f>IF(O167=""," ",VLOOKUP(C167,'Ceiling - Project impl.'!$A$1:$F$204,5,FALSE))</f>
        <v xml:space="preserve"> </v>
      </c>
      <c r="AN167" s="13">
        <f t="shared" si="118"/>
        <v>0</v>
      </c>
      <c r="AO167" s="100">
        <f t="shared" si="119"/>
        <v>0</v>
      </c>
      <c r="AP167" s="14"/>
      <c r="AQ167" s="6">
        <f t="shared" si="120"/>
        <v>0</v>
      </c>
      <c r="AR167" s="92"/>
      <c r="AS167" s="12" t="str">
        <f>IF(S167=""," ",VLOOKUP(C167,'Ceiling - Project impl.'!$A$1:$F$204,6,FALSE))</f>
        <v xml:space="preserve"> </v>
      </c>
      <c r="AT167" s="13">
        <f t="shared" si="121"/>
        <v>0</v>
      </c>
      <c r="AU167" s="100">
        <f t="shared" si="122"/>
        <v>0</v>
      </c>
      <c r="AV167" s="76">
        <f t="shared" si="123"/>
        <v>0</v>
      </c>
      <c r="AW167" s="15">
        <f t="shared" si="124"/>
        <v>0</v>
      </c>
      <c r="AX167" s="101">
        <f t="shared" si="125"/>
        <v>0</v>
      </c>
      <c r="AY167" s="445"/>
      <c r="AZ167" s="445"/>
      <c r="BA167" s="445"/>
    </row>
    <row r="168" spans="1:53" x14ac:dyDescent="0.2">
      <c r="A168" s="38"/>
      <c r="B168" s="11" t="str">
        <f>IF(A168="","",VLOOKUP(A168,'II.Distribution of grant'!$A$6:$E$45,2,FALSE))</f>
        <v/>
      </c>
      <c r="C168" s="11" t="str">
        <f>IF(A168="","",VLOOKUP(A168,'II.Distribution of grant'!$A$6:$E$45,4,FALSE))</f>
        <v/>
      </c>
      <c r="D168" s="11" t="str">
        <f>IF(A168=""," ",VLOOKUP(C168,'Ceiling - Project impl.'!$A$1:$F$204,2,FALSE))</f>
        <v xml:space="preserve"> </v>
      </c>
      <c r="E168" s="6"/>
      <c r="F168" s="6"/>
      <c r="G168" s="6"/>
      <c r="H168" s="12" t="str">
        <f>IF(G168=""," ",VLOOKUP(C168,'Ceiling - Project impl.'!$A$1:$F$204,3,FALSE))</f>
        <v xml:space="preserve"> </v>
      </c>
      <c r="I168" s="13">
        <f t="shared" si="105"/>
        <v>0</v>
      </c>
      <c r="J168" s="14"/>
      <c r="K168" s="6"/>
      <c r="L168" s="12" t="str">
        <f>IF(K168=""," ",VLOOKUP(C168,'Ceiling - Project impl.'!$A$1:$F$204,4,FALSE))</f>
        <v xml:space="preserve"> </v>
      </c>
      <c r="M168" s="13">
        <f t="shared" si="106"/>
        <v>0</v>
      </c>
      <c r="N168" s="14"/>
      <c r="O168" s="6"/>
      <c r="P168" s="12" t="str">
        <f>IF(O168=""," ",VLOOKUP(C168,'Ceiling - Project impl.'!$A$1:$F$204,5,FALSE))</f>
        <v xml:space="preserve"> </v>
      </c>
      <c r="Q168" s="13">
        <f t="shared" si="107"/>
        <v>0</v>
      </c>
      <c r="R168" s="14"/>
      <c r="S168" s="6"/>
      <c r="T168" s="12" t="str">
        <f>IF(S168=""," ",VLOOKUP(C168,'Ceiling - Project impl.'!$A$1:$F$204,6,FALSE))</f>
        <v xml:space="preserve"> </v>
      </c>
      <c r="U168" s="13">
        <f t="shared" si="108"/>
        <v>0</v>
      </c>
      <c r="V168" s="76">
        <f t="shared" si="109"/>
        <v>0</v>
      </c>
      <c r="W168" s="15">
        <f t="shared" si="110"/>
        <v>0</v>
      </c>
      <c r="X168" s="141"/>
      <c r="Y168" s="6">
        <f t="shared" si="111"/>
        <v>0</v>
      </c>
      <c r="Z168" s="92"/>
      <c r="AA168" s="12" t="str">
        <f>IF(G168=""," ",VLOOKUP(C168,'Ceiling - Project impl.'!$A$1:$F$204,3,FALSE))</f>
        <v xml:space="preserve"> </v>
      </c>
      <c r="AB168" s="13">
        <f t="shared" si="112"/>
        <v>0</v>
      </c>
      <c r="AC168" s="100">
        <f t="shared" si="113"/>
        <v>0</v>
      </c>
      <c r="AD168" s="14"/>
      <c r="AE168" s="6">
        <f t="shared" si="114"/>
        <v>0</v>
      </c>
      <c r="AF168" s="92"/>
      <c r="AG168" s="12" t="str">
        <f>IF(K168=""," ",VLOOKUP(C168,'Ceiling - Project impl.'!$A$1:$F$204,4,FALSE))</f>
        <v xml:space="preserve"> </v>
      </c>
      <c r="AH168" s="13">
        <f t="shared" si="115"/>
        <v>0</v>
      </c>
      <c r="AI168" s="100">
        <f t="shared" si="116"/>
        <v>0</v>
      </c>
      <c r="AJ168" s="14"/>
      <c r="AK168" s="6">
        <f t="shared" si="117"/>
        <v>0</v>
      </c>
      <c r="AL168" s="92"/>
      <c r="AM168" s="12" t="str">
        <f>IF(O168=""," ",VLOOKUP(C168,'Ceiling - Project impl.'!$A$1:$F$204,5,FALSE))</f>
        <v xml:space="preserve"> </v>
      </c>
      <c r="AN168" s="13">
        <f t="shared" si="118"/>
        <v>0</v>
      </c>
      <c r="AO168" s="100">
        <f t="shared" si="119"/>
        <v>0</v>
      </c>
      <c r="AP168" s="14"/>
      <c r="AQ168" s="6">
        <f t="shared" si="120"/>
        <v>0</v>
      </c>
      <c r="AR168" s="92"/>
      <c r="AS168" s="12" t="str">
        <f>IF(S168=""," ",VLOOKUP(C168,'Ceiling - Project impl.'!$A$1:$F$204,6,FALSE))</f>
        <v xml:space="preserve"> </v>
      </c>
      <c r="AT168" s="13">
        <f t="shared" si="121"/>
        <v>0</v>
      </c>
      <c r="AU168" s="100">
        <f t="shared" si="122"/>
        <v>0</v>
      </c>
      <c r="AV168" s="76">
        <f t="shared" si="123"/>
        <v>0</v>
      </c>
      <c r="AW168" s="15">
        <f t="shared" si="124"/>
        <v>0</v>
      </c>
      <c r="AX168" s="101">
        <f t="shared" si="125"/>
        <v>0</v>
      </c>
      <c r="AY168" s="445"/>
      <c r="AZ168" s="445"/>
      <c r="BA168" s="445"/>
    </row>
    <row r="169" spans="1:53" x14ac:dyDescent="0.2">
      <c r="A169" s="38"/>
      <c r="B169" s="11" t="str">
        <f>IF(A169="","",VLOOKUP(A169,'II.Distribution of grant'!$A$6:$E$45,2,FALSE))</f>
        <v/>
      </c>
      <c r="C169" s="11" t="str">
        <f>IF(A169="","",VLOOKUP(A169,'II.Distribution of grant'!$A$6:$E$45,4,FALSE))</f>
        <v/>
      </c>
      <c r="D169" s="11" t="str">
        <f>IF(A169=""," ",VLOOKUP(C169,'Ceiling - Project impl.'!$A$1:$F$204,2,FALSE))</f>
        <v xml:space="preserve"> </v>
      </c>
      <c r="E169" s="6"/>
      <c r="F169" s="6"/>
      <c r="G169" s="6"/>
      <c r="H169" s="12" t="str">
        <f>IF(G169=""," ",VLOOKUP(C169,'Ceiling - Project impl.'!$A$1:$F$204,3,FALSE))</f>
        <v xml:space="preserve"> </v>
      </c>
      <c r="I169" s="13">
        <f t="shared" si="105"/>
        <v>0</v>
      </c>
      <c r="J169" s="14"/>
      <c r="K169" s="6"/>
      <c r="L169" s="12" t="str">
        <f>IF(K169=""," ",VLOOKUP(C169,'Ceiling - Project impl.'!$A$1:$F$204,4,FALSE))</f>
        <v xml:space="preserve"> </v>
      </c>
      <c r="M169" s="13">
        <f t="shared" si="106"/>
        <v>0</v>
      </c>
      <c r="N169" s="14"/>
      <c r="O169" s="6"/>
      <c r="P169" s="12" t="str">
        <f>IF(O169=""," ",VLOOKUP(C169,'Ceiling - Project impl.'!$A$1:$F$204,5,FALSE))</f>
        <v xml:space="preserve"> </v>
      </c>
      <c r="Q169" s="13">
        <f t="shared" si="107"/>
        <v>0</v>
      </c>
      <c r="R169" s="14"/>
      <c r="S169" s="6"/>
      <c r="T169" s="12" t="str">
        <f>IF(S169=""," ",VLOOKUP(C169,'Ceiling - Project impl.'!$A$1:$F$204,6,FALSE))</f>
        <v xml:space="preserve"> </v>
      </c>
      <c r="U169" s="13">
        <f t="shared" si="108"/>
        <v>0</v>
      </c>
      <c r="V169" s="76">
        <f t="shared" si="109"/>
        <v>0</v>
      </c>
      <c r="W169" s="15">
        <f t="shared" si="110"/>
        <v>0</v>
      </c>
      <c r="X169" s="141"/>
      <c r="Y169" s="6">
        <f t="shared" si="111"/>
        <v>0</v>
      </c>
      <c r="Z169" s="92"/>
      <c r="AA169" s="12" t="str">
        <f>IF(G169=""," ",VLOOKUP(C169,'Ceiling - Project impl.'!$A$1:$F$204,3,FALSE))</f>
        <v xml:space="preserve"> </v>
      </c>
      <c r="AB169" s="13">
        <f t="shared" si="112"/>
        <v>0</v>
      </c>
      <c r="AC169" s="100">
        <f t="shared" si="113"/>
        <v>0</v>
      </c>
      <c r="AD169" s="14"/>
      <c r="AE169" s="6">
        <f t="shared" si="114"/>
        <v>0</v>
      </c>
      <c r="AF169" s="92"/>
      <c r="AG169" s="12" t="str">
        <f>IF(K169=""," ",VLOOKUP(C169,'Ceiling - Project impl.'!$A$1:$F$204,4,FALSE))</f>
        <v xml:space="preserve"> </v>
      </c>
      <c r="AH169" s="13">
        <f t="shared" si="115"/>
        <v>0</v>
      </c>
      <c r="AI169" s="100">
        <f t="shared" si="116"/>
        <v>0</v>
      </c>
      <c r="AJ169" s="14"/>
      <c r="AK169" s="6">
        <f t="shared" si="117"/>
        <v>0</v>
      </c>
      <c r="AL169" s="92"/>
      <c r="AM169" s="12" t="str">
        <f>IF(O169=""," ",VLOOKUP(C169,'Ceiling - Project impl.'!$A$1:$F$204,5,FALSE))</f>
        <v xml:space="preserve"> </v>
      </c>
      <c r="AN169" s="13">
        <f t="shared" si="118"/>
        <v>0</v>
      </c>
      <c r="AO169" s="100">
        <f t="shared" si="119"/>
        <v>0</v>
      </c>
      <c r="AP169" s="14"/>
      <c r="AQ169" s="6">
        <f t="shared" si="120"/>
        <v>0</v>
      </c>
      <c r="AR169" s="92"/>
      <c r="AS169" s="12" t="str">
        <f>IF(S169=""," ",VLOOKUP(C169,'Ceiling - Project impl.'!$A$1:$F$204,6,FALSE))</f>
        <v xml:space="preserve"> </v>
      </c>
      <c r="AT169" s="13">
        <f t="shared" si="121"/>
        <v>0</v>
      </c>
      <c r="AU169" s="100">
        <f t="shared" si="122"/>
        <v>0</v>
      </c>
      <c r="AV169" s="76">
        <f t="shared" si="123"/>
        <v>0</v>
      </c>
      <c r="AW169" s="15">
        <f t="shared" si="124"/>
        <v>0</v>
      </c>
      <c r="AX169" s="101">
        <f t="shared" si="125"/>
        <v>0</v>
      </c>
      <c r="AY169" s="445"/>
      <c r="AZ169" s="445"/>
      <c r="BA169" s="445"/>
    </row>
    <row r="170" spans="1:53" x14ac:dyDescent="0.2">
      <c r="A170" s="38"/>
      <c r="B170" s="11" t="str">
        <f>IF(A170="","",VLOOKUP(A170,'II.Distribution of grant'!$A$6:$E$45,2,FALSE))</f>
        <v/>
      </c>
      <c r="C170" s="11" t="str">
        <f>IF(A170="","",VLOOKUP(A170,'II.Distribution of grant'!$A$6:$E$45,4,FALSE))</f>
        <v/>
      </c>
      <c r="D170" s="11" t="str">
        <f>IF(A170=""," ",VLOOKUP(C170,'Ceiling - Project impl.'!$A$1:$F$204,2,FALSE))</f>
        <v xml:space="preserve"> </v>
      </c>
      <c r="E170" s="6"/>
      <c r="F170" s="6"/>
      <c r="G170" s="6"/>
      <c r="H170" s="12" t="str">
        <f>IF(G170=""," ",VLOOKUP(C170,'Ceiling - Project impl.'!$A$1:$F$204,3,FALSE))</f>
        <v xml:space="preserve"> </v>
      </c>
      <c r="I170" s="13">
        <f t="shared" si="105"/>
        <v>0</v>
      </c>
      <c r="J170" s="14"/>
      <c r="K170" s="6"/>
      <c r="L170" s="12" t="str">
        <f>IF(K170=""," ",VLOOKUP(C170,'Ceiling - Project impl.'!$A$1:$F$204,4,FALSE))</f>
        <v xml:space="preserve"> </v>
      </c>
      <c r="M170" s="13">
        <f t="shared" si="106"/>
        <v>0</v>
      </c>
      <c r="N170" s="14"/>
      <c r="O170" s="6"/>
      <c r="P170" s="12" t="str">
        <f>IF(O170=""," ",VLOOKUP(C170,'Ceiling - Project impl.'!$A$1:$F$204,5,FALSE))</f>
        <v xml:space="preserve"> </v>
      </c>
      <c r="Q170" s="13">
        <f t="shared" si="107"/>
        <v>0</v>
      </c>
      <c r="R170" s="14"/>
      <c r="S170" s="6"/>
      <c r="T170" s="12" t="str">
        <f>IF(S170=""," ",VLOOKUP(C170,'Ceiling - Project impl.'!$A$1:$F$204,6,FALSE))</f>
        <v xml:space="preserve"> </v>
      </c>
      <c r="U170" s="13">
        <f t="shared" si="108"/>
        <v>0</v>
      </c>
      <c r="V170" s="76">
        <f t="shared" si="109"/>
        <v>0</v>
      </c>
      <c r="W170" s="15">
        <f t="shared" si="110"/>
        <v>0</v>
      </c>
      <c r="X170" s="141"/>
      <c r="Y170" s="6">
        <f t="shared" si="111"/>
        <v>0</v>
      </c>
      <c r="Z170" s="92"/>
      <c r="AA170" s="12" t="str">
        <f>IF(G170=""," ",VLOOKUP(C170,'Ceiling - Project impl.'!$A$1:$F$204,3,FALSE))</f>
        <v xml:space="preserve"> </v>
      </c>
      <c r="AB170" s="13">
        <f t="shared" si="112"/>
        <v>0</v>
      </c>
      <c r="AC170" s="100">
        <f t="shared" si="113"/>
        <v>0</v>
      </c>
      <c r="AD170" s="14"/>
      <c r="AE170" s="6">
        <f t="shared" si="114"/>
        <v>0</v>
      </c>
      <c r="AF170" s="92"/>
      <c r="AG170" s="12" t="str">
        <f>IF(K170=""," ",VLOOKUP(C170,'Ceiling - Project impl.'!$A$1:$F$204,4,FALSE))</f>
        <v xml:space="preserve"> </v>
      </c>
      <c r="AH170" s="13">
        <f t="shared" si="115"/>
        <v>0</v>
      </c>
      <c r="AI170" s="100">
        <f t="shared" si="116"/>
        <v>0</v>
      </c>
      <c r="AJ170" s="14"/>
      <c r="AK170" s="6">
        <f t="shared" si="117"/>
        <v>0</v>
      </c>
      <c r="AL170" s="92"/>
      <c r="AM170" s="12" t="str">
        <f>IF(O170=""," ",VLOOKUP(C170,'Ceiling - Project impl.'!$A$1:$F$204,5,FALSE))</f>
        <v xml:space="preserve"> </v>
      </c>
      <c r="AN170" s="13">
        <f t="shared" si="118"/>
        <v>0</v>
      </c>
      <c r="AO170" s="100">
        <f t="shared" si="119"/>
        <v>0</v>
      </c>
      <c r="AP170" s="14"/>
      <c r="AQ170" s="6">
        <f t="shared" si="120"/>
        <v>0</v>
      </c>
      <c r="AR170" s="92"/>
      <c r="AS170" s="12" t="str">
        <f>IF(S170=""," ",VLOOKUP(C170,'Ceiling - Project impl.'!$A$1:$F$204,6,FALSE))</f>
        <v xml:space="preserve"> </v>
      </c>
      <c r="AT170" s="13">
        <f t="shared" si="121"/>
        <v>0</v>
      </c>
      <c r="AU170" s="100">
        <f t="shared" si="122"/>
        <v>0</v>
      </c>
      <c r="AV170" s="76">
        <f t="shared" si="123"/>
        <v>0</v>
      </c>
      <c r="AW170" s="15">
        <f t="shared" si="124"/>
        <v>0</v>
      </c>
      <c r="AX170" s="101">
        <f t="shared" si="125"/>
        <v>0</v>
      </c>
      <c r="AY170" s="445"/>
      <c r="AZ170" s="445"/>
      <c r="BA170" s="445"/>
    </row>
    <row r="171" spans="1:53" x14ac:dyDescent="0.2">
      <c r="A171" s="38"/>
      <c r="B171" s="11" t="str">
        <f>IF(A171="","",VLOOKUP(A171,'II.Distribution of grant'!$A$6:$E$45,2,FALSE))</f>
        <v/>
      </c>
      <c r="C171" s="11" t="str">
        <f>IF(A171="","",VLOOKUP(A171,'II.Distribution of grant'!$A$6:$E$45,4,FALSE))</f>
        <v/>
      </c>
      <c r="D171" s="11" t="str">
        <f>IF(A171=""," ",VLOOKUP(C171,'Ceiling - Project impl.'!$A$1:$F$204,2,FALSE))</f>
        <v xml:space="preserve"> </v>
      </c>
      <c r="E171" s="6"/>
      <c r="F171" s="6"/>
      <c r="G171" s="6"/>
      <c r="H171" s="12" t="str">
        <f>IF(G171=""," ",VLOOKUP(C171,'Ceiling - Project impl.'!$A$1:$F$204,3,FALSE))</f>
        <v xml:space="preserve"> </v>
      </c>
      <c r="I171" s="13">
        <f t="shared" si="105"/>
        <v>0</v>
      </c>
      <c r="J171" s="14"/>
      <c r="K171" s="6"/>
      <c r="L171" s="12" t="str">
        <f>IF(K171=""," ",VLOOKUP(C171,'Ceiling - Project impl.'!$A$1:$F$204,4,FALSE))</f>
        <v xml:space="preserve"> </v>
      </c>
      <c r="M171" s="13">
        <f t="shared" si="106"/>
        <v>0</v>
      </c>
      <c r="N171" s="14"/>
      <c r="O171" s="6"/>
      <c r="P171" s="12" t="str">
        <f>IF(O171=""," ",VLOOKUP(C171,'Ceiling - Project impl.'!$A$1:$F$204,5,FALSE))</f>
        <v xml:space="preserve"> </v>
      </c>
      <c r="Q171" s="13">
        <f t="shared" si="107"/>
        <v>0</v>
      </c>
      <c r="R171" s="14"/>
      <c r="S171" s="6"/>
      <c r="T171" s="12" t="str">
        <f>IF(S171=""," ",VLOOKUP(C171,'Ceiling - Project impl.'!$A$1:$F$204,6,FALSE))</f>
        <v xml:space="preserve"> </v>
      </c>
      <c r="U171" s="13">
        <f t="shared" si="108"/>
        <v>0</v>
      </c>
      <c r="V171" s="76">
        <f t="shared" si="109"/>
        <v>0</v>
      </c>
      <c r="W171" s="15">
        <f t="shared" si="110"/>
        <v>0</v>
      </c>
      <c r="X171" s="141"/>
      <c r="Y171" s="6">
        <f t="shared" si="111"/>
        <v>0</v>
      </c>
      <c r="Z171" s="92"/>
      <c r="AA171" s="12" t="str">
        <f>IF(G171=""," ",VLOOKUP(C171,'Ceiling - Project impl.'!$A$1:$F$204,3,FALSE))</f>
        <v xml:space="preserve"> </v>
      </c>
      <c r="AB171" s="13">
        <f t="shared" si="112"/>
        <v>0</v>
      </c>
      <c r="AC171" s="100">
        <f t="shared" si="113"/>
        <v>0</v>
      </c>
      <c r="AD171" s="14"/>
      <c r="AE171" s="6">
        <f t="shared" si="114"/>
        <v>0</v>
      </c>
      <c r="AF171" s="92"/>
      <c r="AG171" s="12" t="str">
        <f>IF(K171=""," ",VLOOKUP(C171,'Ceiling - Project impl.'!$A$1:$F$204,4,FALSE))</f>
        <v xml:space="preserve"> </v>
      </c>
      <c r="AH171" s="13">
        <f t="shared" si="115"/>
        <v>0</v>
      </c>
      <c r="AI171" s="100">
        <f t="shared" si="116"/>
        <v>0</v>
      </c>
      <c r="AJ171" s="14"/>
      <c r="AK171" s="6">
        <f t="shared" si="117"/>
        <v>0</v>
      </c>
      <c r="AL171" s="92"/>
      <c r="AM171" s="12" t="str">
        <f>IF(O171=""," ",VLOOKUP(C171,'Ceiling - Project impl.'!$A$1:$F$204,5,FALSE))</f>
        <v xml:space="preserve"> </v>
      </c>
      <c r="AN171" s="13">
        <f t="shared" si="118"/>
        <v>0</v>
      </c>
      <c r="AO171" s="100">
        <f t="shared" si="119"/>
        <v>0</v>
      </c>
      <c r="AP171" s="14"/>
      <c r="AQ171" s="6">
        <f t="shared" si="120"/>
        <v>0</v>
      </c>
      <c r="AR171" s="92"/>
      <c r="AS171" s="12" t="str">
        <f>IF(S171=""," ",VLOOKUP(C171,'Ceiling - Project impl.'!$A$1:$F$204,6,FALSE))</f>
        <v xml:space="preserve"> </v>
      </c>
      <c r="AT171" s="13">
        <f t="shared" si="121"/>
        <v>0</v>
      </c>
      <c r="AU171" s="100">
        <f t="shared" si="122"/>
        <v>0</v>
      </c>
      <c r="AV171" s="76">
        <f t="shared" si="123"/>
        <v>0</v>
      </c>
      <c r="AW171" s="15">
        <f t="shared" si="124"/>
        <v>0</v>
      </c>
      <c r="AX171" s="101">
        <f t="shared" si="125"/>
        <v>0</v>
      </c>
      <c r="AY171" s="445"/>
      <c r="AZ171" s="445"/>
      <c r="BA171" s="445"/>
    </row>
    <row r="172" spans="1:53" x14ac:dyDescent="0.2">
      <c r="A172" s="38"/>
      <c r="B172" s="11" t="str">
        <f>IF(A172="","",VLOOKUP(A172,'II.Distribution of grant'!$A$6:$E$45,2,FALSE))</f>
        <v/>
      </c>
      <c r="C172" s="11" t="str">
        <f>IF(A172="","",VLOOKUP(A172,'II.Distribution of grant'!$A$6:$E$45,4,FALSE))</f>
        <v/>
      </c>
      <c r="D172" s="11" t="str">
        <f>IF(A172=""," ",VLOOKUP(C172,'Ceiling - Project impl.'!$A$1:$F$204,2,FALSE))</f>
        <v xml:space="preserve"> </v>
      </c>
      <c r="E172" s="6"/>
      <c r="F172" s="6"/>
      <c r="G172" s="6"/>
      <c r="H172" s="12" t="str">
        <f>IF(G172=""," ",VLOOKUP(C172,'Ceiling - Project impl.'!$A$1:$F$204,3,FALSE))</f>
        <v xml:space="preserve"> </v>
      </c>
      <c r="I172" s="13">
        <f t="shared" si="105"/>
        <v>0</v>
      </c>
      <c r="J172" s="14"/>
      <c r="K172" s="6"/>
      <c r="L172" s="12" t="str">
        <f>IF(K172=""," ",VLOOKUP(C172,'Ceiling - Project impl.'!$A$1:$F$204,4,FALSE))</f>
        <v xml:space="preserve"> </v>
      </c>
      <c r="M172" s="13">
        <f t="shared" si="106"/>
        <v>0</v>
      </c>
      <c r="N172" s="14"/>
      <c r="O172" s="6"/>
      <c r="P172" s="12" t="str">
        <f>IF(O172=""," ",VLOOKUP(C172,'Ceiling - Project impl.'!$A$1:$F$204,5,FALSE))</f>
        <v xml:space="preserve"> </v>
      </c>
      <c r="Q172" s="13">
        <f t="shared" si="107"/>
        <v>0</v>
      </c>
      <c r="R172" s="14"/>
      <c r="S172" s="6"/>
      <c r="T172" s="12" t="str">
        <f>IF(S172=""," ",VLOOKUP(C172,'Ceiling - Project impl.'!$A$1:$F$204,6,FALSE))</f>
        <v xml:space="preserve"> </v>
      </c>
      <c r="U172" s="13">
        <f t="shared" si="108"/>
        <v>0</v>
      </c>
      <c r="V172" s="76">
        <f t="shared" si="109"/>
        <v>0</v>
      </c>
      <c r="W172" s="15">
        <f t="shared" si="110"/>
        <v>0</v>
      </c>
      <c r="X172" s="141"/>
      <c r="Y172" s="6">
        <f t="shared" si="111"/>
        <v>0</v>
      </c>
      <c r="Z172" s="92"/>
      <c r="AA172" s="12" t="str">
        <f>IF(G172=""," ",VLOOKUP(C172,'Ceiling - Project impl.'!$A$1:$F$204,3,FALSE))</f>
        <v xml:space="preserve"> </v>
      </c>
      <c r="AB172" s="13">
        <f t="shared" si="112"/>
        <v>0</v>
      </c>
      <c r="AC172" s="100">
        <f t="shared" si="113"/>
        <v>0</v>
      </c>
      <c r="AD172" s="14"/>
      <c r="AE172" s="6">
        <f t="shared" si="114"/>
        <v>0</v>
      </c>
      <c r="AF172" s="92"/>
      <c r="AG172" s="12" t="str">
        <f>IF(K172=""," ",VLOOKUP(C172,'Ceiling - Project impl.'!$A$1:$F$204,4,FALSE))</f>
        <v xml:space="preserve"> </v>
      </c>
      <c r="AH172" s="13">
        <f t="shared" si="115"/>
        <v>0</v>
      </c>
      <c r="AI172" s="100">
        <f t="shared" si="116"/>
        <v>0</v>
      </c>
      <c r="AJ172" s="14"/>
      <c r="AK172" s="6">
        <f t="shared" si="117"/>
        <v>0</v>
      </c>
      <c r="AL172" s="92"/>
      <c r="AM172" s="12" t="str">
        <f>IF(O172=""," ",VLOOKUP(C172,'Ceiling - Project impl.'!$A$1:$F$204,5,FALSE))</f>
        <v xml:space="preserve"> </v>
      </c>
      <c r="AN172" s="13">
        <f t="shared" si="118"/>
        <v>0</v>
      </c>
      <c r="AO172" s="100">
        <f t="shared" si="119"/>
        <v>0</v>
      </c>
      <c r="AP172" s="14"/>
      <c r="AQ172" s="6">
        <f t="shared" si="120"/>
        <v>0</v>
      </c>
      <c r="AR172" s="92"/>
      <c r="AS172" s="12" t="str">
        <f>IF(S172=""," ",VLOOKUP(C172,'Ceiling - Project impl.'!$A$1:$F$204,6,FALSE))</f>
        <v xml:space="preserve"> </v>
      </c>
      <c r="AT172" s="13">
        <f t="shared" si="121"/>
        <v>0</v>
      </c>
      <c r="AU172" s="100">
        <f t="shared" si="122"/>
        <v>0</v>
      </c>
      <c r="AV172" s="76">
        <f t="shared" si="123"/>
        <v>0</v>
      </c>
      <c r="AW172" s="15">
        <f t="shared" si="124"/>
        <v>0</v>
      </c>
      <c r="AX172" s="101">
        <f t="shared" si="125"/>
        <v>0</v>
      </c>
      <c r="AY172" s="445"/>
      <c r="AZ172" s="445"/>
      <c r="BA172" s="445"/>
    </row>
    <row r="173" spans="1:53" x14ac:dyDescent="0.2">
      <c r="A173" s="38"/>
      <c r="B173" s="11" t="str">
        <f>IF(A173="","",VLOOKUP(A173,'II.Distribution of grant'!$A$6:$E$45,2,FALSE))</f>
        <v/>
      </c>
      <c r="C173" s="11" t="str">
        <f>IF(A173="","",VLOOKUP(A173,'II.Distribution of grant'!$A$6:$E$45,4,FALSE))</f>
        <v/>
      </c>
      <c r="D173" s="11" t="str">
        <f>IF(A173=""," ",VLOOKUP(C173,'Ceiling - Project impl.'!$A$1:$F$204,2,FALSE))</f>
        <v xml:space="preserve"> </v>
      </c>
      <c r="E173" s="6"/>
      <c r="F173" s="6"/>
      <c r="G173" s="6"/>
      <c r="H173" s="12" t="str">
        <f>IF(G173=""," ",VLOOKUP(C173,'Ceiling - Project impl.'!$A$1:$F$204,3,FALSE))</f>
        <v xml:space="preserve"> </v>
      </c>
      <c r="I173" s="13">
        <f t="shared" si="105"/>
        <v>0</v>
      </c>
      <c r="J173" s="14"/>
      <c r="K173" s="6"/>
      <c r="L173" s="12" t="str">
        <f>IF(K173=""," ",VLOOKUP(C173,'Ceiling - Project impl.'!$A$1:$F$204,4,FALSE))</f>
        <v xml:space="preserve"> </v>
      </c>
      <c r="M173" s="13">
        <f t="shared" si="106"/>
        <v>0</v>
      </c>
      <c r="N173" s="14"/>
      <c r="O173" s="6"/>
      <c r="P173" s="12" t="str">
        <f>IF(O173=""," ",VLOOKUP(C173,'Ceiling - Project impl.'!$A$1:$F$204,5,FALSE))</f>
        <v xml:space="preserve"> </v>
      </c>
      <c r="Q173" s="13">
        <f t="shared" si="107"/>
        <v>0</v>
      </c>
      <c r="R173" s="14"/>
      <c r="S173" s="6"/>
      <c r="T173" s="12" t="str">
        <f>IF(S173=""," ",VLOOKUP(C173,'Ceiling - Project impl.'!$A$1:$F$204,6,FALSE))</f>
        <v xml:space="preserve"> </v>
      </c>
      <c r="U173" s="13">
        <f t="shared" si="108"/>
        <v>0</v>
      </c>
      <c r="V173" s="76">
        <f t="shared" si="109"/>
        <v>0</v>
      </c>
      <c r="W173" s="15">
        <f t="shared" si="110"/>
        <v>0</v>
      </c>
      <c r="X173" s="141"/>
      <c r="Y173" s="6">
        <f t="shared" si="111"/>
        <v>0</v>
      </c>
      <c r="Z173" s="92"/>
      <c r="AA173" s="12" t="str">
        <f>IF(G173=""," ",VLOOKUP(C173,'Ceiling - Project impl.'!$A$1:$F$204,3,FALSE))</f>
        <v xml:space="preserve"> </v>
      </c>
      <c r="AB173" s="13">
        <f t="shared" si="112"/>
        <v>0</v>
      </c>
      <c r="AC173" s="100">
        <f t="shared" si="113"/>
        <v>0</v>
      </c>
      <c r="AD173" s="14"/>
      <c r="AE173" s="6">
        <f t="shared" si="114"/>
        <v>0</v>
      </c>
      <c r="AF173" s="92"/>
      <c r="AG173" s="12" t="str">
        <f>IF(K173=""," ",VLOOKUP(C173,'Ceiling - Project impl.'!$A$1:$F$204,4,FALSE))</f>
        <v xml:space="preserve"> </v>
      </c>
      <c r="AH173" s="13">
        <f t="shared" si="115"/>
        <v>0</v>
      </c>
      <c r="AI173" s="100">
        <f t="shared" si="116"/>
        <v>0</v>
      </c>
      <c r="AJ173" s="14"/>
      <c r="AK173" s="6">
        <f t="shared" si="117"/>
        <v>0</v>
      </c>
      <c r="AL173" s="92"/>
      <c r="AM173" s="12" t="str">
        <f>IF(O173=""," ",VLOOKUP(C173,'Ceiling - Project impl.'!$A$1:$F$204,5,FALSE))</f>
        <v xml:space="preserve"> </v>
      </c>
      <c r="AN173" s="13">
        <f t="shared" si="118"/>
        <v>0</v>
      </c>
      <c r="AO173" s="100">
        <f t="shared" si="119"/>
        <v>0</v>
      </c>
      <c r="AP173" s="14"/>
      <c r="AQ173" s="6">
        <f t="shared" si="120"/>
        <v>0</v>
      </c>
      <c r="AR173" s="92"/>
      <c r="AS173" s="12" t="str">
        <f>IF(S173=""," ",VLOOKUP(C173,'Ceiling - Project impl.'!$A$1:$F$204,6,FALSE))</f>
        <v xml:space="preserve"> </v>
      </c>
      <c r="AT173" s="13">
        <f t="shared" si="121"/>
        <v>0</v>
      </c>
      <c r="AU173" s="100">
        <f t="shared" si="122"/>
        <v>0</v>
      </c>
      <c r="AV173" s="76">
        <f t="shared" si="123"/>
        <v>0</v>
      </c>
      <c r="AW173" s="15">
        <f t="shared" si="124"/>
        <v>0</v>
      </c>
      <c r="AX173" s="101">
        <f t="shared" si="125"/>
        <v>0</v>
      </c>
      <c r="AY173" s="445"/>
      <c r="AZ173" s="445"/>
      <c r="BA173" s="445"/>
    </row>
    <row r="174" spans="1:53" x14ac:dyDescent="0.2">
      <c r="A174" s="38"/>
      <c r="B174" s="11" t="str">
        <f>IF(A174="","",VLOOKUP(A174,'II.Distribution of grant'!$A$6:$E$45,2,FALSE))</f>
        <v/>
      </c>
      <c r="C174" s="11" t="str">
        <f>IF(A174="","",VLOOKUP(A174,'II.Distribution of grant'!$A$6:$E$45,4,FALSE))</f>
        <v/>
      </c>
      <c r="D174" s="11" t="str">
        <f>IF(A174=""," ",VLOOKUP(C174,'Ceiling - Project impl.'!$A$1:$F$204,2,FALSE))</f>
        <v xml:space="preserve"> </v>
      </c>
      <c r="E174" s="6"/>
      <c r="F174" s="6"/>
      <c r="G174" s="6"/>
      <c r="H174" s="12" t="str">
        <f>IF(G174=""," ",VLOOKUP(C174,'Ceiling - Project impl.'!$A$1:$F$204,3,FALSE))</f>
        <v xml:space="preserve"> </v>
      </c>
      <c r="I174" s="13">
        <f t="shared" si="105"/>
        <v>0</v>
      </c>
      <c r="J174" s="14"/>
      <c r="K174" s="6"/>
      <c r="L174" s="12" t="str">
        <f>IF(K174=""," ",VLOOKUP(C174,'Ceiling - Project impl.'!$A$1:$F$204,4,FALSE))</f>
        <v xml:space="preserve"> </v>
      </c>
      <c r="M174" s="13">
        <f t="shared" si="106"/>
        <v>0</v>
      </c>
      <c r="N174" s="14"/>
      <c r="O174" s="6"/>
      <c r="P174" s="12" t="str">
        <f>IF(O174=""," ",VLOOKUP(C174,'Ceiling - Project impl.'!$A$1:$F$204,5,FALSE))</f>
        <v xml:space="preserve"> </v>
      </c>
      <c r="Q174" s="13">
        <f t="shared" si="107"/>
        <v>0</v>
      </c>
      <c r="R174" s="14"/>
      <c r="S174" s="6"/>
      <c r="T174" s="12" t="str">
        <f>IF(S174=""," ",VLOOKUP(C174,'Ceiling - Project impl.'!$A$1:$F$204,6,FALSE))</f>
        <v xml:space="preserve"> </v>
      </c>
      <c r="U174" s="13">
        <f t="shared" si="108"/>
        <v>0</v>
      </c>
      <c r="V174" s="76">
        <f t="shared" si="109"/>
        <v>0</v>
      </c>
      <c r="W174" s="15">
        <f t="shared" si="110"/>
        <v>0</v>
      </c>
      <c r="X174" s="141"/>
      <c r="Y174" s="6">
        <f t="shared" si="111"/>
        <v>0</v>
      </c>
      <c r="Z174" s="92"/>
      <c r="AA174" s="12" t="str">
        <f>IF(G174=""," ",VLOOKUP(C174,'Ceiling - Project impl.'!$A$1:$F$204,3,FALSE))</f>
        <v xml:space="preserve"> </v>
      </c>
      <c r="AB174" s="13">
        <f t="shared" si="112"/>
        <v>0</v>
      </c>
      <c r="AC174" s="100">
        <f t="shared" si="113"/>
        <v>0</v>
      </c>
      <c r="AD174" s="14"/>
      <c r="AE174" s="6">
        <f t="shared" si="114"/>
        <v>0</v>
      </c>
      <c r="AF174" s="92"/>
      <c r="AG174" s="12" t="str">
        <f>IF(K174=""," ",VLOOKUP(C174,'Ceiling - Project impl.'!$A$1:$F$204,4,FALSE))</f>
        <v xml:space="preserve"> </v>
      </c>
      <c r="AH174" s="13">
        <f t="shared" si="115"/>
        <v>0</v>
      </c>
      <c r="AI174" s="100">
        <f t="shared" si="116"/>
        <v>0</v>
      </c>
      <c r="AJ174" s="14"/>
      <c r="AK174" s="6">
        <f t="shared" si="117"/>
        <v>0</v>
      </c>
      <c r="AL174" s="92"/>
      <c r="AM174" s="12" t="str">
        <f>IF(O174=""," ",VLOOKUP(C174,'Ceiling - Project impl.'!$A$1:$F$204,5,FALSE))</f>
        <v xml:space="preserve"> </v>
      </c>
      <c r="AN174" s="13">
        <f t="shared" si="118"/>
        <v>0</v>
      </c>
      <c r="AO174" s="100">
        <f t="shared" si="119"/>
        <v>0</v>
      </c>
      <c r="AP174" s="14"/>
      <c r="AQ174" s="6">
        <f t="shared" si="120"/>
        <v>0</v>
      </c>
      <c r="AR174" s="92"/>
      <c r="AS174" s="12" t="str">
        <f>IF(S174=""," ",VLOOKUP(C174,'Ceiling - Project impl.'!$A$1:$F$204,6,FALSE))</f>
        <v xml:space="preserve"> </v>
      </c>
      <c r="AT174" s="13">
        <f t="shared" si="121"/>
        <v>0</v>
      </c>
      <c r="AU174" s="100">
        <f t="shared" si="122"/>
        <v>0</v>
      </c>
      <c r="AV174" s="76">
        <f t="shared" si="123"/>
        <v>0</v>
      </c>
      <c r="AW174" s="15">
        <f t="shared" si="124"/>
        <v>0</v>
      </c>
      <c r="AX174" s="101">
        <f t="shared" si="125"/>
        <v>0</v>
      </c>
      <c r="AY174" s="445"/>
      <c r="AZ174" s="445"/>
      <c r="BA174" s="445"/>
    </row>
    <row r="175" spans="1:53" x14ac:dyDescent="0.2">
      <c r="A175" s="38"/>
      <c r="B175" s="11" t="str">
        <f>IF(A175="","",VLOOKUP(A175,'II.Distribution of grant'!$A$6:$E$45,2,FALSE))</f>
        <v/>
      </c>
      <c r="C175" s="11" t="str">
        <f>IF(A175="","",VLOOKUP(A175,'II.Distribution of grant'!$A$6:$E$45,4,FALSE))</f>
        <v/>
      </c>
      <c r="D175" s="11" t="str">
        <f>IF(A175=""," ",VLOOKUP(C175,'Ceiling - Project impl.'!$A$1:$F$204,2,FALSE))</f>
        <v xml:space="preserve"> </v>
      </c>
      <c r="E175" s="6"/>
      <c r="F175" s="6"/>
      <c r="G175" s="6"/>
      <c r="H175" s="12" t="str">
        <f>IF(G175=""," ",VLOOKUP(C175,'Ceiling - Project impl.'!$A$1:$F$204,3,FALSE))</f>
        <v xml:space="preserve"> </v>
      </c>
      <c r="I175" s="13">
        <f t="shared" si="105"/>
        <v>0</v>
      </c>
      <c r="J175" s="14"/>
      <c r="K175" s="6"/>
      <c r="L175" s="12" t="str">
        <f>IF(K175=""," ",VLOOKUP(C175,'Ceiling - Project impl.'!$A$1:$F$204,4,FALSE))</f>
        <v xml:space="preserve"> </v>
      </c>
      <c r="M175" s="13">
        <f t="shared" si="106"/>
        <v>0</v>
      </c>
      <c r="N175" s="14"/>
      <c r="O175" s="6"/>
      <c r="P175" s="12" t="str">
        <f>IF(O175=""," ",VLOOKUP(C175,'Ceiling - Project impl.'!$A$1:$F$204,5,FALSE))</f>
        <v xml:space="preserve"> </v>
      </c>
      <c r="Q175" s="13">
        <f t="shared" si="107"/>
        <v>0</v>
      </c>
      <c r="R175" s="14"/>
      <c r="S175" s="6"/>
      <c r="T175" s="12" t="str">
        <f>IF(S175=""," ",VLOOKUP(C175,'Ceiling - Project impl.'!$A$1:$F$204,6,FALSE))</f>
        <v xml:space="preserve"> </v>
      </c>
      <c r="U175" s="13">
        <f t="shared" si="108"/>
        <v>0</v>
      </c>
      <c r="V175" s="76">
        <f t="shared" si="109"/>
        <v>0</v>
      </c>
      <c r="W175" s="15">
        <f t="shared" si="110"/>
        <v>0</v>
      </c>
      <c r="X175" s="141"/>
      <c r="Y175" s="6">
        <f t="shared" si="111"/>
        <v>0</v>
      </c>
      <c r="Z175" s="92"/>
      <c r="AA175" s="12" t="str">
        <f>IF(G175=""," ",VLOOKUP(C175,'Ceiling - Project impl.'!$A$1:$F$204,3,FALSE))</f>
        <v xml:space="preserve"> </v>
      </c>
      <c r="AB175" s="13">
        <f t="shared" si="112"/>
        <v>0</v>
      </c>
      <c r="AC175" s="100">
        <f t="shared" si="113"/>
        <v>0</v>
      </c>
      <c r="AD175" s="14"/>
      <c r="AE175" s="6">
        <f t="shared" si="114"/>
        <v>0</v>
      </c>
      <c r="AF175" s="92"/>
      <c r="AG175" s="12" t="str">
        <f>IF(K175=""," ",VLOOKUP(C175,'Ceiling - Project impl.'!$A$1:$F$204,4,FALSE))</f>
        <v xml:space="preserve"> </v>
      </c>
      <c r="AH175" s="13">
        <f t="shared" si="115"/>
        <v>0</v>
      </c>
      <c r="AI175" s="100">
        <f t="shared" si="116"/>
        <v>0</v>
      </c>
      <c r="AJ175" s="14"/>
      <c r="AK175" s="6">
        <f t="shared" si="117"/>
        <v>0</v>
      </c>
      <c r="AL175" s="92"/>
      <c r="AM175" s="12" t="str">
        <f>IF(O175=""," ",VLOOKUP(C175,'Ceiling - Project impl.'!$A$1:$F$204,5,FALSE))</f>
        <v xml:space="preserve"> </v>
      </c>
      <c r="AN175" s="13">
        <f t="shared" si="118"/>
        <v>0</v>
      </c>
      <c r="AO175" s="100">
        <f t="shared" si="119"/>
        <v>0</v>
      </c>
      <c r="AP175" s="14"/>
      <c r="AQ175" s="6">
        <f t="shared" si="120"/>
        <v>0</v>
      </c>
      <c r="AR175" s="92"/>
      <c r="AS175" s="12" t="str">
        <f>IF(S175=""," ",VLOOKUP(C175,'Ceiling - Project impl.'!$A$1:$F$204,6,FALSE))</f>
        <v xml:space="preserve"> </v>
      </c>
      <c r="AT175" s="13">
        <f t="shared" si="121"/>
        <v>0</v>
      </c>
      <c r="AU175" s="100">
        <f t="shared" si="122"/>
        <v>0</v>
      </c>
      <c r="AV175" s="76">
        <f t="shared" si="123"/>
        <v>0</v>
      </c>
      <c r="AW175" s="15">
        <f t="shared" si="124"/>
        <v>0</v>
      </c>
      <c r="AX175" s="101">
        <f t="shared" si="125"/>
        <v>0</v>
      </c>
      <c r="AY175" s="445"/>
      <c r="AZ175" s="445"/>
      <c r="BA175" s="445"/>
    </row>
    <row r="176" spans="1:53" x14ac:dyDescent="0.2">
      <c r="A176" s="38"/>
      <c r="B176" s="11" t="str">
        <f>IF(A176="","",VLOOKUP(A176,'II.Distribution of grant'!$A$6:$E$45,2,FALSE))</f>
        <v/>
      </c>
      <c r="C176" s="11" t="str">
        <f>IF(A176="","",VLOOKUP(A176,'II.Distribution of grant'!$A$6:$E$45,4,FALSE))</f>
        <v/>
      </c>
      <c r="D176" s="11" t="str">
        <f>IF(A176=""," ",VLOOKUP(C176,'Ceiling - Project impl.'!$A$1:$F$204,2,FALSE))</f>
        <v xml:space="preserve"> </v>
      </c>
      <c r="E176" s="6"/>
      <c r="F176" s="6"/>
      <c r="G176" s="6"/>
      <c r="H176" s="12" t="str">
        <f>IF(G176=""," ",VLOOKUP(C176,'Ceiling - Project impl.'!$A$1:$F$204,3,FALSE))</f>
        <v xml:space="preserve"> </v>
      </c>
      <c r="I176" s="13">
        <f t="shared" si="105"/>
        <v>0</v>
      </c>
      <c r="J176" s="14"/>
      <c r="K176" s="6"/>
      <c r="L176" s="12" t="str">
        <f>IF(K176=""," ",VLOOKUP(C176,'Ceiling - Project impl.'!$A$1:$F$204,4,FALSE))</f>
        <v xml:space="preserve"> </v>
      </c>
      <c r="M176" s="13">
        <f t="shared" si="106"/>
        <v>0</v>
      </c>
      <c r="N176" s="14"/>
      <c r="O176" s="6"/>
      <c r="P176" s="12" t="str">
        <f>IF(O176=""," ",VLOOKUP(C176,'Ceiling - Project impl.'!$A$1:$F$204,5,FALSE))</f>
        <v xml:space="preserve"> </v>
      </c>
      <c r="Q176" s="13">
        <f t="shared" si="107"/>
        <v>0</v>
      </c>
      <c r="R176" s="14"/>
      <c r="S176" s="6"/>
      <c r="T176" s="12" t="str">
        <f>IF(S176=""," ",VLOOKUP(C176,'Ceiling - Project impl.'!$A$1:$F$204,6,FALSE))</f>
        <v xml:space="preserve"> </v>
      </c>
      <c r="U176" s="13">
        <f t="shared" si="108"/>
        <v>0</v>
      </c>
      <c r="V176" s="76">
        <f t="shared" si="109"/>
        <v>0</v>
      </c>
      <c r="W176" s="15">
        <f t="shared" si="110"/>
        <v>0</v>
      </c>
      <c r="X176" s="141"/>
      <c r="Y176" s="6">
        <f t="shared" si="111"/>
        <v>0</v>
      </c>
      <c r="Z176" s="92"/>
      <c r="AA176" s="12" t="str">
        <f>IF(G176=""," ",VLOOKUP(C176,'Ceiling - Project impl.'!$A$1:$F$204,3,FALSE))</f>
        <v xml:space="preserve"> </v>
      </c>
      <c r="AB176" s="13">
        <f t="shared" si="112"/>
        <v>0</v>
      </c>
      <c r="AC176" s="100">
        <f t="shared" si="113"/>
        <v>0</v>
      </c>
      <c r="AD176" s="14"/>
      <c r="AE176" s="6">
        <f t="shared" si="114"/>
        <v>0</v>
      </c>
      <c r="AF176" s="92"/>
      <c r="AG176" s="12" t="str">
        <f>IF(K176=""," ",VLOOKUP(C176,'Ceiling - Project impl.'!$A$1:$F$204,4,FALSE))</f>
        <v xml:space="preserve"> </v>
      </c>
      <c r="AH176" s="13">
        <f t="shared" si="115"/>
        <v>0</v>
      </c>
      <c r="AI176" s="100">
        <f t="shared" si="116"/>
        <v>0</v>
      </c>
      <c r="AJ176" s="14"/>
      <c r="AK176" s="6">
        <f t="shared" si="117"/>
        <v>0</v>
      </c>
      <c r="AL176" s="92"/>
      <c r="AM176" s="12" t="str">
        <f>IF(O176=""," ",VLOOKUP(C176,'Ceiling - Project impl.'!$A$1:$F$204,5,FALSE))</f>
        <v xml:space="preserve"> </v>
      </c>
      <c r="AN176" s="13">
        <f t="shared" si="118"/>
        <v>0</v>
      </c>
      <c r="AO176" s="100">
        <f t="shared" si="119"/>
        <v>0</v>
      </c>
      <c r="AP176" s="14"/>
      <c r="AQ176" s="6">
        <f t="shared" si="120"/>
        <v>0</v>
      </c>
      <c r="AR176" s="92"/>
      <c r="AS176" s="12" t="str">
        <f>IF(S176=""," ",VLOOKUP(C176,'Ceiling - Project impl.'!$A$1:$F$204,6,FALSE))</f>
        <v xml:space="preserve"> </v>
      </c>
      <c r="AT176" s="13">
        <f t="shared" si="121"/>
        <v>0</v>
      </c>
      <c r="AU176" s="100">
        <f t="shared" si="122"/>
        <v>0</v>
      </c>
      <c r="AV176" s="76">
        <f t="shared" si="123"/>
        <v>0</v>
      </c>
      <c r="AW176" s="15">
        <f t="shared" si="124"/>
        <v>0</v>
      </c>
      <c r="AX176" s="101">
        <f t="shared" si="125"/>
        <v>0</v>
      </c>
      <c r="AY176" s="445"/>
      <c r="AZ176" s="445"/>
      <c r="BA176" s="445"/>
    </row>
    <row r="177" spans="1:53" x14ac:dyDescent="0.2">
      <c r="A177" s="38"/>
      <c r="B177" s="11" t="str">
        <f>IF(A177="","",VLOOKUP(A177,'II.Distribution of grant'!$A$6:$E$45,2,FALSE))</f>
        <v/>
      </c>
      <c r="C177" s="11" t="str">
        <f>IF(A177="","",VLOOKUP(A177,'II.Distribution of grant'!$A$6:$E$45,4,FALSE))</f>
        <v/>
      </c>
      <c r="D177" s="11" t="str">
        <f>IF(A177=""," ",VLOOKUP(C177,'Ceiling - Project impl.'!$A$1:$F$204,2,FALSE))</f>
        <v xml:space="preserve"> </v>
      </c>
      <c r="E177" s="6"/>
      <c r="F177" s="6"/>
      <c r="G177" s="6"/>
      <c r="H177" s="12" t="str">
        <f>IF(G177=""," ",VLOOKUP(C177,'Ceiling - Project impl.'!$A$1:$F$204,3,FALSE))</f>
        <v xml:space="preserve"> </v>
      </c>
      <c r="I177" s="13">
        <f t="shared" si="105"/>
        <v>0</v>
      </c>
      <c r="J177" s="14"/>
      <c r="K177" s="6"/>
      <c r="L177" s="12" t="str">
        <f>IF(K177=""," ",VLOOKUP(C177,'Ceiling - Project impl.'!$A$1:$F$204,4,FALSE))</f>
        <v xml:space="preserve"> </v>
      </c>
      <c r="M177" s="13">
        <f t="shared" si="106"/>
        <v>0</v>
      </c>
      <c r="N177" s="14"/>
      <c r="O177" s="6"/>
      <c r="P177" s="12" t="str">
        <f>IF(O177=""," ",VLOOKUP(C177,'Ceiling - Project impl.'!$A$1:$F$204,5,FALSE))</f>
        <v xml:space="preserve"> </v>
      </c>
      <c r="Q177" s="13">
        <f t="shared" si="107"/>
        <v>0</v>
      </c>
      <c r="R177" s="14"/>
      <c r="S177" s="6"/>
      <c r="T177" s="12" t="str">
        <f>IF(S177=""," ",VLOOKUP(C177,'Ceiling - Project impl.'!$A$1:$F$204,6,FALSE))</f>
        <v xml:space="preserve"> </v>
      </c>
      <c r="U177" s="13">
        <f t="shared" si="108"/>
        <v>0</v>
      </c>
      <c r="V177" s="76">
        <f t="shared" si="109"/>
        <v>0</v>
      </c>
      <c r="W177" s="15">
        <f t="shared" si="110"/>
        <v>0</v>
      </c>
      <c r="X177" s="141"/>
      <c r="Y177" s="6">
        <f t="shared" si="111"/>
        <v>0</v>
      </c>
      <c r="Z177" s="92"/>
      <c r="AA177" s="12" t="str">
        <f>IF(G177=""," ",VLOOKUP(C177,'Ceiling - Project impl.'!$A$1:$F$204,3,FALSE))</f>
        <v xml:space="preserve"> </v>
      </c>
      <c r="AB177" s="13">
        <f t="shared" si="112"/>
        <v>0</v>
      </c>
      <c r="AC177" s="100">
        <f t="shared" si="113"/>
        <v>0</v>
      </c>
      <c r="AD177" s="14"/>
      <c r="AE177" s="6">
        <f t="shared" si="114"/>
        <v>0</v>
      </c>
      <c r="AF177" s="92"/>
      <c r="AG177" s="12" t="str">
        <f>IF(K177=""," ",VLOOKUP(C177,'Ceiling - Project impl.'!$A$1:$F$204,4,FALSE))</f>
        <v xml:space="preserve"> </v>
      </c>
      <c r="AH177" s="13">
        <f t="shared" si="115"/>
        <v>0</v>
      </c>
      <c r="AI177" s="100">
        <f t="shared" si="116"/>
        <v>0</v>
      </c>
      <c r="AJ177" s="14"/>
      <c r="AK177" s="6">
        <f t="shared" si="117"/>
        <v>0</v>
      </c>
      <c r="AL177" s="92"/>
      <c r="AM177" s="12" t="str">
        <f>IF(O177=""," ",VLOOKUP(C177,'Ceiling - Project impl.'!$A$1:$F$204,5,FALSE))</f>
        <v xml:space="preserve"> </v>
      </c>
      <c r="AN177" s="13">
        <f t="shared" si="118"/>
        <v>0</v>
      </c>
      <c r="AO177" s="100">
        <f t="shared" si="119"/>
        <v>0</v>
      </c>
      <c r="AP177" s="14"/>
      <c r="AQ177" s="6">
        <f t="shared" si="120"/>
        <v>0</v>
      </c>
      <c r="AR177" s="92"/>
      <c r="AS177" s="12" t="str">
        <f>IF(S177=""," ",VLOOKUP(C177,'Ceiling - Project impl.'!$A$1:$F$204,6,FALSE))</f>
        <v xml:space="preserve"> </v>
      </c>
      <c r="AT177" s="13">
        <f t="shared" si="121"/>
        <v>0</v>
      </c>
      <c r="AU177" s="100">
        <f t="shared" si="122"/>
        <v>0</v>
      </c>
      <c r="AV177" s="76">
        <f t="shared" si="123"/>
        <v>0</v>
      </c>
      <c r="AW177" s="15">
        <f t="shared" si="124"/>
        <v>0</v>
      </c>
      <c r="AX177" s="101">
        <f t="shared" si="125"/>
        <v>0</v>
      </c>
      <c r="AY177" s="445"/>
      <c r="AZ177" s="445"/>
      <c r="BA177" s="445"/>
    </row>
    <row r="178" spans="1:53" x14ac:dyDescent="0.2">
      <c r="A178" s="38"/>
      <c r="B178" s="11" t="str">
        <f>IF(A178="","",VLOOKUP(A178,'II.Distribution of grant'!$A$6:$E$45,2,FALSE))</f>
        <v/>
      </c>
      <c r="C178" s="11" t="str">
        <f>IF(A178="","",VLOOKUP(A178,'II.Distribution of grant'!$A$6:$E$45,4,FALSE))</f>
        <v/>
      </c>
      <c r="D178" s="11" t="str">
        <f>IF(A178=""," ",VLOOKUP(C178,'Ceiling - Project impl.'!$A$1:$F$204,2,FALSE))</f>
        <v xml:space="preserve"> </v>
      </c>
      <c r="E178" s="6"/>
      <c r="F178" s="6"/>
      <c r="G178" s="6"/>
      <c r="H178" s="12" t="str">
        <f>IF(G178=""," ",VLOOKUP(C178,'Ceiling - Project impl.'!$A$1:$F$204,3,FALSE))</f>
        <v xml:space="preserve"> </v>
      </c>
      <c r="I178" s="13">
        <f t="shared" si="105"/>
        <v>0</v>
      </c>
      <c r="J178" s="14"/>
      <c r="K178" s="6"/>
      <c r="L178" s="12" t="str">
        <f>IF(K178=""," ",VLOOKUP(C178,'Ceiling - Project impl.'!$A$1:$F$204,4,FALSE))</f>
        <v xml:space="preserve"> </v>
      </c>
      <c r="M178" s="13">
        <f t="shared" si="106"/>
        <v>0</v>
      </c>
      <c r="N178" s="14"/>
      <c r="O178" s="6"/>
      <c r="P178" s="12" t="str">
        <f>IF(O178=""," ",VLOOKUP(C178,'Ceiling - Project impl.'!$A$1:$F$204,5,FALSE))</f>
        <v xml:space="preserve"> </v>
      </c>
      <c r="Q178" s="13">
        <f t="shared" si="107"/>
        <v>0</v>
      </c>
      <c r="R178" s="14"/>
      <c r="S178" s="6"/>
      <c r="T178" s="12" t="str">
        <f>IF(S178=""," ",VLOOKUP(C178,'Ceiling - Project impl.'!$A$1:$F$204,6,FALSE))</f>
        <v xml:space="preserve"> </v>
      </c>
      <c r="U178" s="13">
        <f t="shared" si="108"/>
        <v>0</v>
      </c>
      <c r="V178" s="76">
        <f t="shared" si="109"/>
        <v>0</v>
      </c>
      <c r="W178" s="15">
        <f t="shared" si="110"/>
        <v>0</v>
      </c>
      <c r="X178" s="141"/>
      <c r="Y178" s="6">
        <f t="shared" si="111"/>
        <v>0</v>
      </c>
      <c r="Z178" s="92"/>
      <c r="AA178" s="12" t="str">
        <f>IF(G178=""," ",VLOOKUP(C178,'Ceiling - Project impl.'!$A$1:$F$204,3,FALSE))</f>
        <v xml:space="preserve"> </v>
      </c>
      <c r="AB178" s="13">
        <f t="shared" si="112"/>
        <v>0</v>
      </c>
      <c r="AC178" s="100">
        <f t="shared" si="113"/>
        <v>0</v>
      </c>
      <c r="AD178" s="14"/>
      <c r="AE178" s="6">
        <f t="shared" si="114"/>
        <v>0</v>
      </c>
      <c r="AF178" s="92"/>
      <c r="AG178" s="12" t="str">
        <f>IF(K178=""," ",VLOOKUP(C178,'Ceiling - Project impl.'!$A$1:$F$204,4,FALSE))</f>
        <v xml:space="preserve"> </v>
      </c>
      <c r="AH178" s="13">
        <f t="shared" si="115"/>
        <v>0</v>
      </c>
      <c r="AI178" s="100">
        <f t="shared" si="116"/>
        <v>0</v>
      </c>
      <c r="AJ178" s="14"/>
      <c r="AK178" s="6">
        <f t="shared" si="117"/>
        <v>0</v>
      </c>
      <c r="AL178" s="92"/>
      <c r="AM178" s="12" t="str">
        <f>IF(O178=""," ",VLOOKUP(C178,'Ceiling - Project impl.'!$A$1:$F$204,5,FALSE))</f>
        <v xml:space="preserve"> </v>
      </c>
      <c r="AN178" s="13">
        <f t="shared" si="118"/>
        <v>0</v>
      </c>
      <c r="AO178" s="100">
        <f t="shared" si="119"/>
        <v>0</v>
      </c>
      <c r="AP178" s="14"/>
      <c r="AQ178" s="6">
        <f t="shared" si="120"/>
        <v>0</v>
      </c>
      <c r="AR178" s="92"/>
      <c r="AS178" s="12" t="str">
        <f>IF(S178=""," ",VLOOKUP(C178,'Ceiling - Project impl.'!$A$1:$F$204,6,FALSE))</f>
        <v xml:space="preserve"> </v>
      </c>
      <c r="AT178" s="13">
        <f t="shared" si="121"/>
        <v>0</v>
      </c>
      <c r="AU178" s="100">
        <f t="shared" si="122"/>
        <v>0</v>
      </c>
      <c r="AV178" s="76">
        <f t="shared" si="123"/>
        <v>0</v>
      </c>
      <c r="AW178" s="15">
        <f t="shared" si="124"/>
        <v>0</v>
      </c>
      <c r="AX178" s="101">
        <f t="shared" si="125"/>
        <v>0</v>
      </c>
      <c r="AY178" s="445"/>
      <c r="AZ178" s="445"/>
      <c r="BA178" s="445"/>
    </row>
    <row r="179" spans="1:53" x14ac:dyDescent="0.2">
      <c r="A179" s="38"/>
      <c r="B179" s="11" t="str">
        <f>IF(A179="","",VLOOKUP(A179,'II.Distribution of grant'!$A$6:$E$45,2,FALSE))</f>
        <v/>
      </c>
      <c r="C179" s="11" t="str">
        <f>IF(A179="","",VLOOKUP(A179,'II.Distribution of grant'!$A$6:$E$45,4,FALSE))</f>
        <v/>
      </c>
      <c r="D179" s="11" t="str">
        <f>IF(A179=""," ",VLOOKUP(C179,'Ceiling - Project impl.'!$A$1:$F$204,2,FALSE))</f>
        <v xml:space="preserve"> </v>
      </c>
      <c r="E179" s="6"/>
      <c r="F179" s="6"/>
      <c r="G179" s="6"/>
      <c r="H179" s="12" t="str">
        <f>IF(G179=""," ",VLOOKUP(C179,'Ceiling - Project impl.'!$A$1:$F$204,3,FALSE))</f>
        <v xml:space="preserve"> </v>
      </c>
      <c r="I179" s="13">
        <f t="shared" si="105"/>
        <v>0</v>
      </c>
      <c r="J179" s="14"/>
      <c r="K179" s="6"/>
      <c r="L179" s="12" t="str">
        <f>IF(K179=""," ",VLOOKUP(C179,'Ceiling - Project impl.'!$A$1:$F$204,4,FALSE))</f>
        <v xml:space="preserve"> </v>
      </c>
      <c r="M179" s="13">
        <f t="shared" si="106"/>
        <v>0</v>
      </c>
      <c r="N179" s="14"/>
      <c r="O179" s="6"/>
      <c r="P179" s="12" t="str">
        <f>IF(O179=""," ",VLOOKUP(C179,'Ceiling - Project impl.'!$A$1:$F$204,5,FALSE))</f>
        <v xml:space="preserve"> </v>
      </c>
      <c r="Q179" s="13">
        <f t="shared" si="107"/>
        <v>0</v>
      </c>
      <c r="R179" s="14"/>
      <c r="S179" s="6"/>
      <c r="T179" s="12" t="str">
        <f>IF(S179=""," ",VLOOKUP(C179,'Ceiling - Project impl.'!$A$1:$F$204,6,FALSE))</f>
        <v xml:space="preserve"> </v>
      </c>
      <c r="U179" s="13">
        <f t="shared" si="108"/>
        <v>0</v>
      </c>
      <c r="V179" s="76">
        <f t="shared" si="109"/>
        <v>0</v>
      </c>
      <c r="W179" s="15">
        <f t="shared" si="110"/>
        <v>0</v>
      </c>
      <c r="X179" s="141"/>
      <c r="Y179" s="6">
        <f t="shared" si="111"/>
        <v>0</v>
      </c>
      <c r="Z179" s="92"/>
      <c r="AA179" s="12" t="str">
        <f>IF(G179=""," ",VLOOKUP(C179,'Ceiling - Project impl.'!$A$1:$F$204,3,FALSE))</f>
        <v xml:space="preserve"> </v>
      </c>
      <c r="AB179" s="13">
        <f t="shared" si="112"/>
        <v>0</v>
      </c>
      <c r="AC179" s="100">
        <f t="shared" si="113"/>
        <v>0</v>
      </c>
      <c r="AD179" s="14"/>
      <c r="AE179" s="6">
        <f t="shared" si="114"/>
        <v>0</v>
      </c>
      <c r="AF179" s="92"/>
      <c r="AG179" s="12" t="str">
        <f>IF(K179=""," ",VLOOKUP(C179,'Ceiling - Project impl.'!$A$1:$F$204,4,FALSE))</f>
        <v xml:space="preserve"> </v>
      </c>
      <c r="AH179" s="13">
        <f t="shared" si="115"/>
        <v>0</v>
      </c>
      <c r="AI179" s="100">
        <f t="shared" si="116"/>
        <v>0</v>
      </c>
      <c r="AJ179" s="14"/>
      <c r="AK179" s="6">
        <f t="shared" si="117"/>
        <v>0</v>
      </c>
      <c r="AL179" s="92"/>
      <c r="AM179" s="12" t="str">
        <f>IF(O179=""," ",VLOOKUP(C179,'Ceiling - Project impl.'!$A$1:$F$204,5,FALSE))</f>
        <v xml:space="preserve"> </v>
      </c>
      <c r="AN179" s="13">
        <f t="shared" si="118"/>
        <v>0</v>
      </c>
      <c r="AO179" s="100">
        <f t="shared" si="119"/>
        <v>0</v>
      </c>
      <c r="AP179" s="14"/>
      <c r="AQ179" s="6">
        <f t="shared" si="120"/>
        <v>0</v>
      </c>
      <c r="AR179" s="92"/>
      <c r="AS179" s="12" t="str">
        <f>IF(S179=""," ",VLOOKUP(C179,'Ceiling - Project impl.'!$A$1:$F$204,6,FALSE))</f>
        <v xml:space="preserve"> </v>
      </c>
      <c r="AT179" s="13">
        <f t="shared" si="121"/>
        <v>0</v>
      </c>
      <c r="AU179" s="100">
        <f t="shared" si="122"/>
        <v>0</v>
      </c>
      <c r="AV179" s="76">
        <f t="shared" si="123"/>
        <v>0</v>
      </c>
      <c r="AW179" s="15">
        <f t="shared" si="124"/>
        <v>0</v>
      </c>
      <c r="AX179" s="101">
        <f t="shared" si="125"/>
        <v>0</v>
      </c>
      <c r="AY179" s="445"/>
      <c r="AZ179" s="445"/>
      <c r="BA179" s="445"/>
    </row>
    <row r="180" spans="1:53" x14ac:dyDescent="0.2">
      <c r="A180" s="38"/>
      <c r="B180" s="11" t="str">
        <f>IF(A180="","",VLOOKUP(A180,'II.Distribution of grant'!$A$6:$E$45,2,FALSE))</f>
        <v/>
      </c>
      <c r="C180" s="11" t="str">
        <f>IF(A180="","",VLOOKUP(A180,'II.Distribution of grant'!$A$6:$E$45,4,FALSE))</f>
        <v/>
      </c>
      <c r="D180" s="11" t="str">
        <f>IF(A180=""," ",VLOOKUP(C180,'Ceiling - Project impl.'!$A$1:$F$204,2,FALSE))</f>
        <v xml:space="preserve"> </v>
      </c>
      <c r="E180" s="6"/>
      <c r="F180" s="6"/>
      <c r="G180" s="6"/>
      <c r="H180" s="12" t="str">
        <f>IF(G180=""," ",VLOOKUP(C180,'Ceiling - Project impl.'!$A$1:$F$204,3,FALSE))</f>
        <v xml:space="preserve"> </v>
      </c>
      <c r="I180" s="13">
        <f t="shared" si="105"/>
        <v>0</v>
      </c>
      <c r="J180" s="14"/>
      <c r="K180" s="6"/>
      <c r="L180" s="12" t="str">
        <f>IF(K180=""," ",VLOOKUP(C180,'Ceiling - Project impl.'!$A$1:$F$204,4,FALSE))</f>
        <v xml:space="preserve"> </v>
      </c>
      <c r="M180" s="13">
        <f t="shared" si="106"/>
        <v>0</v>
      </c>
      <c r="N180" s="14"/>
      <c r="O180" s="6"/>
      <c r="P180" s="12" t="str">
        <f>IF(O180=""," ",VLOOKUP(C180,'Ceiling - Project impl.'!$A$1:$F$204,5,FALSE))</f>
        <v xml:space="preserve"> </v>
      </c>
      <c r="Q180" s="13">
        <f t="shared" si="107"/>
        <v>0</v>
      </c>
      <c r="R180" s="14"/>
      <c r="S180" s="6"/>
      <c r="T180" s="12" t="str">
        <f>IF(S180=""," ",VLOOKUP(C180,'Ceiling - Project impl.'!$A$1:$F$204,6,FALSE))</f>
        <v xml:space="preserve"> </v>
      </c>
      <c r="U180" s="13">
        <f t="shared" si="108"/>
        <v>0</v>
      </c>
      <c r="V180" s="76">
        <f t="shared" si="109"/>
        <v>0</v>
      </c>
      <c r="W180" s="15">
        <f t="shared" si="110"/>
        <v>0</v>
      </c>
      <c r="X180" s="141"/>
      <c r="Y180" s="6">
        <f t="shared" si="111"/>
        <v>0</v>
      </c>
      <c r="Z180" s="92"/>
      <c r="AA180" s="12" t="str">
        <f>IF(G180=""," ",VLOOKUP(C180,'Ceiling - Project impl.'!$A$1:$F$204,3,FALSE))</f>
        <v xml:space="preserve"> </v>
      </c>
      <c r="AB180" s="13">
        <f t="shared" si="112"/>
        <v>0</v>
      </c>
      <c r="AC180" s="100">
        <f t="shared" si="113"/>
        <v>0</v>
      </c>
      <c r="AD180" s="14"/>
      <c r="AE180" s="6">
        <f t="shared" si="114"/>
        <v>0</v>
      </c>
      <c r="AF180" s="92"/>
      <c r="AG180" s="12" t="str">
        <f>IF(K180=""," ",VLOOKUP(C180,'Ceiling - Project impl.'!$A$1:$F$204,4,FALSE))</f>
        <v xml:space="preserve"> </v>
      </c>
      <c r="AH180" s="13">
        <f t="shared" si="115"/>
        <v>0</v>
      </c>
      <c r="AI180" s="100">
        <f t="shared" si="116"/>
        <v>0</v>
      </c>
      <c r="AJ180" s="14"/>
      <c r="AK180" s="6">
        <f t="shared" si="117"/>
        <v>0</v>
      </c>
      <c r="AL180" s="92"/>
      <c r="AM180" s="12" t="str">
        <f>IF(O180=""," ",VLOOKUP(C180,'Ceiling - Project impl.'!$A$1:$F$204,5,FALSE))</f>
        <v xml:space="preserve"> </v>
      </c>
      <c r="AN180" s="13">
        <f t="shared" si="118"/>
        <v>0</v>
      </c>
      <c r="AO180" s="100">
        <f t="shared" si="119"/>
        <v>0</v>
      </c>
      <c r="AP180" s="14"/>
      <c r="AQ180" s="6">
        <f t="shared" si="120"/>
        <v>0</v>
      </c>
      <c r="AR180" s="92"/>
      <c r="AS180" s="12" t="str">
        <f>IF(S180=""," ",VLOOKUP(C180,'Ceiling - Project impl.'!$A$1:$F$204,6,FALSE))</f>
        <v xml:space="preserve"> </v>
      </c>
      <c r="AT180" s="13">
        <f t="shared" si="121"/>
        <v>0</v>
      </c>
      <c r="AU180" s="100">
        <f t="shared" si="122"/>
        <v>0</v>
      </c>
      <c r="AV180" s="76">
        <f t="shared" si="123"/>
        <v>0</v>
      </c>
      <c r="AW180" s="15">
        <f t="shared" si="124"/>
        <v>0</v>
      </c>
      <c r="AX180" s="101">
        <f t="shared" si="125"/>
        <v>0</v>
      </c>
      <c r="AY180" s="445"/>
      <c r="AZ180" s="445"/>
      <c r="BA180" s="445"/>
    </row>
    <row r="181" spans="1:53" x14ac:dyDescent="0.2">
      <c r="A181" s="38"/>
      <c r="B181" s="11" t="str">
        <f>IF(A181="","",VLOOKUP(A181,'II.Distribution of grant'!$A$6:$E$45,2,FALSE))</f>
        <v/>
      </c>
      <c r="C181" s="11" t="str">
        <f>IF(A181="","",VLOOKUP(A181,'II.Distribution of grant'!$A$6:$E$45,4,FALSE))</f>
        <v/>
      </c>
      <c r="D181" s="11" t="str">
        <f>IF(A181=""," ",VLOOKUP(C181,'Ceiling - Project impl.'!$A$1:$F$204,2,FALSE))</f>
        <v xml:space="preserve"> </v>
      </c>
      <c r="E181" s="6"/>
      <c r="F181" s="6"/>
      <c r="G181" s="6"/>
      <c r="H181" s="12" t="str">
        <f>IF(G181=""," ",VLOOKUP(C181,'Ceiling - Project impl.'!$A$1:$F$204,3,FALSE))</f>
        <v xml:space="preserve"> </v>
      </c>
      <c r="I181" s="13">
        <f t="shared" si="105"/>
        <v>0</v>
      </c>
      <c r="J181" s="14"/>
      <c r="K181" s="6"/>
      <c r="L181" s="12" t="str">
        <f>IF(K181=""," ",VLOOKUP(C181,'Ceiling - Project impl.'!$A$1:$F$204,4,FALSE))</f>
        <v xml:space="preserve"> </v>
      </c>
      <c r="M181" s="13">
        <f t="shared" si="106"/>
        <v>0</v>
      </c>
      <c r="N181" s="14"/>
      <c r="O181" s="6"/>
      <c r="P181" s="12" t="str">
        <f>IF(O181=""," ",VLOOKUP(C181,'Ceiling - Project impl.'!$A$1:$F$204,5,FALSE))</f>
        <v xml:space="preserve"> </v>
      </c>
      <c r="Q181" s="13">
        <f t="shared" si="107"/>
        <v>0</v>
      </c>
      <c r="R181" s="14"/>
      <c r="S181" s="6"/>
      <c r="T181" s="12" t="str">
        <f>IF(S181=""," ",VLOOKUP(C181,'Ceiling - Project impl.'!$A$1:$F$204,6,FALSE))</f>
        <v xml:space="preserve"> </v>
      </c>
      <c r="U181" s="13">
        <f t="shared" si="108"/>
        <v>0</v>
      </c>
      <c r="V181" s="76">
        <f t="shared" si="109"/>
        <v>0</v>
      </c>
      <c r="W181" s="15">
        <f t="shared" si="110"/>
        <v>0</v>
      </c>
      <c r="X181" s="141"/>
      <c r="Y181" s="6">
        <f t="shared" si="111"/>
        <v>0</v>
      </c>
      <c r="Z181" s="92"/>
      <c r="AA181" s="12" t="str">
        <f>IF(G181=""," ",VLOOKUP(C181,'Ceiling - Project impl.'!$A$1:$F$204,3,FALSE))</f>
        <v xml:space="preserve"> </v>
      </c>
      <c r="AB181" s="13">
        <f t="shared" si="112"/>
        <v>0</v>
      </c>
      <c r="AC181" s="100">
        <f t="shared" si="113"/>
        <v>0</v>
      </c>
      <c r="AD181" s="14"/>
      <c r="AE181" s="6">
        <f t="shared" si="114"/>
        <v>0</v>
      </c>
      <c r="AF181" s="92"/>
      <c r="AG181" s="12" t="str">
        <f>IF(K181=""," ",VLOOKUP(C181,'Ceiling - Project impl.'!$A$1:$F$204,4,FALSE))</f>
        <v xml:space="preserve"> </v>
      </c>
      <c r="AH181" s="13">
        <f t="shared" si="115"/>
        <v>0</v>
      </c>
      <c r="AI181" s="100">
        <f t="shared" si="116"/>
        <v>0</v>
      </c>
      <c r="AJ181" s="14"/>
      <c r="AK181" s="6">
        <f t="shared" si="117"/>
        <v>0</v>
      </c>
      <c r="AL181" s="92"/>
      <c r="AM181" s="12" t="str">
        <f>IF(O181=""," ",VLOOKUP(C181,'Ceiling - Project impl.'!$A$1:$F$204,5,FALSE))</f>
        <v xml:space="preserve"> </v>
      </c>
      <c r="AN181" s="13">
        <f t="shared" si="118"/>
        <v>0</v>
      </c>
      <c r="AO181" s="100">
        <f t="shared" si="119"/>
        <v>0</v>
      </c>
      <c r="AP181" s="14"/>
      <c r="AQ181" s="6">
        <f t="shared" si="120"/>
        <v>0</v>
      </c>
      <c r="AR181" s="92"/>
      <c r="AS181" s="12" t="str">
        <f>IF(S181=""," ",VLOOKUP(C181,'Ceiling - Project impl.'!$A$1:$F$204,6,FALSE))</f>
        <v xml:space="preserve"> </v>
      </c>
      <c r="AT181" s="13">
        <f t="shared" si="121"/>
        <v>0</v>
      </c>
      <c r="AU181" s="100">
        <f t="shared" si="122"/>
        <v>0</v>
      </c>
      <c r="AV181" s="76">
        <f t="shared" si="123"/>
        <v>0</v>
      </c>
      <c r="AW181" s="15">
        <f t="shared" si="124"/>
        <v>0</v>
      </c>
      <c r="AX181" s="101">
        <f t="shared" si="125"/>
        <v>0</v>
      </c>
      <c r="AY181" s="445"/>
      <c r="AZ181" s="445"/>
      <c r="BA181" s="445"/>
    </row>
    <row r="182" spans="1:53" x14ac:dyDescent="0.2">
      <c r="A182" s="38"/>
      <c r="B182" s="11" t="str">
        <f>IF(A182="","",VLOOKUP(A182,'II.Distribution of grant'!$A$6:$E$45,2,FALSE))</f>
        <v/>
      </c>
      <c r="C182" s="11" t="str">
        <f>IF(A182="","",VLOOKUP(A182,'II.Distribution of grant'!$A$6:$E$45,4,FALSE))</f>
        <v/>
      </c>
      <c r="D182" s="11" t="str">
        <f>IF(A182=""," ",VLOOKUP(C182,'Ceiling - Project impl.'!$A$1:$F$204,2,FALSE))</f>
        <v xml:space="preserve"> </v>
      </c>
      <c r="E182" s="6"/>
      <c r="F182" s="6"/>
      <c r="G182" s="6"/>
      <c r="H182" s="12" t="str">
        <f>IF(G182=""," ",VLOOKUP(C182,'Ceiling - Project impl.'!$A$1:$F$204,3,FALSE))</f>
        <v xml:space="preserve"> </v>
      </c>
      <c r="I182" s="13">
        <f t="shared" si="7"/>
        <v>0</v>
      </c>
      <c r="J182" s="14"/>
      <c r="K182" s="6"/>
      <c r="L182" s="12" t="str">
        <f>IF(K182=""," ",VLOOKUP(C182,'Ceiling - Project impl.'!$A$1:$F$204,4,FALSE))</f>
        <v xml:space="preserve"> </v>
      </c>
      <c r="M182" s="13">
        <f t="shared" si="8"/>
        <v>0</v>
      </c>
      <c r="N182" s="14"/>
      <c r="O182" s="6"/>
      <c r="P182" s="12" t="str">
        <f>IF(O182=""," ",VLOOKUP(C182,'Ceiling - Project impl.'!$A$1:$F$204,5,FALSE))</f>
        <v xml:space="preserve"> </v>
      </c>
      <c r="Q182" s="13">
        <f t="shared" si="9"/>
        <v>0</v>
      </c>
      <c r="R182" s="14"/>
      <c r="S182" s="6"/>
      <c r="T182" s="12" t="str">
        <f>IF(S182=""," ",VLOOKUP(C182,'Ceiling - Project impl.'!$A$1:$F$204,6,FALSE))</f>
        <v xml:space="preserve"> </v>
      </c>
      <c r="U182" s="13">
        <f t="shared" si="10"/>
        <v>0</v>
      </c>
      <c r="V182" s="76">
        <f t="shared" si="11"/>
        <v>0</v>
      </c>
      <c r="W182" s="15">
        <f t="shared" si="12"/>
        <v>0</v>
      </c>
      <c r="X182" s="141"/>
      <c r="Y182" s="6">
        <f t="shared" si="13"/>
        <v>0</v>
      </c>
      <c r="Z182" s="92"/>
      <c r="AA182" s="12" t="str">
        <f>IF(G182=""," ",VLOOKUP(C182,'Ceiling - Project impl.'!$A$1:$F$204,3,FALSE))</f>
        <v xml:space="preserve"> </v>
      </c>
      <c r="AB182" s="13">
        <f t="shared" si="0"/>
        <v>0</v>
      </c>
      <c r="AC182" s="100">
        <f t="shared" si="14"/>
        <v>0</v>
      </c>
      <c r="AD182" s="14"/>
      <c r="AE182" s="6">
        <f t="shared" si="1"/>
        <v>0</v>
      </c>
      <c r="AF182" s="92"/>
      <c r="AG182" s="12" t="str">
        <f>IF(K182=""," ",VLOOKUP(C182,'Ceiling - Project impl.'!$A$1:$F$204,4,FALSE))</f>
        <v xml:space="preserve"> </v>
      </c>
      <c r="AH182" s="13">
        <f t="shared" si="15"/>
        <v>0</v>
      </c>
      <c r="AI182" s="100">
        <f t="shared" si="16"/>
        <v>0</v>
      </c>
      <c r="AJ182" s="14"/>
      <c r="AK182" s="6">
        <f t="shared" si="2"/>
        <v>0</v>
      </c>
      <c r="AL182" s="92"/>
      <c r="AM182" s="12" t="str">
        <f>IF(O182=""," ",VLOOKUP(C182,'Ceiling - Project impl.'!$A$1:$F$204,5,FALSE))</f>
        <v xml:space="preserve"> </v>
      </c>
      <c r="AN182" s="13">
        <f t="shared" si="3"/>
        <v>0</v>
      </c>
      <c r="AO182" s="100">
        <f t="shared" si="17"/>
        <v>0</v>
      </c>
      <c r="AP182" s="14"/>
      <c r="AQ182" s="6">
        <f t="shared" si="4"/>
        <v>0</v>
      </c>
      <c r="AR182" s="92"/>
      <c r="AS182" s="12" t="str">
        <f>IF(S182=""," ",VLOOKUP(C182,'Ceiling - Project impl.'!$A$1:$F$204,6,FALSE))</f>
        <v xml:space="preserve"> </v>
      </c>
      <c r="AT182" s="13">
        <f t="shared" si="5"/>
        <v>0</v>
      </c>
      <c r="AU182" s="100">
        <f t="shared" si="18"/>
        <v>0</v>
      </c>
      <c r="AV182" s="76">
        <f t="shared" si="6"/>
        <v>0</v>
      </c>
      <c r="AW182" s="15">
        <f t="shared" si="19"/>
        <v>0</v>
      </c>
      <c r="AX182" s="101">
        <f t="shared" si="20"/>
        <v>0</v>
      </c>
      <c r="AY182" s="445"/>
      <c r="AZ182" s="445"/>
      <c r="BA182" s="445"/>
    </row>
    <row r="183" spans="1:53" ht="13.5" thickBot="1" x14ac:dyDescent="0.25">
      <c r="A183" s="38"/>
      <c r="B183" s="11" t="str">
        <f>IF(A183="","",VLOOKUP(A183,'II.Distribution of grant'!$A$6:$E$45,2,FALSE))</f>
        <v/>
      </c>
      <c r="C183" s="11" t="str">
        <f>IF(A183="","",VLOOKUP(A183,'II.Distribution of grant'!$A$6:$E$45,4,FALSE))</f>
        <v/>
      </c>
      <c r="D183" s="11" t="str">
        <f>IF(A183=""," ",VLOOKUP(C183,'Ceiling - Project impl.'!$A$1:$F$204,2,FALSE))</f>
        <v xml:space="preserve"> </v>
      </c>
      <c r="E183" s="6"/>
      <c r="F183" s="6"/>
      <c r="G183" s="6"/>
      <c r="H183" s="12" t="str">
        <f>IF(G183=""," ",VLOOKUP(C183,'Ceiling - Project impl.'!$A$1:$F$204,3,FALSE))</f>
        <v xml:space="preserve"> </v>
      </c>
      <c r="I183" s="13">
        <f t="shared" si="7"/>
        <v>0</v>
      </c>
      <c r="J183" s="14"/>
      <c r="K183" s="6"/>
      <c r="L183" s="12" t="str">
        <f>IF(K183=""," ",VLOOKUP(C183,'Ceiling - Project impl.'!$A$1:$F$204,4,FALSE))</f>
        <v xml:space="preserve"> </v>
      </c>
      <c r="M183" s="13">
        <f t="shared" si="8"/>
        <v>0</v>
      </c>
      <c r="N183" s="14"/>
      <c r="O183" s="6"/>
      <c r="P183" s="12" t="str">
        <f>IF(O183=""," ",VLOOKUP(C183,'Ceiling - Project impl.'!$A$1:$F$204,5,FALSE))</f>
        <v xml:space="preserve"> </v>
      </c>
      <c r="Q183" s="13">
        <f t="shared" si="9"/>
        <v>0</v>
      </c>
      <c r="R183" s="14"/>
      <c r="S183" s="6"/>
      <c r="T183" s="12" t="str">
        <f>IF(S183=""," ",VLOOKUP(C183,'Ceiling - Project impl.'!$A$1:$F$204,6,FALSE))</f>
        <v xml:space="preserve"> </v>
      </c>
      <c r="U183" s="13">
        <f t="shared" si="10"/>
        <v>0</v>
      </c>
      <c r="V183" s="77">
        <f t="shared" si="11"/>
        <v>0</v>
      </c>
      <c r="W183" s="16">
        <f t="shared" si="12"/>
        <v>0</v>
      </c>
      <c r="X183" s="141"/>
      <c r="Y183" s="6">
        <f t="shared" si="13"/>
        <v>0</v>
      </c>
      <c r="Z183" s="92"/>
      <c r="AA183" s="12" t="str">
        <f>IF(G183=""," ",VLOOKUP(C183,'Ceiling - Project impl.'!$A$1:$F$204,3,FALSE))</f>
        <v xml:space="preserve"> </v>
      </c>
      <c r="AB183" s="13">
        <f t="shared" si="0"/>
        <v>0</v>
      </c>
      <c r="AC183" s="100">
        <f t="shared" si="14"/>
        <v>0</v>
      </c>
      <c r="AD183" s="14"/>
      <c r="AE183" s="6">
        <f t="shared" si="1"/>
        <v>0</v>
      </c>
      <c r="AF183" s="92"/>
      <c r="AG183" s="12" t="str">
        <f>IF(K183=""," ",VLOOKUP(C183,'Ceiling - Project impl.'!$A$1:$F$204,4,FALSE))</f>
        <v xml:space="preserve"> </v>
      </c>
      <c r="AH183" s="13">
        <f t="shared" si="15"/>
        <v>0</v>
      </c>
      <c r="AI183" s="100">
        <f t="shared" si="16"/>
        <v>0</v>
      </c>
      <c r="AJ183" s="14"/>
      <c r="AK183" s="6">
        <f t="shared" si="2"/>
        <v>0</v>
      </c>
      <c r="AL183" s="92"/>
      <c r="AM183" s="12" t="str">
        <f>IF(O183=""," ",VLOOKUP(C183,'Ceiling - Project impl.'!$A$1:$F$204,5,FALSE))</f>
        <v xml:space="preserve"> </v>
      </c>
      <c r="AN183" s="13">
        <f t="shared" si="3"/>
        <v>0</v>
      </c>
      <c r="AO183" s="100">
        <f t="shared" si="17"/>
        <v>0</v>
      </c>
      <c r="AP183" s="14"/>
      <c r="AQ183" s="6">
        <f t="shared" si="4"/>
        <v>0</v>
      </c>
      <c r="AR183" s="92"/>
      <c r="AS183" s="12" t="str">
        <f>IF(S183=""," ",VLOOKUP(C183,'Ceiling - Project impl.'!$A$1:$F$204,6,FALSE))</f>
        <v xml:space="preserve"> </v>
      </c>
      <c r="AT183" s="13">
        <f t="shared" si="5"/>
        <v>0</v>
      </c>
      <c r="AU183" s="100">
        <f t="shared" si="18"/>
        <v>0</v>
      </c>
      <c r="AV183" s="76">
        <f t="shared" si="6"/>
        <v>0</v>
      </c>
      <c r="AW183" s="15">
        <f t="shared" si="19"/>
        <v>0</v>
      </c>
      <c r="AX183" s="101">
        <f t="shared" si="20"/>
        <v>0</v>
      </c>
      <c r="AY183" s="445"/>
      <c r="AZ183" s="445"/>
      <c r="BA183" s="445"/>
    </row>
    <row r="184" spans="1:53" ht="17.25" thickBot="1" x14ac:dyDescent="0.25">
      <c r="A184" s="17"/>
      <c r="B184" s="455" t="str">
        <f>+Translation!A62</f>
        <v>Total Part III</v>
      </c>
      <c r="C184" s="455"/>
      <c r="D184" s="18"/>
      <c r="E184" s="18"/>
      <c r="F184" s="18"/>
      <c r="G184" s="74">
        <f>SUM(G4:G183)</f>
        <v>0</v>
      </c>
      <c r="H184" s="20"/>
      <c r="I184" s="19">
        <f>SUM(I4:I183)</f>
        <v>0</v>
      </c>
      <c r="J184" s="21"/>
      <c r="K184" s="74">
        <f>SUM(K4:K183)</f>
        <v>0</v>
      </c>
      <c r="L184" s="20"/>
      <c r="M184" s="19">
        <f>SUM(M4:M183)</f>
        <v>0</v>
      </c>
      <c r="N184" s="21"/>
      <c r="O184" s="74">
        <f>SUM(O4:O183)</f>
        <v>0</v>
      </c>
      <c r="P184" s="20"/>
      <c r="Q184" s="19">
        <f>SUM(Q4:Q183)</f>
        <v>0</v>
      </c>
      <c r="R184" s="21"/>
      <c r="S184" s="74">
        <f>SUM(S4:S183)</f>
        <v>0</v>
      </c>
      <c r="T184" s="20"/>
      <c r="U184" s="22">
        <f>SUM(U4:U183)</f>
        <v>0</v>
      </c>
      <c r="V184" s="75">
        <f>SUM(V4:V183)</f>
        <v>0</v>
      </c>
      <c r="W184" s="23">
        <f>SUM(W4:W183)</f>
        <v>0</v>
      </c>
      <c r="X184" s="141"/>
      <c r="Y184" s="74">
        <f>SUM(Y4:Y183)</f>
        <v>0</v>
      </c>
      <c r="Z184" s="90"/>
      <c r="AA184" s="20"/>
      <c r="AB184" s="19">
        <f>SUM(AB4:AB183)</f>
        <v>0</v>
      </c>
      <c r="AC184" s="99">
        <f>SUM(AC4:AC183)</f>
        <v>0</v>
      </c>
      <c r="AD184" s="21"/>
      <c r="AE184" s="74">
        <f>SUM(AE4:AE183)</f>
        <v>0</v>
      </c>
      <c r="AF184" s="90"/>
      <c r="AG184" s="20"/>
      <c r="AH184" s="19">
        <f>SUM(AH4:AH183)</f>
        <v>0</v>
      </c>
      <c r="AI184" s="99">
        <f>SUM(AI4:AI183)</f>
        <v>0</v>
      </c>
      <c r="AJ184" s="21"/>
      <c r="AK184" s="74">
        <f>SUM(AK4:AK183)</f>
        <v>0</v>
      </c>
      <c r="AL184" s="90"/>
      <c r="AM184" s="20"/>
      <c r="AN184" s="19">
        <f>SUM(AN4:AN183)</f>
        <v>0</v>
      </c>
      <c r="AO184" s="99">
        <f>SUM(AO4:AO183)</f>
        <v>0</v>
      </c>
      <c r="AP184" s="21"/>
      <c r="AQ184" s="74">
        <f>SUM(AQ4:AQ183)</f>
        <v>0</v>
      </c>
      <c r="AR184" s="90"/>
      <c r="AS184" s="20"/>
      <c r="AT184" s="19">
        <f>SUM(AT4:AT183)</f>
        <v>0</v>
      </c>
      <c r="AU184" s="99">
        <f>SUM(AU4:AU183)</f>
        <v>0</v>
      </c>
      <c r="AV184" s="75">
        <f>SUM(AV4:AV183)</f>
        <v>0</v>
      </c>
      <c r="AW184" s="23">
        <f>SUM(AW4:AW183)</f>
        <v>0</v>
      </c>
      <c r="AX184" s="102">
        <f>SUM(AX4:AX183)</f>
        <v>0</v>
      </c>
      <c r="AY184" s="466">
        <f>+W184-AW184</f>
        <v>0</v>
      </c>
      <c r="AZ184" s="467"/>
      <c r="BA184" s="468"/>
    </row>
    <row r="185" spans="1:53" s="141" customFormat="1" ht="5.25" customHeight="1" x14ac:dyDescent="0.2">
      <c r="B185" s="167"/>
      <c r="C185" s="167"/>
      <c r="D185" s="167"/>
      <c r="E185" s="167"/>
      <c r="F185" s="167"/>
    </row>
    <row r="186" spans="1:53" x14ac:dyDescent="0.2">
      <c r="B186" s="1"/>
      <c r="C186" s="1"/>
      <c r="D186" s="1"/>
      <c r="E186" s="1"/>
      <c r="F186" s="1"/>
    </row>
    <row r="187" spans="1:53" x14ac:dyDescent="0.2">
      <c r="B187" s="1"/>
      <c r="C187" s="1"/>
      <c r="D187" s="1"/>
      <c r="E187" s="1"/>
      <c r="F187" s="1"/>
    </row>
    <row r="188" spans="1:53" x14ac:dyDescent="0.2">
      <c r="B188" s="1"/>
      <c r="C188" s="1"/>
      <c r="D188" s="1"/>
      <c r="E188" s="1"/>
      <c r="F188" s="1"/>
    </row>
    <row r="189" spans="1:53" x14ac:dyDescent="0.2">
      <c r="B189" s="1"/>
      <c r="C189" s="1"/>
      <c r="D189" s="1"/>
      <c r="E189" s="1"/>
      <c r="F189" s="1"/>
    </row>
    <row r="190" spans="1:53" x14ac:dyDescent="0.2">
      <c r="B190" s="1"/>
      <c r="C190" s="1"/>
      <c r="D190" s="1"/>
      <c r="E190" s="1"/>
      <c r="F190" s="1"/>
    </row>
    <row r="191" spans="1:53" x14ac:dyDescent="0.2">
      <c r="B191" s="1"/>
      <c r="C191" s="1"/>
      <c r="D191" s="1"/>
      <c r="E191" s="1"/>
      <c r="F191" s="1"/>
    </row>
    <row r="192" spans="1:53" x14ac:dyDescent="0.2"/>
    <row r="193" s="1" customFormat="1" x14ac:dyDescent="0.2"/>
    <row r="194" s="1" customFormat="1" x14ac:dyDescent="0.2"/>
    <row r="195" s="1" customFormat="1" x14ac:dyDescent="0.2"/>
    <row r="196" s="1" customFormat="1" x14ac:dyDescent="0.2"/>
    <row r="197" s="1" customFormat="1" x14ac:dyDescent="0.2"/>
    <row r="198" s="1" customFormat="1" x14ac:dyDescent="0.2"/>
    <row r="199" s="1" customFormat="1" x14ac:dyDescent="0.2"/>
    <row r="200" s="1" customFormat="1" x14ac:dyDescent="0.2"/>
    <row r="201" s="1" customFormat="1" x14ac:dyDescent="0.2"/>
    <row r="202" s="1" customFormat="1" x14ac:dyDescent="0.2"/>
    <row r="203" s="1" customFormat="1" x14ac:dyDescent="0.2"/>
    <row r="204" s="1" customFormat="1" x14ac:dyDescent="0.2"/>
    <row r="205" s="1" customFormat="1" x14ac:dyDescent="0.2"/>
    <row r="206" s="1" customFormat="1" x14ac:dyDescent="0.2"/>
    <row r="207" s="1" customFormat="1" x14ac:dyDescent="0.2"/>
    <row r="208" s="1" customFormat="1" x14ac:dyDescent="0.2"/>
    <row r="209" spans="2:6" x14ac:dyDescent="0.2">
      <c r="B209" s="1"/>
      <c r="C209" s="1"/>
      <c r="D209" s="1"/>
      <c r="E209" s="1"/>
      <c r="F209" s="1"/>
    </row>
    <row r="210" spans="2:6" x14ac:dyDescent="0.2">
      <c r="B210" s="1"/>
      <c r="C210" s="1"/>
      <c r="D210" s="1"/>
      <c r="E210" s="1"/>
      <c r="F210" s="1"/>
    </row>
    <row r="211" spans="2:6" x14ac:dyDescent="0.2">
      <c r="B211" s="1"/>
      <c r="C211" s="1"/>
      <c r="D211" s="1"/>
      <c r="E211" s="1"/>
      <c r="F211" s="1"/>
    </row>
    <row r="212" spans="2:6" x14ac:dyDescent="0.2">
      <c r="B212" s="1"/>
      <c r="C212" s="1"/>
      <c r="D212" s="1"/>
      <c r="E212" s="1"/>
      <c r="F212" s="1"/>
    </row>
    <row r="213" spans="2:6" x14ac:dyDescent="0.2">
      <c r="B213" s="1"/>
      <c r="C213" s="1"/>
      <c r="D213" s="1"/>
      <c r="E213" s="1"/>
      <c r="F213" s="1"/>
    </row>
    <row r="214" spans="2:6" x14ac:dyDescent="0.2">
      <c r="B214" s="1"/>
      <c r="C214" s="1"/>
      <c r="D214" s="1"/>
      <c r="E214" s="1"/>
      <c r="F214" s="1"/>
    </row>
    <row r="215" spans="2:6" x14ac:dyDescent="0.2"/>
    <row r="216" spans="2:6" x14ac:dyDescent="0.2"/>
    <row r="217" spans="2:6" x14ac:dyDescent="0.2"/>
    <row r="218" spans="2:6" x14ac:dyDescent="0.2"/>
    <row r="219" spans="2:6" x14ac:dyDescent="0.2"/>
    <row r="220" spans="2:6" x14ac:dyDescent="0.2"/>
    <row r="221" spans="2:6" x14ac:dyDescent="0.2"/>
    <row r="222" spans="2:6" x14ac:dyDescent="0.2"/>
    <row r="223" spans="2:6" x14ac:dyDescent="0.2"/>
    <row r="224" spans="2:6" x14ac:dyDescent="0.2"/>
    <row r="225" x14ac:dyDescent="0.2"/>
    <row r="226" x14ac:dyDescent="0.2"/>
    <row r="227" x14ac:dyDescent="0.2"/>
    <row r="228" x14ac:dyDescent="0.2"/>
    <row r="229" x14ac:dyDescent="0.2"/>
    <row r="230" x14ac:dyDescent="0.2"/>
    <row r="231" x14ac:dyDescent="0.2"/>
  </sheetData>
  <sheetProtection password="B1CD" sheet="1" objects="1" scenarios="1"/>
  <autoFilter ref="E1:E231"/>
  <dataConsolidate/>
  <customSheetViews>
    <customSheetView guid="{A8A883A3-34E5-47E3-BCAC-BE7713531BD0}" scale="97" fitToPage="1" hiddenRows="1" hiddenColumns="1">
      <selection activeCell="E3" sqref="E3"/>
      <pageMargins left="0.25" right="0.25" top="0.40500000000000003" bottom="0.92812499999999998" header="0.3" footer="0.3"/>
      <printOptions horizontalCentered="1"/>
      <pageSetup paperSize="9" scale="36" orientation="landscape" r:id="rId1"/>
      <headerFooter>
        <oddFooter xml:space="preserve">&amp;CPage &amp;P of 3
</oddFooter>
      </headerFooter>
    </customSheetView>
    <customSheetView guid="{F3544430-7781-4FC0-A30C-4EB6DB229347}" scale="97" fitToPage="1" hiddenRows="1" hiddenColumns="1" topLeftCell="D1">
      <selection activeCell="D29" sqref="A29:XFD29"/>
      <pageMargins left="0.25" right="0.25" top="0.40500000000000003" bottom="0.92812499999999998" header="0.3" footer="0.3"/>
      <printOptions horizontalCentered="1"/>
      <pageSetup paperSize="9" scale="36" orientation="landscape" r:id="rId2"/>
      <headerFooter>
        <oddFooter xml:space="preserve">&amp;CPage &amp;P of 3
</oddFooter>
      </headerFooter>
    </customSheetView>
    <customSheetView guid="{E42105C3-FB7D-4EA1-A232-A195D17E29EB}" scale="97" fitToPage="1" hiddenRows="1" hiddenColumns="1">
      <selection activeCell="E3" sqref="E3"/>
      <pageMargins left="0.25" right="0.25" top="0.40500000000000003" bottom="0.92812499999999998" header="0.3" footer="0.3"/>
      <printOptions horizontalCentered="1"/>
      <pageSetup paperSize="9" scale="36" orientation="landscape" r:id="rId3"/>
      <headerFooter>
        <oddFooter xml:space="preserve">&amp;CPage &amp;P of 3
</oddFooter>
      </headerFooter>
    </customSheetView>
  </customSheetViews>
  <mergeCells count="200">
    <mergeCell ref="AY88:BA88"/>
    <mergeCell ref="AY89:BA89"/>
    <mergeCell ref="AY90:BA90"/>
    <mergeCell ref="AY78:BA78"/>
    <mergeCell ref="AY79:BA79"/>
    <mergeCell ref="AY80:BA80"/>
    <mergeCell ref="AY81:BA81"/>
    <mergeCell ref="AY82:BA82"/>
    <mergeCell ref="AY83:BA83"/>
    <mergeCell ref="AY84:BA84"/>
    <mergeCell ref="AY85:BA85"/>
    <mergeCell ref="AY86:BA86"/>
    <mergeCell ref="AY70:BA70"/>
    <mergeCell ref="AY71:BA71"/>
    <mergeCell ref="AY72:BA72"/>
    <mergeCell ref="AY73:BA73"/>
    <mergeCell ref="AY74:BA74"/>
    <mergeCell ref="AY75:BA75"/>
    <mergeCell ref="AY76:BA76"/>
    <mergeCell ref="AY77:BA77"/>
    <mergeCell ref="AY87:BA87"/>
    <mergeCell ref="AY61:BA61"/>
    <mergeCell ref="AY62:BA62"/>
    <mergeCell ref="AY63:BA63"/>
    <mergeCell ref="AY64:BA64"/>
    <mergeCell ref="AY65:BA65"/>
    <mergeCell ref="AY66:BA66"/>
    <mergeCell ref="AY67:BA67"/>
    <mergeCell ref="AY68:BA68"/>
    <mergeCell ref="AY69:BA69"/>
    <mergeCell ref="AY52:BA52"/>
    <mergeCell ref="AY53:BA53"/>
    <mergeCell ref="AY54:BA54"/>
    <mergeCell ref="AY55:BA55"/>
    <mergeCell ref="AY56:BA56"/>
    <mergeCell ref="AY57:BA57"/>
    <mergeCell ref="AY58:BA58"/>
    <mergeCell ref="AY59:BA59"/>
    <mergeCell ref="AY60:BA60"/>
    <mergeCell ref="AY43:BA43"/>
    <mergeCell ref="AY44:BA44"/>
    <mergeCell ref="AY45:BA45"/>
    <mergeCell ref="AY46:BA46"/>
    <mergeCell ref="AY47:BA47"/>
    <mergeCell ref="AY48:BA48"/>
    <mergeCell ref="AY49:BA49"/>
    <mergeCell ref="AY50:BA50"/>
    <mergeCell ref="AY51:BA51"/>
    <mergeCell ref="AY34:BA34"/>
    <mergeCell ref="AY35:BA35"/>
    <mergeCell ref="AY36:BA36"/>
    <mergeCell ref="AY37:BA37"/>
    <mergeCell ref="AY38:BA38"/>
    <mergeCell ref="AY39:BA39"/>
    <mergeCell ref="AY40:BA40"/>
    <mergeCell ref="AY41:BA41"/>
    <mergeCell ref="AY42:BA42"/>
    <mergeCell ref="AY25:BA25"/>
    <mergeCell ref="AY26:BA26"/>
    <mergeCell ref="AY27:BA27"/>
    <mergeCell ref="AY28:BA28"/>
    <mergeCell ref="AY29:BA29"/>
    <mergeCell ref="AY30:BA30"/>
    <mergeCell ref="AY31:BA31"/>
    <mergeCell ref="AY32:BA32"/>
    <mergeCell ref="AY33:BA33"/>
    <mergeCell ref="AY183:BA183"/>
    <mergeCell ref="AX3:BA3"/>
    <mergeCell ref="AX1:BA2"/>
    <mergeCell ref="AY182:BA182"/>
    <mergeCell ref="AY178:BA178"/>
    <mergeCell ref="AY179:BA179"/>
    <mergeCell ref="AY180:BA180"/>
    <mergeCell ref="AY181:BA181"/>
    <mergeCell ref="AY169:BA169"/>
    <mergeCell ref="AY170:BA170"/>
    <mergeCell ref="AY162:BA162"/>
    <mergeCell ref="AY163:BA163"/>
    <mergeCell ref="AY175:BA175"/>
    <mergeCell ref="AY176:BA176"/>
    <mergeCell ref="AY171:BA171"/>
    <mergeCell ref="AY172:BA172"/>
    <mergeCell ref="AY173:BA173"/>
    <mergeCell ref="AY174:BA174"/>
    <mergeCell ref="AY177:BA177"/>
    <mergeCell ref="AY164:BA164"/>
    <mergeCell ref="AY165:BA165"/>
    <mergeCell ref="AY166:BA166"/>
    <mergeCell ref="AY167:BA167"/>
    <mergeCell ref="AY168:BA168"/>
    <mergeCell ref="AW2:AW3"/>
    <mergeCell ref="Y1:AW1"/>
    <mergeCell ref="Y2:AB2"/>
    <mergeCell ref="AE2:AH2"/>
    <mergeCell ref="AK2:AN2"/>
    <mergeCell ref="AQ2:AT2"/>
    <mergeCell ref="AV2:AV3"/>
    <mergeCell ref="AY184:BA184"/>
    <mergeCell ref="AY4:BA4"/>
    <mergeCell ref="AY5:BA5"/>
    <mergeCell ref="AY6:BA6"/>
    <mergeCell ref="AY7:BA7"/>
    <mergeCell ref="AY118:BA118"/>
    <mergeCell ref="AY119:BA119"/>
    <mergeCell ref="AY152:BA152"/>
    <mergeCell ref="AY153:BA153"/>
    <mergeCell ref="AY154:BA154"/>
    <mergeCell ref="AY155:BA155"/>
    <mergeCell ref="AY156:BA156"/>
    <mergeCell ref="AY157:BA157"/>
    <mergeCell ref="AY158:BA158"/>
    <mergeCell ref="AY159:BA159"/>
    <mergeCell ref="AY160:BA160"/>
    <mergeCell ref="AY161:BA161"/>
    <mergeCell ref="W2:W3"/>
    <mergeCell ref="D2:D3"/>
    <mergeCell ref="V2:V3"/>
    <mergeCell ref="A1:W1"/>
    <mergeCell ref="B184:C184"/>
    <mergeCell ref="S2:U2"/>
    <mergeCell ref="G2:I2"/>
    <mergeCell ref="K2:M2"/>
    <mergeCell ref="O2:Q2"/>
    <mergeCell ref="A2:C2"/>
    <mergeCell ref="AY93:BA93"/>
    <mergeCell ref="AY94:BA94"/>
    <mergeCell ref="AY95:BA95"/>
    <mergeCell ref="AY96:BA96"/>
    <mergeCell ref="AY97:BA97"/>
    <mergeCell ref="AY8:BA8"/>
    <mergeCell ref="AY9:BA9"/>
    <mergeCell ref="AY10:BA10"/>
    <mergeCell ref="AY91:BA91"/>
    <mergeCell ref="AY92:BA92"/>
    <mergeCell ref="AY11:BA11"/>
    <mergeCell ref="AY12:BA12"/>
    <mergeCell ref="AY13:BA13"/>
    <mergeCell ref="AY14:BA14"/>
    <mergeCell ref="AY15:BA15"/>
    <mergeCell ref="AY16:BA16"/>
    <mergeCell ref="AY17:BA17"/>
    <mergeCell ref="AY18:BA18"/>
    <mergeCell ref="AY19:BA19"/>
    <mergeCell ref="AY20:BA20"/>
    <mergeCell ref="AY21:BA21"/>
    <mergeCell ref="AY22:BA22"/>
    <mergeCell ref="AY23:BA23"/>
    <mergeCell ref="AY24:BA24"/>
    <mergeCell ref="AY103:BA103"/>
    <mergeCell ref="AY104:BA104"/>
    <mergeCell ref="AY105:BA105"/>
    <mergeCell ref="AY106:BA106"/>
    <mergeCell ref="AY107:BA107"/>
    <mergeCell ref="AY98:BA98"/>
    <mergeCell ref="AY99:BA99"/>
    <mergeCell ref="AY100:BA100"/>
    <mergeCell ref="AY101:BA101"/>
    <mergeCell ref="AY102:BA102"/>
    <mergeCell ref="AY113:BA113"/>
    <mergeCell ref="AY114:BA114"/>
    <mergeCell ref="AY115:BA115"/>
    <mergeCell ref="AY116:BA116"/>
    <mergeCell ref="AY117:BA117"/>
    <mergeCell ref="AY108:BA108"/>
    <mergeCell ref="AY109:BA109"/>
    <mergeCell ref="AY110:BA110"/>
    <mergeCell ref="AY111:BA111"/>
    <mergeCell ref="AY112:BA112"/>
    <mergeCell ref="AY125:BA125"/>
    <mergeCell ref="AY126:BA126"/>
    <mergeCell ref="AY127:BA127"/>
    <mergeCell ref="AY128:BA128"/>
    <mergeCell ref="AY129:BA129"/>
    <mergeCell ref="AY120:BA120"/>
    <mergeCell ref="AY121:BA121"/>
    <mergeCell ref="AY122:BA122"/>
    <mergeCell ref="AY123:BA123"/>
    <mergeCell ref="AY124:BA124"/>
    <mergeCell ref="AY135:BA135"/>
    <mergeCell ref="AY136:BA136"/>
    <mergeCell ref="AY137:BA137"/>
    <mergeCell ref="AY138:BA138"/>
    <mergeCell ref="AY139:BA139"/>
    <mergeCell ref="AY130:BA130"/>
    <mergeCell ref="AY131:BA131"/>
    <mergeCell ref="AY132:BA132"/>
    <mergeCell ref="AY133:BA133"/>
    <mergeCell ref="AY134:BA134"/>
    <mergeCell ref="AY150:BA150"/>
    <mergeCell ref="AY151:BA151"/>
    <mergeCell ref="AY145:BA145"/>
    <mergeCell ref="AY146:BA146"/>
    <mergeCell ref="AY147:BA147"/>
    <mergeCell ref="AY148:BA148"/>
    <mergeCell ref="AY149:BA149"/>
    <mergeCell ref="AY140:BA140"/>
    <mergeCell ref="AY141:BA141"/>
    <mergeCell ref="AY142:BA142"/>
    <mergeCell ref="AY143:BA143"/>
    <mergeCell ref="AY144:BA144"/>
  </mergeCells>
  <conditionalFormatting sqref="A1">
    <cfRule type="cellIs" dxfId="1" priority="1" stopIfTrue="1" operator="equal">
      <formula>"&gt; 30 %"</formula>
    </cfRule>
  </conditionalFormatting>
  <dataValidations count="2">
    <dataValidation allowBlank="1" showInputMessage="1" errorTitle="Warning: Max Ceilings exceeded" error="Please be aware that this exceed the &quot;Ceilings&quot; for the maximum amounts for staff cost by country" sqref="P4:P183 L4:L183 H4:H183 T4:T183 AG4:AG183 AM4:AM183 AA4:AA183 AS4:AS183"/>
    <dataValidation type="custom" allowBlank="1" showInputMessage="1" showErrorMessage="1" error="Only a fraction of half day is accepted." sqref="S4:S183 O4:O183 K4:K183 G4:G183">
      <formula1>OR((G4-INT(G4))=0,(G4-INT(G4)=0.5))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4" fitToHeight="2" orientation="landscape" r:id="rId4"/>
  <headerFooter>
    <oddFooter xml:space="preserve">&amp;CPage &amp;P of 3
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'II.Distribution of grant'!$A$6:$A$45</xm:f>
          </x14:formula1>
          <xm:sqref>A4:A183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G447"/>
  <sheetViews>
    <sheetView zoomScale="80" zoomScaleNormal="80" workbookViewId="0">
      <selection activeCell="E11" sqref="E11"/>
    </sheetView>
  </sheetViews>
  <sheetFormatPr defaultColWidth="0" defaultRowHeight="12.75" zeroHeight="1" x14ac:dyDescent="0.2"/>
  <cols>
    <col min="1" max="1" width="4.42578125" style="1" customWidth="1"/>
    <col min="2" max="2" width="24.5703125" style="3" customWidth="1"/>
    <col min="3" max="3" width="13.5703125" style="3" customWidth="1"/>
    <col min="4" max="4" width="5.42578125" style="3" customWidth="1"/>
    <col min="5" max="5" width="28" style="3" customWidth="1"/>
    <col min="6" max="6" width="24.42578125" style="3" customWidth="1"/>
    <col min="7" max="7" width="10.140625" style="3" customWidth="1"/>
    <col min="8" max="8" width="11" style="3" customWidth="1"/>
    <col min="9" max="9" width="14.42578125" style="3" customWidth="1"/>
    <col min="10" max="10" width="26" style="1" customWidth="1"/>
    <col min="11" max="11" width="9.140625" style="1" customWidth="1"/>
    <col min="12" max="12" width="10.42578125" style="1" bestFit="1" customWidth="1"/>
    <col min="13" max="13" width="7.85546875" style="1" customWidth="1"/>
    <col min="14" max="15" width="16.42578125" style="1" customWidth="1"/>
    <col min="16" max="16" width="8.5703125" style="1" customWidth="1"/>
    <col min="17" max="17" width="14.42578125" style="1" customWidth="1"/>
    <col min="18" max="18" width="10.85546875" style="1" customWidth="1"/>
    <col min="19" max="19" width="18.42578125" style="1" customWidth="1"/>
    <col min="20" max="20" width="3" style="1" customWidth="1"/>
    <col min="21" max="21" width="1.42578125" style="1" customWidth="1"/>
    <col min="22" max="23" width="9.140625" style="1" hidden="1" customWidth="1"/>
    <col min="24" max="24" width="31.5703125" style="1" hidden="1" customWidth="1"/>
    <col min="25" max="25" width="16" style="1" hidden="1" customWidth="1"/>
    <col min="26" max="27" width="9.140625" style="1" hidden="1" customWidth="1"/>
    <col min="28" max="28" width="26.42578125" style="1" hidden="1" customWidth="1"/>
    <col min="29" max="29" width="19" style="1" hidden="1" customWidth="1"/>
    <col min="30" max="30" width="12.42578125" style="1" hidden="1" customWidth="1"/>
    <col min="31" max="33" width="4.42578125" style="1" hidden="1" customWidth="1"/>
    <col min="34" max="16384" width="8.7109375" style="1" hidden="1"/>
  </cols>
  <sheetData>
    <row r="1" spans="1:33" s="2" customFormat="1" ht="17.25" customHeight="1" thickBot="1" x14ac:dyDescent="0.25">
      <c r="A1" s="492" t="str">
        <f>+Translation!A63</f>
        <v>Part IV -</v>
      </c>
      <c r="B1" s="493"/>
      <c r="C1" s="494" t="str">
        <f>+Translation!A64</f>
        <v xml:space="preserve">Additional funding for mobility activities realised within an Alliance  </v>
      </c>
      <c r="D1" s="494"/>
      <c r="E1" s="494"/>
      <c r="F1" s="494"/>
      <c r="G1" s="494"/>
      <c r="H1" s="494"/>
      <c r="I1" s="494"/>
      <c r="J1" s="494"/>
      <c r="K1" s="494"/>
      <c r="L1" s="494"/>
      <c r="M1" s="494"/>
      <c r="N1" s="494"/>
      <c r="O1" s="494"/>
      <c r="P1" s="494"/>
      <c r="Q1" s="494"/>
      <c r="R1" s="494"/>
      <c r="S1" s="495" t="str">
        <f>+Translation!A65</f>
        <v xml:space="preserve"> (OPTIONAL)</v>
      </c>
      <c r="T1" s="496"/>
      <c r="U1" s="30"/>
      <c r="V1" s="522" t="s">
        <v>453</v>
      </c>
      <c r="W1" s="523"/>
      <c r="X1" s="523"/>
      <c r="Y1" s="523"/>
      <c r="Z1" s="523"/>
      <c r="AA1" s="523"/>
      <c r="AB1" s="523"/>
      <c r="AC1" s="523"/>
      <c r="AD1" s="528" t="s">
        <v>530</v>
      </c>
      <c r="AE1" s="528"/>
      <c r="AF1" s="528"/>
      <c r="AG1" s="528"/>
    </row>
    <row r="2" spans="1:33" ht="4.5" customHeight="1" thickBot="1" x14ac:dyDescent="0.25">
      <c r="A2" s="166"/>
      <c r="B2" s="167"/>
      <c r="C2" s="167"/>
      <c r="D2" s="167"/>
      <c r="E2" s="167"/>
      <c r="F2" s="167"/>
      <c r="G2" s="167"/>
      <c r="H2" s="167"/>
      <c r="I2" s="167"/>
      <c r="J2" s="168"/>
      <c r="K2" s="141"/>
      <c r="L2" s="141"/>
      <c r="M2" s="141"/>
      <c r="N2" s="141"/>
      <c r="O2" s="141"/>
      <c r="P2" s="141"/>
      <c r="Q2" s="141"/>
      <c r="R2" s="141"/>
      <c r="S2" s="141"/>
      <c r="T2" s="169"/>
      <c r="U2" s="121"/>
      <c r="V2" s="522"/>
      <c r="W2" s="523"/>
      <c r="X2" s="523"/>
      <c r="Y2" s="523"/>
      <c r="Z2" s="523"/>
      <c r="AA2" s="523"/>
      <c r="AB2" s="523"/>
      <c r="AC2" s="523"/>
      <c r="AD2" s="528"/>
      <c r="AE2" s="528"/>
      <c r="AF2" s="528"/>
      <c r="AG2" s="528"/>
    </row>
    <row r="3" spans="1:33" ht="13.5" customHeight="1" thickBot="1" x14ac:dyDescent="0.25">
      <c r="A3" s="170"/>
      <c r="B3" s="497" t="str">
        <f>+Translation!A66</f>
        <v>Travel costs</v>
      </c>
      <c r="C3" s="498"/>
      <c r="D3" s="498"/>
      <c r="E3" s="498"/>
      <c r="F3" s="498"/>
      <c r="G3" s="498"/>
      <c r="H3" s="498"/>
      <c r="I3" s="499"/>
      <c r="J3" s="121"/>
      <c r="K3" s="501" t="str">
        <f>+Translation!A67</f>
        <v>Subsistence costs</v>
      </c>
      <c r="L3" s="502"/>
      <c r="M3" s="502"/>
      <c r="N3" s="502"/>
      <c r="O3" s="502"/>
      <c r="P3" s="502"/>
      <c r="Q3" s="502"/>
      <c r="R3" s="502"/>
      <c r="S3" s="503"/>
      <c r="T3" s="171"/>
      <c r="U3" s="121"/>
      <c r="V3" s="522"/>
      <c r="W3" s="523"/>
      <c r="X3" s="523"/>
      <c r="Y3" s="523"/>
      <c r="Z3" s="523"/>
      <c r="AA3" s="523"/>
      <c r="AB3" s="523"/>
      <c r="AC3" s="523"/>
      <c r="AD3" s="528"/>
      <c r="AE3" s="528"/>
      <c r="AF3" s="528"/>
      <c r="AG3" s="528"/>
    </row>
    <row r="4" spans="1:33" ht="30" x14ac:dyDescent="0.25">
      <c r="A4" s="170"/>
      <c r="B4" s="511" t="str">
        <f>+Translation!A68</f>
        <v>Distance</v>
      </c>
      <c r="C4" s="512"/>
      <c r="D4" s="512"/>
      <c r="E4" s="512"/>
      <c r="F4" s="156"/>
      <c r="G4" s="156"/>
      <c r="H4" s="196"/>
      <c r="I4" s="157" t="str">
        <f>+Translation!A69</f>
        <v>Unit cost per participant</v>
      </c>
      <c r="J4" s="121"/>
      <c r="K4" s="508" t="str">
        <f>+Translation!A70</f>
        <v>Activity Type</v>
      </c>
      <c r="L4" s="509"/>
      <c r="M4" s="509"/>
      <c r="N4" s="509"/>
      <c r="O4" s="509"/>
      <c r="P4" s="509"/>
      <c r="Q4" s="509"/>
      <c r="R4" s="510"/>
      <c r="S4" s="172" t="str">
        <f>+Translation!A71</f>
        <v>Unit cost per participant</v>
      </c>
      <c r="T4" s="171"/>
      <c r="U4" s="121"/>
      <c r="V4" s="522"/>
      <c r="W4" s="523"/>
      <c r="X4" s="523"/>
      <c r="Y4" s="523"/>
      <c r="Z4" s="523"/>
      <c r="AA4" s="523"/>
      <c r="AB4" s="523"/>
      <c r="AC4" s="523"/>
      <c r="AD4" s="528"/>
      <c r="AE4" s="528"/>
      <c r="AF4" s="528"/>
      <c r="AG4" s="528"/>
    </row>
    <row r="5" spans="1:33" ht="15" customHeight="1" x14ac:dyDescent="0.25">
      <c r="A5" s="170"/>
      <c r="B5" s="158" t="s">
        <v>39</v>
      </c>
      <c r="C5" s="159"/>
      <c r="D5" s="159"/>
      <c r="E5" s="159"/>
      <c r="F5" s="160"/>
      <c r="G5" s="160"/>
      <c r="H5" s="197"/>
      <c r="I5" s="161">
        <v>275</v>
      </c>
      <c r="J5" s="121"/>
      <c r="K5" s="146">
        <v>1</v>
      </c>
      <c r="L5" s="147" t="str">
        <f>+Translation!A72</f>
        <v>Activities targeting staff up to the 14th day</v>
      </c>
      <c r="M5" s="148"/>
      <c r="N5" s="148"/>
      <c r="O5" s="148"/>
      <c r="P5" s="148"/>
      <c r="Q5" s="148"/>
      <c r="R5" s="149"/>
      <c r="S5" s="150">
        <v>100</v>
      </c>
      <c r="T5" s="171"/>
      <c r="U5" s="121"/>
      <c r="V5" s="522"/>
      <c r="W5" s="523"/>
      <c r="X5" s="523"/>
      <c r="Y5" s="523"/>
      <c r="Z5" s="523"/>
      <c r="AA5" s="523"/>
      <c r="AB5" s="523"/>
      <c r="AC5" s="523"/>
      <c r="AD5" s="528"/>
      <c r="AE5" s="528"/>
      <c r="AF5" s="528"/>
      <c r="AG5" s="528"/>
    </row>
    <row r="6" spans="1:33" ht="15.75" customHeight="1" thickBot="1" x14ac:dyDescent="0.3">
      <c r="A6" s="170"/>
      <c r="B6" s="162" t="s">
        <v>40</v>
      </c>
      <c r="C6" s="163"/>
      <c r="D6" s="163"/>
      <c r="E6" s="163"/>
      <c r="F6" s="164"/>
      <c r="G6" s="164"/>
      <c r="H6" s="198"/>
      <c r="I6" s="165">
        <v>360</v>
      </c>
      <c r="J6" s="121"/>
      <c r="K6" s="146">
        <v>2</v>
      </c>
      <c r="L6" s="147" t="str">
        <f>+Translation!A73</f>
        <v>Activities targeting staff between the 15th and 60th day</v>
      </c>
      <c r="M6" s="148"/>
      <c r="N6" s="148"/>
      <c r="O6" s="148"/>
      <c r="P6" s="148"/>
      <c r="Q6" s="148"/>
      <c r="R6" s="149"/>
      <c r="S6" s="150">
        <v>70</v>
      </c>
      <c r="T6" s="171"/>
      <c r="U6" s="121"/>
      <c r="V6" s="522"/>
      <c r="W6" s="523"/>
      <c r="X6" s="523"/>
      <c r="Y6" s="523"/>
      <c r="Z6" s="523"/>
      <c r="AA6" s="523"/>
      <c r="AB6" s="523"/>
      <c r="AC6" s="523"/>
      <c r="AD6" s="528"/>
      <c r="AE6" s="528"/>
      <c r="AF6" s="528"/>
      <c r="AG6" s="528"/>
    </row>
    <row r="7" spans="1:33" ht="15" customHeight="1" x14ac:dyDescent="0.25">
      <c r="A7" s="170"/>
      <c r="B7" s="173"/>
      <c r="C7" s="173"/>
      <c r="D7" s="173"/>
      <c r="E7" s="173"/>
      <c r="F7" s="173"/>
      <c r="G7" s="173"/>
      <c r="H7" s="173"/>
      <c r="I7" s="174"/>
      <c r="J7" s="121"/>
      <c r="K7" s="146">
        <v>3</v>
      </c>
      <c r="L7" s="147" t="str">
        <f>+Translation!A74</f>
        <v>Activities targeting learners up to the 14th day</v>
      </c>
      <c r="M7" s="148"/>
      <c r="N7" s="148"/>
      <c r="O7" s="148"/>
      <c r="P7" s="148"/>
      <c r="Q7" s="148"/>
      <c r="R7" s="149"/>
      <c r="S7" s="150">
        <v>55</v>
      </c>
      <c r="T7" s="171"/>
      <c r="U7" s="121"/>
      <c r="V7" s="522"/>
      <c r="W7" s="523"/>
      <c r="X7" s="523"/>
      <c r="Y7" s="523"/>
      <c r="Z7" s="523"/>
      <c r="AA7" s="523"/>
      <c r="AB7" s="523"/>
      <c r="AC7" s="523"/>
      <c r="AD7" s="528"/>
      <c r="AE7" s="528"/>
      <c r="AF7" s="528"/>
      <c r="AG7" s="528"/>
    </row>
    <row r="8" spans="1:33" s="2" customFormat="1" ht="15.75" customHeight="1" thickBot="1" x14ac:dyDescent="0.3">
      <c r="A8" s="175"/>
      <c r="B8" s="176"/>
      <c r="C8" s="176"/>
      <c r="D8" s="176"/>
      <c r="E8" s="176"/>
      <c r="F8" s="176"/>
      <c r="G8" s="176"/>
      <c r="H8" s="176"/>
      <c r="I8" s="176"/>
      <c r="J8" s="176"/>
      <c r="K8" s="151">
        <v>4</v>
      </c>
      <c r="L8" s="152" t="str">
        <f>+Translation!A75</f>
        <v>Activities targeting learners between the 15th and 60th day</v>
      </c>
      <c r="M8" s="153"/>
      <c r="N8" s="153"/>
      <c r="O8" s="153"/>
      <c r="P8" s="153"/>
      <c r="Q8" s="153"/>
      <c r="R8" s="154"/>
      <c r="S8" s="155">
        <v>40</v>
      </c>
      <c r="T8" s="177"/>
      <c r="U8" s="176"/>
      <c r="V8" s="524" t="str">
        <f>+'Final Statement'!A14</f>
        <v>Start Date</v>
      </c>
      <c r="W8" s="525"/>
      <c r="X8" s="107">
        <f>+'Final Statement'!D14</f>
        <v>0</v>
      </c>
      <c r="Y8" s="104" t="str">
        <f>+'Final Statement'!A15</f>
        <v>End Date</v>
      </c>
      <c r="Z8" s="526">
        <f>+'Final Statement'!D15</f>
        <v>0</v>
      </c>
      <c r="AA8" s="527"/>
      <c r="AB8" s="527"/>
      <c r="AC8" s="104"/>
      <c r="AD8" s="528"/>
      <c r="AE8" s="528"/>
      <c r="AF8" s="528"/>
      <c r="AG8" s="528"/>
    </row>
    <row r="9" spans="1:33" s="2" customFormat="1" ht="6.75" customHeight="1" thickBot="1" x14ac:dyDescent="0.25">
      <c r="A9" s="175"/>
      <c r="B9" s="176"/>
      <c r="C9" s="176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7"/>
      <c r="U9" s="176"/>
      <c r="V9" s="105"/>
      <c r="W9" s="106"/>
      <c r="X9" s="106"/>
      <c r="Y9" s="106"/>
      <c r="Z9" s="106"/>
      <c r="AA9" s="106"/>
      <c r="AB9" s="106"/>
      <c r="AC9" s="106"/>
      <c r="AD9" s="528"/>
      <c r="AE9" s="528"/>
      <c r="AF9" s="528"/>
      <c r="AG9" s="528"/>
    </row>
    <row r="10" spans="1:33" s="4" customFormat="1" ht="12.75" customHeight="1" thickBot="1" x14ac:dyDescent="0.25">
      <c r="A10" s="178"/>
      <c r="B10" s="504" t="str">
        <f>+Translation!A76</f>
        <v>Partner</v>
      </c>
      <c r="C10" s="505"/>
      <c r="D10" s="500"/>
      <c r="E10" s="179"/>
      <c r="F10" s="179"/>
      <c r="G10" s="179"/>
      <c r="H10" s="179"/>
      <c r="I10" s="489" t="str">
        <f>+B3</f>
        <v>Travel costs</v>
      </c>
      <c r="J10" s="490"/>
      <c r="K10" s="490"/>
      <c r="L10" s="491"/>
      <c r="M10" s="485" t="str">
        <f>+K3</f>
        <v>Subsistence costs</v>
      </c>
      <c r="N10" s="486"/>
      <c r="O10" s="486"/>
      <c r="P10" s="486"/>
      <c r="Q10" s="487"/>
      <c r="R10" s="488"/>
      <c r="S10" s="179"/>
      <c r="T10" s="180"/>
      <c r="U10" s="181"/>
      <c r="V10" s="529" t="s">
        <v>455</v>
      </c>
      <c r="W10" s="530"/>
      <c r="X10" s="530"/>
      <c r="Y10" s="531"/>
      <c r="Z10" s="529" t="s">
        <v>456</v>
      </c>
      <c r="AA10" s="530"/>
      <c r="AB10" s="530"/>
      <c r="AC10" s="530"/>
      <c r="AD10" s="528"/>
      <c r="AE10" s="528"/>
      <c r="AF10" s="528"/>
      <c r="AG10" s="528"/>
    </row>
    <row r="11" spans="1:33" s="4" customFormat="1" ht="73.5" customHeight="1" thickBot="1" x14ac:dyDescent="0.25">
      <c r="A11" s="178"/>
      <c r="B11" s="203" t="str">
        <f>+Translation!A77</f>
        <v>Name</v>
      </c>
      <c r="C11" s="183" t="str">
        <f>+Translation!A78</f>
        <v>Country</v>
      </c>
      <c r="D11" s="500"/>
      <c r="E11" s="217" t="str">
        <f>+Translation!A110</f>
        <v>Name of the person</v>
      </c>
      <c r="F11" s="204" t="str">
        <f>+Translation!A113</f>
        <v>Purpose of the activity</v>
      </c>
      <c r="G11" s="204" t="str">
        <f>+Translation!A114</f>
        <v>Place of origin (City)</v>
      </c>
      <c r="H11" s="204" t="str">
        <f>+Translation!A115</f>
        <v>Venue of destination (city)</v>
      </c>
      <c r="I11" s="183" t="str">
        <f>+Translation!A116</f>
        <v>Geographical distance (air distance)</v>
      </c>
      <c r="J11" s="183" t="str">
        <f>+Translation!A117</f>
        <v>Number of travels 
(from their place of location to the venue of the activity and return)number of travels supported by evidences</v>
      </c>
      <c r="K11" s="182" t="str">
        <f>+Translation!A81</f>
        <v>Cost per participant</v>
      </c>
      <c r="L11" s="183" t="str">
        <f>+Translation!A82</f>
        <v>Travel costs</v>
      </c>
      <c r="M11" s="184" t="str">
        <f>+Translation!A83</f>
        <v>Activity type</v>
      </c>
      <c r="N11" s="183" t="str">
        <f>+Translation!A118</f>
        <v>Start date of the activity (authorisation to attend the activity from the organisation involved)</v>
      </c>
      <c r="O11" s="183" t="str">
        <f>+Translation!A119</f>
        <v>End date of the activity</v>
      </c>
      <c r="P11" s="185" t="str">
        <f>+Translation!A84</f>
        <v>Number of days</v>
      </c>
      <c r="Q11" s="182" t="str">
        <f>+Translation!A85</f>
        <v>Unit cost per participant</v>
      </c>
      <c r="R11" s="183" t="str">
        <f>+Translation!A86</f>
        <v>Subsistence costs</v>
      </c>
      <c r="S11" s="506" t="str">
        <f>+Translation!A87</f>
        <v>Work Package Number</v>
      </c>
      <c r="T11" s="507"/>
      <c r="U11" s="181"/>
      <c r="V11" s="94" t="s">
        <v>457</v>
      </c>
      <c r="W11" s="95" t="s">
        <v>448</v>
      </c>
      <c r="X11" s="95" t="s">
        <v>458</v>
      </c>
      <c r="Y11" s="93" t="s">
        <v>454</v>
      </c>
      <c r="Z11" s="94" t="s">
        <v>457</v>
      </c>
      <c r="AA11" s="95" t="s">
        <v>448</v>
      </c>
      <c r="AB11" s="95" t="s">
        <v>458</v>
      </c>
      <c r="AC11" s="108" t="s">
        <v>454</v>
      </c>
      <c r="AD11" s="528" t="s">
        <v>531</v>
      </c>
      <c r="AE11" s="528"/>
      <c r="AF11" s="528"/>
      <c r="AG11" s="528"/>
    </row>
    <row r="12" spans="1:33" s="141" customFormat="1" ht="15" customHeight="1" x14ac:dyDescent="0.2">
      <c r="A12" s="38"/>
      <c r="B12" s="34" t="str">
        <f>IF(A12="","",(VLOOKUP(A12,'II.Distribution of grant'!$A$6:$E$45,2,FALSE)))</f>
        <v/>
      </c>
      <c r="C12" s="34" t="str">
        <f>IF(A12="","",(VLOOKUP(A12,'II.Distribution of grant'!$A$6:$E$45,4,FALSE)))</f>
        <v/>
      </c>
      <c r="D12" s="11" t="str">
        <f>IF(C12=""," ",VLOOKUP(C12,'Ceiling - Project impl.'!$A$1:$F$204,2,FALSE))</f>
        <v xml:space="preserve"> </v>
      </c>
      <c r="E12" s="82"/>
      <c r="F12" s="82"/>
      <c r="G12" s="82"/>
      <c r="H12" s="82"/>
      <c r="I12" s="39"/>
      <c r="J12" s="40"/>
      <c r="K12" s="35">
        <f>+IFERROR(VLOOKUP(I12,$B$5:$I$6,8,FALSE),0)</f>
        <v>0</v>
      </c>
      <c r="L12" s="36">
        <f>IFERROR(J12*K12," ")</f>
        <v>0</v>
      </c>
      <c r="M12" s="40"/>
      <c r="N12" s="103"/>
      <c r="O12" s="103"/>
      <c r="P12" s="109" t="str">
        <f t="shared" ref="P12" si="0">+IF(N12=0,"",(O12-(N12-1)))</f>
        <v/>
      </c>
      <c r="Q12" s="35">
        <f>IFERROR(VLOOKUP(M12,$K$5:$S$8,9,FALSE),0)</f>
        <v>0</v>
      </c>
      <c r="R12" s="36" t="str">
        <f>IFERROR(P12*Q12," ")</f>
        <v xml:space="preserve"> </v>
      </c>
      <c r="S12" s="483"/>
      <c r="T12" s="484"/>
      <c r="U12" s="121"/>
      <c r="V12" s="186">
        <f>IFERROR(J12*K12,0)</f>
        <v>0</v>
      </c>
      <c r="W12" s="187"/>
      <c r="X12" s="188" t="s">
        <v>460</v>
      </c>
      <c r="Y12" s="189">
        <f>+V12-W12</f>
        <v>0</v>
      </c>
      <c r="Z12" s="186">
        <f>IFERROR(P12*Q12,0)</f>
        <v>0</v>
      </c>
      <c r="AA12" s="187"/>
      <c r="AB12" s="190" t="s">
        <v>459</v>
      </c>
      <c r="AC12" s="191">
        <f>+Z12-AA12</f>
        <v>0</v>
      </c>
      <c r="AD12" s="192">
        <f>+W12+AA12</f>
        <v>0</v>
      </c>
      <c r="AE12" s="482"/>
      <c r="AF12" s="482"/>
      <c r="AG12" s="482"/>
    </row>
    <row r="13" spans="1:33" s="141" customFormat="1" ht="14.1" customHeight="1" x14ac:dyDescent="0.2">
      <c r="A13" s="38"/>
      <c r="B13" s="34" t="str">
        <f>IF(A13="","",(VLOOKUP(A13,'II.Distribution of grant'!$A$6:$E$45,2,FALSE)))</f>
        <v/>
      </c>
      <c r="C13" s="34" t="str">
        <f>IF(A13="","",(VLOOKUP(A13,'II.Distribution of grant'!$A$6:$E$45,4,FALSE)))</f>
        <v/>
      </c>
      <c r="D13" s="11" t="str">
        <f>IF(C13=""," ",VLOOKUP(C13,'Ceiling - Project impl.'!$A$1:$F$204,2,FALSE))</f>
        <v xml:space="preserve"> </v>
      </c>
      <c r="E13" s="6"/>
      <c r="F13" s="82"/>
      <c r="G13" s="82"/>
      <c r="H13" s="82"/>
      <c r="I13" s="41"/>
      <c r="J13" s="42"/>
      <c r="K13" s="35">
        <f t="shared" ref="K13:K411" si="1">+IFERROR(VLOOKUP(I13,$B$5:$I$6,8,FALSE),0)</f>
        <v>0</v>
      </c>
      <c r="L13" s="13">
        <f t="shared" ref="L13" si="2">IFERROR(J13*K13," ")</f>
        <v>0</v>
      </c>
      <c r="M13" s="42"/>
      <c r="N13" s="103"/>
      <c r="O13" s="103"/>
      <c r="P13" s="109" t="str">
        <f t="shared" ref="P13:P411" si="3">+IF(N13=0,"",(O13-(N13-1)))</f>
        <v/>
      </c>
      <c r="Q13" s="35">
        <f t="shared" ref="Q13:Q411" si="4">IFERROR(VLOOKUP(M13,$K$5:$S$8,9,FALSE),0)</f>
        <v>0</v>
      </c>
      <c r="R13" s="13" t="str">
        <f t="shared" ref="R13" si="5">IFERROR(P13*Q13," ")</f>
        <v xml:space="preserve"> </v>
      </c>
      <c r="S13" s="483"/>
      <c r="T13" s="484"/>
      <c r="U13" s="121"/>
      <c r="V13" s="186">
        <f t="shared" ref="V13:V411" si="6">IFERROR(J13*K13,0)</f>
        <v>0</v>
      </c>
      <c r="W13" s="187"/>
      <c r="X13" s="188" t="s">
        <v>461</v>
      </c>
      <c r="Y13" s="189">
        <f t="shared" ref="Y13:Y411" si="7">+V13-W13</f>
        <v>0</v>
      </c>
      <c r="Z13" s="186">
        <f t="shared" ref="Z13:Z411" si="8">IFERROR(P13*Q13,0)</f>
        <v>0</v>
      </c>
      <c r="AA13" s="187"/>
      <c r="AB13" s="188" t="s">
        <v>462</v>
      </c>
      <c r="AC13" s="191">
        <f t="shared" ref="AC13:AC411" si="9">+Z13-AA13</f>
        <v>0</v>
      </c>
      <c r="AD13" s="192">
        <f t="shared" ref="AD13:AD411" si="10">+W13+AA13</f>
        <v>0</v>
      </c>
      <c r="AE13" s="482"/>
      <c r="AF13" s="482"/>
      <c r="AG13" s="482"/>
    </row>
    <row r="14" spans="1:33" s="141" customFormat="1" ht="14.1" customHeight="1" x14ac:dyDescent="0.2">
      <c r="A14" s="38"/>
      <c r="B14" s="34" t="str">
        <f>IF(A14="","",(VLOOKUP(A14,'II.Distribution of grant'!$A$6:$E$45,2,FALSE)))</f>
        <v/>
      </c>
      <c r="C14" s="34" t="str">
        <f>IF(A14="","",(VLOOKUP(A14,'II.Distribution of grant'!$A$6:$E$45,4,FALSE)))</f>
        <v/>
      </c>
      <c r="D14" s="11" t="str">
        <f>IF(C14=""," ",VLOOKUP(C14,'Ceiling - Project impl.'!$A$1:$F$204,2,FALSE))</f>
        <v xml:space="preserve"> </v>
      </c>
      <c r="E14" s="6"/>
      <c r="F14" s="82"/>
      <c r="G14" s="82"/>
      <c r="H14" s="82"/>
      <c r="I14" s="41"/>
      <c r="J14" s="42"/>
      <c r="K14" s="35">
        <f t="shared" ref="K14" si="11">+IFERROR(VLOOKUP(I14,$B$5:$I$6,8,FALSE),0)</f>
        <v>0</v>
      </c>
      <c r="L14" s="13">
        <f t="shared" ref="L14" si="12">IFERROR(J14*K14," ")</f>
        <v>0</v>
      </c>
      <c r="M14" s="42"/>
      <c r="N14" s="103"/>
      <c r="O14" s="103"/>
      <c r="P14" s="109" t="str">
        <f t="shared" ref="P14" si="13">+IF(N14=0,"",(O14-(N14-1)))</f>
        <v/>
      </c>
      <c r="Q14" s="35">
        <f t="shared" ref="Q14" si="14">IFERROR(VLOOKUP(M14,$K$5:$S$8,9,FALSE),0)</f>
        <v>0</v>
      </c>
      <c r="R14" s="13" t="str">
        <f t="shared" ref="R14" si="15">IFERROR(P14*Q14," ")</f>
        <v xml:space="preserve"> </v>
      </c>
      <c r="S14" s="483"/>
      <c r="T14" s="484"/>
      <c r="U14" s="121"/>
      <c r="V14" s="186">
        <f t="shared" ref="V14" si="16">IFERROR(J14*K14,0)</f>
        <v>0</v>
      </c>
      <c r="W14" s="187"/>
      <c r="X14" s="188" t="s">
        <v>461</v>
      </c>
      <c r="Y14" s="189">
        <v>0</v>
      </c>
      <c r="Z14" s="186">
        <f t="shared" ref="Z14" si="17">IFERROR(P14*Q14,0)</f>
        <v>0</v>
      </c>
      <c r="AA14" s="187"/>
      <c r="AB14" s="188" t="s">
        <v>462</v>
      </c>
      <c r="AC14" s="191">
        <v>0</v>
      </c>
      <c r="AD14" s="192">
        <f t="shared" ref="AD14" si="18">+W14+AA14</f>
        <v>0</v>
      </c>
      <c r="AE14" s="482"/>
      <c r="AF14" s="482"/>
      <c r="AG14" s="482"/>
    </row>
    <row r="15" spans="1:33" s="141" customFormat="1" x14ac:dyDescent="0.2">
      <c r="A15" s="38"/>
      <c r="B15" s="34" t="str">
        <f>IF(A15="","",(VLOOKUP(A15,'II.Distribution of grant'!$A$6:$E$45,2,FALSE)))</f>
        <v/>
      </c>
      <c r="C15" s="34" t="str">
        <f>IF(A15="","",(VLOOKUP(A15,'II.Distribution of grant'!$A$6:$E$45,4,FALSE)))</f>
        <v/>
      </c>
      <c r="D15" s="11" t="str">
        <f>IF(C15=""," ",VLOOKUP(C15,'Ceiling - Project impl.'!$A$1:$F$204,2,FALSE))</f>
        <v xml:space="preserve"> </v>
      </c>
      <c r="E15" s="6"/>
      <c r="F15" s="82"/>
      <c r="G15" s="6"/>
      <c r="H15" s="82"/>
      <c r="I15" s="41"/>
      <c r="J15" s="42"/>
      <c r="K15" s="35">
        <f t="shared" ref="K15:K17" si="19">+IFERROR(VLOOKUP(I15,$B$5:$I$6,8,FALSE),0)</f>
        <v>0</v>
      </c>
      <c r="L15" s="13">
        <f t="shared" ref="L15:L17" si="20">IFERROR(J15*K15," ")</f>
        <v>0</v>
      </c>
      <c r="M15" s="42"/>
      <c r="N15" s="103"/>
      <c r="O15" s="103"/>
      <c r="P15" s="109" t="str">
        <f t="shared" ref="P15:P17" si="21">+IF(N15=0,"",(O15-(N15-1)))</f>
        <v/>
      </c>
      <c r="Q15" s="35">
        <f t="shared" ref="Q15:Q17" si="22">IFERROR(VLOOKUP(M15,$K$5:$S$8,9,FALSE),0)</f>
        <v>0</v>
      </c>
      <c r="R15" s="13" t="str">
        <f t="shared" ref="R15:R17" si="23">IFERROR(P15*Q15," ")</f>
        <v xml:space="preserve"> </v>
      </c>
      <c r="S15" s="483"/>
      <c r="T15" s="484"/>
      <c r="U15" s="121"/>
      <c r="V15" s="186">
        <f t="shared" ref="V15:V17" si="24">IFERROR(J15*K15,0)</f>
        <v>0</v>
      </c>
      <c r="W15" s="187"/>
      <c r="X15" s="188" t="s">
        <v>461</v>
      </c>
      <c r="Y15" s="189">
        <f t="shared" ref="Y15:Y17" si="25">+V15-W15</f>
        <v>0</v>
      </c>
      <c r="Z15" s="186">
        <f t="shared" ref="Z15:Z17" si="26">IFERROR(P15*Q15,0)</f>
        <v>0</v>
      </c>
      <c r="AA15" s="187"/>
      <c r="AB15" s="188" t="s">
        <v>462</v>
      </c>
      <c r="AC15" s="191">
        <f t="shared" ref="AC15:AC17" si="27">+Z15-AA15</f>
        <v>0</v>
      </c>
      <c r="AD15" s="192">
        <f t="shared" ref="AD15:AD17" si="28">+W15+AA15</f>
        <v>0</v>
      </c>
      <c r="AE15" s="482"/>
      <c r="AF15" s="482"/>
      <c r="AG15" s="482"/>
    </row>
    <row r="16" spans="1:33" s="141" customFormat="1" x14ac:dyDescent="0.2">
      <c r="A16" s="38"/>
      <c r="B16" s="34" t="str">
        <f>IF(A16="","",(VLOOKUP(A16,'II.Distribution of grant'!$A$6:$E$45,2,FALSE)))</f>
        <v/>
      </c>
      <c r="C16" s="34" t="str">
        <f>IF(A16="","",(VLOOKUP(A16,'II.Distribution of grant'!$A$6:$E$45,4,FALSE)))</f>
        <v/>
      </c>
      <c r="D16" s="11" t="str">
        <f>IF(C16=""," ",VLOOKUP(C16,'Ceiling - Project impl.'!$A$1:$F$204,2,FALSE))</f>
        <v xml:space="preserve"> </v>
      </c>
      <c r="E16" s="6"/>
      <c r="F16" s="82"/>
      <c r="G16" s="6"/>
      <c r="H16" s="82"/>
      <c r="I16" s="41"/>
      <c r="J16" s="42"/>
      <c r="K16" s="35">
        <f t="shared" si="19"/>
        <v>0</v>
      </c>
      <c r="L16" s="13">
        <f t="shared" si="20"/>
        <v>0</v>
      </c>
      <c r="M16" s="42"/>
      <c r="N16" s="103"/>
      <c r="O16" s="103"/>
      <c r="P16" s="109" t="str">
        <f t="shared" si="21"/>
        <v/>
      </c>
      <c r="Q16" s="35">
        <f t="shared" si="22"/>
        <v>0</v>
      </c>
      <c r="R16" s="13" t="str">
        <f t="shared" si="23"/>
        <v xml:space="preserve"> </v>
      </c>
      <c r="S16" s="483"/>
      <c r="T16" s="484"/>
      <c r="U16" s="121"/>
      <c r="V16" s="186">
        <f t="shared" si="24"/>
        <v>0</v>
      </c>
      <c r="W16" s="187"/>
      <c r="X16" s="188" t="s">
        <v>461</v>
      </c>
      <c r="Y16" s="189">
        <f t="shared" si="25"/>
        <v>0</v>
      </c>
      <c r="Z16" s="186">
        <f t="shared" si="26"/>
        <v>0</v>
      </c>
      <c r="AA16" s="187"/>
      <c r="AB16" s="188" t="s">
        <v>462</v>
      </c>
      <c r="AC16" s="191">
        <f t="shared" si="27"/>
        <v>0</v>
      </c>
      <c r="AD16" s="192">
        <f t="shared" si="28"/>
        <v>0</v>
      </c>
      <c r="AE16" s="482"/>
      <c r="AF16" s="482"/>
      <c r="AG16" s="482"/>
    </row>
    <row r="17" spans="1:33" s="141" customFormat="1" x14ac:dyDescent="0.2">
      <c r="A17" s="38"/>
      <c r="B17" s="34" t="str">
        <f>IF(A17="","",(VLOOKUP(A17,'II.Distribution of grant'!$A$6:$E$45,2,FALSE)))</f>
        <v/>
      </c>
      <c r="C17" s="34" t="str">
        <f>IF(A17="","",(VLOOKUP(A17,'II.Distribution of grant'!$A$6:$E$45,4,FALSE)))</f>
        <v/>
      </c>
      <c r="D17" s="11" t="str">
        <f>IF(C17=""," ",VLOOKUP(C17,'Ceiling - Project impl.'!$A$1:$F$204,2,FALSE))</f>
        <v xml:space="preserve"> </v>
      </c>
      <c r="E17" s="6"/>
      <c r="F17" s="82"/>
      <c r="G17" s="6"/>
      <c r="H17" s="82"/>
      <c r="I17" s="41"/>
      <c r="J17" s="42"/>
      <c r="K17" s="35">
        <f t="shared" si="19"/>
        <v>0</v>
      </c>
      <c r="L17" s="13">
        <f t="shared" si="20"/>
        <v>0</v>
      </c>
      <c r="M17" s="42"/>
      <c r="N17" s="103"/>
      <c r="O17" s="103"/>
      <c r="P17" s="109" t="str">
        <f t="shared" si="21"/>
        <v/>
      </c>
      <c r="Q17" s="35">
        <f t="shared" si="22"/>
        <v>0</v>
      </c>
      <c r="R17" s="13" t="str">
        <f t="shared" si="23"/>
        <v xml:space="preserve"> </v>
      </c>
      <c r="S17" s="483"/>
      <c r="T17" s="484"/>
      <c r="U17" s="121"/>
      <c r="V17" s="186">
        <f t="shared" si="24"/>
        <v>0</v>
      </c>
      <c r="W17" s="187"/>
      <c r="X17" s="188" t="s">
        <v>461</v>
      </c>
      <c r="Y17" s="189">
        <f t="shared" si="25"/>
        <v>0</v>
      </c>
      <c r="Z17" s="186">
        <f t="shared" si="26"/>
        <v>0</v>
      </c>
      <c r="AA17" s="187"/>
      <c r="AB17" s="188" t="s">
        <v>462</v>
      </c>
      <c r="AC17" s="191">
        <f t="shared" si="27"/>
        <v>0</v>
      </c>
      <c r="AD17" s="192">
        <f t="shared" si="28"/>
        <v>0</v>
      </c>
      <c r="AE17" s="482"/>
      <c r="AF17" s="482"/>
      <c r="AG17" s="482"/>
    </row>
    <row r="18" spans="1:33" s="141" customFormat="1" x14ac:dyDescent="0.2">
      <c r="A18" s="38"/>
      <c r="B18" s="34" t="str">
        <f>IF(A18="","",(VLOOKUP(A18,'II.Distribution of grant'!$A$6:$E$45,2,FALSE)))</f>
        <v/>
      </c>
      <c r="C18" s="34" t="str">
        <f>IF(A18="","",(VLOOKUP(A18,'II.Distribution of grant'!$A$6:$E$45,4,FALSE)))</f>
        <v/>
      </c>
      <c r="D18" s="11" t="str">
        <f>IF(C18=""," ",VLOOKUP(C18,'Ceiling - Project impl.'!$A$1:$F$204,2,FALSE))</f>
        <v xml:space="preserve"> </v>
      </c>
      <c r="E18" s="6"/>
      <c r="F18" s="82"/>
      <c r="G18" s="6"/>
      <c r="H18" s="82"/>
      <c r="I18" s="41"/>
      <c r="J18" s="42"/>
      <c r="K18" s="35">
        <f t="shared" ref="K18:K81" si="29">+IFERROR(VLOOKUP(I18,$B$5:$I$6,8,FALSE),0)</f>
        <v>0</v>
      </c>
      <c r="L18" s="13">
        <f t="shared" ref="L18:L81" si="30">IFERROR(J18*K18," ")</f>
        <v>0</v>
      </c>
      <c r="M18" s="42"/>
      <c r="N18" s="103"/>
      <c r="O18" s="103"/>
      <c r="P18" s="109" t="str">
        <f t="shared" ref="P18:P81" si="31">+IF(N18=0,"",(O18-(N18-1)))</f>
        <v/>
      </c>
      <c r="Q18" s="35">
        <f t="shared" ref="Q18:Q81" si="32">IFERROR(VLOOKUP(M18,$K$5:$S$8,9,FALSE),0)</f>
        <v>0</v>
      </c>
      <c r="R18" s="13" t="str">
        <f t="shared" ref="R18:R81" si="33">IFERROR(P18*Q18," ")</f>
        <v xml:space="preserve"> </v>
      </c>
      <c r="S18" s="483"/>
      <c r="T18" s="484"/>
      <c r="U18" s="121"/>
      <c r="V18" s="186">
        <f t="shared" ref="V18:V81" si="34">IFERROR(J18*K18,0)</f>
        <v>0</v>
      </c>
      <c r="W18" s="187"/>
      <c r="X18" s="188" t="s">
        <v>461</v>
      </c>
      <c r="Y18" s="189">
        <f t="shared" ref="Y18:Y81" si="35">+V18-W18</f>
        <v>0</v>
      </c>
      <c r="Z18" s="186">
        <f t="shared" ref="Z18:Z81" si="36">IFERROR(P18*Q18,0)</f>
        <v>0</v>
      </c>
      <c r="AA18" s="187"/>
      <c r="AB18" s="188" t="s">
        <v>462</v>
      </c>
      <c r="AC18" s="191">
        <f t="shared" ref="AC18:AC81" si="37">+Z18-AA18</f>
        <v>0</v>
      </c>
      <c r="AD18" s="192">
        <f t="shared" ref="AD18:AD81" si="38">+W18+AA18</f>
        <v>0</v>
      </c>
      <c r="AE18" s="482"/>
      <c r="AF18" s="482"/>
      <c r="AG18" s="482"/>
    </row>
    <row r="19" spans="1:33" s="141" customFormat="1" ht="14.1" customHeight="1" x14ac:dyDescent="0.2">
      <c r="A19" s="38"/>
      <c r="B19" s="34" t="str">
        <f>IF(A19="","",(VLOOKUP(A19,'II.Distribution of grant'!$A$6:$E$45,2,FALSE)))</f>
        <v/>
      </c>
      <c r="C19" s="34" t="str">
        <f>IF(A19="","",(VLOOKUP(A19,'II.Distribution of grant'!$A$6:$E$45,4,FALSE)))</f>
        <v/>
      </c>
      <c r="D19" s="11" t="str">
        <f>IF(C19=""," ",VLOOKUP(C19,'Ceiling - Project impl.'!$A$1:$F$204,2,FALSE))</f>
        <v xml:space="preserve"> </v>
      </c>
      <c r="E19" s="6"/>
      <c r="F19" s="82"/>
      <c r="G19" s="6"/>
      <c r="H19" s="82"/>
      <c r="I19" s="41"/>
      <c r="J19" s="42"/>
      <c r="K19" s="35">
        <f t="shared" si="29"/>
        <v>0</v>
      </c>
      <c r="L19" s="13">
        <f t="shared" si="30"/>
        <v>0</v>
      </c>
      <c r="M19" s="42"/>
      <c r="N19" s="103"/>
      <c r="O19" s="103"/>
      <c r="P19" s="109" t="str">
        <f t="shared" si="31"/>
        <v/>
      </c>
      <c r="Q19" s="35">
        <f t="shared" si="32"/>
        <v>0</v>
      </c>
      <c r="R19" s="13" t="str">
        <f t="shared" si="33"/>
        <v xml:space="preserve"> </v>
      </c>
      <c r="S19" s="483"/>
      <c r="T19" s="484"/>
      <c r="U19" s="121"/>
      <c r="V19" s="186">
        <f t="shared" si="34"/>
        <v>0</v>
      </c>
      <c r="W19" s="187"/>
      <c r="X19" s="188" t="s">
        <v>461</v>
      </c>
      <c r="Y19" s="189">
        <f t="shared" si="35"/>
        <v>0</v>
      </c>
      <c r="Z19" s="186">
        <f t="shared" si="36"/>
        <v>0</v>
      </c>
      <c r="AA19" s="187"/>
      <c r="AB19" s="188" t="s">
        <v>462</v>
      </c>
      <c r="AC19" s="191">
        <f t="shared" si="37"/>
        <v>0</v>
      </c>
      <c r="AD19" s="192">
        <f t="shared" si="38"/>
        <v>0</v>
      </c>
      <c r="AE19" s="482"/>
      <c r="AF19" s="482"/>
      <c r="AG19" s="482"/>
    </row>
    <row r="20" spans="1:33" s="141" customFormat="1" ht="14.1" customHeight="1" x14ac:dyDescent="0.2">
      <c r="A20" s="38"/>
      <c r="B20" s="34" t="str">
        <f>IF(A20="","",(VLOOKUP(A20,'II.Distribution of grant'!$A$6:$E$45,2,FALSE)))</f>
        <v/>
      </c>
      <c r="C20" s="34" t="str">
        <f>IF(A20="","",(VLOOKUP(A20,'II.Distribution of grant'!$A$6:$E$45,4,FALSE)))</f>
        <v/>
      </c>
      <c r="D20" s="11" t="str">
        <f>IF(C20=""," ",VLOOKUP(C20,'Ceiling - Project impl.'!$A$1:$F$204,2,FALSE))</f>
        <v xml:space="preserve"> </v>
      </c>
      <c r="E20" s="6"/>
      <c r="F20" s="82"/>
      <c r="G20" s="6"/>
      <c r="H20" s="82"/>
      <c r="I20" s="41"/>
      <c r="J20" s="42"/>
      <c r="K20" s="35">
        <f t="shared" si="29"/>
        <v>0</v>
      </c>
      <c r="L20" s="13">
        <f t="shared" si="30"/>
        <v>0</v>
      </c>
      <c r="M20" s="42"/>
      <c r="N20" s="103"/>
      <c r="O20" s="103"/>
      <c r="P20" s="109" t="str">
        <f t="shared" si="31"/>
        <v/>
      </c>
      <c r="Q20" s="35">
        <f t="shared" si="32"/>
        <v>0</v>
      </c>
      <c r="R20" s="13" t="str">
        <f t="shared" si="33"/>
        <v xml:space="preserve"> </v>
      </c>
      <c r="S20" s="483"/>
      <c r="T20" s="484"/>
      <c r="U20" s="121"/>
      <c r="V20" s="186">
        <f t="shared" si="34"/>
        <v>0</v>
      </c>
      <c r="W20" s="187"/>
      <c r="X20" s="188" t="s">
        <v>461</v>
      </c>
      <c r="Y20" s="189">
        <f t="shared" si="35"/>
        <v>0</v>
      </c>
      <c r="Z20" s="186">
        <f t="shared" si="36"/>
        <v>0</v>
      </c>
      <c r="AA20" s="187"/>
      <c r="AB20" s="188" t="s">
        <v>462</v>
      </c>
      <c r="AC20" s="191">
        <f t="shared" si="37"/>
        <v>0</v>
      </c>
      <c r="AD20" s="192">
        <f t="shared" si="38"/>
        <v>0</v>
      </c>
      <c r="AE20" s="482"/>
      <c r="AF20" s="482"/>
      <c r="AG20" s="482"/>
    </row>
    <row r="21" spans="1:33" s="141" customFormat="1" ht="14.1" customHeight="1" x14ac:dyDescent="0.2">
      <c r="A21" s="38"/>
      <c r="B21" s="34" t="str">
        <f>IF(A21="","",(VLOOKUP(A21,'II.Distribution of grant'!$A$6:$E$45,2,FALSE)))</f>
        <v/>
      </c>
      <c r="C21" s="34" t="str">
        <f>IF(A21="","",(VLOOKUP(A21,'II.Distribution of grant'!$A$6:$E$45,4,FALSE)))</f>
        <v/>
      </c>
      <c r="D21" s="11" t="str">
        <f>IF(C21=""," ",VLOOKUP(C21,'Ceiling - Project impl.'!$A$1:$F$204,2,FALSE))</f>
        <v xml:space="preserve"> </v>
      </c>
      <c r="E21" s="6"/>
      <c r="F21" s="82"/>
      <c r="G21" s="6"/>
      <c r="H21" s="82"/>
      <c r="I21" s="41"/>
      <c r="J21" s="42"/>
      <c r="K21" s="35">
        <f t="shared" si="29"/>
        <v>0</v>
      </c>
      <c r="L21" s="13">
        <f t="shared" si="30"/>
        <v>0</v>
      </c>
      <c r="M21" s="42"/>
      <c r="N21" s="103"/>
      <c r="O21" s="103"/>
      <c r="P21" s="109" t="str">
        <f t="shared" si="31"/>
        <v/>
      </c>
      <c r="Q21" s="35">
        <f t="shared" si="32"/>
        <v>0</v>
      </c>
      <c r="R21" s="13" t="str">
        <f t="shared" si="33"/>
        <v xml:space="preserve"> </v>
      </c>
      <c r="S21" s="483"/>
      <c r="T21" s="484"/>
      <c r="U21" s="121"/>
      <c r="V21" s="186">
        <f t="shared" si="34"/>
        <v>0</v>
      </c>
      <c r="W21" s="187"/>
      <c r="X21" s="188" t="s">
        <v>461</v>
      </c>
      <c r="Y21" s="189">
        <f t="shared" si="35"/>
        <v>0</v>
      </c>
      <c r="Z21" s="186">
        <f t="shared" si="36"/>
        <v>0</v>
      </c>
      <c r="AA21" s="187"/>
      <c r="AB21" s="188" t="s">
        <v>462</v>
      </c>
      <c r="AC21" s="191">
        <f t="shared" si="37"/>
        <v>0</v>
      </c>
      <c r="AD21" s="192">
        <f t="shared" si="38"/>
        <v>0</v>
      </c>
      <c r="AE21" s="482"/>
      <c r="AF21" s="482"/>
      <c r="AG21" s="482"/>
    </row>
    <row r="22" spans="1:33" s="141" customFormat="1" ht="14.1" customHeight="1" x14ac:dyDescent="0.2">
      <c r="A22" s="38"/>
      <c r="B22" s="34" t="str">
        <f>IF(A22="","",(VLOOKUP(A22,'II.Distribution of grant'!$A$6:$E$45,2,FALSE)))</f>
        <v/>
      </c>
      <c r="C22" s="34" t="str">
        <f>IF(A22="","",(VLOOKUP(A22,'II.Distribution of grant'!$A$6:$E$45,4,FALSE)))</f>
        <v/>
      </c>
      <c r="D22" s="11" t="str">
        <f>IF(C22=""," ",VLOOKUP(C22,'Ceiling - Project impl.'!$A$1:$F$204,2,FALSE))</f>
        <v xml:space="preserve"> </v>
      </c>
      <c r="E22" s="6"/>
      <c r="F22" s="82"/>
      <c r="G22" s="6"/>
      <c r="H22" s="82"/>
      <c r="I22" s="41"/>
      <c r="J22" s="42"/>
      <c r="K22" s="35">
        <f t="shared" si="29"/>
        <v>0</v>
      </c>
      <c r="L22" s="13">
        <f t="shared" si="30"/>
        <v>0</v>
      </c>
      <c r="M22" s="42"/>
      <c r="N22" s="103"/>
      <c r="O22" s="103"/>
      <c r="P22" s="109" t="str">
        <f t="shared" si="31"/>
        <v/>
      </c>
      <c r="Q22" s="35">
        <f t="shared" si="32"/>
        <v>0</v>
      </c>
      <c r="R22" s="13" t="str">
        <f t="shared" si="33"/>
        <v xml:space="preserve"> </v>
      </c>
      <c r="S22" s="483"/>
      <c r="T22" s="484"/>
      <c r="U22" s="121"/>
      <c r="V22" s="186">
        <f t="shared" si="34"/>
        <v>0</v>
      </c>
      <c r="W22" s="187"/>
      <c r="X22" s="188" t="s">
        <v>461</v>
      </c>
      <c r="Y22" s="189">
        <f t="shared" si="35"/>
        <v>0</v>
      </c>
      <c r="Z22" s="186">
        <f t="shared" si="36"/>
        <v>0</v>
      </c>
      <c r="AA22" s="187"/>
      <c r="AB22" s="188" t="s">
        <v>462</v>
      </c>
      <c r="AC22" s="191">
        <f t="shared" si="37"/>
        <v>0</v>
      </c>
      <c r="AD22" s="192">
        <f t="shared" si="38"/>
        <v>0</v>
      </c>
      <c r="AE22" s="482"/>
      <c r="AF22" s="482"/>
      <c r="AG22" s="482"/>
    </row>
    <row r="23" spans="1:33" s="141" customFormat="1" x14ac:dyDescent="0.2">
      <c r="A23" s="38"/>
      <c r="B23" s="34" t="str">
        <f>IF(A23="","",(VLOOKUP(A23,'II.Distribution of grant'!$A$6:$E$45,2,FALSE)))</f>
        <v/>
      </c>
      <c r="C23" s="34" t="str">
        <f>IF(A23="","",(VLOOKUP(A23,'II.Distribution of grant'!$A$6:$E$45,4,FALSE)))</f>
        <v/>
      </c>
      <c r="D23" s="11" t="str">
        <f>IF(C23=""," ",VLOOKUP(C23,'Ceiling - Project impl.'!$A$1:$F$204,2,FALSE))</f>
        <v xml:space="preserve"> </v>
      </c>
      <c r="E23" s="6"/>
      <c r="F23" s="82"/>
      <c r="G23" s="6"/>
      <c r="H23" s="82"/>
      <c r="I23" s="41"/>
      <c r="J23" s="42"/>
      <c r="K23" s="35">
        <f t="shared" si="29"/>
        <v>0</v>
      </c>
      <c r="L23" s="13">
        <f t="shared" si="30"/>
        <v>0</v>
      </c>
      <c r="M23" s="42"/>
      <c r="N23" s="103"/>
      <c r="O23" s="103"/>
      <c r="P23" s="109" t="str">
        <f t="shared" si="31"/>
        <v/>
      </c>
      <c r="Q23" s="35">
        <f t="shared" si="32"/>
        <v>0</v>
      </c>
      <c r="R23" s="13" t="str">
        <f t="shared" si="33"/>
        <v xml:space="preserve"> </v>
      </c>
      <c r="S23" s="483"/>
      <c r="T23" s="484"/>
      <c r="U23" s="121"/>
      <c r="V23" s="186">
        <f t="shared" si="34"/>
        <v>0</v>
      </c>
      <c r="W23" s="187"/>
      <c r="X23" s="188" t="s">
        <v>461</v>
      </c>
      <c r="Y23" s="189">
        <f t="shared" si="35"/>
        <v>0</v>
      </c>
      <c r="Z23" s="186">
        <f t="shared" si="36"/>
        <v>0</v>
      </c>
      <c r="AA23" s="187"/>
      <c r="AB23" s="188" t="s">
        <v>462</v>
      </c>
      <c r="AC23" s="191">
        <f t="shared" si="37"/>
        <v>0</v>
      </c>
      <c r="AD23" s="192">
        <f t="shared" si="38"/>
        <v>0</v>
      </c>
      <c r="AE23" s="482"/>
      <c r="AF23" s="482"/>
      <c r="AG23" s="482"/>
    </row>
    <row r="24" spans="1:33" s="141" customFormat="1" x14ac:dyDescent="0.2">
      <c r="A24" s="38"/>
      <c r="B24" s="34" t="str">
        <f>IF(A24="","",(VLOOKUP(A24,'II.Distribution of grant'!$A$6:$E$45,2,FALSE)))</f>
        <v/>
      </c>
      <c r="C24" s="34" t="str">
        <f>IF(A24="","",(VLOOKUP(A24,'II.Distribution of grant'!$A$6:$E$45,4,FALSE)))</f>
        <v/>
      </c>
      <c r="D24" s="11" t="str">
        <f>IF(C24=""," ",VLOOKUP(C24,'Ceiling - Project impl.'!$A$1:$F$204,2,FALSE))</f>
        <v xml:space="preserve"> </v>
      </c>
      <c r="E24" s="6"/>
      <c r="F24" s="82"/>
      <c r="G24" s="6"/>
      <c r="H24" s="82"/>
      <c r="I24" s="41"/>
      <c r="J24" s="42"/>
      <c r="K24" s="35">
        <f t="shared" si="29"/>
        <v>0</v>
      </c>
      <c r="L24" s="13">
        <f t="shared" si="30"/>
        <v>0</v>
      </c>
      <c r="M24" s="42"/>
      <c r="N24" s="103"/>
      <c r="O24" s="103"/>
      <c r="P24" s="109" t="str">
        <f t="shared" si="31"/>
        <v/>
      </c>
      <c r="Q24" s="35">
        <f t="shared" si="32"/>
        <v>0</v>
      </c>
      <c r="R24" s="13" t="str">
        <f t="shared" si="33"/>
        <v xml:space="preserve"> </v>
      </c>
      <c r="S24" s="483"/>
      <c r="T24" s="484"/>
      <c r="U24" s="121"/>
      <c r="V24" s="186">
        <f t="shared" si="34"/>
        <v>0</v>
      </c>
      <c r="W24" s="187"/>
      <c r="X24" s="188" t="s">
        <v>461</v>
      </c>
      <c r="Y24" s="189">
        <f t="shared" si="35"/>
        <v>0</v>
      </c>
      <c r="Z24" s="186">
        <f t="shared" si="36"/>
        <v>0</v>
      </c>
      <c r="AA24" s="187"/>
      <c r="AB24" s="188" t="s">
        <v>462</v>
      </c>
      <c r="AC24" s="191">
        <f t="shared" si="37"/>
        <v>0</v>
      </c>
      <c r="AD24" s="192">
        <f t="shared" si="38"/>
        <v>0</v>
      </c>
      <c r="AE24" s="482"/>
      <c r="AF24" s="482"/>
      <c r="AG24" s="482"/>
    </row>
    <row r="25" spans="1:33" s="141" customFormat="1" x14ac:dyDescent="0.2">
      <c r="A25" s="38"/>
      <c r="B25" s="34" t="str">
        <f>IF(A25="","",(VLOOKUP(A25,'II.Distribution of grant'!$A$6:$E$45,2,FALSE)))</f>
        <v/>
      </c>
      <c r="C25" s="34" t="str">
        <f>IF(A25="","",(VLOOKUP(A25,'II.Distribution of grant'!$A$6:$E$45,4,FALSE)))</f>
        <v/>
      </c>
      <c r="D25" s="11" t="str">
        <f>IF(C25=""," ",VLOOKUP(C25,'Ceiling - Project impl.'!$A$1:$F$204,2,FALSE))</f>
        <v xml:space="preserve"> </v>
      </c>
      <c r="E25" s="6"/>
      <c r="F25" s="82"/>
      <c r="G25" s="6"/>
      <c r="H25" s="82"/>
      <c r="I25" s="41"/>
      <c r="J25" s="42"/>
      <c r="K25" s="35">
        <f t="shared" si="29"/>
        <v>0</v>
      </c>
      <c r="L25" s="13">
        <f t="shared" si="30"/>
        <v>0</v>
      </c>
      <c r="M25" s="42"/>
      <c r="N25" s="103"/>
      <c r="O25" s="103"/>
      <c r="P25" s="109" t="str">
        <f t="shared" si="31"/>
        <v/>
      </c>
      <c r="Q25" s="35">
        <f t="shared" si="32"/>
        <v>0</v>
      </c>
      <c r="R25" s="13" t="str">
        <f t="shared" si="33"/>
        <v xml:space="preserve"> </v>
      </c>
      <c r="S25" s="480"/>
      <c r="T25" s="481"/>
      <c r="U25" s="121"/>
      <c r="V25" s="186">
        <f t="shared" si="34"/>
        <v>0</v>
      </c>
      <c r="W25" s="187"/>
      <c r="X25" s="188" t="s">
        <v>461</v>
      </c>
      <c r="Y25" s="189">
        <f t="shared" si="35"/>
        <v>0</v>
      </c>
      <c r="Z25" s="186">
        <f t="shared" si="36"/>
        <v>0</v>
      </c>
      <c r="AA25" s="187"/>
      <c r="AB25" s="188" t="s">
        <v>462</v>
      </c>
      <c r="AC25" s="191">
        <f t="shared" si="37"/>
        <v>0</v>
      </c>
      <c r="AD25" s="192">
        <f t="shared" si="38"/>
        <v>0</v>
      </c>
      <c r="AE25" s="482"/>
      <c r="AF25" s="482"/>
      <c r="AG25" s="482"/>
    </row>
    <row r="26" spans="1:33" s="141" customFormat="1" x14ac:dyDescent="0.2">
      <c r="A26" s="38"/>
      <c r="B26" s="34" t="str">
        <f>IF(A26="","",(VLOOKUP(A26,'II.Distribution of grant'!$A$6:$E$45,2,FALSE)))</f>
        <v/>
      </c>
      <c r="C26" s="34" t="str">
        <f>IF(A26="","",(VLOOKUP(A26,'II.Distribution of grant'!$A$6:$E$45,4,FALSE)))</f>
        <v/>
      </c>
      <c r="D26" s="11" t="str">
        <f>IF(C26=""," ",VLOOKUP(C26,'Ceiling - Project impl.'!$A$1:$F$204,2,FALSE))</f>
        <v xml:space="preserve"> </v>
      </c>
      <c r="E26" s="6"/>
      <c r="F26" s="82"/>
      <c r="G26" s="6"/>
      <c r="H26" s="82"/>
      <c r="I26" s="41"/>
      <c r="J26" s="42"/>
      <c r="K26" s="35">
        <f t="shared" si="29"/>
        <v>0</v>
      </c>
      <c r="L26" s="13">
        <f t="shared" si="30"/>
        <v>0</v>
      </c>
      <c r="M26" s="42"/>
      <c r="N26" s="103"/>
      <c r="O26" s="103"/>
      <c r="P26" s="109" t="str">
        <f t="shared" si="31"/>
        <v/>
      </c>
      <c r="Q26" s="35">
        <f t="shared" si="32"/>
        <v>0</v>
      </c>
      <c r="R26" s="13" t="str">
        <f t="shared" si="33"/>
        <v xml:space="preserve"> </v>
      </c>
      <c r="S26" s="480"/>
      <c r="T26" s="481"/>
      <c r="U26" s="121"/>
      <c r="V26" s="186">
        <f t="shared" si="34"/>
        <v>0</v>
      </c>
      <c r="W26" s="187"/>
      <c r="X26" s="188" t="s">
        <v>461</v>
      </c>
      <c r="Y26" s="189">
        <f t="shared" si="35"/>
        <v>0</v>
      </c>
      <c r="Z26" s="186">
        <f t="shared" si="36"/>
        <v>0</v>
      </c>
      <c r="AA26" s="187"/>
      <c r="AB26" s="188" t="s">
        <v>462</v>
      </c>
      <c r="AC26" s="191">
        <f t="shared" si="37"/>
        <v>0</v>
      </c>
      <c r="AD26" s="192">
        <f t="shared" si="38"/>
        <v>0</v>
      </c>
      <c r="AE26" s="482"/>
      <c r="AF26" s="482"/>
      <c r="AG26" s="482"/>
    </row>
    <row r="27" spans="1:33" s="141" customFormat="1" x14ac:dyDescent="0.2">
      <c r="A27" s="38"/>
      <c r="B27" s="34" t="str">
        <f>IF(A27="","",(VLOOKUP(A27,'II.Distribution of grant'!$A$6:$E$45,2,FALSE)))</f>
        <v/>
      </c>
      <c r="C27" s="34" t="str">
        <f>IF(A27="","",(VLOOKUP(A27,'II.Distribution of grant'!$A$6:$E$45,4,FALSE)))</f>
        <v/>
      </c>
      <c r="D27" s="11" t="str">
        <f>IF(C27=""," ",VLOOKUP(C27,'Ceiling - Project impl.'!$A$1:$F$204,2,FALSE))</f>
        <v xml:space="preserve"> </v>
      </c>
      <c r="E27" s="6"/>
      <c r="F27" s="82"/>
      <c r="G27" s="6"/>
      <c r="H27" s="82"/>
      <c r="I27" s="41"/>
      <c r="J27" s="42"/>
      <c r="K27" s="35">
        <f t="shared" si="29"/>
        <v>0</v>
      </c>
      <c r="L27" s="13">
        <f t="shared" si="30"/>
        <v>0</v>
      </c>
      <c r="M27" s="42"/>
      <c r="N27" s="103"/>
      <c r="O27" s="103"/>
      <c r="P27" s="109" t="str">
        <f t="shared" si="31"/>
        <v/>
      </c>
      <c r="Q27" s="35">
        <f t="shared" si="32"/>
        <v>0</v>
      </c>
      <c r="R27" s="13" t="str">
        <f t="shared" si="33"/>
        <v xml:space="preserve"> </v>
      </c>
      <c r="S27" s="480"/>
      <c r="T27" s="481"/>
      <c r="U27" s="121"/>
      <c r="V27" s="186">
        <f t="shared" si="34"/>
        <v>0</v>
      </c>
      <c r="W27" s="187"/>
      <c r="X27" s="188" t="s">
        <v>461</v>
      </c>
      <c r="Y27" s="189">
        <f t="shared" si="35"/>
        <v>0</v>
      </c>
      <c r="Z27" s="186">
        <f t="shared" si="36"/>
        <v>0</v>
      </c>
      <c r="AA27" s="187"/>
      <c r="AB27" s="188" t="s">
        <v>462</v>
      </c>
      <c r="AC27" s="191">
        <f t="shared" si="37"/>
        <v>0</v>
      </c>
      <c r="AD27" s="192">
        <f t="shared" si="38"/>
        <v>0</v>
      </c>
      <c r="AE27" s="482"/>
      <c r="AF27" s="482"/>
      <c r="AG27" s="482"/>
    </row>
    <row r="28" spans="1:33" s="141" customFormat="1" x14ac:dyDescent="0.2">
      <c r="A28" s="38"/>
      <c r="B28" s="34" t="str">
        <f>IF(A28="","",(VLOOKUP(A28,'II.Distribution of grant'!$A$6:$E$45,2,FALSE)))</f>
        <v/>
      </c>
      <c r="C28" s="34" t="str">
        <f>IF(A28="","",(VLOOKUP(A28,'II.Distribution of grant'!$A$6:$E$45,4,FALSE)))</f>
        <v/>
      </c>
      <c r="D28" s="11" t="str">
        <f>IF(C28=""," ",VLOOKUP(C28,'Ceiling - Project impl.'!$A$1:$F$204,2,FALSE))</f>
        <v xml:space="preserve"> </v>
      </c>
      <c r="E28" s="6"/>
      <c r="F28" s="82"/>
      <c r="G28" s="6"/>
      <c r="H28" s="82"/>
      <c r="I28" s="41"/>
      <c r="J28" s="42"/>
      <c r="K28" s="35">
        <f t="shared" si="29"/>
        <v>0</v>
      </c>
      <c r="L28" s="13">
        <f t="shared" si="30"/>
        <v>0</v>
      </c>
      <c r="M28" s="42"/>
      <c r="N28" s="103"/>
      <c r="O28" s="103"/>
      <c r="P28" s="109" t="str">
        <f t="shared" si="31"/>
        <v/>
      </c>
      <c r="Q28" s="35">
        <f t="shared" si="32"/>
        <v>0</v>
      </c>
      <c r="R28" s="13" t="str">
        <f t="shared" si="33"/>
        <v xml:space="preserve"> </v>
      </c>
      <c r="S28" s="480"/>
      <c r="T28" s="481"/>
      <c r="U28" s="121"/>
      <c r="V28" s="186">
        <f t="shared" si="34"/>
        <v>0</v>
      </c>
      <c r="W28" s="187"/>
      <c r="X28" s="188" t="s">
        <v>461</v>
      </c>
      <c r="Y28" s="189">
        <f t="shared" si="35"/>
        <v>0</v>
      </c>
      <c r="Z28" s="186">
        <f t="shared" si="36"/>
        <v>0</v>
      </c>
      <c r="AA28" s="187"/>
      <c r="AB28" s="188" t="s">
        <v>462</v>
      </c>
      <c r="AC28" s="191">
        <f t="shared" si="37"/>
        <v>0</v>
      </c>
      <c r="AD28" s="192">
        <f t="shared" si="38"/>
        <v>0</v>
      </c>
      <c r="AE28" s="482"/>
      <c r="AF28" s="482"/>
      <c r="AG28" s="482"/>
    </row>
    <row r="29" spans="1:33" s="141" customFormat="1" x14ac:dyDescent="0.2">
      <c r="A29" s="38"/>
      <c r="B29" s="34" t="str">
        <f>IF(A29="","",(VLOOKUP(A29,'II.Distribution of grant'!$A$6:$E$45,2,FALSE)))</f>
        <v/>
      </c>
      <c r="C29" s="34" t="str">
        <f>IF(A29="","",(VLOOKUP(A29,'II.Distribution of grant'!$A$6:$E$45,4,FALSE)))</f>
        <v/>
      </c>
      <c r="D29" s="11" t="str">
        <f>IF(C29=""," ",VLOOKUP(C29,'Ceiling - Project impl.'!$A$1:$F$204,2,FALSE))</f>
        <v xml:space="preserve"> </v>
      </c>
      <c r="E29" s="6"/>
      <c r="F29" s="82"/>
      <c r="G29" s="6"/>
      <c r="H29" s="82"/>
      <c r="I29" s="41"/>
      <c r="J29" s="42"/>
      <c r="K29" s="35">
        <f t="shared" si="29"/>
        <v>0</v>
      </c>
      <c r="L29" s="13">
        <f t="shared" si="30"/>
        <v>0</v>
      </c>
      <c r="M29" s="42"/>
      <c r="N29" s="103"/>
      <c r="O29" s="103"/>
      <c r="P29" s="109" t="str">
        <f t="shared" si="31"/>
        <v/>
      </c>
      <c r="Q29" s="35">
        <f t="shared" si="32"/>
        <v>0</v>
      </c>
      <c r="R29" s="13" t="str">
        <f t="shared" si="33"/>
        <v xml:space="preserve"> </v>
      </c>
      <c r="S29" s="480"/>
      <c r="T29" s="481"/>
      <c r="U29" s="121"/>
      <c r="V29" s="186">
        <f t="shared" si="34"/>
        <v>0</v>
      </c>
      <c r="W29" s="187"/>
      <c r="X29" s="188" t="s">
        <v>461</v>
      </c>
      <c r="Y29" s="189">
        <f t="shared" si="35"/>
        <v>0</v>
      </c>
      <c r="Z29" s="186">
        <f t="shared" si="36"/>
        <v>0</v>
      </c>
      <c r="AA29" s="187"/>
      <c r="AB29" s="188" t="s">
        <v>462</v>
      </c>
      <c r="AC29" s="191">
        <f t="shared" si="37"/>
        <v>0</v>
      </c>
      <c r="AD29" s="192">
        <f t="shared" si="38"/>
        <v>0</v>
      </c>
      <c r="AE29" s="482"/>
      <c r="AF29" s="482"/>
      <c r="AG29" s="482"/>
    </row>
    <row r="30" spans="1:33" s="141" customFormat="1" x14ac:dyDescent="0.2">
      <c r="A30" s="38"/>
      <c r="B30" s="34" t="str">
        <f>IF(A30="","",(VLOOKUP(A30,'II.Distribution of grant'!$A$6:$E$45,2,FALSE)))</f>
        <v/>
      </c>
      <c r="C30" s="34" t="str">
        <f>IF(A30="","",(VLOOKUP(A30,'II.Distribution of grant'!$A$6:$E$45,4,FALSE)))</f>
        <v/>
      </c>
      <c r="D30" s="11" t="str">
        <f>IF(C30=""," ",VLOOKUP(C30,'Ceiling - Project impl.'!$A$1:$F$204,2,FALSE))</f>
        <v xml:space="preserve"> </v>
      </c>
      <c r="E30" s="6"/>
      <c r="F30" s="82"/>
      <c r="G30" s="6"/>
      <c r="H30" s="82"/>
      <c r="I30" s="41"/>
      <c r="J30" s="42"/>
      <c r="K30" s="35">
        <f t="shared" si="29"/>
        <v>0</v>
      </c>
      <c r="L30" s="13">
        <f t="shared" si="30"/>
        <v>0</v>
      </c>
      <c r="M30" s="42"/>
      <c r="N30" s="103"/>
      <c r="O30" s="103"/>
      <c r="P30" s="109" t="str">
        <f t="shared" si="31"/>
        <v/>
      </c>
      <c r="Q30" s="35">
        <f t="shared" si="32"/>
        <v>0</v>
      </c>
      <c r="R30" s="13" t="str">
        <f t="shared" si="33"/>
        <v xml:space="preserve"> </v>
      </c>
      <c r="S30" s="480"/>
      <c r="T30" s="481"/>
      <c r="U30" s="121"/>
      <c r="V30" s="186">
        <f t="shared" si="34"/>
        <v>0</v>
      </c>
      <c r="W30" s="187"/>
      <c r="X30" s="188" t="s">
        <v>461</v>
      </c>
      <c r="Y30" s="189">
        <f t="shared" si="35"/>
        <v>0</v>
      </c>
      <c r="Z30" s="186">
        <f t="shared" si="36"/>
        <v>0</v>
      </c>
      <c r="AA30" s="187"/>
      <c r="AB30" s="188" t="s">
        <v>462</v>
      </c>
      <c r="AC30" s="191">
        <f t="shared" si="37"/>
        <v>0</v>
      </c>
      <c r="AD30" s="192">
        <f t="shared" si="38"/>
        <v>0</v>
      </c>
      <c r="AE30" s="482"/>
      <c r="AF30" s="482"/>
      <c r="AG30" s="482"/>
    </row>
    <row r="31" spans="1:33" s="141" customFormat="1" x14ac:dyDescent="0.2">
      <c r="A31" s="38"/>
      <c r="B31" s="34" t="str">
        <f>IF(A31="","",(VLOOKUP(A31,'II.Distribution of grant'!$A$6:$E$45,2,FALSE)))</f>
        <v/>
      </c>
      <c r="C31" s="34" t="str">
        <f>IF(A31="","",(VLOOKUP(A31,'II.Distribution of grant'!$A$6:$E$45,4,FALSE)))</f>
        <v/>
      </c>
      <c r="D31" s="11" t="str">
        <f>IF(C31=""," ",VLOOKUP(C31,'Ceiling - Project impl.'!$A$1:$F$204,2,FALSE))</f>
        <v xml:space="preserve"> </v>
      </c>
      <c r="E31" s="6"/>
      <c r="F31" s="82"/>
      <c r="G31" s="6"/>
      <c r="H31" s="82"/>
      <c r="I31" s="41"/>
      <c r="J31" s="42"/>
      <c r="K31" s="35">
        <f t="shared" si="29"/>
        <v>0</v>
      </c>
      <c r="L31" s="13">
        <f t="shared" si="30"/>
        <v>0</v>
      </c>
      <c r="M31" s="42"/>
      <c r="N31" s="103"/>
      <c r="O31" s="103"/>
      <c r="P31" s="109" t="str">
        <f t="shared" si="31"/>
        <v/>
      </c>
      <c r="Q31" s="35">
        <f t="shared" si="32"/>
        <v>0</v>
      </c>
      <c r="R31" s="13" t="str">
        <f t="shared" si="33"/>
        <v xml:space="preserve"> </v>
      </c>
      <c r="S31" s="480"/>
      <c r="T31" s="481"/>
      <c r="U31" s="121"/>
      <c r="V31" s="186">
        <f t="shared" si="34"/>
        <v>0</v>
      </c>
      <c r="W31" s="187"/>
      <c r="X31" s="188" t="s">
        <v>461</v>
      </c>
      <c r="Y31" s="189">
        <f t="shared" si="35"/>
        <v>0</v>
      </c>
      <c r="Z31" s="186">
        <f t="shared" si="36"/>
        <v>0</v>
      </c>
      <c r="AA31" s="187"/>
      <c r="AB31" s="188" t="s">
        <v>462</v>
      </c>
      <c r="AC31" s="191">
        <f t="shared" si="37"/>
        <v>0</v>
      </c>
      <c r="AD31" s="192">
        <f t="shared" si="38"/>
        <v>0</v>
      </c>
      <c r="AE31" s="482"/>
      <c r="AF31" s="482"/>
      <c r="AG31" s="482"/>
    </row>
    <row r="32" spans="1:33" s="141" customFormat="1" x14ac:dyDescent="0.2">
      <c r="A32" s="38"/>
      <c r="B32" s="34" t="str">
        <f>IF(A32="","",(VLOOKUP(A32,'II.Distribution of grant'!$A$6:$E$45,2,FALSE)))</f>
        <v/>
      </c>
      <c r="C32" s="34" t="str">
        <f>IF(A32="","",(VLOOKUP(A32,'II.Distribution of grant'!$A$6:$E$45,4,FALSE)))</f>
        <v/>
      </c>
      <c r="D32" s="11" t="str">
        <f>IF(C32=""," ",VLOOKUP(C32,'Ceiling - Project impl.'!$A$1:$F$204,2,FALSE))</f>
        <v xml:space="preserve"> </v>
      </c>
      <c r="E32" s="6"/>
      <c r="F32" s="82"/>
      <c r="G32" s="6"/>
      <c r="H32" s="82"/>
      <c r="I32" s="41"/>
      <c r="J32" s="42"/>
      <c r="K32" s="35">
        <f t="shared" si="29"/>
        <v>0</v>
      </c>
      <c r="L32" s="13">
        <f t="shared" si="30"/>
        <v>0</v>
      </c>
      <c r="M32" s="42"/>
      <c r="N32" s="103"/>
      <c r="O32" s="103"/>
      <c r="P32" s="109" t="str">
        <f t="shared" si="31"/>
        <v/>
      </c>
      <c r="Q32" s="35">
        <f t="shared" si="32"/>
        <v>0</v>
      </c>
      <c r="R32" s="13" t="str">
        <f t="shared" si="33"/>
        <v xml:space="preserve"> </v>
      </c>
      <c r="S32" s="480"/>
      <c r="T32" s="481"/>
      <c r="U32" s="121"/>
      <c r="V32" s="186">
        <f t="shared" si="34"/>
        <v>0</v>
      </c>
      <c r="W32" s="187"/>
      <c r="X32" s="188" t="s">
        <v>461</v>
      </c>
      <c r="Y32" s="189">
        <f t="shared" si="35"/>
        <v>0</v>
      </c>
      <c r="Z32" s="186">
        <f t="shared" si="36"/>
        <v>0</v>
      </c>
      <c r="AA32" s="187"/>
      <c r="AB32" s="188" t="s">
        <v>462</v>
      </c>
      <c r="AC32" s="191">
        <f t="shared" si="37"/>
        <v>0</v>
      </c>
      <c r="AD32" s="192">
        <f t="shared" si="38"/>
        <v>0</v>
      </c>
      <c r="AE32" s="482"/>
      <c r="AF32" s="482"/>
      <c r="AG32" s="482"/>
    </row>
    <row r="33" spans="1:33" s="141" customFormat="1" x14ac:dyDescent="0.2">
      <c r="A33" s="38"/>
      <c r="B33" s="34" t="str">
        <f>IF(A33="","",(VLOOKUP(A33,'II.Distribution of grant'!$A$6:$E$45,2,FALSE)))</f>
        <v/>
      </c>
      <c r="C33" s="34" t="str">
        <f>IF(A33="","",(VLOOKUP(A33,'II.Distribution of grant'!$A$6:$E$45,4,FALSE)))</f>
        <v/>
      </c>
      <c r="D33" s="11" t="str">
        <f>IF(C33=""," ",VLOOKUP(C33,'Ceiling - Project impl.'!$A$1:$F$204,2,FALSE))</f>
        <v xml:space="preserve"> </v>
      </c>
      <c r="E33" s="6"/>
      <c r="F33" s="82"/>
      <c r="G33" s="6"/>
      <c r="H33" s="82"/>
      <c r="I33" s="41"/>
      <c r="J33" s="42"/>
      <c r="K33" s="35">
        <f t="shared" si="29"/>
        <v>0</v>
      </c>
      <c r="L33" s="13">
        <f t="shared" si="30"/>
        <v>0</v>
      </c>
      <c r="M33" s="42"/>
      <c r="N33" s="103"/>
      <c r="O33" s="103"/>
      <c r="P33" s="109" t="str">
        <f t="shared" si="31"/>
        <v/>
      </c>
      <c r="Q33" s="35">
        <f t="shared" si="32"/>
        <v>0</v>
      </c>
      <c r="R33" s="13" t="str">
        <f t="shared" si="33"/>
        <v xml:space="preserve"> </v>
      </c>
      <c r="S33" s="480"/>
      <c r="T33" s="481"/>
      <c r="U33" s="121"/>
      <c r="V33" s="186">
        <f t="shared" si="34"/>
        <v>0</v>
      </c>
      <c r="W33" s="187"/>
      <c r="X33" s="188" t="s">
        <v>461</v>
      </c>
      <c r="Y33" s="189">
        <f t="shared" si="35"/>
        <v>0</v>
      </c>
      <c r="Z33" s="186">
        <f t="shared" si="36"/>
        <v>0</v>
      </c>
      <c r="AA33" s="187"/>
      <c r="AB33" s="188" t="s">
        <v>462</v>
      </c>
      <c r="AC33" s="191">
        <f t="shared" si="37"/>
        <v>0</v>
      </c>
      <c r="AD33" s="192">
        <f t="shared" si="38"/>
        <v>0</v>
      </c>
      <c r="AE33" s="482"/>
      <c r="AF33" s="482"/>
      <c r="AG33" s="482"/>
    </row>
    <row r="34" spans="1:33" s="141" customFormat="1" ht="14.1" customHeight="1" x14ac:dyDescent="0.2">
      <c r="A34" s="38"/>
      <c r="B34" s="34" t="str">
        <f>IF(A34="","",(VLOOKUP(A34,'II.Distribution of grant'!$A$6:$E$45,2,FALSE)))</f>
        <v/>
      </c>
      <c r="C34" s="34" t="str">
        <f>IF(A34="","",(VLOOKUP(A34,'II.Distribution of grant'!$A$6:$E$45,4,FALSE)))</f>
        <v/>
      </c>
      <c r="D34" s="11" t="str">
        <f>IF(C34=""," ",VLOOKUP(C34,'Ceiling - Project impl.'!$A$1:$F$204,2,FALSE))</f>
        <v xml:space="preserve"> </v>
      </c>
      <c r="E34" s="6"/>
      <c r="F34" s="82"/>
      <c r="G34" s="6"/>
      <c r="H34" s="82"/>
      <c r="I34" s="41"/>
      <c r="J34" s="42"/>
      <c r="K34" s="35">
        <f t="shared" si="29"/>
        <v>0</v>
      </c>
      <c r="L34" s="13">
        <f t="shared" si="30"/>
        <v>0</v>
      </c>
      <c r="M34" s="42"/>
      <c r="N34" s="103"/>
      <c r="O34" s="103"/>
      <c r="P34" s="109" t="str">
        <f t="shared" si="31"/>
        <v/>
      </c>
      <c r="Q34" s="35">
        <f t="shared" si="32"/>
        <v>0</v>
      </c>
      <c r="R34" s="13" t="str">
        <f t="shared" si="33"/>
        <v xml:space="preserve"> </v>
      </c>
      <c r="S34" s="480"/>
      <c r="T34" s="481"/>
      <c r="U34" s="121"/>
      <c r="V34" s="186">
        <f t="shared" si="34"/>
        <v>0</v>
      </c>
      <c r="W34" s="187"/>
      <c r="X34" s="188" t="s">
        <v>461</v>
      </c>
      <c r="Y34" s="189">
        <f t="shared" si="35"/>
        <v>0</v>
      </c>
      <c r="Z34" s="186">
        <f t="shared" si="36"/>
        <v>0</v>
      </c>
      <c r="AA34" s="187"/>
      <c r="AB34" s="188" t="s">
        <v>462</v>
      </c>
      <c r="AC34" s="191">
        <f t="shared" si="37"/>
        <v>0</v>
      </c>
      <c r="AD34" s="192">
        <f t="shared" si="38"/>
        <v>0</v>
      </c>
      <c r="AE34" s="482"/>
      <c r="AF34" s="482"/>
      <c r="AG34" s="482"/>
    </row>
    <row r="35" spans="1:33" s="141" customFormat="1" ht="14.1" customHeight="1" x14ac:dyDescent="0.2">
      <c r="A35" s="38"/>
      <c r="B35" s="34" t="str">
        <f>IF(A35="","",(VLOOKUP(A35,'II.Distribution of grant'!$A$6:$E$45,2,FALSE)))</f>
        <v/>
      </c>
      <c r="C35" s="34" t="str">
        <f>IF(A35="","",(VLOOKUP(A35,'II.Distribution of grant'!$A$6:$E$45,4,FALSE)))</f>
        <v/>
      </c>
      <c r="D35" s="11" t="str">
        <f>IF(C35=""," ",VLOOKUP(C35,'Ceiling - Project impl.'!$A$1:$F$204,2,FALSE))</f>
        <v xml:space="preserve"> </v>
      </c>
      <c r="E35" s="6"/>
      <c r="F35" s="82"/>
      <c r="G35" s="6"/>
      <c r="H35" s="82"/>
      <c r="I35" s="41"/>
      <c r="J35" s="42"/>
      <c r="K35" s="35">
        <f t="shared" si="29"/>
        <v>0</v>
      </c>
      <c r="L35" s="13">
        <f t="shared" si="30"/>
        <v>0</v>
      </c>
      <c r="M35" s="42"/>
      <c r="N35" s="103"/>
      <c r="O35" s="103"/>
      <c r="P35" s="109" t="str">
        <f t="shared" si="31"/>
        <v/>
      </c>
      <c r="Q35" s="35">
        <f t="shared" si="32"/>
        <v>0</v>
      </c>
      <c r="R35" s="13" t="str">
        <f t="shared" si="33"/>
        <v xml:space="preserve"> </v>
      </c>
      <c r="S35" s="480"/>
      <c r="T35" s="481"/>
      <c r="U35" s="121"/>
      <c r="V35" s="186">
        <f t="shared" si="34"/>
        <v>0</v>
      </c>
      <c r="W35" s="187"/>
      <c r="X35" s="188" t="s">
        <v>461</v>
      </c>
      <c r="Y35" s="189">
        <f t="shared" si="35"/>
        <v>0</v>
      </c>
      <c r="Z35" s="186">
        <f t="shared" si="36"/>
        <v>0</v>
      </c>
      <c r="AA35" s="187"/>
      <c r="AB35" s="188" t="s">
        <v>462</v>
      </c>
      <c r="AC35" s="191">
        <f t="shared" si="37"/>
        <v>0</v>
      </c>
      <c r="AD35" s="192">
        <f t="shared" si="38"/>
        <v>0</v>
      </c>
      <c r="AE35" s="482"/>
      <c r="AF35" s="482"/>
      <c r="AG35" s="482"/>
    </row>
    <row r="36" spans="1:33" s="141" customFormat="1" ht="14.1" customHeight="1" x14ac:dyDescent="0.2">
      <c r="A36" s="38"/>
      <c r="B36" s="34" t="str">
        <f>IF(A36="","",(VLOOKUP(A36,'II.Distribution of grant'!$A$6:$E$45,2,FALSE)))</f>
        <v/>
      </c>
      <c r="C36" s="34" t="str">
        <f>IF(A36="","",(VLOOKUP(A36,'II.Distribution of grant'!$A$6:$E$45,4,FALSE)))</f>
        <v/>
      </c>
      <c r="D36" s="11" t="str">
        <f>IF(C36=""," ",VLOOKUP(C36,'Ceiling - Project impl.'!$A$1:$F$204,2,FALSE))</f>
        <v xml:space="preserve"> </v>
      </c>
      <c r="E36" s="6"/>
      <c r="F36" s="82"/>
      <c r="G36" s="6"/>
      <c r="H36" s="82"/>
      <c r="I36" s="41"/>
      <c r="J36" s="42"/>
      <c r="K36" s="35">
        <f t="shared" si="29"/>
        <v>0</v>
      </c>
      <c r="L36" s="13">
        <f t="shared" si="30"/>
        <v>0</v>
      </c>
      <c r="M36" s="42"/>
      <c r="N36" s="103"/>
      <c r="O36" s="103"/>
      <c r="P36" s="109" t="str">
        <f t="shared" si="31"/>
        <v/>
      </c>
      <c r="Q36" s="35">
        <f t="shared" si="32"/>
        <v>0</v>
      </c>
      <c r="R36" s="13" t="str">
        <f t="shared" si="33"/>
        <v xml:space="preserve"> </v>
      </c>
      <c r="S36" s="480"/>
      <c r="T36" s="481"/>
      <c r="U36" s="121"/>
      <c r="V36" s="186">
        <f t="shared" si="34"/>
        <v>0</v>
      </c>
      <c r="W36" s="187"/>
      <c r="X36" s="188" t="s">
        <v>461</v>
      </c>
      <c r="Y36" s="189">
        <f t="shared" si="35"/>
        <v>0</v>
      </c>
      <c r="Z36" s="186">
        <f t="shared" si="36"/>
        <v>0</v>
      </c>
      <c r="AA36" s="187"/>
      <c r="AB36" s="188" t="s">
        <v>462</v>
      </c>
      <c r="AC36" s="191">
        <f t="shared" si="37"/>
        <v>0</v>
      </c>
      <c r="AD36" s="192">
        <f t="shared" si="38"/>
        <v>0</v>
      </c>
      <c r="AE36" s="482"/>
      <c r="AF36" s="482"/>
      <c r="AG36" s="482"/>
    </row>
    <row r="37" spans="1:33" s="141" customFormat="1" ht="14.1" customHeight="1" x14ac:dyDescent="0.2">
      <c r="A37" s="38"/>
      <c r="B37" s="34" t="str">
        <f>IF(A37="","",(VLOOKUP(A37,'II.Distribution of grant'!$A$6:$E$45,2,FALSE)))</f>
        <v/>
      </c>
      <c r="C37" s="34" t="str">
        <f>IF(A37="","",(VLOOKUP(A37,'II.Distribution of grant'!$A$6:$E$45,4,FALSE)))</f>
        <v/>
      </c>
      <c r="D37" s="11" t="str">
        <f>IF(C37=""," ",VLOOKUP(C37,'Ceiling - Project impl.'!$A$1:$F$204,2,FALSE))</f>
        <v xml:space="preserve"> </v>
      </c>
      <c r="E37" s="6"/>
      <c r="F37" s="82"/>
      <c r="G37" s="6"/>
      <c r="H37" s="82"/>
      <c r="I37" s="41"/>
      <c r="J37" s="42"/>
      <c r="K37" s="35">
        <f t="shared" si="29"/>
        <v>0</v>
      </c>
      <c r="L37" s="13">
        <f t="shared" si="30"/>
        <v>0</v>
      </c>
      <c r="M37" s="42"/>
      <c r="N37" s="103"/>
      <c r="O37" s="103"/>
      <c r="P37" s="109" t="str">
        <f t="shared" si="31"/>
        <v/>
      </c>
      <c r="Q37" s="35">
        <f t="shared" si="32"/>
        <v>0</v>
      </c>
      <c r="R37" s="13" t="str">
        <f t="shared" si="33"/>
        <v xml:space="preserve"> </v>
      </c>
      <c r="S37" s="480"/>
      <c r="T37" s="481"/>
      <c r="U37" s="121"/>
      <c r="V37" s="186">
        <f t="shared" si="34"/>
        <v>0</v>
      </c>
      <c r="W37" s="187"/>
      <c r="X37" s="188" t="s">
        <v>461</v>
      </c>
      <c r="Y37" s="189">
        <f t="shared" si="35"/>
        <v>0</v>
      </c>
      <c r="Z37" s="186">
        <f t="shared" si="36"/>
        <v>0</v>
      </c>
      <c r="AA37" s="187"/>
      <c r="AB37" s="188" t="s">
        <v>462</v>
      </c>
      <c r="AC37" s="191">
        <f t="shared" si="37"/>
        <v>0</v>
      </c>
      <c r="AD37" s="192">
        <f t="shared" si="38"/>
        <v>0</v>
      </c>
      <c r="AE37" s="482"/>
      <c r="AF37" s="482"/>
      <c r="AG37" s="482"/>
    </row>
    <row r="38" spans="1:33" s="141" customFormat="1" ht="14.1" customHeight="1" x14ac:dyDescent="0.2">
      <c r="A38" s="38"/>
      <c r="B38" s="34" t="str">
        <f>IF(A38="","",(VLOOKUP(A38,'II.Distribution of grant'!$A$6:$E$45,2,FALSE)))</f>
        <v/>
      </c>
      <c r="C38" s="34" t="str">
        <f>IF(A38="","",(VLOOKUP(A38,'II.Distribution of grant'!$A$6:$E$45,4,FALSE)))</f>
        <v/>
      </c>
      <c r="D38" s="11" t="str">
        <f>IF(C38=""," ",VLOOKUP(C38,'Ceiling - Project impl.'!$A$1:$F$204,2,FALSE))</f>
        <v xml:space="preserve"> </v>
      </c>
      <c r="E38" s="6"/>
      <c r="F38" s="82"/>
      <c r="G38" s="6"/>
      <c r="H38" s="82"/>
      <c r="I38" s="41"/>
      <c r="J38" s="42"/>
      <c r="K38" s="35">
        <f t="shared" si="29"/>
        <v>0</v>
      </c>
      <c r="L38" s="13">
        <f t="shared" si="30"/>
        <v>0</v>
      </c>
      <c r="M38" s="42"/>
      <c r="N38" s="103"/>
      <c r="O38" s="103"/>
      <c r="P38" s="109" t="str">
        <f t="shared" si="31"/>
        <v/>
      </c>
      <c r="Q38" s="35">
        <f t="shared" si="32"/>
        <v>0</v>
      </c>
      <c r="R38" s="13" t="str">
        <f t="shared" si="33"/>
        <v xml:space="preserve"> </v>
      </c>
      <c r="S38" s="480"/>
      <c r="T38" s="481"/>
      <c r="U38" s="121"/>
      <c r="V38" s="186">
        <f t="shared" si="34"/>
        <v>0</v>
      </c>
      <c r="W38" s="187"/>
      <c r="X38" s="188" t="s">
        <v>461</v>
      </c>
      <c r="Y38" s="189">
        <f t="shared" si="35"/>
        <v>0</v>
      </c>
      <c r="Z38" s="186">
        <f t="shared" si="36"/>
        <v>0</v>
      </c>
      <c r="AA38" s="187"/>
      <c r="AB38" s="188" t="s">
        <v>462</v>
      </c>
      <c r="AC38" s="191">
        <f t="shared" si="37"/>
        <v>0</v>
      </c>
      <c r="AD38" s="192">
        <f t="shared" si="38"/>
        <v>0</v>
      </c>
      <c r="AE38" s="482"/>
      <c r="AF38" s="482"/>
      <c r="AG38" s="482"/>
    </row>
    <row r="39" spans="1:33" s="141" customFormat="1" x14ac:dyDescent="0.2">
      <c r="A39" s="38"/>
      <c r="B39" s="34" t="str">
        <f>IF(A39="","",(VLOOKUP(A39,'II.Distribution of grant'!$A$6:$E$45,2,FALSE)))</f>
        <v/>
      </c>
      <c r="C39" s="34" t="str">
        <f>IF(A39="","",(VLOOKUP(A39,'II.Distribution of grant'!$A$6:$E$45,4,FALSE)))</f>
        <v/>
      </c>
      <c r="D39" s="11" t="str">
        <f>IF(C39=""," ",VLOOKUP(C39,'Ceiling - Project impl.'!$A$1:$F$204,2,FALSE))</f>
        <v xml:space="preserve"> </v>
      </c>
      <c r="E39" s="6"/>
      <c r="F39" s="82"/>
      <c r="G39" s="82"/>
      <c r="H39" s="82"/>
      <c r="I39" s="41"/>
      <c r="J39" s="42"/>
      <c r="K39" s="35">
        <f t="shared" si="29"/>
        <v>0</v>
      </c>
      <c r="L39" s="13">
        <f t="shared" si="30"/>
        <v>0</v>
      </c>
      <c r="M39" s="42"/>
      <c r="N39" s="103"/>
      <c r="O39" s="103"/>
      <c r="P39" s="109" t="str">
        <f t="shared" si="31"/>
        <v/>
      </c>
      <c r="Q39" s="35">
        <f t="shared" si="32"/>
        <v>0</v>
      </c>
      <c r="R39" s="13" t="str">
        <f t="shared" si="33"/>
        <v xml:space="preserve"> </v>
      </c>
      <c r="S39" s="480"/>
      <c r="T39" s="481"/>
      <c r="U39" s="121"/>
      <c r="V39" s="186">
        <f t="shared" si="34"/>
        <v>0</v>
      </c>
      <c r="W39" s="187"/>
      <c r="X39" s="188" t="s">
        <v>461</v>
      </c>
      <c r="Y39" s="189">
        <f t="shared" si="35"/>
        <v>0</v>
      </c>
      <c r="Z39" s="186">
        <f t="shared" si="36"/>
        <v>0</v>
      </c>
      <c r="AA39" s="187"/>
      <c r="AB39" s="188" t="s">
        <v>462</v>
      </c>
      <c r="AC39" s="191">
        <f t="shared" si="37"/>
        <v>0</v>
      </c>
      <c r="AD39" s="192">
        <f t="shared" si="38"/>
        <v>0</v>
      </c>
      <c r="AE39" s="482"/>
      <c r="AF39" s="482"/>
      <c r="AG39" s="482"/>
    </row>
    <row r="40" spans="1:33" s="141" customFormat="1" x14ac:dyDescent="0.2">
      <c r="A40" s="38"/>
      <c r="B40" s="34" t="str">
        <f>IF(A40="","",(VLOOKUP(A40,'II.Distribution of grant'!$A$6:$E$45,2,FALSE)))</f>
        <v/>
      </c>
      <c r="C40" s="34" t="str">
        <f>IF(A40="","",(VLOOKUP(A40,'II.Distribution of grant'!$A$6:$E$45,4,FALSE)))</f>
        <v/>
      </c>
      <c r="D40" s="11" t="str">
        <f>IF(C40=""," ",VLOOKUP(C40,'Ceiling - Project impl.'!$A$1:$F$204,2,FALSE))</f>
        <v xml:space="preserve"> </v>
      </c>
      <c r="E40" s="6"/>
      <c r="F40" s="82"/>
      <c r="G40" s="82"/>
      <c r="H40" s="82"/>
      <c r="I40" s="41"/>
      <c r="J40" s="42"/>
      <c r="K40" s="35">
        <f t="shared" si="29"/>
        <v>0</v>
      </c>
      <c r="L40" s="13">
        <f t="shared" si="30"/>
        <v>0</v>
      </c>
      <c r="M40" s="42"/>
      <c r="N40" s="103"/>
      <c r="O40" s="103"/>
      <c r="P40" s="109" t="str">
        <f t="shared" si="31"/>
        <v/>
      </c>
      <c r="Q40" s="35">
        <f t="shared" si="32"/>
        <v>0</v>
      </c>
      <c r="R40" s="13" t="str">
        <f t="shared" si="33"/>
        <v xml:space="preserve"> </v>
      </c>
      <c r="S40" s="480"/>
      <c r="T40" s="481"/>
      <c r="U40" s="121"/>
      <c r="V40" s="186">
        <f t="shared" si="34"/>
        <v>0</v>
      </c>
      <c r="W40" s="187"/>
      <c r="X40" s="188" t="s">
        <v>461</v>
      </c>
      <c r="Y40" s="189">
        <f t="shared" si="35"/>
        <v>0</v>
      </c>
      <c r="Z40" s="186">
        <f t="shared" si="36"/>
        <v>0</v>
      </c>
      <c r="AA40" s="187"/>
      <c r="AB40" s="188" t="s">
        <v>462</v>
      </c>
      <c r="AC40" s="191">
        <f t="shared" si="37"/>
        <v>0</v>
      </c>
      <c r="AD40" s="192">
        <f t="shared" si="38"/>
        <v>0</v>
      </c>
      <c r="AE40" s="482"/>
      <c r="AF40" s="482"/>
      <c r="AG40" s="482"/>
    </row>
    <row r="41" spans="1:33" s="141" customFormat="1" x14ac:dyDescent="0.2">
      <c r="A41" s="38"/>
      <c r="B41" s="34" t="str">
        <f>IF(A41="","",(VLOOKUP(A41,'II.Distribution of grant'!$A$6:$E$45,2,FALSE)))</f>
        <v/>
      </c>
      <c r="C41" s="34" t="str">
        <f>IF(A41="","",(VLOOKUP(A41,'II.Distribution of grant'!$A$6:$E$45,4,FALSE)))</f>
        <v/>
      </c>
      <c r="D41" s="11" t="str">
        <f>IF(C41=""," ",VLOOKUP(C41,'Ceiling - Project impl.'!$A$1:$F$204,2,FALSE))</f>
        <v xml:space="preserve"> </v>
      </c>
      <c r="E41" s="6"/>
      <c r="F41" s="82"/>
      <c r="G41" s="82"/>
      <c r="H41" s="82"/>
      <c r="I41" s="41"/>
      <c r="J41" s="42"/>
      <c r="K41" s="35">
        <f t="shared" si="29"/>
        <v>0</v>
      </c>
      <c r="L41" s="13">
        <f t="shared" si="30"/>
        <v>0</v>
      </c>
      <c r="M41" s="42"/>
      <c r="N41" s="103"/>
      <c r="O41" s="103"/>
      <c r="P41" s="109" t="str">
        <f t="shared" si="31"/>
        <v/>
      </c>
      <c r="Q41" s="35">
        <f t="shared" si="32"/>
        <v>0</v>
      </c>
      <c r="R41" s="13" t="str">
        <f t="shared" si="33"/>
        <v xml:space="preserve"> </v>
      </c>
      <c r="S41" s="480"/>
      <c r="T41" s="481"/>
      <c r="U41" s="121"/>
      <c r="V41" s="186">
        <f t="shared" si="34"/>
        <v>0</v>
      </c>
      <c r="W41" s="187"/>
      <c r="X41" s="188" t="s">
        <v>461</v>
      </c>
      <c r="Y41" s="189">
        <f t="shared" si="35"/>
        <v>0</v>
      </c>
      <c r="Z41" s="186">
        <f t="shared" si="36"/>
        <v>0</v>
      </c>
      <c r="AA41" s="187"/>
      <c r="AB41" s="188" t="s">
        <v>462</v>
      </c>
      <c r="AC41" s="191">
        <f t="shared" si="37"/>
        <v>0</v>
      </c>
      <c r="AD41" s="192">
        <f t="shared" si="38"/>
        <v>0</v>
      </c>
      <c r="AE41" s="482"/>
      <c r="AF41" s="482"/>
      <c r="AG41" s="482"/>
    </row>
    <row r="42" spans="1:33" s="141" customFormat="1" x14ac:dyDescent="0.2">
      <c r="A42" s="38"/>
      <c r="B42" s="34" t="str">
        <f>IF(A42="","",(VLOOKUP(A42,'II.Distribution of grant'!$A$6:$E$45,2,FALSE)))</f>
        <v/>
      </c>
      <c r="C42" s="34" t="str">
        <f>IF(A42="","",(VLOOKUP(A42,'II.Distribution of grant'!$A$6:$E$45,4,FALSE)))</f>
        <v/>
      </c>
      <c r="D42" s="11" t="str">
        <f>IF(C42=""," ",VLOOKUP(C42,'Ceiling - Project impl.'!$A$1:$F$204,2,FALSE))</f>
        <v xml:space="preserve"> </v>
      </c>
      <c r="E42" s="6"/>
      <c r="F42" s="6"/>
      <c r="G42" s="6"/>
      <c r="H42" s="6"/>
      <c r="I42" s="41"/>
      <c r="J42" s="42"/>
      <c r="K42" s="35">
        <f t="shared" si="29"/>
        <v>0</v>
      </c>
      <c r="L42" s="13">
        <f t="shared" si="30"/>
        <v>0</v>
      </c>
      <c r="M42" s="42"/>
      <c r="N42" s="103"/>
      <c r="O42" s="103"/>
      <c r="P42" s="109" t="str">
        <f t="shared" si="31"/>
        <v/>
      </c>
      <c r="Q42" s="35">
        <f t="shared" si="32"/>
        <v>0</v>
      </c>
      <c r="R42" s="13" t="str">
        <f t="shared" si="33"/>
        <v xml:space="preserve"> </v>
      </c>
      <c r="S42" s="480"/>
      <c r="T42" s="481"/>
      <c r="U42" s="121"/>
      <c r="V42" s="186">
        <f t="shared" si="34"/>
        <v>0</v>
      </c>
      <c r="W42" s="187"/>
      <c r="X42" s="188" t="s">
        <v>461</v>
      </c>
      <c r="Y42" s="189">
        <f t="shared" si="35"/>
        <v>0</v>
      </c>
      <c r="Z42" s="186">
        <f t="shared" si="36"/>
        <v>0</v>
      </c>
      <c r="AA42" s="187"/>
      <c r="AB42" s="188" t="s">
        <v>462</v>
      </c>
      <c r="AC42" s="191">
        <f t="shared" si="37"/>
        <v>0</v>
      </c>
      <c r="AD42" s="192">
        <f t="shared" si="38"/>
        <v>0</v>
      </c>
      <c r="AE42" s="482"/>
      <c r="AF42" s="482"/>
      <c r="AG42" s="482"/>
    </row>
    <row r="43" spans="1:33" s="141" customFormat="1" x14ac:dyDescent="0.2">
      <c r="A43" s="38"/>
      <c r="B43" s="34" t="str">
        <f>IF(A43="","",(VLOOKUP(A43,'II.Distribution of grant'!$A$6:$E$45,2,FALSE)))</f>
        <v/>
      </c>
      <c r="C43" s="34" t="str">
        <f>IF(A43="","",(VLOOKUP(A43,'II.Distribution of grant'!$A$6:$E$45,4,FALSE)))</f>
        <v/>
      </c>
      <c r="D43" s="11" t="str">
        <f>IF(C43=""," ",VLOOKUP(C43,'Ceiling - Project impl.'!$A$1:$F$204,2,FALSE))</f>
        <v xml:space="preserve"> </v>
      </c>
      <c r="E43" s="6"/>
      <c r="F43" s="6"/>
      <c r="G43" s="6"/>
      <c r="H43" s="6"/>
      <c r="I43" s="41"/>
      <c r="J43" s="42"/>
      <c r="K43" s="35">
        <f t="shared" si="29"/>
        <v>0</v>
      </c>
      <c r="L43" s="13">
        <f t="shared" si="30"/>
        <v>0</v>
      </c>
      <c r="M43" s="42"/>
      <c r="N43" s="103"/>
      <c r="O43" s="103"/>
      <c r="P43" s="109" t="str">
        <f t="shared" si="31"/>
        <v/>
      </c>
      <c r="Q43" s="35">
        <f t="shared" si="32"/>
        <v>0</v>
      </c>
      <c r="R43" s="13" t="str">
        <f t="shared" si="33"/>
        <v xml:space="preserve"> </v>
      </c>
      <c r="S43" s="480"/>
      <c r="T43" s="481"/>
      <c r="U43" s="121"/>
      <c r="V43" s="186">
        <f t="shared" si="34"/>
        <v>0</v>
      </c>
      <c r="W43" s="187"/>
      <c r="X43" s="188" t="s">
        <v>461</v>
      </c>
      <c r="Y43" s="189">
        <f t="shared" si="35"/>
        <v>0</v>
      </c>
      <c r="Z43" s="186">
        <f t="shared" si="36"/>
        <v>0</v>
      </c>
      <c r="AA43" s="187"/>
      <c r="AB43" s="188" t="s">
        <v>462</v>
      </c>
      <c r="AC43" s="191">
        <f t="shared" si="37"/>
        <v>0</v>
      </c>
      <c r="AD43" s="192">
        <f t="shared" si="38"/>
        <v>0</v>
      </c>
      <c r="AE43" s="482"/>
      <c r="AF43" s="482"/>
      <c r="AG43" s="482"/>
    </row>
    <row r="44" spans="1:33" s="141" customFormat="1" x14ac:dyDescent="0.2">
      <c r="A44" s="38"/>
      <c r="B44" s="34" t="str">
        <f>IF(A44="","",(VLOOKUP(A44,'II.Distribution of grant'!$A$6:$E$45,2,FALSE)))</f>
        <v/>
      </c>
      <c r="C44" s="34" t="str">
        <f>IF(A44="","",(VLOOKUP(A44,'II.Distribution of grant'!$A$6:$E$45,4,FALSE)))</f>
        <v/>
      </c>
      <c r="D44" s="11" t="str">
        <f>IF(C44=""," ",VLOOKUP(C44,'Ceiling - Project impl.'!$A$1:$F$204,2,FALSE))</f>
        <v xml:space="preserve"> </v>
      </c>
      <c r="E44" s="6"/>
      <c r="F44" s="6"/>
      <c r="G44" s="6"/>
      <c r="H44" s="6"/>
      <c r="I44" s="41"/>
      <c r="J44" s="42"/>
      <c r="K44" s="35">
        <f t="shared" si="29"/>
        <v>0</v>
      </c>
      <c r="L44" s="13">
        <f t="shared" si="30"/>
        <v>0</v>
      </c>
      <c r="M44" s="42"/>
      <c r="N44" s="103"/>
      <c r="O44" s="103"/>
      <c r="P44" s="109" t="str">
        <f t="shared" si="31"/>
        <v/>
      </c>
      <c r="Q44" s="35">
        <f t="shared" si="32"/>
        <v>0</v>
      </c>
      <c r="R44" s="13" t="str">
        <f t="shared" si="33"/>
        <v xml:space="preserve"> </v>
      </c>
      <c r="S44" s="480"/>
      <c r="T44" s="481"/>
      <c r="U44" s="121"/>
      <c r="V44" s="186">
        <f t="shared" si="34"/>
        <v>0</v>
      </c>
      <c r="W44" s="187"/>
      <c r="X44" s="188" t="s">
        <v>461</v>
      </c>
      <c r="Y44" s="189">
        <f t="shared" si="35"/>
        <v>0</v>
      </c>
      <c r="Z44" s="186">
        <f t="shared" si="36"/>
        <v>0</v>
      </c>
      <c r="AA44" s="187"/>
      <c r="AB44" s="188" t="s">
        <v>462</v>
      </c>
      <c r="AC44" s="191">
        <f t="shared" si="37"/>
        <v>0</v>
      </c>
      <c r="AD44" s="192">
        <f t="shared" si="38"/>
        <v>0</v>
      </c>
      <c r="AE44" s="482"/>
      <c r="AF44" s="482"/>
      <c r="AG44" s="482"/>
    </row>
    <row r="45" spans="1:33" s="141" customFormat="1" x14ac:dyDescent="0.2">
      <c r="A45" s="38"/>
      <c r="B45" s="34" t="str">
        <f>IF(A45="","",(VLOOKUP(A45,'II.Distribution of grant'!$A$6:$E$45,2,FALSE)))</f>
        <v/>
      </c>
      <c r="C45" s="34" t="str">
        <f>IF(A45="","",(VLOOKUP(A45,'II.Distribution of grant'!$A$6:$E$45,4,FALSE)))</f>
        <v/>
      </c>
      <c r="D45" s="11" t="str">
        <f>IF(C45=""," ",VLOOKUP(C45,'Ceiling - Project impl.'!$A$1:$F$204,2,FALSE))</f>
        <v xml:space="preserve"> </v>
      </c>
      <c r="E45" s="6"/>
      <c r="F45" s="6"/>
      <c r="G45" s="6"/>
      <c r="H45" s="6"/>
      <c r="I45" s="41"/>
      <c r="J45" s="42"/>
      <c r="K45" s="35">
        <f t="shared" si="29"/>
        <v>0</v>
      </c>
      <c r="L45" s="13">
        <f t="shared" si="30"/>
        <v>0</v>
      </c>
      <c r="M45" s="42"/>
      <c r="N45" s="103"/>
      <c r="O45" s="103"/>
      <c r="P45" s="109" t="str">
        <f t="shared" si="31"/>
        <v/>
      </c>
      <c r="Q45" s="35">
        <f t="shared" si="32"/>
        <v>0</v>
      </c>
      <c r="R45" s="13" t="str">
        <f t="shared" si="33"/>
        <v xml:space="preserve"> </v>
      </c>
      <c r="S45" s="480"/>
      <c r="T45" s="481"/>
      <c r="U45" s="121"/>
      <c r="V45" s="186">
        <f t="shared" si="34"/>
        <v>0</v>
      </c>
      <c r="W45" s="187"/>
      <c r="X45" s="188" t="s">
        <v>461</v>
      </c>
      <c r="Y45" s="189">
        <f t="shared" si="35"/>
        <v>0</v>
      </c>
      <c r="Z45" s="186">
        <f t="shared" si="36"/>
        <v>0</v>
      </c>
      <c r="AA45" s="187"/>
      <c r="AB45" s="188" t="s">
        <v>462</v>
      </c>
      <c r="AC45" s="191">
        <f t="shared" si="37"/>
        <v>0</v>
      </c>
      <c r="AD45" s="192">
        <f t="shared" si="38"/>
        <v>0</v>
      </c>
      <c r="AE45" s="482"/>
      <c r="AF45" s="482"/>
      <c r="AG45" s="482"/>
    </row>
    <row r="46" spans="1:33" s="141" customFormat="1" x14ac:dyDescent="0.2">
      <c r="A46" s="38"/>
      <c r="B46" s="34" t="str">
        <f>IF(A46="","",(VLOOKUP(A46,'II.Distribution of grant'!$A$6:$E$45,2,FALSE)))</f>
        <v/>
      </c>
      <c r="C46" s="34" t="str">
        <f>IF(A46="","",(VLOOKUP(A46,'II.Distribution of grant'!$A$6:$E$45,4,FALSE)))</f>
        <v/>
      </c>
      <c r="D46" s="11" t="str">
        <f>IF(C46=""," ",VLOOKUP(C46,'Ceiling - Project impl.'!$A$1:$F$204,2,FALSE))</f>
        <v xml:space="preserve"> </v>
      </c>
      <c r="E46" s="6"/>
      <c r="F46" s="6"/>
      <c r="G46" s="6"/>
      <c r="H46" s="6"/>
      <c r="I46" s="41"/>
      <c r="J46" s="42"/>
      <c r="K46" s="35">
        <f t="shared" si="29"/>
        <v>0</v>
      </c>
      <c r="L46" s="13">
        <f t="shared" si="30"/>
        <v>0</v>
      </c>
      <c r="M46" s="42"/>
      <c r="N46" s="103"/>
      <c r="O46" s="103"/>
      <c r="P46" s="109" t="str">
        <f t="shared" si="31"/>
        <v/>
      </c>
      <c r="Q46" s="35">
        <f t="shared" si="32"/>
        <v>0</v>
      </c>
      <c r="R46" s="13" t="str">
        <f t="shared" si="33"/>
        <v xml:space="preserve"> </v>
      </c>
      <c r="S46" s="480"/>
      <c r="T46" s="481"/>
      <c r="U46" s="121"/>
      <c r="V46" s="186">
        <f t="shared" si="34"/>
        <v>0</v>
      </c>
      <c r="W46" s="187"/>
      <c r="X46" s="188" t="s">
        <v>461</v>
      </c>
      <c r="Y46" s="189">
        <f t="shared" si="35"/>
        <v>0</v>
      </c>
      <c r="Z46" s="186">
        <f t="shared" si="36"/>
        <v>0</v>
      </c>
      <c r="AA46" s="187"/>
      <c r="AB46" s="188" t="s">
        <v>462</v>
      </c>
      <c r="AC46" s="191">
        <f t="shared" si="37"/>
        <v>0</v>
      </c>
      <c r="AD46" s="192">
        <f t="shared" si="38"/>
        <v>0</v>
      </c>
      <c r="AE46" s="482"/>
      <c r="AF46" s="482"/>
      <c r="AG46" s="482"/>
    </row>
    <row r="47" spans="1:33" s="141" customFormat="1" x14ac:dyDescent="0.2">
      <c r="A47" s="38"/>
      <c r="B47" s="34" t="str">
        <f>IF(A47="","",(VLOOKUP(A47,'II.Distribution of grant'!$A$6:$E$45,2,FALSE)))</f>
        <v/>
      </c>
      <c r="C47" s="34" t="str">
        <f>IF(A47="","",(VLOOKUP(A47,'II.Distribution of grant'!$A$6:$E$45,4,FALSE)))</f>
        <v/>
      </c>
      <c r="D47" s="11" t="str">
        <f>IF(C47=""," ",VLOOKUP(C47,'Ceiling - Project impl.'!$A$1:$F$204,2,FALSE))</f>
        <v xml:space="preserve"> </v>
      </c>
      <c r="E47" s="6"/>
      <c r="F47" s="6"/>
      <c r="G47" s="6"/>
      <c r="H47" s="6"/>
      <c r="I47" s="41"/>
      <c r="J47" s="42"/>
      <c r="K47" s="35">
        <f t="shared" si="29"/>
        <v>0</v>
      </c>
      <c r="L47" s="13">
        <f t="shared" si="30"/>
        <v>0</v>
      </c>
      <c r="M47" s="42"/>
      <c r="N47" s="103"/>
      <c r="O47" s="103"/>
      <c r="P47" s="109" t="str">
        <f t="shared" si="31"/>
        <v/>
      </c>
      <c r="Q47" s="35">
        <f t="shared" si="32"/>
        <v>0</v>
      </c>
      <c r="R47" s="13" t="str">
        <f t="shared" si="33"/>
        <v xml:space="preserve"> </v>
      </c>
      <c r="S47" s="480"/>
      <c r="T47" s="481"/>
      <c r="U47" s="121"/>
      <c r="V47" s="186">
        <f t="shared" si="34"/>
        <v>0</v>
      </c>
      <c r="W47" s="187"/>
      <c r="X47" s="188" t="s">
        <v>461</v>
      </c>
      <c r="Y47" s="189">
        <f t="shared" si="35"/>
        <v>0</v>
      </c>
      <c r="Z47" s="186">
        <f t="shared" si="36"/>
        <v>0</v>
      </c>
      <c r="AA47" s="187"/>
      <c r="AB47" s="188" t="s">
        <v>462</v>
      </c>
      <c r="AC47" s="191">
        <f t="shared" si="37"/>
        <v>0</v>
      </c>
      <c r="AD47" s="192">
        <f t="shared" si="38"/>
        <v>0</v>
      </c>
      <c r="AE47" s="482"/>
      <c r="AF47" s="482"/>
      <c r="AG47" s="482"/>
    </row>
    <row r="48" spans="1:33" s="141" customFormat="1" x14ac:dyDescent="0.2">
      <c r="A48" s="38"/>
      <c r="B48" s="34" t="str">
        <f>IF(A48="","",(VLOOKUP(A48,'II.Distribution of grant'!$A$6:$E$45,2,FALSE)))</f>
        <v/>
      </c>
      <c r="C48" s="34" t="str">
        <f>IF(A48="","",(VLOOKUP(A48,'II.Distribution of grant'!$A$6:$E$45,4,FALSE)))</f>
        <v/>
      </c>
      <c r="D48" s="11" t="str">
        <f>IF(C48=""," ",VLOOKUP(C48,'Ceiling - Project impl.'!$A$1:$F$204,2,FALSE))</f>
        <v xml:space="preserve"> </v>
      </c>
      <c r="E48" s="6"/>
      <c r="F48" s="6"/>
      <c r="G48" s="6"/>
      <c r="H48" s="6"/>
      <c r="I48" s="41"/>
      <c r="J48" s="42"/>
      <c r="K48" s="35">
        <f t="shared" si="29"/>
        <v>0</v>
      </c>
      <c r="L48" s="13">
        <f t="shared" si="30"/>
        <v>0</v>
      </c>
      <c r="M48" s="42"/>
      <c r="N48" s="103"/>
      <c r="O48" s="103"/>
      <c r="P48" s="109" t="str">
        <f t="shared" si="31"/>
        <v/>
      </c>
      <c r="Q48" s="35">
        <f t="shared" si="32"/>
        <v>0</v>
      </c>
      <c r="R48" s="13" t="str">
        <f t="shared" si="33"/>
        <v xml:space="preserve"> </v>
      </c>
      <c r="S48" s="480"/>
      <c r="T48" s="481"/>
      <c r="U48" s="121"/>
      <c r="V48" s="186">
        <f t="shared" si="34"/>
        <v>0</v>
      </c>
      <c r="W48" s="187"/>
      <c r="X48" s="188" t="s">
        <v>461</v>
      </c>
      <c r="Y48" s="189">
        <f t="shared" si="35"/>
        <v>0</v>
      </c>
      <c r="Z48" s="186">
        <f t="shared" si="36"/>
        <v>0</v>
      </c>
      <c r="AA48" s="187"/>
      <c r="AB48" s="188" t="s">
        <v>462</v>
      </c>
      <c r="AC48" s="191">
        <f t="shared" si="37"/>
        <v>0</v>
      </c>
      <c r="AD48" s="192">
        <f t="shared" si="38"/>
        <v>0</v>
      </c>
      <c r="AE48" s="482"/>
      <c r="AF48" s="482"/>
      <c r="AG48" s="482"/>
    </row>
    <row r="49" spans="1:33" s="141" customFormat="1" x14ac:dyDescent="0.2">
      <c r="A49" s="38"/>
      <c r="B49" s="34" t="str">
        <f>IF(A49="","",(VLOOKUP(A49,'II.Distribution of grant'!$A$6:$E$45,2,FALSE)))</f>
        <v/>
      </c>
      <c r="C49" s="34" t="str">
        <f>IF(A49="","",(VLOOKUP(A49,'II.Distribution of grant'!$A$6:$E$45,4,FALSE)))</f>
        <v/>
      </c>
      <c r="D49" s="11" t="str">
        <f>IF(C49=""," ",VLOOKUP(C49,'Ceiling - Project impl.'!$A$1:$F$204,2,FALSE))</f>
        <v xml:space="preserve"> </v>
      </c>
      <c r="E49" s="6"/>
      <c r="F49" s="6"/>
      <c r="G49" s="6"/>
      <c r="H49" s="6"/>
      <c r="I49" s="41"/>
      <c r="J49" s="42"/>
      <c r="K49" s="35">
        <f t="shared" si="29"/>
        <v>0</v>
      </c>
      <c r="L49" s="13">
        <f t="shared" si="30"/>
        <v>0</v>
      </c>
      <c r="M49" s="42"/>
      <c r="N49" s="103"/>
      <c r="O49" s="103"/>
      <c r="P49" s="109" t="str">
        <f t="shared" si="31"/>
        <v/>
      </c>
      <c r="Q49" s="35">
        <f t="shared" si="32"/>
        <v>0</v>
      </c>
      <c r="R49" s="13" t="str">
        <f t="shared" si="33"/>
        <v xml:space="preserve"> </v>
      </c>
      <c r="S49" s="480"/>
      <c r="T49" s="481"/>
      <c r="U49" s="121"/>
      <c r="V49" s="186">
        <f t="shared" si="34"/>
        <v>0</v>
      </c>
      <c r="W49" s="187"/>
      <c r="X49" s="188" t="s">
        <v>461</v>
      </c>
      <c r="Y49" s="189">
        <f t="shared" si="35"/>
        <v>0</v>
      </c>
      <c r="Z49" s="186">
        <f t="shared" si="36"/>
        <v>0</v>
      </c>
      <c r="AA49" s="187"/>
      <c r="AB49" s="188" t="s">
        <v>462</v>
      </c>
      <c r="AC49" s="191">
        <f t="shared" si="37"/>
        <v>0</v>
      </c>
      <c r="AD49" s="192">
        <f t="shared" si="38"/>
        <v>0</v>
      </c>
      <c r="AE49" s="482"/>
      <c r="AF49" s="482"/>
      <c r="AG49" s="482"/>
    </row>
    <row r="50" spans="1:33" s="141" customFormat="1" x14ac:dyDescent="0.2">
      <c r="A50" s="38"/>
      <c r="B50" s="34" t="str">
        <f>IF(A50="","",(VLOOKUP(A50,'II.Distribution of grant'!$A$6:$E$45,2,FALSE)))</f>
        <v/>
      </c>
      <c r="C50" s="34" t="str">
        <f>IF(A50="","",(VLOOKUP(A50,'II.Distribution of grant'!$A$6:$E$45,4,FALSE)))</f>
        <v/>
      </c>
      <c r="D50" s="11" t="str">
        <f>IF(C50=""," ",VLOOKUP(C50,'Ceiling - Project impl.'!$A$1:$F$204,2,FALSE))</f>
        <v xml:space="preserve"> </v>
      </c>
      <c r="E50" s="6"/>
      <c r="F50" s="6"/>
      <c r="G50" s="6"/>
      <c r="H50" s="6"/>
      <c r="I50" s="41"/>
      <c r="J50" s="42"/>
      <c r="K50" s="35">
        <f t="shared" si="29"/>
        <v>0</v>
      </c>
      <c r="L50" s="13">
        <f t="shared" si="30"/>
        <v>0</v>
      </c>
      <c r="M50" s="42"/>
      <c r="N50" s="103"/>
      <c r="O50" s="103"/>
      <c r="P50" s="109" t="str">
        <f t="shared" si="31"/>
        <v/>
      </c>
      <c r="Q50" s="35">
        <f t="shared" si="32"/>
        <v>0</v>
      </c>
      <c r="R50" s="13" t="str">
        <f t="shared" si="33"/>
        <v xml:space="preserve"> </v>
      </c>
      <c r="S50" s="480"/>
      <c r="T50" s="481"/>
      <c r="U50" s="121"/>
      <c r="V50" s="186">
        <f t="shared" si="34"/>
        <v>0</v>
      </c>
      <c r="W50" s="187"/>
      <c r="X50" s="188" t="s">
        <v>461</v>
      </c>
      <c r="Y50" s="189">
        <f t="shared" si="35"/>
        <v>0</v>
      </c>
      <c r="Z50" s="186">
        <f t="shared" si="36"/>
        <v>0</v>
      </c>
      <c r="AA50" s="187"/>
      <c r="AB50" s="188" t="s">
        <v>462</v>
      </c>
      <c r="AC50" s="191">
        <f t="shared" si="37"/>
        <v>0</v>
      </c>
      <c r="AD50" s="192">
        <f t="shared" si="38"/>
        <v>0</v>
      </c>
      <c r="AE50" s="482"/>
      <c r="AF50" s="482"/>
      <c r="AG50" s="482"/>
    </row>
    <row r="51" spans="1:33" s="141" customFormat="1" x14ac:dyDescent="0.2">
      <c r="A51" s="38"/>
      <c r="B51" s="34" t="str">
        <f>IF(A51="","",(VLOOKUP(A51,'II.Distribution of grant'!$A$6:$E$45,2,FALSE)))</f>
        <v/>
      </c>
      <c r="C51" s="34" t="str">
        <f>IF(A51="","",(VLOOKUP(A51,'II.Distribution of grant'!$A$6:$E$45,4,FALSE)))</f>
        <v/>
      </c>
      <c r="D51" s="11" t="str">
        <f>IF(C51=""," ",VLOOKUP(C51,'Ceiling - Project impl.'!$A$1:$F$204,2,FALSE))</f>
        <v xml:space="preserve"> </v>
      </c>
      <c r="E51" s="6"/>
      <c r="F51" s="6"/>
      <c r="G51" s="6"/>
      <c r="H51" s="6"/>
      <c r="I51" s="41"/>
      <c r="J51" s="42"/>
      <c r="K51" s="35">
        <f t="shared" si="29"/>
        <v>0</v>
      </c>
      <c r="L51" s="13">
        <f t="shared" si="30"/>
        <v>0</v>
      </c>
      <c r="M51" s="42"/>
      <c r="N51" s="103"/>
      <c r="O51" s="103"/>
      <c r="P51" s="109" t="str">
        <f t="shared" si="31"/>
        <v/>
      </c>
      <c r="Q51" s="35">
        <f t="shared" si="32"/>
        <v>0</v>
      </c>
      <c r="R51" s="13" t="str">
        <f t="shared" si="33"/>
        <v xml:space="preserve"> </v>
      </c>
      <c r="S51" s="480"/>
      <c r="T51" s="481"/>
      <c r="U51" s="121"/>
      <c r="V51" s="186">
        <f t="shared" si="34"/>
        <v>0</v>
      </c>
      <c r="W51" s="187"/>
      <c r="X51" s="188" t="s">
        <v>461</v>
      </c>
      <c r="Y51" s="189">
        <f t="shared" si="35"/>
        <v>0</v>
      </c>
      <c r="Z51" s="186">
        <f t="shared" si="36"/>
        <v>0</v>
      </c>
      <c r="AA51" s="187"/>
      <c r="AB51" s="188" t="s">
        <v>462</v>
      </c>
      <c r="AC51" s="191">
        <f t="shared" si="37"/>
        <v>0</v>
      </c>
      <c r="AD51" s="192">
        <f t="shared" si="38"/>
        <v>0</v>
      </c>
      <c r="AE51" s="482"/>
      <c r="AF51" s="482"/>
      <c r="AG51" s="482"/>
    </row>
    <row r="52" spans="1:33" s="141" customFormat="1" x14ac:dyDescent="0.2">
      <c r="A52" s="38"/>
      <c r="B52" s="34" t="str">
        <f>IF(A52="","",(VLOOKUP(A52,'II.Distribution of grant'!$A$6:$E$45,2,FALSE)))</f>
        <v/>
      </c>
      <c r="C52" s="34" t="str">
        <f>IF(A52="","",(VLOOKUP(A52,'II.Distribution of grant'!$A$6:$E$45,4,FALSE)))</f>
        <v/>
      </c>
      <c r="D52" s="11" t="str">
        <f>IF(C52=""," ",VLOOKUP(C52,'Ceiling - Project impl.'!$A$1:$F$204,2,FALSE))</f>
        <v xml:space="preserve"> </v>
      </c>
      <c r="E52" s="6"/>
      <c r="F52" s="6"/>
      <c r="G52" s="6"/>
      <c r="H52" s="6"/>
      <c r="I52" s="41"/>
      <c r="J52" s="42"/>
      <c r="K52" s="35">
        <f t="shared" si="29"/>
        <v>0</v>
      </c>
      <c r="L52" s="13">
        <f t="shared" si="30"/>
        <v>0</v>
      </c>
      <c r="M52" s="42"/>
      <c r="N52" s="103"/>
      <c r="O52" s="103"/>
      <c r="P52" s="109" t="str">
        <f t="shared" si="31"/>
        <v/>
      </c>
      <c r="Q52" s="35">
        <f t="shared" si="32"/>
        <v>0</v>
      </c>
      <c r="R52" s="13" t="str">
        <f t="shared" si="33"/>
        <v xml:space="preserve"> </v>
      </c>
      <c r="S52" s="480"/>
      <c r="T52" s="481"/>
      <c r="U52" s="121"/>
      <c r="V52" s="186">
        <f t="shared" si="34"/>
        <v>0</v>
      </c>
      <c r="W52" s="187"/>
      <c r="X52" s="188" t="s">
        <v>461</v>
      </c>
      <c r="Y52" s="189">
        <f t="shared" si="35"/>
        <v>0</v>
      </c>
      <c r="Z52" s="186">
        <f t="shared" si="36"/>
        <v>0</v>
      </c>
      <c r="AA52" s="187"/>
      <c r="AB52" s="188" t="s">
        <v>462</v>
      </c>
      <c r="AC52" s="191">
        <f t="shared" si="37"/>
        <v>0</v>
      </c>
      <c r="AD52" s="192">
        <f t="shared" si="38"/>
        <v>0</v>
      </c>
      <c r="AE52" s="482"/>
      <c r="AF52" s="482"/>
      <c r="AG52" s="482"/>
    </row>
    <row r="53" spans="1:33" s="141" customFormat="1" x14ac:dyDescent="0.2">
      <c r="A53" s="38"/>
      <c r="B53" s="34" t="str">
        <f>IF(A53="","",(VLOOKUP(A53,'II.Distribution of grant'!$A$6:$E$45,2,FALSE)))</f>
        <v/>
      </c>
      <c r="C53" s="34" t="str">
        <f>IF(A53="","",(VLOOKUP(A53,'II.Distribution of grant'!$A$6:$E$45,4,FALSE)))</f>
        <v/>
      </c>
      <c r="D53" s="11" t="str">
        <f>IF(C53=""," ",VLOOKUP(C53,'Ceiling - Project impl.'!$A$1:$F$204,2,FALSE))</f>
        <v xml:space="preserve"> </v>
      </c>
      <c r="E53" s="6"/>
      <c r="F53" s="6"/>
      <c r="G53" s="6"/>
      <c r="H53" s="6"/>
      <c r="I53" s="41"/>
      <c r="J53" s="42"/>
      <c r="K53" s="35">
        <f t="shared" si="29"/>
        <v>0</v>
      </c>
      <c r="L53" s="13">
        <f t="shared" si="30"/>
        <v>0</v>
      </c>
      <c r="M53" s="42"/>
      <c r="N53" s="103"/>
      <c r="O53" s="103"/>
      <c r="P53" s="109" t="str">
        <f t="shared" si="31"/>
        <v/>
      </c>
      <c r="Q53" s="35">
        <f t="shared" si="32"/>
        <v>0</v>
      </c>
      <c r="R53" s="13" t="str">
        <f t="shared" si="33"/>
        <v xml:space="preserve"> </v>
      </c>
      <c r="S53" s="480"/>
      <c r="T53" s="481"/>
      <c r="U53" s="121"/>
      <c r="V53" s="186">
        <f t="shared" si="34"/>
        <v>0</v>
      </c>
      <c r="W53" s="187"/>
      <c r="X53" s="188" t="s">
        <v>461</v>
      </c>
      <c r="Y53" s="189">
        <f t="shared" si="35"/>
        <v>0</v>
      </c>
      <c r="Z53" s="186">
        <f t="shared" si="36"/>
        <v>0</v>
      </c>
      <c r="AA53" s="187"/>
      <c r="AB53" s="188" t="s">
        <v>462</v>
      </c>
      <c r="AC53" s="191">
        <f t="shared" si="37"/>
        <v>0</v>
      </c>
      <c r="AD53" s="192">
        <f t="shared" si="38"/>
        <v>0</v>
      </c>
      <c r="AE53" s="482"/>
      <c r="AF53" s="482"/>
      <c r="AG53" s="482"/>
    </row>
    <row r="54" spans="1:33" s="141" customFormat="1" x14ac:dyDescent="0.2">
      <c r="A54" s="38"/>
      <c r="B54" s="34" t="str">
        <f>IF(A54="","",(VLOOKUP(A54,'II.Distribution of grant'!$A$6:$E$45,2,FALSE)))</f>
        <v/>
      </c>
      <c r="C54" s="34" t="str">
        <f>IF(A54="","",(VLOOKUP(A54,'II.Distribution of grant'!$A$6:$E$45,4,FALSE)))</f>
        <v/>
      </c>
      <c r="D54" s="11" t="str">
        <f>IF(C54=""," ",VLOOKUP(C54,'Ceiling - Project impl.'!$A$1:$F$204,2,FALSE))</f>
        <v xml:space="preserve"> </v>
      </c>
      <c r="E54" s="6"/>
      <c r="F54" s="6"/>
      <c r="G54" s="6"/>
      <c r="H54" s="6"/>
      <c r="I54" s="41"/>
      <c r="J54" s="42"/>
      <c r="K54" s="35">
        <f t="shared" si="29"/>
        <v>0</v>
      </c>
      <c r="L54" s="13">
        <f t="shared" si="30"/>
        <v>0</v>
      </c>
      <c r="M54" s="42"/>
      <c r="N54" s="103"/>
      <c r="O54" s="103"/>
      <c r="P54" s="109" t="str">
        <f t="shared" si="31"/>
        <v/>
      </c>
      <c r="Q54" s="35">
        <f t="shared" si="32"/>
        <v>0</v>
      </c>
      <c r="R54" s="13" t="str">
        <f t="shared" si="33"/>
        <v xml:space="preserve"> </v>
      </c>
      <c r="S54" s="480"/>
      <c r="T54" s="481"/>
      <c r="U54" s="121"/>
      <c r="V54" s="186">
        <f t="shared" si="34"/>
        <v>0</v>
      </c>
      <c r="W54" s="187"/>
      <c r="X54" s="188" t="s">
        <v>461</v>
      </c>
      <c r="Y54" s="189">
        <f t="shared" si="35"/>
        <v>0</v>
      </c>
      <c r="Z54" s="186">
        <f t="shared" si="36"/>
        <v>0</v>
      </c>
      <c r="AA54" s="187"/>
      <c r="AB54" s="188" t="s">
        <v>462</v>
      </c>
      <c r="AC54" s="191">
        <f t="shared" si="37"/>
        <v>0</v>
      </c>
      <c r="AD54" s="192">
        <f t="shared" si="38"/>
        <v>0</v>
      </c>
      <c r="AE54" s="482"/>
      <c r="AF54" s="482"/>
      <c r="AG54" s="482"/>
    </row>
    <row r="55" spans="1:33" s="141" customFormat="1" x14ac:dyDescent="0.2">
      <c r="A55" s="38"/>
      <c r="B55" s="34" t="str">
        <f>IF(A55="","",(VLOOKUP(A55,'II.Distribution of grant'!$A$6:$E$45,2,FALSE)))</f>
        <v/>
      </c>
      <c r="C55" s="34" t="str">
        <f>IF(A55="","",(VLOOKUP(A55,'II.Distribution of grant'!$A$6:$E$45,4,FALSE)))</f>
        <v/>
      </c>
      <c r="D55" s="11" t="str">
        <f>IF(C55=""," ",VLOOKUP(C55,'Ceiling - Project impl.'!$A$1:$F$204,2,FALSE))</f>
        <v xml:space="preserve"> </v>
      </c>
      <c r="E55" s="6"/>
      <c r="F55" s="6"/>
      <c r="G55" s="6"/>
      <c r="H55" s="6"/>
      <c r="I55" s="41"/>
      <c r="J55" s="42"/>
      <c r="K55" s="35">
        <f t="shared" si="29"/>
        <v>0</v>
      </c>
      <c r="L55" s="13">
        <f t="shared" si="30"/>
        <v>0</v>
      </c>
      <c r="M55" s="42"/>
      <c r="N55" s="103"/>
      <c r="O55" s="103"/>
      <c r="P55" s="109" t="str">
        <f t="shared" si="31"/>
        <v/>
      </c>
      <c r="Q55" s="35">
        <f t="shared" si="32"/>
        <v>0</v>
      </c>
      <c r="R55" s="13" t="str">
        <f t="shared" si="33"/>
        <v xml:space="preserve"> </v>
      </c>
      <c r="S55" s="480"/>
      <c r="T55" s="481"/>
      <c r="U55" s="121"/>
      <c r="V55" s="186">
        <f t="shared" si="34"/>
        <v>0</v>
      </c>
      <c r="W55" s="187"/>
      <c r="X55" s="188" t="s">
        <v>461</v>
      </c>
      <c r="Y55" s="189">
        <f t="shared" si="35"/>
        <v>0</v>
      </c>
      <c r="Z55" s="186">
        <f t="shared" si="36"/>
        <v>0</v>
      </c>
      <c r="AA55" s="187"/>
      <c r="AB55" s="188" t="s">
        <v>462</v>
      </c>
      <c r="AC55" s="191">
        <f t="shared" si="37"/>
        <v>0</v>
      </c>
      <c r="AD55" s="192">
        <f t="shared" si="38"/>
        <v>0</v>
      </c>
      <c r="AE55" s="482"/>
      <c r="AF55" s="482"/>
      <c r="AG55" s="482"/>
    </row>
    <row r="56" spans="1:33" s="141" customFormat="1" x14ac:dyDescent="0.2">
      <c r="A56" s="38"/>
      <c r="B56" s="34" t="str">
        <f>IF(A56="","",(VLOOKUP(A56,'II.Distribution of grant'!$A$6:$E$45,2,FALSE)))</f>
        <v/>
      </c>
      <c r="C56" s="34" t="str">
        <f>IF(A56="","",(VLOOKUP(A56,'II.Distribution of grant'!$A$6:$E$45,4,FALSE)))</f>
        <v/>
      </c>
      <c r="D56" s="11" t="str">
        <f>IF(C56=""," ",VLOOKUP(C56,'Ceiling - Project impl.'!$A$1:$F$204,2,FALSE))</f>
        <v xml:space="preserve"> </v>
      </c>
      <c r="E56" s="6"/>
      <c r="F56" s="6"/>
      <c r="G56" s="6"/>
      <c r="H56" s="6"/>
      <c r="I56" s="41"/>
      <c r="J56" s="42"/>
      <c r="K56" s="35">
        <f t="shared" si="29"/>
        <v>0</v>
      </c>
      <c r="L56" s="13">
        <f t="shared" si="30"/>
        <v>0</v>
      </c>
      <c r="M56" s="42"/>
      <c r="N56" s="103"/>
      <c r="O56" s="103"/>
      <c r="P56" s="109" t="str">
        <f t="shared" si="31"/>
        <v/>
      </c>
      <c r="Q56" s="35">
        <f t="shared" si="32"/>
        <v>0</v>
      </c>
      <c r="R56" s="13" t="str">
        <f t="shared" si="33"/>
        <v xml:space="preserve"> </v>
      </c>
      <c r="S56" s="480"/>
      <c r="T56" s="481"/>
      <c r="U56" s="121"/>
      <c r="V56" s="186">
        <f t="shared" si="34"/>
        <v>0</v>
      </c>
      <c r="W56" s="187"/>
      <c r="X56" s="188" t="s">
        <v>461</v>
      </c>
      <c r="Y56" s="189">
        <f t="shared" si="35"/>
        <v>0</v>
      </c>
      <c r="Z56" s="186">
        <f t="shared" si="36"/>
        <v>0</v>
      </c>
      <c r="AA56" s="187"/>
      <c r="AB56" s="188" t="s">
        <v>462</v>
      </c>
      <c r="AC56" s="191">
        <f t="shared" si="37"/>
        <v>0</v>
      </c>
      <c r="AD56" s="192">
        <f t="shared" si="38"/>
        <v>0</v>
      </c>
      <c r="AE56" s="482"/>
      <c r="AF56" s="482"/>
      <c r="AG56" s="482"/>
    </row>
    <row r="57" spans="1:33" s="141" customFormat="1" x14ac:dyDescent="0.2">
      <c r="A57" s="38"/>
      <c r="B57" s="34" t="str">
        <f>IF(A57="","",(VLOOKUP(A57,'II.Distribution of grant'!$A$6:$E$45,2,FALSE)))</f>
        <v/>
      </c>
      <c r="C57" s="34" t="str">
        <f>IF(A57="","",(VLOOKUP(A57,'II.Distribution of grant'!$A$6:$E$45,4,FALSE)))</f>
        <v/>
      </c>
      <c r="D57" s="11" t="str">
        <f>IF(C57=""," ",VLOOKUP(C57,'Ceiling - Project impl.'!$A$1:$F$204,2,FALSE))</f>
        <v xml:space="preserve"> </v>
      </c>
      <c r="E57" s="6"/>
      <c r="F57" s="6"/>
      <c r="G57" s="6"/>
      <c r="H57" s="6"/>
      <c r="I57" s="41"/>
      <c r="J57" s="42"/>
      <c r="K57" s="35">
        <f t="shared" si="29"/>
        <v>0</v>
      </c>
      <c r="L57" s="13">
        <f t="shared" si="30"/>
        <v>0</v>
      </c>
      <c r="M57" s="42"/>
      <c r="N57" s="103"/>
      <c r="O57" s="103"/>
      <c r="P57" s="109" t="str">
        <f t="shared" si="31"/>
        <v/>
      </c>
      <c r="Q57" s="35">
        <f t="shared" si="32"/>
        <v>0</v>
      </c>
      <c r="R57" s="13" t="str">
        <f t="shared" si="33"/>
        <v xml:space="preserve"> </v>
      </c>
      <c r="S57" s="480"/>
      <c r="T57" s="481"/>
      <c r="U57" s="121"/>
      <c r="V57" s="186">
        <f t="shared" si="34"/>
        <v>0</v>
      </c>
      <c r="W57" s="187"/>
      <c r="X57" s="188" t="s">
        <v>461</v>
      </c>
      <c r="Y57" s="189">
        <f t="shared" si="35"/>
        <v>0</v>
      </c>
      <c r="Z57" s="186">
        <f t="shared" si="36"/>
        <v>0</v>
      </c>
      <c r="AA57" s="187"/>
      <c r="AB57" s="188" t="s">
        <v>462</v>
      </c>
      <c r="AC57" s="191">
        <f t="shared" si="37"/>
        <v>0</v>
      </c>
      <c r="AD57" s="192">
        <f t="shared" si="38"/>
        <v>0</v>
      </c>
      <c r="AE57" s="482"/>
      <c r="AF57" s="482"/>
      <c r="AG57" s="482"/>
    </row>
    <row r="58" spans="1:33" s="141" customFormat="1" x14ac:dyDescent="0.2">
      <c r="A58" s="38"/>
      <c r="B58" s="34" t="str">
        <f>IF(A58="","",(VLOOKUP(A58,'II.Distribution of grant'!$A$6:$E$45,2,FALSE)))</f>
        <v/>
      </c>
      <c r="C58" s="34" t="str">
        <f>IF(A58="","",(VLOOKUP(A58,'II.Distribution of grant'!$A$6:$E$45,4,FALSE)))</f>
        <v/>
      </c>
      <c r="D58" s="11" t="str">
        <f>IF(C58=""," ",VLOOKUP(C58,'Ceiling - Project impl.'!$A$1:$F$204,2,FALSE))</f>
        <v xml:space="preserve"> </v>
      </c>
      <c r="E58" s="6"/>
      <c r="F58" s="6"/>
      <c r="G58" s="6"/>
      <c r="H58" s="6"/>
      <c r="I58" s="41"/>
      <c r="J58" s="42"/>
      <c r="K58" s="35">
        <f t="shared" si="29"/>
        <v>0</v>
      </c>
      <c r="L58" s="13">
        <f t="shared" si="30"/>
        <v>0</v>
      </c>
      <c r="M58" s="42"/>
      <c r="N58" s="103"/>
      <c r="O58" s="103"/>
      <c r="P58" s="109" t="str">
        <f t="shared" si="31"/>
        <v/>
      </c>
      <c r="Q58" s="35">
        <f t="shared" si="32"/>
        <v>0</v>
      </c>
      <c r="R58" s="13" t="str">
        <f t="shared" si="33"/>
        <v xml:space="preserve"> </v>
      </c>
      <c r="S58" s="480"/>
      <c r="T58" s="481"/>
      <c r="U58" s="121"/>
      <c r="V58" s="186">
        <f t="shared" si="34"/>
        <v>0</v>
      </c>
      <c r="W58" s="187"/>
      <c r="X58" s="188" t="s">
        <v>461</v>
      </c>
      <c r="Y58" s="189">
        <f t="shared" si="35"/>
        <v>0</v>
      </c>
      <c r="Z58" s="186">
        <f t="shared" si="36"/>
        <v>0</v>
      </c>
      <c r="AA58" s="187"/>
      <c r="AB58" s="188" t="s">
        <v>462</v>
      </c>
      <c r="AC58" s="191">
        <f t="shared" si="37"/>
        <v>0</v>
      </c>
      <c r="AD58" s="192">
        <f t="shared" si="38"/>
        <v>0</v>
      </c>
      <c r="AE58" s="482"/>
      <c r="AF58" s="482"/>
      <c r="AG58" s="482"/>
    </row>
    <row r="59" spans="1:33" s="141" customFormat="1" x14ac:dyDescent="0.2">
      <c r="A59" s="38"/>
      <c r="B59" s="34" t="str">
        <f>IF(A59="","",(VLOOKUP(A59,'II.Distribution of grant'!$A$6:$E$45,2,FALSE)))</f>
        <v/>
      </c>
      <c r="C59" s="34" t="str">
        <f>IF(A59="","",(VLOOKUP(A59,'II.Distribution of grant'!$A$6:$E$45,4,FALSE)))</f>
        <v/>
      </c>
      <c r="D59" s="11" t="str">
        <f>IF(C59=""," ",VLOOKUP(C59,'Ceiling - Project impl.'!$A$1:$F$204,2,FALSE))</f>
        <v xml:space="preserve"> </v>
      </c>
      <c r="E59" s="6"/>
      <c r="F59" s="6"/>
      <c r="G59" s="6"/>
      <c r="H59" s="6"/>
      <c r="I59" s="41"/>
      <c r="J59" s="42"/>
      <c r="K59" s="35">
        <f t="shared" si="29"/>
        <v>0</v>
      </c>
      <c r="L59" s="13">
        <f t="shared" si="30"/>
        <v>0</v>
      </c>
      <c r="M59" s="42"/>
      <c r="N59" s="103"/>
      <c r="O59" s="103"/>
      <c r="P59" s="109" t="str">
        <f t="shared" si="31"/>
        <v/>
      </c>
      <c r="Q59" s="35">
        <f t="shared" si="32"/>
        <v>0</v>
      </c>
      <c r="R59" s="13" t="str">
        <f t="shared" si="33"/>
        <v xml:space="preserve"> </v>
      </c>
      <c r="S59" s="480"/>
      <c r="T59" s="481"/>
      <c r="U59" s="121"/>
      <c r="V59" s="186">
        <f t="shared" si="34"/>
        <v>0</v>
      </c>
      <c r="W59" s="187"/>
      <c r="X59" s="188" t="s">
        <v>461</v>
      </c>
      <c r="Y59" s="189">
        <f t="shared" si="35"/>
        <v>0</v>
      </c>
      <c r="Z59" s="186">
        <f t="shared" si="36"/>
        <v>0</v>
      </c>
      <c r="AA59" s="187"/>
      <c r="AB59" s="188" t="s">
        <v>462</v>
      </c>
      <c r="AC59" s="191">
        <f t="shared" si="37"/>
        <v>0</v>
      </c>
      <c r="AD59" s="192">
        <f t="shared" si="38"/>
        <v>0</v>
      </c>
      <c r="AE59" s="482"/>
      <c r="AF59" s="482"/>
      <c r="AG59" s="482"/>
    </row>
    <row r="60" spans="1:33" s="141" customFormat="1" x14ac:dyDescent="0.2">
      <c r="A60" s="38"/>
      <c r="B60" s="34" t="str">
        <f>IF(A60="","",(VLOOKUP(A60,'II.Distribution of grant'!$A$6:$E$45,2,FALSE)))</f>
        <v/>
      </c>
      <c r="C60" s="34" t="str">
        <f>IF(A60="","",(VLOOKUP(A60,'II.Distribution of grant'!$A$6:$E$45,4,FALSE)))</f>
        <v/>
      </c>
      <c r="D60" s="11" t="str">
        <f>IF(C60=""," ",VLOOKUP(C60,'Ceiling - Project impl.'!$A$1:$F$204,2,FALSE))</f>
        <v xml:space="preserve"> </v>
      </c>
      <c r="E60" s="6"/>
      <c r="F60" s="6"/>
      <c r="G60" s="6"/>
      <c r="H60" s="6"/>
      <c r="I60" s="41"/>
      <c r="J60" s="42"/>
      <c r="K60" s="35">
        <f t="shared" si="29"/>
        <v>0</v>
      </c>
      <c r="L60" s="13">
        <f t="shared" si="30"/>
        <v>0</v>
      </c>
      <c r="M60" s="42"/>
      <c r="N60" s="103"/>
      <c r="O60" s="103"/>
      <c r="P60" s="109" t="str">
        <f t="shared" si="31"/>
        <v/>
      </c>
      <c r="Q60" s="35">
        <f t="shared" si="32"/>
        <v>0</v>
      </c>
      <c r="R60" s="13" t="str">
        <f t="shared" si="33"/>
        <v xml:space="preserve"> </v>
      </c>
      <c r="S60" s="480"/>
      <c r="T60" s="481"/>
      <c r="U60" s="121"/>
      <c r="V60" s="186">
        <f t="shared" si="34"/>
        <v>0</v>
      </c>
      <c r="W60" s="187"/>
      <c r="X60" s="188" t="s">
        <v>461</v>
      </c>
      <c r="Y60" s="189">
        <f t="shared" si="35"/>
        <v>0</v>
      </c>
      <c r="Z60" s="186">
        <f t="shared" si="36"/>
        <v>0</v>
      </c>
      <c r="AA60" s="187"/>
      <c r="AB60" s="188" t="s">
        <v>462</v>
      </c>
      <c r="AC60" s="191">
        <f t="shared" si="37"/>
        <v>0</v>
      </c>
      <c r="AD60" s="192">
        <f t="shared" si="38"/>
        <v>0</v>
      </c>
      <c r="AE60" s="482"/>
      <c r="AF60" s="482"/>
      <c r="AG60" s="482"/>
    </row>
    <row r="61" spans="1:33" s="141" customFormat="1" x14ac:dyDescent="0.2">
      <c r="A61" s="38"/>
      <c r="B61" s="34" t="str">
        <f>IF(A61="","",(VLOOKUP(A61,'II.Distribution of grant'!$A$6:$E$45,2,FALSE)))</f>
        <v/>
      </c>
      <c r="C61" s="34" t="str">
        <f>IF(A61="","",(VLOOKUP(A61,'II.Distribution of grant'!$A$6:$E$45,4,FALSE)))</f>
        <v/>
      </c>
      <c r="D61" s="11" t="str">
        <f>IF(C61=""," ",VLOOKUP(C61,'Ceiling - Project impl.'!$A$1:$F$204,2,FALSE))</f>
        <v xml:space="preserve"> </v>
      </c>
      <c r="E61" s="6"/>
      <c r="F61" s="6"/>
      <c r="G61" s="6"/>
      <c r="H61" s="6"/>
      <c r="I61" s="41"/>
      <c r="J61" s="42"/>
      <c r="K61" s="35">
        <f t="shared" si="29"/>
        <v>0</v>
      </c>
      <c r="L61" s="13">
        <f t="shared" si="30"/>
        <v>0</v>
      </c>
      <c r="M61" s="42"/>
      <c r="N61" s="103"/>
      <c r="O61" s="103"/>
      <c r="P61" s="109" t="str">
        <f t="shared" si="31"/>
        <v/>
      </c>
      <c r="Q61" s="35">
        <f t="shared" si="32"/>
        <v>0</v>
      </c>
      <c r="R61" s="13" t="str">
        <f t="shared" si="33"/>
        <v xml:space="preserve"> </v>
      </c>
      <c r="S61" s="480"/>
      <c r="T61" s="481"/>
      <c r="U61" s="121"/>
      <c r="V61" s="186">
        <f t="shared" si="34"/>
        <v>0</v>
      </c>
      <c r="W61" s="187"/>
      <c r="X61" s="188" t="s">
        <v>461</v>
      </c>
      <c r="Y61" s="189">
        <f t="shared" si="35"/>
        <v>0</v>
      </c>
      <c r="Z61" s="186">
        <f t="shared" si="36"/>
        <v>0</v>
      </c>
      <c r="AA61" s="187"/>
      <c r="AB61" s="188" t="s">
        <v>462</v>
      </c>
      <c r="AC61" s="191">
        <f t="shared" si="37"/>
        <v>0</v>
      </c>
      <c r="AD61" s="192">
        <f t="shared" si="38"/>
        <v>0</v>
      </c>
      <c r="AE61" s="482"/>
      <c r="AF61" s="482"/>
      <c r="AG61" s="482"/>
    </row>
    <row r="62" spans="1:33" s="141" customFormat="1" x14ac:dyDescent="0.2">
      <c r="A62" s="38"/>
      <c r="B62" s="34" t="str">
        <f>IF(A62="","",(VLOOKUP(A62,'II.Distribution of grant'!$A$6:$E$45,2,FALSE)))</f>
        <v/>
      </c>
      <c r="C62" s="34" t="str">
        <f>IF(A62="","",(VLOOKUP(A62,'II.Distribution of grant'!$A$6:$E$45,4,FALSE)))</f>
        <v/>
      </c>
      <c r="D62" s="11" t="str">
        <f>IF(C62=""," ",VLOOKUP(C62,'Ceiling - Project impl.'!$A$1:$F$204,2,FALSE))</f>
        <v xml:space="preserve"> </v>
      </c>
      <c r="E62" s="6"/>
      <c r="F62" s="6"/>
      <c r="G62" s="6"/>
      <c r="H62" s="6"/>
      <c r="I62" s="41"/>
      <c r="J62" s="42"/>
      <c r="K62" s="35">
        <f t="shared" si="29"/>
        <v>0</v>
      </c>
      <c r="L62" s="13">
        <f t="shared" si="30"/>
        <v>0</v>
      </c>
      <c r="M62" s="42"/>
      <c r="N62" s="103"/>
      <c r="O62" s="103"/>
      <c r="P62" s="109" t="str">
        <f t="shared" si="31"/>
        <v/>
      </c>
      <c r="Q62" s="35">
        <f t="shared" si="32"/>
        <v>0</v>
      </c>
      <c r="R62" s="13" t="str">
        <f t="shared" si="33"/>
        <v xml:space="preserve"> </v>
      </c>
      <c r="S62" s="480"/>
      <c r="T62" s="481"/>
      <c r="U62" s="121"/>
      <c r="V62" s="186">
        <f t="shared" si="34"/>
        <v>0</v>
      </c>
      <c r="W62" s="187"/>
      <c r="X62" s="188" t="s">
        <v>461</v>
      </c>
      <c r="Y62" s="189">
        <f t="shared" si="35"/>
        <v>0</v>
      </c>
      <c r="Z62" s="186">
        <f t="shared" si="36"/>
        <v>0</v>
      </c>
      <c r="AA62" s="187"/>
      <c r="AB62" s="188" t="s">
        <v>462</v>
      </c>
      <c r="AC62" s="191">
        <f t="shared" si="37"/>
        <v>0</v>
      </c>
      <c r="AD62" s="192">
        <f t="shared" si="38"/>
        <v>0</v>
      </c>
      <c r="AE62" s="482"/>
      <c r="AF62" s="482"/>
      <c r="AG62" s="482"/>
    </row>
    <row r="63" spans="1:33" s="141" customFormat="1" x14ac:dyDescent="0.2">
      <c r="A63" s="38"/>
      <c r="B63" s="34" t="str">
        <f>IF(A63="","",(VLOOKUP(A63,'II.Distribution of grant'!$A$6:$E$45,2,FALSE)))</f>
        <v/>
      </c>
      <c r="C63" s="34" t="str">
        <f>IF(A63="","",(VLOOKUP(A63,'II.Distribution of grant'!$A$6:$E$45,4,FALSE)))</f>
        <v/>
      </c>
      <c r="D63" s="11" t="str">
        <f>IF(C63=""," ",VLOOKUP(C63,'Ceiling - Project impl.'!$A$1:$F$204,2,FALSE))</f>
        <v xml:space="preserve"> </v>
      </c>
      <c r="E63" s="6"/>
      <c r="F63" s="6"/>
      <c r="G63" s="6"/>
      <c r="H63" s="6"/>
      <c r="I63" s="41"/>
      <c r="J63" s="42"/>
      <c r="K63" s="35">
        <f t="shared" si="29"/>
        <v>0</v>
      </c>
      <c r="L63" s="13">
        <f t="shared" si="30"/>
        <v>0</v>
      </c>
      <c r="M63" s="42"/>
      <c r="N63" s="103"/>
      <c r="O63" s="103"/>
      <c r="P63" s="109" t="str">
        <f t="shared" si="31"/>
        <v/>
      </c>
      <c r="Q63" s="35">
        <f t="shared" si="32"/>
        <v>0</v>
      </c>
      <c r="R63" s="13" t="str">
        <f t="shared" si="33"/>
        <v xml:space="preserve"> </v>
      </c>
      <c r="S63" s="480"/>
      <c r="T63" s="481"/>
      <c r="U63" s="121"/>
      <c r="V63" s="186">
        <f t="shared" si="34"/>
        <v>0</v>
      </c>
      <c r="W63" s="187"/>
      <c r="X63" s="188" t="s">
        <v>461</v>
      </c>
      <c r="Y63" s="189">
        <f t="shared" si="35"/>
        <v>0</v>
      </c>
      <c r="Z63" s="186">
        <f t="shared" si="36"/>
        <v>0</v>
      </c>
      <c r="AA63" s="187"/>
      <c r="AB63" s="188" t="s">
        <v>462</v>
      </c>
      <c r="AC63" s="191">
        <f t="shared" si="37"/>
        <v>0</v>
      </c>
      <c r="AD63" s="192">
        <f t="shared" si="38"/>
        <v>0</v>
      </c>
      <c r="AE63" s="482"/>
      <c r="AF63" s="482"/>
      <c r="AG63" s="482"/>
    </row>
    <row r="64" spans="1:33" s="141" customFormat="1" x14ac:dyDescent="0.2">
      <c r="A64" s="38"/>
      <c r="B64" s="34" t="str">
        <f>IF(A64="","",(VLOOKUP(A64,'II.Distribution of grant'!$A$6:$E$45,2,FALSE)))</f>
        <v/>
      </c>
      <c r="C64" s="34" t="str">
        <f>IF(A64="","",(VLOOKUP(A64,'II.Distribution of grant'!$A$6:$E$45,4,FALSE)))</f>
        <v/>
      </c>
      <c r="D64" s="11" t="str">
        <f>IF(C64=""," ",VLOOKUP(C64,'Ceiling - Project impl.'!$A$1:$F$204,2,FALSE))</f>
        <v xml:space="preserve"> </v>
      </c>
      <c r="E64" s="6"/>
      <c r="F64" s="6"/>
      <c r="G64" s="6"/>
      <c r="H64" s="6"/>
      <c r="I64" s="41"/>
      <c r="J64" s="42"/>
      <c r="K64" s="35">
        <f t="shared" si="29"/>
        <v>0</v>
      </c>
      <c r="L64" s="13">
        <f t="shared" si="30"/>
        <v>0</v>
      </c>
      <c r="M64" s="42"/>
      <c r="N64" s="103"/>
      <c r="O64" s="103"/>
      <c r="P64" s="109" t="str">
        <f t="shared" si="31"/>
        <v/>
      </c>
      <c r="Q64" s="35">
        <f t="shared" si="32"/>
        <v>0</v>
      </c>
      <c r="R64" s="13" t="str">
        <f t="shared" si="33"/>
        <v xml:space="preserve"> </v>
      </c>
      <c r="S64" s="480"/>
      <c r="T64" s="481"/>
      <c r="U64" s="121"/>
      <c r="V64" s="186">
        <f t="shared" si="34"/>
        <v>0</v>
      </c>
      <c r="W64" s="187"/>
      <c r="X64" s="188" t="s">
        <v>461</v>
      </c>
      <c r="Y64" s="189">
        <f t="shared" si="35"/>
        <v>0</v>
      </c>
      <c r="Z64" s="186">
        <f t="shared" si="36"/>
        <v>0</v>
      </c>
      <c r="AA64" s="187"/>
      <c r="AB64" s="188" t="s">
        <v>462</v>
      </c>
      <c r="AC64" s="191">
        <f t="shared" si="37"/>
        <v>0</v>
      </c>
      <c r="AD64" s="192">
        <f t="shared" si="38"/>
        <v>0</v>
      </c>
      <c r="AE64" s="482"/>
      <c r="AF64" s="482"/>
      <c r="AG64" s="482"/>
    </row>
    <row r="65" spans="1:33" s="141" customFormat="1" x14ac:dyDescent="0.2">
      <c r="A65" s="38"/>
      <c r="B65" s="34" t="str">
        <f>IF(A65="","",(VLOOKUP(A65,'II.Distribution of grant'!$A$6:$E$45,2,FALSE)))</f>
        <v/>
      </c>
      <c r="C65" s="34" t="str">
        <f>IF(A65="","",(VLOOKUP(A65,'II.Distribution of grant'!$A$6:$E$45,4,FALSE)))</f>
        <v/>
      </c>
      <c r="D65" s="11" t="str">
        <f>IF(C65=""," ",VLOOKUP(C65,'Ceiling - Project impl.'!$A$1:$F$204,2,FALSE))</f>
        <v xml:space="preserve"> </v>
      </c>
      <c r="E65" s="6"/>
      <c r="F65" s="6"/>
      <c r="G65" s="6"/>
      <c r="H65" s="6"/>
      <c r="I65" s="41"/>
      <c r="J65" s="42"/>
      <c r="K65" s="35">
        <f t="shared" si="29"/>
        <v>0</v>
      </c>
      <c r="L65" s="13">
        <f t="shared" si="30"/>
        <v>0</v>
      </c>
      <c r="M65" s="42"/>
      <c r="N65" s="103"/>
      <c r="O65" s="103"/>
      <c r="P65" s="109" t="str">
        <f t="shared" si="31"/>
        <v/>
      </c>
      <c r="Q65" s="35">
        <f t="shared" si="32"/>
        <v>0</v>
      </c>
      <c r="R65" s="13" t="str">
        <f t="shared" si="33"/>
        <v xml:space="preserve"> </v>
      </c>
      <c r="S65" s="480"/>
      <c r="T65" s="481"/>
      <c r="U65" s="121"/>
      <c r="V65" s="186">
        <f t="shared" si="34"/>
        <v>0</v>
      </c>
      <c r="W65" s="187"/>
      <c r="X65" s="188" t="s">
        <v>461</v>
      </c>
      <c r="Y65" s="189">
        <f t="shared" si="35"/>
        <v>0</v>
      </c>
      <c r="Z65" s="186">
        <f t="shared" si="36"/>
        <v>0</v>
      </c>
      <c r="AA65" s="187"/>
      <c r="AB65" s="188" t="s">
        <v>462</v>
      </c>
      <c r="AC65" s="191">
        <f t="shared" si="37"/>
        <v>0</v>
      </c>
      <c r="AD65" s="192">
        <f t="shared" si="38"/>
        <v>0</v>
      </c>
      <c r="AE65" s="482"/>
      <c r="AF65" s="482"/>
      <c r="AG65" s="482"/>
    </row>
    <row r="66" spans="1:33" s="141" customFormat="1" x14ac:dyDescent="0.2">
      <c r="A66" s="38"/>
      <c r="B66" s="34" t="str">
        <f>IF(A66="","",(VLOOKUP(A66,'II.Distribution of grant'!$A$6:$E$45,2,FALSE)))</f>
        <v/>
      </c>
      <c r="C66" s="34" t="str">
        <f>IF(A66="","",(VLOOKUP(A66,'II.Distribution of grant'!$A$6:$E$45,4,FALSE)))</f>
        <v/>
      </c>
      <c r="D66" s="11" t="str">
        <f>IF(C66=""," ",VLOOKUP(C66,'Ceiling - Project impl.'!$A$1:$F$204,2,FALSE))</f>
        <v xml:space="preserve"> </v>
      </c>
      <c r="E66" s="6"/>
      <c r="F66" s="6"/>
      <c r="G66" s="6"/>
      <c r="H66" s="6"/>
      <c r="I66" s="41"/>
      <c r="J66" s="42"/>
      <c r="K66" s="35">
        <f t="shared" si="29"/>
        <v>0</v>
      </c>
      <c r="L66" s="13">
        <f t="shared" si="30"/>
        <v>0</v>
      </c>
      <c r="M66" s="42"/>
      <c r="N66" s="103"/>
      <c r="O66" s="103"/>
      <c r="P66" s="109" t="str">
        <f t="shared" si="31"/>
        <v/>
      </c>
      <c r="Q66" s="35">
        <f t="shared" si="32"/>
        <v>0</v>
      </c>
      <c r="R66" s="13" t="str">
        <f t="shared" si="33"/>
        <v xml:space="preserve"> </v>
      </c>
      <c r="S66" s="480"/>
      <c r="T66" s="481"/>
      <c r="U66" s="121"/>
      <c r="V66" s="186">
        <f t="shared" si="34"/>
        <v>0</v>
      </c>
      <c r="W66" s="187"/>
      <c r="X66" s="188" t="s">
        <v>461</v>
      </c>
      <c r="Y66" s="189">
        <f t="shared" si="35"/>
        <v>0</v>
      </c>
      <c r="Z66" s="186">
        <f t="shared" si="36"/>
        <v>0</v>
      </c>
      <c r="AA66" s="187"/>
      <c r="AB66" s="188" t="s">
        <v>462</v>
      </c>
      <c r="AC66" s="191">
        <f t="shared" si="37"/>
        <v>0</v>
      </c>
      <c r="AD66" s="192">
        <f t="shared" si="38"/>
        <v>0</v>
      </c>
      <c r="AE66" s="482"/>
      <c r="AF66" s="482"/>
      <c r="AG66" s="482"/>
    </row>
    <row r="67" spans="1:33" s="141" customFormat="1" x14ac:dyDescent="0.2">
      <c r="A67" s="38"/>
      <c r="B67" s="34" t="str">
        <f>IF(A67="","",(VLOOKUP(A67,'II.Distribution of grant'!$A$6:$E$45,2,FALSE)))</f>
        <v/>
      </c>
      <c r="C67" s="34" t="str">
        <f>IF(A67="","",(VLOOKUP(A67,'II.Distribution of grant'!$A$6:$E$45,4,FALSE)))</f>
        <v/>
      </c>
      <c r="D67" s="11" t="str">
        <f>IF(C67=""," ",VLOOKUP(C67,'Ceiling - Project impl.'!$A$1:$F$204,2,FALSE))</f>
        <v xml:space="preserve"> </v>
      </c>
      <c r="E67" s="6"/>
      <c r="F67" s="6"/>
      <c r="G67" s="6"/>
      <c r="H67" s="6"/>
      <c r="I67" s="41"/>
      <c r="J67" s="42"/>
      <c r="K67" s="35">
        <f t="shared" si="29"/>
        <v>0</v>
      </c>
      <c r="L67" s="13">
        <f t="shared" si="30"/>
        <v>0</v>
      </c>
      <c r="M67" s="42"/>
      <c r="N67" s="103"/>
      <c r="O67" s="103"/>
      <c r="P67" s="109" t="str">
        <f t="shared" si="31"/>
        <v/>
      </c>
      <c r="Q67" s="35">
        <f t="shared" si="32"/>
        <v>0</v>
      </c>
      <c r="R67" s="13" t="str">
        <f t="shared" si="33"/>
        <v xml:space="preserve"> </v>
      </c>
      <c r="S67" s="480"/>
      <c r="T67" s="481"/>
      <c r="U67" s="121"/>
      <c r="V67" s="186">
        <f t="shared" si="34"/>
        <v>0</v>
      </c>
      <c r="W67" s="187"/>
      <c r="X67" s="188" t="s">
        <v>461</v>
      </c>
      <c r="Y67" s="189">
        <f t="shared" si="35"/>
        <v>0</v>
      </c>
      <c r="Z67" s="186">
        <f t="shared" si="36"/>
        <v>0</v>
      </c>
      <c r="AA67" s="187"/>
      <c r="AB67" s="188" t="s">
        <v>462</v>
      </c>
      <c r="AC67" s="191">
        <f t="shared" si="37"/>
        <v>0</v>
      </c>
      <c r="AD67" s="192">
        <f t="shared" si="38"/>
        <v>0</v>
      </c>
      <c r="AE67" s="482"/>
      <c r="AF67" s="482"/>
      <c r="AG67" s="482"/>
    </row>
    <row r="68" spans="1:33" s="141" customFormat="1" x14ac:dyDescent="0.2">
      <c r="A68" s="38"/>
      <c r="B68" s="34" t="str">
        <f>IF(A68="","",(VLOOKUP(A68,'II.Distribution of grant'!$A$6:$E$45,2,FALSE)))</f>
        <v/>
      </c>
      <c r="C68" s="34" t="str">
        <f>IF(A68="","",(VLOOKUP(A68,'II.Distribution of grant'!$A$6:$E$45,4,FALSE)))</f>
        <v/>
      </c>
      <c r="D68" s="11" t="str">
        <f>IF(C68=""," ",VLOOKUP(C68,'Ceiling - Project impl.'!$A$1:$F$204,2,FALSE))</f>
        <v xml:space="preserve"> </v>
      </c>
      <c r="E68" s="6"/>
      <c r="F68" s="6"/>
      <c r="G68" s="6"/>
      <c r="H68" s="6"/>
      <c r="I68" s="41"/>
      <c r="J68" s="42"/>
      <c r="K68" s="35">
        <f t="shared" si="29"/>
        <v>0</v>
      </c>
      <c r="L68" s="13">
        <f t="shared" si="30"/>
        <v>0</v>
      </c>
      <c r="M68" s="42"/>
      <c r="N68" s="103"/>
      <c r="O68" s="103"/>
      <c r="P68" s="109" t="str">
        <f t="shared" si="31"/>
        <v/>
      </c>
      <c r="Q68" s="35">
        <f t="shared" si="32"/>
        <v>0</v>
      </c>
      <c r="R68" s="13" t="str">
        <f t="shared" si="33"/>
        <v xml:space="preserve"> </v>
      </c>
      <c r="S68" s="480"/>
      <c r="T68" s="481"/>
      <c r="U68" s="121"/>
      <c r="V68" s="186">
        <f t="shared" si="34"/>
        <v>0</v>
      </c>
      <c r="W68" s="187"/>
      <c r="X68" s="188" t="s">
        <v>461</v>
      </c>
      <c r="Y68" s="189">
        <f t="shared" si="35"/>
        <v>0</v>
      </c>
      <c r="Z68" s="186">
        <f t="shared" si="36"/>
        <v>0</v>
      </c>
      <c r="AA68" s="187"/>
      <c r="AB68" s="188" t="s">
        <v>462</v>
      </c>
      <c r="AC68" s="191">
        <f t="shared" si="37"/>
        <v>0</v>
      </c>
      <c r="AD68" s="192">
        <f t="shared" si="38"/>
        <v>0</v>
      </c>
      <c r="AE68" s="482"/>
      <c r="AF68" s="482"/>
      <c r="AG68" s="482"/>
    </row>
    <row r="69" spans="1:33" s="141" customFormat="1" x14ac:dyDescent="0.2">
      <c r="A69" s="38"/>
      <c r="B69" s="34" t="str">
        <f>IF(A69="","",(VLOOKUP(A69,'II.Distribution of grant'!$A$6:$E$45,2,FALSE)))</f>
        <v/>
      </c>
      <c r="C69" s="34" t="str">
        <f>IF(A69="","",(VLOOKUP(A69,'II.Distribution of grant'!$A$6:$E$45,4,FALSE)))</f>
        <v/>
      </c>
      <c r="D69" s="11" t="str">
        <f>IF(C69=""," ",VLOOKUP(C69,'Ceiling - Project impl.'!$A$1:$F$204,2,FALSE))</f>
        <v xml:space="preserve"> </v>
      </c>
      <c r="E69" s="6"/>
      <c r="F69" s="6"/>
      <c r="G69" s="6"/>
      <c r="H69" s="6"/>
      <c r="I69" s="41"/>
      <c r="J69" s="42"/>
      <c r="K69" s="35">
        <f t="shared" si="29"/>
        <v>0</v>
      </c>
      <c r="L69" s="13">
        <f t="shared" si="30"/>
        <v>0</v>
      </c>
      <c r="M69" s="42"/>
      <c r="N69" s="103"/>
      <c r="O69" s="103"/>
      <c r="P69" s="109" t="str">
        <f t="shared" si="31"/>
        <v/>
      </c>
      <c r="Q69" s="35">
        <f t="shared" si="32"/>
        <v>0</v>
      </c>
      <c r="R69" s="13" t="str">
        <f t="shared" si="33"/>
        <v xml:space="preserve"> </v>
      </c>
      <c r="S69" s="480"/>
      <c r="T69" s="481"/>
      <c r="U69" s="121"/>
      <c r="V69" s="186">
        <f t="shared" si="34"/>
        <v>0</v>
      </c>
      <c r="W69" s="187"/>
      <c r="X69" s="188" t="s">
        <v>461</v>
      </c>
      <c r="Y69" s="189">
        <f t="shared" si="35"/>
        <v>0</v>
      </c>
      <c r="Z69" s="186">
        <f t="shared" si="36"/>
        <v>0</v>
      </c>
      <c r="AA69" s="187"/>
      <c r="AB69" s="188" t="s">
        <v>462</v>
      </c>
      <c r="AC69" s="191">
        <f t="shared" si="37"/>
        <v>0</v>
      </c>
      <c r="AD69" s="192">
        <f t="shared" si="38"/>
        <v>0</v>
      </c>
      <c r="AE69" s="482"/>
      <c r="AF69" s="482"/>
      <c r="AG69" s="482"/>
    </row>
    <row r="70" spans="1:33" s="141" customFormat="1" x14ac:dyDescent="0.2">
      <c r="A70" s="38"/>
      <c r="B70" s="34" t="str">
        <f>IF(A70="","",(VLOOKUP(A70,'II.Distribution of grant'!$A$6:$E$45,2,FALSE)))</f>
        <v/>
      </c>
      <c r="C70" s="34" t="str">
        <f>IF(A70="","",(VLOOKUP(A70,'II.Distribution of grant'!$A$6:$E$45,4,FALSE)))</f>
        <v/>
      </c>
      <c r="D70" s="11" t="str">
        <f>IF(C70=""," ",VLOOKUP(C70,'Ceiling - Project impl.'!$A$1:$F$204,2,FALSE))</f>
        <v xml:space="preserve"> </v>
      </c>
      <c r="E70" s="6"/>
      <c r="F70" s="6"/>
      <c r="G70" s="6"/>
      <c r="H70" s="6"/>
      <c r="I70" s="41"/>
      <c r="J70" s="42"/>
      <c r="K70" s="35">
        <f t="shared" si="29"/>
        <v>0</v>
      </c>
      <c r="L70" s="13">
        <f t="shared" si="30"/>
        <v>0</v>
      </c>
      <c r="M70" s="42"/>
      <c r="N70" s="103"/>
      <c r="O70" s="103"/>
      <c r="P70" s="109" t="str">
        <f t="shared" si="31"/>
        <v/>
      </c>
      <c r="Q70" s="35">
        <f t="shared" si="32"/>
        <v>0</v>
      </c>
      <c r="R70" s="13" t="str">
        <f t="shared" si="33"/>
        <v xml:space="preserve"> </v>
      </c>
      <c r="S70" s="480"/>
      <c r="T70" s="481"/>
      <c r="U70" s="121"/>
      <c r="V70" s="186">
        <f t="shared" si="34"/>
        <v>0</v>
      </c>
      <c r="W70" s="187"/>
      <c r="X70" s="188" t="s">
        <v>461</v>
      </c>
      <c r="Y70" s="189">
        <f t="shared" si="35"/>
        <v>0</v>
      </c>
      <c r="Z70" s="186">
        <f t="shared" si="36"/>
        <v>0</v>
      </c>
      <c r="AA70" s="187"/>
      <c r="AB70" s="188" t="s">
        <v>462</v>
      </c>
      <c r="AC70" s="191">
        <f t="shared" si="37"/>
        <v>0</v>
      </c>
      <c r="AD70" s="192">
        <f t="shared" si="38"/>
        <v>0</v>
      </c>
      <c r="AE70" s="482"/>
      <c r="AF70" s="482"/>
      <c r="AG70" s="482"/>
    </row>
    <row r="71" spans="1:33" s="141" customFormat="1" x14ac:dyDescent="0.2">
      <c r="A71" s="38"/>
      <c r="B71" s="34" t="str">
        <f>IF(A71="","",(VLOOKUP(A71,'II.Distribution of grant'!$A$6:$E$45,2,FALSE)))</f>
        <v/>
      </c>
      <c r="C71" s="34" t="str">
        <f>IF(A71="","",(VLOOKUP(A71,'II.Distribution of grant'!$A$6:$E$45,4,FALSE)))</f>
        <v/>
      </c>
      <c r="D71" s="11" t="str">
        <f>IF(C71=""," ",VLOOKUP(C71,'Ceiling - Project impl.'!$A$1:$F$204,2,FALSE))</f>
        <v xml:space="preserve"> </v>
      </c>
      <c r="E71" s="6"/>
      <c r="F71" s="6"/>
      <c r="G71" s="6"/>
      <c r="H71" s="6"/>
      <c r="I71" s="41"/>
      <c r="J71" s="42"/>
      <c r="K71" s="35">
        <f t="shared" si="29"/>
        <v>0</v>
      </c>
      <c r="L71" s="13">
        <f t="shared" si="30"/>
        <v>0</v>
      </c>
      <c r="M71" s="42"/>
      <c r="N71" s="103"/>
      <c r="O71" s="103"/>
      <c r="P71" s="109" t="str">
        <f t="shared" si="31"/>
        <v/>
      </c>
      <c r="Q71" s="35">
        <f t="shared" si="32"/>
        <v>0</v>
      </c>
      <c r="R71" s="13" t="str">
        <f t="shared" si="33"/>
        <v xml:space="preserve"> </v>
      </c>
      <c r="S71" s="480"/>
      <c r="T71" s="481"/>
      <c r="U71" s="121"/>
      <c r="V71" s="186">
        <f t="shared" si="34"/>
        <v>0</v>
      </c>
      <c r="W71" s="187"/>
      <c r="X71" s="188" t="s">
        <v>461</v>
      </c>
      <c r="Y71" s="189">
        <f t="shared" si="35"/>
        <v>0</v>
      </c>
      <c r="Z71" s="186">
        <f t="shared" si="36"/>
        <v>0</v>
      </c>
      <c r="AA71" s="187"/>
      <c r="AB71" s="188" t="s">
        <v>462</v>
      </c>
      <c r="AC71" s="191">
        <f t="shared" si="37"/>
        <v>0</v>
      </c>
      <c r="AD71" s="192">
        <f t="shared" si="38"/>
        <v>0</v>
      </c>
      <c r="AE71" s="482"/>
      <c r="AF71" s="482"/>
      <c r="AG71" s="482"/>
    </row>
    <row r="72" spans="1:33" s="141" customFormat="1" x14ac:dyDescent="0.2">
      <c r="A72" s="38"/>
      <c r="B72" s="34" t="str">
        <f>IF(A72="","",(VLOOKUP(A72,'II.Distribution of grant'!$A$6:$E$45,2,FALSE)))</f>
        <v/>
      </c>
      <c r="C72" s="34" t="str">
        <f>IF(A72="","",(VLOOKUP(A72,'II.Distribution of grant'!$A$6:$E$45,4,FALSE)))</f>
        <v/>
      </c>
      <c r="D72" s="11" t="str">
        <f>IF(C72=""," ",VLOOKUP(C72,'Ceiling - Project impl.'!$A$1:$F$204,2,FALSE))</f>
        <v xml:space="preserve"> </v>
      </c>
      <c r="E72" s="6"/>
      <c r="F72" s="6"/>
      <c r="G72" s="6"/>
      <c r="H72" s="6"/>
      <c r="I72" s="41"/>
      <c r="J72" s="42"/>
      <c r="K72" s="35">
        <f t="shared" si="29"/>
        <v>0</v>
      </c>
      <c r="L72" s="13">
        <f t="shared" si="30"/>
        <v>0</v>
      </c>
      <c r="M72" s="42"/>
      <c r="N72" s="103"/>
      <c r="O72" s="103"/>
      <c r="P72" s="109" t="str">
        <f t="shared" si="31"/>
        <v/>
      </c>
      <c r="Q72" s="35">
        <f t="shared" si="32"/>
        <v>0</v>
      </c>
      <c r="R72" s="13" t="str">
        <f t="shared" si="33"/>
        <v xml:space="preserve"> </v>
      </c>
      <c r="S72" s="480"/>
      <c r="T72" s="481"/>
      <c r="U72" s="121"/>
      <c r="V72" s="186">
        <f t="shared" si="34"/>
        <v>0</v>
      </c>
      <c r="W72" s="187"/>
      <c r="X72" s="188" t="s">
        <v>461</v>
      </c>
      <c r="Y72" s="189">
        <f t="shared" si="35"/>
        <v>0</v>
      </c>
      <c r="Z72" s="186">
        <f t="shared" si="36"/>
        <v>0</v>
      </c>
      <c r="AA72" s="187"/>
      <c r="AB72" s="188" t="s">
        <v>462</v>
      </c>
      <c r="AC72" s="191">
        <f t="shared" si="37"/>
        <v>0</v>
      </c>
      <c r="AD72" s="192">
        <f t="shared" si="38"/>
        <v>0</v>
      </c>
      <c r="AE72" s="482"/>
      <c r="AF72" s="482"/>
      <c r="AG72" s="482"/>
    </row>
    <row r="73" spans="1:33" s="141" customFormat="1" x14ac:dyDescent="0.2">
      <c r="A73" s="38"/>
      <c r="B73" s="34" t="str">
        <f>IF(A73="","",(VLOOKUP(A73,'II.Distribution of grant'!$A$6:$E$45,2,FALSE)))</f>
        <v/>
      </c>
      <c r="C73" s="34" t="str">
        <f>IF(A73="","",(VLOOKUP(A73,'II.Distribution of grant'!$A$6:$E$45,4,FALSE)))</f>
        <v/>
      </c>
      <c r="D73" s="11" t="str">
        <f>IF(C73=""," ",VLOOKUP(C73,'Ceiling - Project impl.'!$A$1:$F$204,2,FALSE))</f>
        <v xml:space="preserve"> </v>
      </c>
      <c r="E73" s="6"/>
      <c r="F73" s="6"/>
      <c r="G73" s="6"/>
      <c r="H73" s="6"/>
      <c r="I73" s="41"/>
      <c r="J73" s="42"/>
      <c r="K73" s="35">
        <f t="shared" si="29"/>
        <v>0</v>
      </c>
      <c r="L73" s="13">
        <f t="shared" si="30"/>
        <v>0</v>
      </c>
      <c r="M73" s="42"/>
      <c r="N73" s="103"/>
      <c r="O73" s="103"/>
      <c r="P73" s="109" t="str">
        <f t="shared" si="31"/>
        <v/>
      </c>
      <c r="Q73" s="35">
        <f t="shared" si="32"/>
        <v>0</v>
      </c>
      <c r="R73" s="13" t="str">
        <f t="shared" si="33"/>
        <v xml:space="preserve"> </v>
      </c>
      <c r="S73" s="480"/>
      <c r="T73" s="481"/>
      <c r="U73" s="121"/>
      <c r="V73" s="186">
        <f t="shared" si="34"/>
        <v>0</v>
      </c>
      <c r="W73" s="187"/>
      <c r="X73" s="188" t="s">
        <v>461</v>
      </c>
      <c r="Y73" s="189">
        <f t="shared" si="35"/>
        <v>0</v>
      </c>
      <c r="Z73" s="186">
        <f t="shared" si="36"/>
        <v>0</v>
      </c>
      <c r="AA73" s="187"/>
      <c r="AB73" s="188" t="s">
        <v>462</v>
      </c>
      <c r="AC73" s="191">
        <f t="shared" si="37"/>
        <v>0</v>
      </c>
      <c r="AD73" s="192">
        <f t="shared" si="38"/>
        <v>0</v>
      </c>
      <c r="AE73" s="482"/>
      <c r="AF73" s="482"/>
      <c r="AG73" s="482"/>
    </row>
    <row r="74" spans="1:33" s="141" customFormat="1" x14ac:dyDescent="0.2">
      <c r="A74" s="38"/>
      <c r="B74" s="34" t="str">
        <f>IF(A74="","",(VLOOKUP(A74,'II.Distribution of grant'!$A$6:$E$45,2,FALSE)))</f>
        <v/>
      </c>
      <c r="C74" s="34" t="str">
        <f>IF(A74="","",(VLOOKUP(A74,'II.Distribution of grant'!$A$6:$E$45,4,FALSE)))</f>
        <v/>
      </c>
      <c r="D74" s="11" t="str">
        <f>IF(C74=""," ",VLOOKUP(C74,'Ceiling - Project impl.'!$A$1:$F$204,2,FALSE))</f>
        <v xml:space="preserve"> </v>
      </c>
      <c r="E74" s="6"/>
      <c r="F74" s="6"/>
      <c r="G74" s="6"/>
      <c r="H74" s="6"/>
      <c r="I74" s="41"/>
      <c r="J74" s="42"/>
      <c r="K74" s="35">
        <f t="shared" si="29"/>
        <v>0</v>
      </c>
      <c r="L74" s="13">
        <f t="shared" si="30"/>
        <v>0</v>
      </c>
      <c r="M74" s="42"/>
      <c r="N74" s="103"/>
      <c r="O74" s="103"/>
      <c r="P74" s="109" t="str">
        <f t="shared" si="31"/>
        <v/>
      </c>
      <c r="Q74" s="35">
        <f t="shared" si="32"/>
        <v>0</v>
      </c>
      <c r="R74" s="13" t="str">
        <f t="shared" si="33"/>
        <v xml:space="preserve"> </v>
      </c>
      <c r="S74" s="480"/>
      <c r="T74" s="481"/>
      <c r="U74" s="121"/>
      <c r="V74" s="186">
        <f t="shared" si="34"/>
        <v>0</v>
      </c>
      <c r="W74" s="187"/>
      <c r="X74" s="188" t="s">
        <v>461</v>
      </c>
      <c r="Y74" s="189">
        <f t="shared" si="35"/>
        <v>0</v>
      </c>
      <c r="Z74" s="186">
        <f t="shared" si="36"/>
        <v>0</v>
      </c>
      <c r="AA74" s="187"/>
      <c r="AB74" s="188" t="s">
        <v>462</v>
      </c>
      <c r="AC74" s="191">
        <f t="shared" si="37"/>
        <v>0</v>
      </c>
      <c r="AD74" s="192">
        <f t="shared" si="38"/>
        <v>0</v>
      </c>
      <c r="AE74" s="482"/>
      <c r="AF74" s="482"/>
      <c r="AG74" s="482"/>
    </row>
    <row r="75" spans="1:33" s="141" customFormat="1" x14ac:dyDescent="0.2">
      <c r="A75" s="38"/>
      <c r="B75" s="34" t="str">
        <f>IF(A75="","",(VLOOKUP(A75,'II.Distribution of grant'!$A$6:$E$45,2,FALSE)))</f>
        <v/>
      </c>
      <c r="C75" s="34" t="str">
        <f>IF(A75="","",(VLOOKUP(A75,'II.Distribution of grant'!$A$6:$E$45,4,FALSE)))</f>
        <v/>
      </c>
      <c r="D75" s="11" t="str">
        <f>IF(C75=""," ",VLOOKUP(C75,'Ceiling - Project impl.'!$A$1:$F$204,2,FALSE))</f>
        <v xml:space="preserve"> </v>
      </c>
      <c r="E75" s="6"/>
      <c r="F75" s="6"/>
      <c r="G75" s="6"/>
      <c r="H75" s="6"/>
      <c r="I75" s="41"/>
      <c r="J75" s="42"/>
      <c r="K75" s="35">
        <f t="shared" si="29"/>
        <v>0</v>
      </c>
      <c r="L75" s="13">
        <f t="shared" si="30"/>
        <v>0</v>
      </c>
      <c r="M75" s="42"/>
      <c r="N75" s="103"/>
      <c r="O75" s="103"/>
      <c r="P75" s="109" t="str">
        <f t="shared" si="31"/>
        <v/>
      </c>
      <c r="Q75" s="35">
        <f t="shared" si="32"/>
        <v>0</v>
      </c>
      <c r="R75" s="13" t="str">
        <f t="shared" si="33"/>
        <v xml:space="preserve"> </v>
      </c>
      <c r="S75" s="480"/>
      <c r="T75" s="481"/>
      <c r="U75" s="121"/>
      <c r="V75" s="186">
        <f t="shared" si="34"/>
        <v>0</v>
      </c>
      <c r="W75" s="187"/>
      <c r="X75" s="188" t="s">
        <v>461</v>
      </c>
      <c r="Y75" s="189">
        <f t="shared" si="35"/>
        <v>0</v>
      </c>
      <c r="Z75" s="186">
        <f t="shared" si="36"/>
        <v>0</v>
      </c>
      <c r="AA75" s="187"/>
      <c r="AB75" s="188" t="s">
        <v>462</v>
      </c>
      <c r="AC75" s="191">
        <f t="shared" si="37"/>
        <v>0</v>
      </c>
      <c r="AD75" s="192">
        <f t="shared" si="38"/>
        <v>0</v>
      </c>
      <c r="AE75" s="482"/>
      <c r="AF75" s="482"/>
      <c r="AG75" s="482"/>
    </row>
    <row r="76" spans="1:33" s="141" customFormat="1" x14ac:dyDescent="0.2">
      <c r="A76" s="38"/>
      <c r="B76" s="34" t="str">
        <f>IF(A76="","",(VLOOKUP(A76,'II.Distribution of grant'!$A$6:$E$45,2,FALSE)))</f>
        <v/>
      </c>
      <c r="C76" s="34" t="str">
        <f>IF(A76="","",(VLOOKUP(A76,'II.Distribution of grant'!$A$6:$E$45,4,FALSE)))</f>
        <v/>
      </c>
      <c r="D76" s="11" t="str">
        <f>IF(C76=""," ",VLOOKUP(C76,'Ceiling - Project impl.'!$A$1:$F$204,2,FALSE))</f>
        <v xml:space="preserve"> </v>
      </c>
      <c r="E76" s="6"/>
      <c r="F76" s="6"/>
      <c r="G76" s="6"/>
      <c r="H76" s="6"/>
      <c r="I76" s="41"/>
      <c r="J76" s="42"/>
      <c r="K76" s="35">
        <f t="shared" si="29"/>
        <v>0</v>
      </c>
      <c r="L76" s="13">
        <f t="shared" si="30"/>
        <v>0</v>
      </c>
      <c r="M76" s="42"/>
      <c r="N76" s="103"/>
      <c r="O76" s="103"/>
      <c r="P76" s="109" t="str">
        <f t="shared" si="31"/>
        <v/>
      </c>
      <c r="Q76" s="35">
        <f t="shared" si="32"/>
        <v>0</v>
      </c>
      <c r="R76" s="13" t="str">
        <f t="shared" si="33"/>
        <v xml:space="preserve"> </v>
      </c>
      <c r="S76" s="480"/>
      <c r="T76" s="481"/>
      <c r="U76" s="121"/>
      <c r="V76" s="186">
        <f t="shared" si="34"/>
        <v>0</v>
      </c>
      <c r="W76" s="187"/>
      <c r="X76" s="188" t="s">
        <v>461</v>
      </c>
      <c r="Y76" s="189">
        <f t="shared" si="35"/>
        <v>0</v>
      </c>
      <c r="Z76" s="186">
        <f t="shared" si="36"/>
        <v>0</v>
      </c>
      <c r="AA76" s="187"/>
      <c r="AB76" s="188" t="s">
        <v>462</v>
      </c>
      <c r="AC76" s="191">
        <f t="shared" si="37"/>
        <v>0</v>
      </c>
      <c r="AD76" s="192">
        <f t="shared" si="38"/>
        <v>0</v>
      </c>
      <c r="AE76" s="482"/>
      <c r="AF76" s="482"/>
      <c r="AG76" s="482"/>
    </row>
    <row r="77" spans="1:33" s="141" customFormat="1" x14ac:dyDescent="0.2">
      <c r="A77" s="38"/>
      <c r="B77" s="34" t="str">
        <f>IF(A77="","",(VLOOKUP(A77,'II.Distribution of grant'!$A$6:$E$45,2,FALSE)))</f>
        <v/>
      </c>
      <c r="C77" s="34" t="str">
        <f>IF(A77="","",(VLOOKUP(A77,'II.Distribution of grant'!$A$6:$E$45,4,FALSE)))</f>
        <v/>
      </c>
      <c r="D77" s="11" t="str">
        <f>IF(C77=""," ",VLOOKUP(C77,'Ceiling - Project impl.'!$A$1:$F$204,2,FALSE))</f>
        <v xml:space="preserve"> </v>
      </c>
      <c r="E77" s="6"/>
      <c r="F77" s="6"/>
      <c r="G77" s="6"/>
      <c r="H77" s="6"/>
      <c r="I77" s="41"/>
      <c r="J77" s="42"/>
      <c r="K77" s="35">
        <f t="shared" si="29"/>
        <v>0</v>
      </c>
      <c r="L77" s="13">
        <f t="shared" si="30"/>
        <v>0</v>
      </c>
      <c r="M77" s="42"/>
      <c r="N77" s="103"/>
      <c r="O77" s="103"/>
      <c r="P77" s="109" t="str">
        <f t="shared" si="31"/>
        <v/>
      </c>
      <c r="Q77" s="35">
        <f t="shared" si="32"/>
        <v>0</v>
      </c>
      <c r="R77" s="13" t="str">
        <f t="shared" si="33"/>
        <v xml:space="preserve"> </v>
      </c>
      <c r="S77" s="480"/>
      <c r="T77" s="481"/>
      <c r="U77" s="121"/>
      <c r="V77" s="186">
        <f t="shared" si="34"/>
        <v>0</v>
      </c>
      <c r="W77" s="187"/>
      <c r="X77" s="188" t="s">
        <v>461</v>
      </c>
      <c r="Y77" s="189">
        <f t="shared" si="35"/>
        <v>0</v>
      </c>
      <c r="Z77" s="186">
        <f t="shared" si="36"/>
        <v>0</v>
      </c>
      <c r="AA77" s="187"/>
      <c r="AB77" s="188" t="s">
        <v>462</v>
      </c>
      <c r="AC77" s="191">
        <f t="shared" si="37"/>
        <v>0</v>
      </c>
      <c r="AD77" s="192">
        <f t="shared" si="38"/>
        <v>0</v>
      </c>
      <c r="AE77" s="482"/>
      <c r="AF77" s="482"/>
      <c r="AG77" s="482"/>
    </row>
    <row r="78" spans="1:33" s="141" customFormat="1" x14ac:dyDescent="0.2">
      <c r="A78" s="38"/>
      <c r="B78" s="34" t="str">
        <f>IF(A78="","",(VLOOKUP(A78,'II.Distribution of grant'!$A$6:$E$45,2,FALSE)))</f>
        <v/>
      </c>
      <c r="C78" s="34" t="str">
        <f>IF(A78="","",(VLOOKUP(A78,'II.Distribution of grant'!$A$6:$E$45,4,FALSE)))</f>
        <v/>
      </c>
      <c r="D78" s="11" t="str">
        <f>IF(C78=""," ",VLOOKUP(C78,'Ceiling - Project impl.'!$A$1:$F$204,2,FALSE))</f>
        <v xml:space="preserve"> </v>
      </c>
      <c r="E78" s="6"/>
      <c r="F78" s="6"/>
      <c r="G78" s="6"/>
      <c r="H78" s="6"/>
      <c r="I78" s="41"/>
      <c r="J78" s="42"/>
      <c r="K78" s="35">
        <f t="shared" si="29"/>
        <v>0</v>
      </c>
      <c r="L78" s="13">
        <f t="shared" si="30"/>
        <v>0</v>
      </c>
      <c r="M78" s="42"/>
      <c r="N78" s="103"/>
      <c r="O78" s="103"/>
      <c r="P78" s="109" t="str">
        <f t="shared" si="31"/>
        <v/>
      </c>
      <c r="Q78" s="35">
        <f t="shared" si="32"/>
        <v>0</v>
      </c>
      <c r="R78" s="13" t="str">
        <f t="shared" si="33"/>
        <v xml:space="preserve"> </v>
      </c>
      <c r="S78" s="480"/>
      <c r="T78" s="481"/>
      <c r="U78" s="121"/>
      <c r="V78" s="186">
        <f t="shared" si="34"/>
        <v>0</v>
      </c>
      <c r="W78" s="187"/>
      <c r="X78" s="188" t="s">
        <v>461</v>
      </c>
      <c r="Y78" s="189">
        <f t="shared" si="35"/>
        <v>0</v>
      </c>
      <c r="Z78" s="186">
        <f t="shared" si="36"/>
        <v>0</v>
      </c>
      <c r="AA78" s="187"/>
      <c r="AB78" s="188" t="s">
        <v>462</v>
      </c>
      <c r="AC78" s="191">
        <f t="shared" si="37"/>
        <v>0</v>
      </c>
      <c r="AD78" s="192">
        <f t="shared" si="38"/>
        <v>0</v>
      </c>
      <c r="AE78" s="482"/>
      <c r="AF78" s="482"/>
      <c r="AG78" s="482"/>
    </row>
    <row r="79" spans="1:33" s="141" customFormat="1" x14ac:dyDescent="0.2">
      <c r="A79" s="38"/>
      <c r="B79" s="34" t="str">
        <f>IF(A79="","",(VLOOKUP(A79,'II.Distribution of grant'!$A$6:$E$45,2,FALSE)))</f>
        <v/>
      </c>
      <c r="C79" s="34" t="str">
        <f>IF(A79="","",(VLOOKUP(A79,'II.Distribution of grant'!$A$6:$E$45,4,FALSE)))</f>
        <v/>
      </c>
      <c r="D79" s="11" t="str">
        <f>IF(C79=""," ",VLOOKUP(C79,'Ceiling - Project impl.'!$A$1:$F$204,2,FALSE))</f>
        <v xml:space="preserve"> </v>
      </c>
      <c r="E79" s="6"/>
      <c r="F79" s="6"/>
      <c r="G79" s="6"/>
      <c r="H79" s="6"/>
      <c r="I79" s="41"/>
      <c r="J79" s="42"/>
      <c r="K79" s="35">
        <f t="shared" si="29"/>
        <v>0</v>
      </c>
      <c r="L79" s="13">
        <f t="shared" si="30"/>
        <v>0</v>
      </c>
      <c r="M79" s="42"/>
      <c r="N79" s="103"/>
      <c r="O79" s="103"/>
      <c r="P79" s="109" t="str">
        <f t="shared" si="31"/>
        <v/>
      </c>
      <c r="Q79" s="35">
        <f t="shared" si="32"/>
        <v>0</v>
      </c>
      <c r="R79" s="13" t="str">
        <f t="shared" si="33"/>
        <v xml:space="preserve"> </v>
      </c>
      <c r="S79" s="480"/>
      <c r="T79" s="481"/>
      <c r="U79" s="121"/>
      <c r="V79" s="186">
        <f t="shared" si="34"/>
        <v>0</v>
      </c>
      <c r="W79" s="187"/>
      <c r="X79" s="188" t="s">
        <v>461</v>
      </c>
      <c r="Y79" s="189">
        <f t="shared" si="35"/>
        <v>0</v>
      </c>
      <c r="Z79" s="186">
        <f t="shared" si="36"/>
        <v>0</v>
      </c>
      <c r="AA79" s="187"/>
      <c r="AB79" s="188" t="s">
        <v>462</v>
      </c>
      <c r="AC79" s="191">
        <f t="shared" si="37"/>
        <v>0</v>
      </c>
      <c r="AD79" s="192">
        <f t="shared" si="38"/>
        <v>0</v>
      </c>
      <c r="AE79" s="482"/>
      <c r="AF79" s="482"/>
      <c r="AG79" s="482"/>
    </row>
    <row r="80" spans="1:33" s="141" customFormat="1" x14ac:dyDescent="0.2">
      <c r="A80" s="38"/>
      <c r="B80" s="34" t="str">
        <f>IF(A80="","",(VLOOKUP(A80,'II.Distribution of grant'!$A$6:$E$45,2,FALSE)))</f>
        <v/>
      </c>
      <c r="C80" s="34" t="str">
        <f>IF(A80="","",(VLOOKUP(A80,'II.Distribution of grant'!$A$6:$E$45,4,FALSE)))</f>
        <v/>
      </c>
      <c r="D80" s="11" t="str">
        <f>IF(C80=""," ",VLOOKUP(C80,'Ceiling - Project impl.'!$A$1:$F$204,2,FALSE))</f>
        <v xml:space="preserve"> </v>
      </c>
      <c r="E80" s="6"/>
      <c r="F80" s="6"/>
      <c r="G80" s="6"/>
      <c r="H80" s="6"/>
      <c r="I80" s="41"/>
      <c r="J80" s="42"/>
      <c r="K80" s="35">
        <f t="shared" si="29"/>
        <v>0</v>
      </c>
      <c r="L80" s="13">
        <f t="shared" si="30"/>
        <v>0</v>
      </c>
      <c r="M80" s="42"/>
      <c r="N80" s="103"/>
      <c r="O80" s="103"/>
      <c r="P80" s="109" t="str">
        <f t="shared" si="31"/>
        <v/>
      </c>
      <c r="Q80" s="35">
        <f t="shared" si="32"/>
        <v>0</v>
      </c>
      <c r="R80" s="13" t="str">
        <f t="shared" si="33"/>
        <v xml:space="preserve"> </v>
      </c>
      <c r="S80" s="480"/>
      <c r="T80" s="481"/>
      <c r="U80" s="121"/>
      <c r="V80" s="186">
        <f t="shared" si="34"/>
        <v>0</v>
      </c>
      <c r="W80" s="187"/>
      <c r="X80" s="188" t="s">
        <v>461</v>
      </c>
      <c r="Y80" s="189">
        <f t="shared" si="35"/>
        <v>0</v>
      </c>
      <c r="Z80" s="186">
        <f t="shared" si="36"/>
        <v>0</v>
      </c>
      <c r="AA80" s="187"/>
      <c r="AB80" s="188" t="s">
        <v>462</v>
      </c>
      <c r="AC80" s="191">
        <f t="shared" si="37"/>
        <v>0</v>
      </c>
      <c r="AD80" s="192">
        <f t="shared" si="38"/>
        <v>0</v>
      </c>
      <c r="AE80" s="482"/>
      <c r="AF80" s="482"/>
      <c r="AG80" s="482"/>
    </row>
    <row r="81" spans="1:33" s="141" customFormat="1" x14ac:dyDescent="0.2">
      <c r="A81" s="38"/>
      <c r="B81" s="34" t="str">
        <f>IF(A81="","",(VLOOKUP(A81,'II.Distribution of grant'!$A$6:$E$45,2,FALSE)))</f>
        <v/>
      </c>
      <c r="C81" s="34" t="str">
        <f>IF(A81="","",(VLOOKUP(A81,'II.Distribution of grant'!$A$6:$E$45,4,FALSE)))</f>
        <v/>
      </c>
      <c r="D81" s="11" t="str">
        <f>IF(C81=""," ",VLOOKUP(C81,'Ceiling - Project impl.'!$A$1:$F$204,2,FALSE))</f>
        <v xml:space="preserve"> </v>
      </c>
      <c r="E81" s="6"/>
      <c r="F81" s="6"/>
      <c r="G81" s="6"/>
      <c r="H81" s="6"/>
      <c r="I81" s="41"/>
      <c r="J81" s="42"/>
      <c r="K81" s="35">
        <f t="shared" si="29"/>
        <v>0</v>
      </c>
      <c r="L81" s="13">
        <f t="shared" si="30"/>
        <v>0</v>
      </c>
      <c r="M81" s="42"/>
      <c r="N81" s="103"/>
      <c r="O81" s="103"/>
      <c r="P81" s="109" t="str">
        <f t="shared" si="31"/>
        <v/>
      </c>
      <c r="Q81" s="35">
        <f t="shared" si="32"/>
        <v>0</v>
      </c>
      <c r="R81" s="13" t="str">
        <f t="shared" si="33"/>
        <v xml:space="preserve"> </v>
      </c>
      <c r="S81" s="480"/>
      <c r="T81" s="481"/>
      <c r="U81" s="121"/>
      <c r="V81" s="186">
        <f t="shared" si="34"/>
        <v>0</v>
      </c>
      <c r="W81" s="187"/>
      <c r="X81" s="188" t="s">
        <v>461</v>
      </c>
      <c r="Y81" s="189">
        <f t="shared" si="35"/>
        <v>0</v>
      </c>
      <c r="Z81" s="186">
        <f t="shared" si="36"/>
        <v>0</v>
      </c>
      <c r="AA81" s="187"/>
      <c r="AB81" s="188" t="s">
        <v>462</v>
      </c>
      <c r="AC81" s="191">
        <f t="shared" si="37"/>
        <v>0</v>
      </c>
      <c r="AD81" s="192">
        <f t="shared" si="38"/>
        <v>0</v>
      </c>
      <c r="AE81" s="482"/>
      <c r="AF81" s="482"/>
      <c r="AG81" s="482"/>
    </row>
    <row r="82" spans="1:33" s="141" customFormat="1" x14ac:dyDescent="0.2">
      <c r="A82" s="38"/>
      <c r="B82" s="34" t="str">
        <f>IF(A82="","",(VLOOKUP(A82,'II.Distribution of grant'!$A$6:$E$45,2,FALSE)))</f>
        <v/>
      </c>
      <c r="C82" s="34" t="str">
        <f>IF(A82="","",(VLOOKUP(A82,'II.Distribution of grant'!$A$6:$E$45,4,FALSE)))</f>
        <v/>
      </c>
      <c r="D82" s="11" t="str">
        <f>IF(C82=""," ",VLOOKUP(C82,'Ceiling - Project impl.'!$A$1:$F$204,2,FALSE))</f>
        <v xml:space="preserve"> </v>
      </c>
      <c r="E82" s="6"/>
      <c r="F82" s="6"/>
      <c r="G82" s="6"/>
      <c r="H82" s="6"/>
      <c r="I82" s="41"/>
      <c r="J82" s="42"/>
      <c r="K82" s="35">
        <f t="shared" ref="K82:K130" si="39">+IFERROR(VLOOKUP(I82,$B$5:$I$6,8,FALSE),0)</f>
        <v>0</v>
      </c>
      <c r="L82" s="13">
        <f t="shared" ref="L82:L130" si="40">IFERROR(J82*K82," ")</f>
        <v>0</v>
      </c>
      <c r="M82" s="42"/>
      <c r="N82" s="103"/>
      <c r="O82" s="103"/>
      <c r="P82" s="109" t="str">
        <f t="shared" ref="P82:P130" si="41">+IF(N82=0,"",(O82-(N82-1)))</f>
        <v/>
      </c>
      <c r="Q82" s="35">
        <f t="shared" ref="Q82:Q130" si="42">IFERROR(VLOOKUP(M82,$K$5:$S$8,9,FALSE),0)</f>
        <v>0</v>
      </c>
      <c r="R82" s="13" t="str">
        <f t="shared" ref="R82:R130" si="43">IFERROR(P82*Q82," ")</f>
        <v xml:space="preserve"> </v>
      </c>
      <c r="S82" s="480"/>
      <c r="T82" s="481"/>
      <c r="U82" s="121"/>
      <c r="V82" s="186">
        <f t="shared" ref="V82:V130" si="44">IFERROR(J82*K82,0)</f>
        <v>0</v>
      </c>
      <c r="W82" s="187"/>
      <c r="X82" s="188" t="s">
        <v>461</v>
      </c>
      <c r="Y82" s="189">
        <f t="shared" ref="Y82:Y130" si="45">+V82-W82</f>
        <v>0</v>
      </c>
      <c r="Z82" s="186">
        <f t="shared" ref="Z82:Z130" si="46">IFERROR(P82*Q82,0)</f>
        <v>0</v>
      </c>
      <c r="AA82" s="187"/>
      <c r="AB82" s="188" t="s">
        <v>462</v>
      </c>
      <c r="AC82" s="191">
        <f t="shared" ref="AC82:AC130" si="47">+Z82-AA82</f>
        <v>0</v>
      </c>
      <c r="AD82" s="192">
        <f t="shared" ref="AD82:AD130" si="48">+W82+AA82</f>
        <v>0</v>
      </c>
      <c r="AE82" s="482"/>
      <c r="AF82" s="482"/>
      <c r="AG82" s="482"/>
    </row>
    <row r="83" spans="1:33" s="141" customFormat="1" x14ac:dyDescent="0.2">
      <c r="A83" s="38"/>
      <c r="B83" s="34" t="str">
        <f>IF(A83="","",(VLOOKUP(A83,'II.Distribution of grant'!$A$6:$E$45,2,FALSE)))</f>
        <v/>
      </c>
      <c r="C83" s="34" t="str">
        <f>IF(A83="","",(VLOOKUP(A83,'II.Distribution of grant'!$A$6:$E$45,4,FALSE)))</f>
        <v/>
      </c>
      <c r="D83" s="11" t="str">
        <f>IF(C83=""," ",VLOOKUP(C83,'Ceiling - Project impl.'!$A$1:$F$204,2,FALSE))</f>
        <v xml:space="preserve"> </v>
      </c>
      <c r="E83" s="6"/>
      <c r="F83" s="6"/>
      <c r="G83" s="6"/>
      <c r="H83" s="6"/>
      <c r="I83" s="41"/>
      <c r="J83" s="42"/>
      <c r="K83" s="35">
        <f t="shared" si="39"/>
        <v>0</v>
      </c>
      <c r="L83" s="13">
        <f t="shared" si="40"/>
        <v>0</v>
      </c>
      <c r="M83" s="42"/>
      <c r="N83" s="103"/>
      <c r="O83" s="103"/>
      <c r="P83" s="109" t="str">
        <f t="shared" si="41"/>
        <v/>
      </c>
      <c r="Q83" s="35">
        <f t="shared" si="42"/>
        <v>0</v>
      </c>
      <c r="R83" s="13" t="str">
        <f t="shared" si="43"/>
        <v xml:space="preserve"> </v>
      </c>
      <c r="S83" s="480"/>
      <c r="T83" s="481"/>
      <c r="U83" s="121"/>
      <c r="V83" s="186">
        <f t="shared" si="44"/>
        <v>0</v>
      </c>
      <c r="W83" s="187"/>
      <c r="X83" s="188" t="s">
        <v>461</v>
      </c>
      <c r="Y83" s="189">
        <f t="shared" si="45"/>
        <v>0</v>
      </c>
      <c r="Z83" s="186">
        <f t="shared" si="46"/>
        <v>0</v>
      </c>
      <c r="AA83" s="187"/>
      <c r="AB83" s="188" t="s">
        <v>462</v>
      </c>
      <c r="AC83" s="191">
        <f t="shared" si="47"/>
        <v>0</v>
      </c>
      <c r="AD83" s="192">
        <f t="shared" si="48"/>
        <v>0</v>
      </c>
      <c r="AE83" s="482"/>
      <c r="AF83" s="482"/>
      <c r="AG83" s="482"/>
    </row>
    <row r="84" spans="1:33" s="141" customFormat="1" x14ac:dyDescent="0.2">
      <c r="A84" s="38"/>
      <c r="B84" s="34" t="str">
        <f>IF(A84="","",(VLOOKUP(A84,'II.Distribution of grant'!$A$6:$E$45,2,FALSE)))</f>
        <v/>
      </c>
      <c r="C84" s="34" t="str">
        <f>IF(A84="","",(VLOOKUP(A84,'II.Distribution of grant'!$A$6:$E$45,4,FALSE)))</f>
        <v/>
      </c>
      <c r="D84" s="11" t="str">
        <f>IF(C84=""," ",VLOOKUP(C84,'Ceiling - Project impl.'!$A$1:$F$204,2,FALSE))</f>
        <v xml:space="preserve"> </v>
      </c>
      <c r="E84" s="6"/>
      <c r="F84" s="6"/>
      <c r="G84" s="6"/>
      <c r="H84" s="6"/>
      <c r="I84" s="41"/>
      <c r="J84" s="42"/>
      <c r="K84" s="35">
        <f t="shared" si="39"/>
        <v>0</v>
      </c>
      <c r="L84" s="13">
        <f t="shared" si="40"/>
        <v>0</v>
      </c>
      <c r="M84" s="42"/>
      <c r="N84" s="103"/>
      <c r="O84" s="103"/>
      <c r="P84" s="109" t="str">
        <f t="shared" si="41"/>
        <v/>
      </c>
      <c r="Q84" s="35">
        <f t="shared" si="42"/>
        <v>0</v>
      </c>
      <c r="R84" s="13" t="str">
        <f t="shared" si="43"/>
        <v xml:space="preserve"> </v>
      </c>
      <c r="S84" s="480"/>
      <c r="T84" s="481"/>
      <c r="U84" s="121"/>
      <c r="V84" s="186">
        <f t="shared" si="44"/>
        <v>0</v>
      </c>
      <c r="W84" s="187"/>
      <c r="X84" s="188" t="s">
        <v>461</v>
      </c>
      <c r="Y84" s="189">
        <f t="shared" si="45"/>
        <v>0</v>
      </c>
      <c r="Z84" s="186">
        <f t="shared" si="46"/>
        <v>0</v>
      </c>
      <c r="AA84" s="187"/>
      <c r="AB84" s="188" t="s">
        <v>462</v>
      </c>
      <c r="AC84" s="191">
        <f t="shared" si="47"/>
        <v>0</v>
      </c>
      <c r="AD84" s="192">
        <f t="shared" si="48"/>
        <v>0</v>
      </c>
      <c r="AE84" s="482"/>
      <c r="AF84" s="482"/>
      <c r="AG84" s="482"/>
    </row>
    <row r="85" spans="1:33" s="141" customFormat="1" x14ac:dyDescent="0.2">
      <c r="A85" s="38"/>
      <c r="B85" s="34" t="str">
        <f>IF(A85="","",(VLOOKUP(A85,'II.Distribution of grant'!$A$6:$E$45,2,FALSE)))</f>
        <v/>
      </c>
      <c r="C85" s="34" t="str">
        <f>IF(A85="","",(VLOOKUP(A85,'II.Distribution of grant'!$A$6:$E$45,4,FALSE)))</f>
        <v/>
      </c>
      <c r="D85" s="11" t="str">
        <f>IF(C85=""," ",VLOOKUP(C85,'Ceiling - Project impl.'!$A$1:$F$204,2,FALSE))</f>
        <v xml:space="preserve"> </v>
      </c>
      <c r="E85" s="6"/>
      <c r="F85" s="6"/>
      <c r="G85" s="6"/>
      <c r="H85" s="6"/>
      <c r="I85" s="41"/>
      <c r="J85" s="42"/>
      <c r="K85" s="35">
        <f t="shared" si="39"/>
        <v>0</v>
      </c>
      <c r="L85" s="13">
        <f t="shared" si="40"/>
        <v>0</v>
      </c>
      <c r="M85" s="42"/>
      <c r="N85" s="103"/>
      <c r="O85" s="103"/>
      <c r="P85" s="109" t="str">
        <f t="shared" si="41"/>
        <v/>
      </c>
      <c r="Q85" s="35">
        <f t="shared" si="42"/>
        <v>0</v>
      </c>
      <c r="R85" s="13" t="str">
        <f t="shared" si="43"/>
        <v xml:space="preserve"> </v>
      </c>
      <c r="S85" s="480"/>
      <c r="T85" s="481"/>
      <c r="U85" s="121"/>
      <c r="V85" s="186">
        <f t="shared" si="44"/>
        <v>0</v>
      </c>
      <c r="W85" s="187"/>
      <c r="X85" s="188" t="s">
        <v>461</v>
      </c>
      <c r="Y85" s="189">
        <f t="shared" si="45"/>
        <v>0</v>
      </c>
      <c r="Z85" s="186">
        <f t="shared" si="46"/>
        <v>0</v>
      </c>
      <c r="AA85" s="187"/>
      <c r="AB85" s="188" t="s">
        <v>462</v>
      </c>
      <c r="AC85" s="191">
        <f t="shared" si="47"/>
        <v>0</v>
      </c>
      <c r="AD85" s="192">
        <f t="shared" si="48"/>
        <v>0</v>
      </c>
      <c r="AE85" s="482"/>
      <c r="AF85" s="482"/>
      <c r="AG85" s="482"/>
    </row>
    <row r="86" spans="1:33" s="141" customFormat="1" x14ac:dyDescent="0.2">
      <c r="A86" s="38"/>
      <c r="B86" s="34" t="str">
        <f>IF(A86="","",(VLOOKUP(A86,'II.Distribution of grant'!$A$6:$E$45,2,FALSE)))</f>
        <v/>
      </c>
      <c r="C86" s="34" t="str">
        <f>IF(A86="","",(VLOOKUP(A86,'II.Distribution of grant'!$A$6:$E$45,4,FALSE)))</f>
        <v/>
      </c>
      <c r="D86" s="11" t="str">
        <f>IF(C86=""," ",VLOOKUP(C86,'Ceiling - Project impl.'!$A$1:$F$204,2,FALSE))</f>
        <v xml:space="preserve"> </v>
      </c>
      <c r="E86" s="6"/>
      <c r="F86" s="6"/>
      <c r="G86" s="6"/>
      <c r="H86" s="6"/>
      <c r="I86" s="41"/>
      <c r="J86" s="42"/>
      <c r="K86" s="35">
        <f t="shared" si="39"/>
        <v>0</v>
      </c>
      <c r="L86" s="13">
        <f t="shared" si="40"/>
        <v>0</v>
      </c>
      <c r="M86" s="42"/>
      <c r="N86" s="103"/>
      <c r="O86" s="103"/>
      <c r="P86" s="109" t="str">
        <f t="shared" si="41"/>
        <v/>
      </c>
      <c r="Q86" s="35">
        <f t="shared" si="42"/>
        <v>0</v>
      </c>
      <c r="R86" s="13" t="str">
        <f t="shared" si="43"/>
        <v xml:space="preserve"> </v>
      </c>
      <c r="S86" s="480"/>
      <c r="T86" s="481"/>
      <c r="U86" s="121"/>
      <c r="V86" s="186">
        <f t="shared" si="44"/>
        <v>0</v>
      </c>
      <c r="W86" s="187"/>
      <c r="X86" s="188" t="s">
        <v>461</v>
      </c>
      <c r="Y86" s="189">
        <f t="shared" si="45"/>
        <v>0</v>
      </c>
      <c r="Z86" s="186">
        <f t="shared" si="46"/>
        <v>0</v>
      </c>
      <c r="AA86" s="187"/>
      <c r="AB86" s="188" t="s">
        <v>462</v>
      </c>
      <c r="AC86" s="191">
        <f t="shared" si="47"/>
        <v>0</v>
      </c>
      <c r="AD86" s="192">
        <f t="shared" si="48"/>
        <v>0</v>
      </c>
      <c r="AE86" s="482"/>
      <c r="AF86" s="482"/>
      <c r="AG86" s="482"/>
    </row>
    <row r="87" spans="1:33" s="141" customFormat="1" x14ac:dyDescent="0.2">
      <c r="A87" s="38"/>
      <c r="B87" s="34" t="str">
        <f>IF(A87="","",(VLOOKUP(A87,'II.Distribution of grant'!$A$6:$E$45,2,FALSE)))</f>
        <v/>
      </c>
      <c r="C87" s="34" t="str">
        <f>IF(A87="","",(VLOOKUP(A87,'II.Distribution of grant'!$A$6:$E$45,4,FALSE)))</f>
        <v/>
      </c>
      <c r="D87" s="11" t="str">
        <f>IF(C87=""," ",VLOOKUP(C87,'Ceiling - Project impl.'!$A$1:$F$204,2,FALSE))</f>
        <v xml:space="preserve"> </v>
      </c>
      <c r="E87" s="6"/>
      <c r="F87" s="6"/>
      <c r="G87" s="6"/>
      <c r="H87" s="6"/>
      <c r="I87" s="41"/>
      <c r="J87" s="42"/>
      <c r="K87" s="35">
        <f t="shared" si="39"/>
        <v>0</v>
      </c>
      <c r="L87" s="13">
        <f t="shared" si="40"/>
        <v>0</v>
      </c>
      <c r="M87" s="42"/>
      <c r="N87" s="103"/>
      <c r="O87" s="103"/>
      <c r="P87" s="109" t="str">
        <f t="shared" si="41"/>
        <v/>
      </c>
      <c r="Q87" s="35">
        <f t="shared" si="42"/>
        <v>0</v>
      </c>
      <c r="R87" s="13" t="str">
        <f t="shared" si="43"/>
        <v xml:space="preserve"> </v>
      </c>
      <c r="S87" s="480"/>
      <c r="T87" s="481"/>
      <c r="U87" s="121"/>
      <c r="V87" s="186">
        <f t="shared" si="44"/>
        <v>0</v>
      </c>
      <c r="W87" s="187"/>
      <c r="X87" s="188" t="s">
        <v>461</v>
      </c>
      <c r="Y87" s="189">
        <f t="shared" si="45"/>
        <v>0</v>
      </c>
      <c r="Z87" s="186">
        <f t="shared" si="46"/>
        <v>0</v>
      </c>
      <c r="AA87" s="187"/>
      <c r="AB87" s="188" t="s">
        <v>462</v>
      </c>
      <c r="AC87" s="191">
        <f t="shared" si="47"/>
        <v>0</v>
      </c>
      <c r="AD87" s="192">
        <f t="shared" si="48"/>
        <v>0</v>
      </c>
      <c r="AE87" s="482"/>
      <c r="AF87" s="482"/>
      <c r="AG87" s="482"/>
    </row>
    <row r="88" spans="1:33" s="141" customFormat="1" x14ac:dyDescent="0.2">
      <c r="A88" s="38"/>
      <c r="B88" s="34" t="str">
        <f>IF(A88="","",(VLOOKUP(A88,'II.Distribution of grant'!$A$6:$E$45,2,FALSE)))</f>
        <v/>
      </c>
      <c r="C88" s="34" t="str">
        <f>IF(A88="","",(VLOOKUP(A88,'II.Distribution of grant'!$A$6:$E$45,4,FALSE)))</f>
        <v/>
      </c>
      <c r="D88" s="11" t="str">
        <f>IF(C88=""," ",VLOOKUP(C88,'Ceiling - Project impl.'!$A$1:$F$204,2,FALSE))</f>
        <v xml:space="preserve"> </v>
      </c>
      <c r="E88" s="6"/>
      <c r="F88" s="6"/>
      <c r="G88" s="6"/>
      <c r="H88" s="6"/>
      <c r="I88" s="41"/>
      <c r="J88" s="42"/>
      <c r="K88" s="35">
        <f t="shared" si="39"/>
        <v>0</v>
      </c>
      <c r="L88" s="13">
        <f t="shared" si="40"/>
        <v>0</v>
      </c>
      <c r="M88" s="42"/>
      <c r="N88" s="103"/>
      <c r="O88" s="103"/>
      <c r="P88" s="109" t="str">
        <f t="shared" si="41"/>
        <v/>
      </c>
      <c r="Q88" s="35">
        <f t="shared" si="42"/>
        <v>0</v>
      </c>
      <c r="R88" s="13" t="str">
        <f t="shared" si="43"/>
        <v xml:space="preserve"> </v>
      </c>
      <c r="S88" s="480"/>
      <c r="T88" s="481"/>
      <c r="U88" s="121"/>
      <c r="V88" s="186">
        <f t="shared" si="44"/>
        <v>0</v>
      </c>
      <c r="W88" s="187"/>
      <c r="X88" s="188" t="s">
        <v>461</v>
      </c>
      <c r="Y88" s="189">
        <f t="shared" si="45"/>
        <v>0</v>
      </c>
      <c r="Z88" s="186">
        <f t="shared" si="46"/>
        <v>0</v>
      </c>
      <c r="AA88" s="187"/>
      <c r="AB88" s="188" t="s">
        <v>462</v>
      </c>
      <c r="AC88" s="191">
        <f t="shared" si="47"/>
        <v>0</v>
      </c>
      <c r="AD88" s="192">
        <f t="shared" si="48"/>
        <v>0</v>
      </c>
      <c r="AE88" s="482"/>
      <c r="AF88" s="482"/>
      <c r="AG88" s="482"/>
    </row>
    <row r="89" spans="1:33" s="141" customFormat="1" x14ac:dyDescent="0.2">
      <c r="A89" s="38"/>
      <c r="B89" s="34" t="str">
        <f>IF(A89="","",(VLOOKUP(A89,'II.Distribution of grant'!$A$6:$E$45,2,FALSE)))</f>
        <v/>
      </c>
      <c r="C89" s="34" t="str">
        <f>IF(A89="","",(VLOOKUP(A89,'II.Distribution of grant'!$A$6:$E$45,4,FALSE)))</f>
        <v/>
      </c>
      <c r="D89" s="11" t="str">
        <f>IF(C89=""," ",VLOOKUP(C89,'Ceiling - Project impl.'!$A$1:$F$204,2,FALSE))</f>
        <v xml:space="preserve"> </v>
      </c>
      <c r="E89" s="6"/>
      <c r="F89" s="6"/>
      <c r="G89" s="6"/>
      <c r="H89" s="6"/>
      <c r="I89" s="41"/>
      <c r="J89" s="42"/>
      <c r="K89" s="35">
        <f t="shared" si="39"/>
        <v>0</v>
      </c>
      <c r="L89" s="13">
        <f t="shared" si="40"/>
        <v>0</v>
      </c>
      <c r="M89" s="42"/>
      <c r="N89" s="103"/>
      <c r="O89" s="103"/>
      <c r="P89" s="109" t="str">
        <f t="shared" si="41"/>
        <v/>
      </c>
      <c r="Q89" s="35">
        <f t="shared" si="42"/>
        <v>0</v>
      </c>
      <c r="R89" s="13" t="str">
        <f t="shared" si="43"/>
        <v xml:space="preserve"> </v>
      </c>
      <c r="S89" s="480"/>
      <c r="T89" s="481"/>
      <c r="U89" s="121"/>
      <c r="V89" s="186">
        <f t="shared" si="44"/>
        <v>0</v>
      </c>
      <c r="W89" s="187"/>
      <c r="X89" s="188" t="s">
        <v>461</v>
      </c>
      <c r="Y89" s="189">
        <f t="shared" si="45"/>
        <v>0</v>
      </c>
      <c r="Z89" s="186">
        <f t="shared" si="46"/>
        <v>0</v>
      </c>
      <c r="AA89" s="187"/>
      <c r="AB89" s="188" t="s">
        <v>462</v>
      </c>
      <c r="AC89" s="191">
        <f t="shared" si="47"/>
        <v>0</v>
      </c>
      <c r="AD89" s="192">
        <f t="shared" si="48"/>
        <v>0</v>
      </c>
      <c r="AE89" s="482"/>
      <c r="AF89" s="482"/>
      <c r="AG89" s="482"/>
    </row>
    <row r="90" spans="1:33" s="141" customFormat="1" x14ac:dyDescent="0.2">
      <c r="A90" s="38"/>
      <c r="B90" s="34" t="str">
        <f>IF(A90="","",(VLOOKUP(A90,'II.Distribution of grant'!$A$6:$E$45,2,FALSE)))</f>
        <v/>
      </c>
      <c r="C90" s="34" t="str">
        <f>IF(A90="","",(VLOOKUP(A90,'II.Distribution of grant'!$A$6:$E$45,4,FALSE)))</f>
        <v/>
      </c>
      <c r="D90" s="11" t="str">
        <f>IF(C90=""," ",VLOOKUP(C90,'Ceiling - Project impl.'!$A$1:$F$204,2,FALSE))</f>
        <v xml:space="preserve"> </v>
      </c>
      <c r="E90" s="6"/>
      <c r="F90" s="6"/>
      <c r="G90" s="6"/>
      <c r="H90" s="6"/>
      <c r="I90" s="41"/>
      <c r="J90" s="42"/>
      <c r="K90" s="35">
        <f t="shared" si="39"/>
        <v>0</v>
      </c>
      <c r="L90" s="13">
        <f t="shared" si="40"/>
        <v>0</v>
      </c>
      <c r="M90" s="42"/>
      <c r="N90" s="103"/>
      <c r="O90" s="103"/>
      <c r="P90" s="109" t="str">
        <f t="shared" si="41"/>
        <v/>
      </c>
      <c r="Q90" s="35">
        <f t="shared" si="42"/>
        <v>0</v>
      </c>
      <c r="R90" s="13" t="str">
        <f t="shared" si="43"/>
        <v xml:space="preserve"> </v>
      </c>
      <c r="S90" s="480"/>
      <c r="T90" s="481"/>
      <c r="U90" s="121"/>
      <c r="V90" s="186">
        <f t="shared" si="44"/>
        <v>0</v>
      </c>
      <c r="W90" s="187"/>
      <c r="X90" s="188" t="s">
        <v>461</v>
      </c>
      <c r="Y90" s="189">
        <f t="shared" si="45"/>
        <v>0</v>
      </c>
      <c r="Z90" s="186">
        <f t="shared" si="46"/>
        <v>0</v>
      </c>
      <c r="AA90" s="187"/>
      <c r="AB90" s="188" t="s">
        <v>462</v>
      </c>
      <c r="AC90" s="191">
        <f t="shared" si="47"/>
        <v>0</v>
      </c>
      <c r="AD90" s="192">
        <f t="shared" si="48"/>
        <v>0</v>
      </c>
      <c r="AE90" s="482"/>
      <c r="AF90" s="482"/>
      <c r="AG90" s="482"/>
    </row>
    <row r="91" spans="1:33" s="141" customFormat="1" x14ac:dyDescent="0.2">
      <c r="A91" s="38"/>
      <c r="B91" s="34" t="str">
        <f>IF(A91="","",(VLOOKUP(A91,'II.Distribution of grant'!$A$6:$E$45,2,FALSE)))</f>
        <v/>
      </c>
      <c r="C91" s="34" t="str">
        <f>IF(A91="","",(VLOOKUP(A91,'II.Distribution of grant'!$A$6:$E$45,4,FALSE)))</f>
        <v/>
      </c>
      <c r="D91" s="11" t="str">
        <f>IF(C91=""," ",VLOOKUP(C91,'Ceiling - Project impl.'!$A$1:$F$204,2,FALSE))</f>
        <v xml:space="preserve"> </v>
      </c>
      <c r="E91" s="6"/>
      <c r="F91" s="6"/>
      <c r="G91" s="6"/>
      <c r="H91" s="6"/>
      <c r="I91" s="41"/>
      <c r="J91" s="42"/>
      <c r="K91" s="35">
        <f t="shared" si="39"/>
        <v>0</v>
      </c>
      <c r="L91" s="13">
        <f t="shared" si="40"/>
        <v>0</v>
      </c>
      <c r="M91" s="42"/>
      <c r="N91" s="103"/>
      <c r="O91" s="103"/>
      <c r="P91" s="109" t="str">
        <f t="shared" si="41"/>
        <v/>
      </c>
      <c r="Q91" s="35">
        <f t="shared" si="42"/>
        <v>0</v>
      </c>
      <c r="R91" s="13" t="str">
        <f t="shared" si="43"/>
        <v xml:space="preserve"> </v>
      </c>
      <c r="S91" s="480"/>
      <c r="T91" s="481"/>
      <c r="U91" s="121"/>
      <c r="V91" s="186">
        <f t="shared" si="44"/>
        <v>0</v>
      </c>
      <c r="W91" s="187"/>
      <c r="X91" s="188" t="s">
        <v>461</v>
      </c>
      <c r="Y91" s="189">
        <f t="shared" si="45"/>
        <v>0</v>
      </c>
      <c r="Z91" s="186">
        <f t="shared" si="46"/>
        <v>0</v>
      </c>
      <c r="AA91" s="187"/>
      <c r="AB91" s="188" t="s">
        <v>462</v>
      </c>
      <c r="AC91" s="191">
        <f t="shared" si="47"/>
        <v>0</v>
      </c>
      <c r="AD91" s="192">
        <f t="shared" si="48"/>
        <v>0</v>
      </c>
      <c r="AE91" s="482"/>
      <c r="AF91" s="482"/>
      <c r="AG91" s="482"/>
    </row>
    <row r="92" spans="1:33" s="141" customFormat="1" x14ac:dyDescent="0.2">
      <c r="A92" s="38"/>
      <c r="B92" s="34" t="str">
        <f>IF(A92="","",(VLOOKUP(A92,'II.Distribution of grant'!$A$6:$E$45,2,FALSE)))</f>
        <v/>
      </c>
      <c r="C92" s="34" t="str">
        <f>IF(A92="","",(VLOOKUP(A92,'II.Distribution of grant'!$A$6:$E$45,4,FALSE)))</f>
        <v/>
      </c>
      <c r="D92" s="11" t="str">
        <f>IF(C92=""," ",VLOOKUP(C92,'Ceiling - Project impl.'!$A$1:$F$204,2,FALSE))</f>
        <v xml:space="preserve"> </v>
      </c>
      <c r="E92" s="6"/>
      <c r="F92" s="6"/>
      <c r="G92" s="6"/>
      <c r="H92" s="6"/>
      <c r="I92" s="41"/>
      <c r="J92" s="42"/>
      <c r="K92" s="35">
        <f t="shared" si="39"/>
        <v>0</v>
      </c>
      <c r="L92" s="13">
        <f t="shared" si="40"/>
        <v>0</v>
      </c>
      <c r="M92" s="42"/>
      <c r="N92" s="103"/>
      <c r="O92" s="103"/>
      <c r="P92" s="109" t="str">
        <f t="shared" si="41"/>
        <v/>
      </c>
      <c r="Q92" s="35">
        <f t="shared" si="42"/>
        <v>0</v>
      </c>
      <c r="R92" s="13" t="str">
        <f t="shared" si="43"/>
        <v xml:space="preserve"> </v>
      </c>
      <c r="S92" s="480"/>
      <c r="T92" s="481"/>
      <c r="U92" s="121"/>
      <c r="V92" s="186">
        <f t="shared" si="44"/>
        <v>0</v>
      </c>
      <c r="W92" s="187"/>
      <c r="X92" s="188" t="s">
        <v>461</v>
      </c>
      <c r="Y92" s="189">
        <f t="shared" si="45"/>
        <v>0</v>
      </c>
      <c r="Z92" s="186">
        <f t="shared" si="46"/>
        <v>0</v>
      </c>
      <c r="AA92" s="187"/>
      <c r="AB92" s="188" t="s">
        <v>462</v>
      </c>
      <c r="AC92" s="191">
        <f t="shared" si="47"/>
        <v>0</v>
      </c>
      <c r="AD92" s="192">
        <f t="shared" si="48"/>
        <v>0</v>
      </c>
      <c r="AE92" s="482"/>
      <c r="AF92" s="482"/>
      <c r="AG92" s="482"/>
    </row>
    <row r="93" spans="1:33" s="141" customFormat="1" x14ac:dyDescent="0.2">
      <c r="A93" s="38"/>
      <c r="B93" s="34" t="str">
        <f>IF(A93="","",(VLOOKUP(A93,'II.Distribution of grant'!$A$6:$E$45,2,FALSE)))</f>
        <v/>
      </c>
      <c r="C93" s="34" t="str">
        <f>IF(A93="","",(VLOOKUP(A93,'II.Distribution of grant'!$A$6:$E$45,4,FALSE)))</f>
        <v/>
      </c>
      <c r="D93" s="11" t="str">
        <f>IF(C93=""," ",VLOOKUP(C93,'Ceiling - Project impl.'!$A$1:$F$204,2,FALSE))</f>
        <v xml:space="preserve"> </v>
      </c>
      <c r="E93" s="6"/>
      <c r="F93" s="6"/>
      <c r="G93" s="6"/>
      <c r="H93" s="6"/>
      <c r="I93" s="41"/>
      <c r="J93" s="42"/>
      <c r="K93" s="35">
        <f t="shared" si="39"/>
        <v>0</v>
      </c>
      <c r="L93" s="13">
        <f t="shared" si="40"/>
        <v>0</v>
      </c>
      <c r="M93" s="42"/>
      <c r="N93" s="103"/>
      <c r="O93" s="103"/>
      <c r="P93" s="109" t="str">
        <f t="shared" si="41"/>
        <v/>
      </c>
      <c r="Q93" s="35">
        <f t="shared" si="42"/>
        <v>0</v>
      </c>
      <c r="R93" s="13" t="str">
        <f t="shared" si="43"/>
        <v xml:space="preserve"> </v>
      </c>
      <c r="S93" s="480"/>
      <c r="T93" s="481"/>
      <c r="U93" s="121"/>
      <c r="V93" s="186">
        <f t="shared" si="44"/>
        <v>0</v>
      </c>
      <c r="W93" s="187"/>
      <c r="X93" s="188" t="s">
        <v>461</v>
      </c>
      <c r="Y93" s="189">
        <f t="shared" si="45"/>
        <v>0</v>
      </c>
      <c r="Z93" s="186">
        <f t="shared" si="46"/>
        <v>0</v>
      </c>
      <c r="AA93" s="187"/>
      <c r="AB93" s="188" t="s">
        <v>462</v>
      </c>
      <c r="AC93" s="191">
        <f t="shared" si="47"/>
        <v>0</v>
      </c>
      <c r="AD93" s="192">
        <f t="shared" si="48"/>
        <v>0</v>
      </c>
      <c r="AE93" s="482"/>
      <c r="AF93" s="482"/>
      <c r="AG93" s="482"/>
    </row>
    <row r="94" spans="1:33" s="141" customFormat="1" x14ac:dyDescent="0.2">
      <c r="A94" s="38"/>
      <c r="B94" s="34" t="str">
        <f>IF(A94="","",(VLOOKUP(A94,'II.Distribution of grant'!$A$6:$E$45,2,FALSE)))</f>
        <v/>
      </c>
      <c r="C94" s="34" t="str">
        <f>IF(A94="","",(VLOOKUP(A94,'II.Distribution of grant'!$A$6:$E$45,4,FALSE)))</f>
        <v/>
      </c>
      <c r="D94" s="11" t="str">
        <f>IF(C94=""," ",VLOOKUP(C94,'Ceiling - Project impl.'!$A$1:$F$204,2,FALSE))</f>
        <v xml:space="preserve"> </v>
      </c>
      <c r="E94" s="6"/>
      <c r="F94" s="6"/>
      <c r="G94" s="6"/>
      <c r="H94" s="6"/>
      <c r="I94" s="41"/>
      <c r="J94" s="42"/>
      <c r="K94" s="35">
        <f t="shared" si="39"/>
        <v>0</v>
      </c>
      <c r="L94" s="13">
        <f t="shared" si="40"/>
        <v>0</v>
      </c>
      <c r="M94" s="42"/>
      <c r="N94" s="103"/>
      <c r="O94" s="103"/>
      <c r="P94" s="109" t="str">
        <f t="shared" si="41"/>
        <v/>
      </c>
      <c r="Q94" s="35">
        <f t="shared" si="42"/>
        <v>0</v>
      </c>
      <c r="R94" s="13" t="str">
        <f t="shared" si="43"/>
        <v xml:space="preserve"> </v>
      </c>
      <c r="S94" s="480"/>
      <c r="T94" s="481"/>
      <c r="U94" s="121"/>
      <c r="V94" s="186">
        <f t="shared" si="44"/>
        <v>0</v>
      </c>
      <c r="W94" s="187"/>
      <c r="X94" s="188" t="s">
        <v>461</v>
      </c>
      <c r="Y94" s="189">
        <f t="shared" si="45"/>
        <v>0</v>
      </c>
      <c r="Z94" s="186">
        <f t="shared" si="46"/>
        <v>0</v>
      </c>
      <c r="AA94" s="187"/>
      <c r="AB94" s="188" t="s">
        <v>462</v>
      </c>
      <c r="AC94" s="191">
        <f t="shared" si="47"/>
        <v>0</v>
      </c>
      <c r="AD94" s="192">
        <f t="shared" si="48"/>
        <v>0</v>
      </c>
      <c r="AE94" s="482"/>
      <c r="AF94" s="482"/>
      <c r="AG94" s="482"/>
    </row>
    <row r="95" spans="1:33" s="141" customFormat="1" x14ac:dyDescent="0.2">
      <c r="A95" s="38"/>
      <c r="B95" s="34" t="str">
        <f>IF(A95="","",(VLOOKUP(A95,'II.Distribution of grant'!$A$6:$E$45,2,FALSE)))</f>
        <v/>
      </c>
      <c r="C95" s="34" t="str">
        <f>IF(A95="","",(VLOOKUP(A95,'II.Distribution of grant'!$A$6:$E$45,4,FALSE)))</f>
        <v/>
      </c>
      <c r="D95" s="11" t="str">
        <f>IF(C95=""," ",VLOOKUP(C95,'Ceiling - Project impl.'!$A$1:$F$204,2,FALSE))</f>
        <v xml:space="preserve"> </v>
      </c>
      <c r="E95" s="6"/>
      <c r="F95" s="6"/>
      <c r="G95" s="6"/>
      <c r="H95" s="6"/>
      <c r="I95" s="41"/>
      <c r="J95" s="42"/>
      <c r="K95" s="35">
        <f t="shared" si="39"/>
        <v>0</v>
      </c>
      <c r="L95" s="13">
        <f t="shared" si="40"/>
        <v>0</v>
      </c>
      <c r="M95" s="42"/>
      <c r="N95" s="103"/>
      <c r="O95" s="103"/>
      <c r="P95" s="109" t="str">
        <f t="shared" si="41"/>
        <v/>
      </c>
      <c r="Q95" s="35">
        <f t="shared" si="42"/>
        <v>0</v>
      </c>
      <c r="R95" s="13" t="str">
        <f t="shared" si="43"/>
        <v xml:space="preserve"> </v>
      </c>
      <c r="S95" s="480"/>
      <c r="T95" s="481"/>
      <c r="U95" s="121"/>
      <c r="V95" s="186">
        <f t="shared" si="44"/>
        <v>0</v>
      </c>
      <c r="W95" s="187"/>
      <c r="X95" s="188" t="s">
        <v>461</v>
      </c>
      <c r="Y95" s="189">
        <f t="shared" si="45"/>
        <v>0</v>
      </c>
      <c r="Z95" s="186">
        <f t="shared" si="46"/>
        <v>0</v>
      </c>
      <c r="AA95" s="187"/>
      <c r="AB95" s="188" t="s">
        <v>462</v>
      </c>
      <c r="AC95" s="191">
        <f t="shared" si="47"/>
        <v>0</v>
      </c>
      <c r="AD95" s="192">
        <f t="shared" si="48"/>
        <v>0</v>
      </c>
      <c r="AE95" s="482"/>
      <c r="AF95" s="482"/>
      <c r="AG95" s="482"/>
    </row>
    <row r="96" spans="1:33" s="141" customFormat="1" x14ac:dyDescent="0.2">
      <c r="A96" s="38"/>
      <c r="B96" s="34" t="str">
        <f>IF(A96="","",(VLOOKUP(A96,'II.Distribution of grant'!$A$6:$E$45,2,FALSE)))</f>
        <v/>
      </c>
      <c r="C96" s="34" t="str">
        <f>IF(A96="","",(VLOOKUP(A96,'II.Distribution of grant'!$A$6:$E$45,4,FALSE)))</f>
        <v/>
      </c>
      <c r="D96" s="11" t="str">
        <f>IF(C96=""," ",VLOOKUP(C96,'Ceiling - Project impl.'!$A$1:$F$204,2,FALSE))</f>
        <v xml:space="preserve"> </v>
      </c>
      <c r="E96" s="6"/>
      <c r="F96" s="6"/>
      <c r="G96" s="6"/>
      <c r="H96" s="6"/>
      <c r="I96" s="41"/>
      <c r="J96" s="42"/>
      <c r="K96" s="35">
        <f t="shared" si="39"/>
        <v>0</v>
      </c>
      <c r="L96" s="13">
        <f t="shared" si="40"/>
        <v>0</v>
      </c>
      <c r="M96" s="42"/>
      <c r="N96" s="103"/>
      <c r="O96" s="103"/>
      <c r="P96" s="109" t="str">
        <f t="shared" si="41"/>
        <v/>
      </c>
      <c r="Q96" s="35">
        <f t="shared" si="42"/>
        <v>0</v>
      </c>
      <c r="R96" s="13" t="str">
        <f t="shared" si="43"/>
        <v xml:space="preserve"> </v>
      </c>
      <c r="S96" s="480"/>
      <c r="T96" s="481"/>
      <c r="U96" s="121"/>
      <c r="V96" s="186">
        <f t="shared" si="44"/>
        <v>0</v>
      </c>
      <c r="W96" s="187"/>
      <c r="X96" s="188" t="s">
        <v>461</v>
      </c>
      <c r="Y96" s="189">
        <f t="shared" si="45"/>
        <v>0</v>
      </c>
      <c r="Z96" s="186">
        <f t="shared" si="46"/>
        <v>0</v>
      </c>
      <c r="AA96" s="187"/>
      <c r="AB96" s="188" t="s">
        <v>462</v>
      </c>
      <c r="AC96" s="191">
        <f t="shared" si="47"/>
        <v>0</v>
      </c>
      <c r="AD96" s="192">
        <f t="shared" si="48"/>
        <v>0</v>
      </c>
      <c r="AE96" s="482"/>
      <c r="AF96" s="482"/>
      <c r="AG96" s="482"/>
    </row>
    <row r="97" spans="1:33" s="141" customFormat="1" x14ac:dyDescent="0.2">
      <c r="A97" s="38"/>
      <c r="B97" s="34" t="str">
        <f>IF(A97="","",(VLOOKUP(A97,'II.Distribution of grant'!$A$6:$E$45,2,FALSE)))</f>
        <v/>
      </c>
      <c r="C97" s="34" t="str">
        <f>IF(A97="","",(VLOOKUP(A97,'II.Distribution of grant'!$A$6:$E$45,4,FALSE)))</f>
        <v/>
      </c>
      <c r="D97" s="11" t="str">
        <f>IF(C97=""," ",VLOOKUP(C97,'Ceiling - Project impl.'!$A$1:$F$204,2,FALSE))</f>
        <v xml:space="preserve"> </v>
      </c>
      <c r="E97" s="6"/>
      <c r="F97" s="6"/>
      <c r="G97" s="6"/>
      <c r="H97" s="6"/>
      <c r="I97" s="41"/>
      <c r="J97" s="42"/>
      <c r="K97" s="35">
        <f t="shared" si="39"/>
        <v>0</v>
      </c>
      <c r="L97" s="13">
        <f t="shared" si="40"/>
        <v>0</v>
      </c>
      <c r="M97" s="42"/>
      <c r="N97" s="103"/>
      <c r="O97" s="103"/>
      <c r="P97" s="109" t="str">
        <f t="shared" si="41"/>
        <v/>
      </c>
      <c r="Q97" s="35">
        <f t="shared" si="42"/>
        <v>0</v>
      </c>
      <c r="R97" s="13" t="str">
        <f t="shared" si="43"/>
        <v xml:space="preserve"> </v>
      </c>
      <c r="S97" s="480"/>
      <c r="T97" s="481"/>
      <c r="U97" s="121"/>
      <c r="V97" s="186">
        <f t="shared" si="44"/>
        <v>0</v>
      </c>
      <c r="W97" s="187"/>
      <c r="X97" s="188" t="s">
        <v>461</v>
      </c>
      <c r="Y97" s="189">
        <f t="shared" si="45"/>
        <v>0</v>
      </c>
      <c r="Z97" s="186">
        <f t="shared" si="46"/>
        <v>0</v>
      </c>
      <c r="AA97" s="187"/>
      <c r="AB97" s="188" t="s">
        <v>462</v>
      </c>
      <c r="AC97" s="191">
        <f t="shared" si="47"/>
        <v>0</v>
      </c>
      <c r="AD97" s="192">
        <f t="shared" si="48"/>
        <v>0</v>
      </c>
      <c r="AE97" s="482"/>
      <c r="AF97" s="482"/>
      <c r="AG97" s="482"/>
    </row>
    <row r="98" spans="1:33" s="141" customFormat="1" x14ac:dyDescent="0.2">
      <c r="A98" s="38"/>
      <c r="B98" s="34" t="str">
        <f>IF(A98="","",(VLOOKUP(A98,'II.Distribution of grant'!$A$6:$E$45,2,FALSE)))</f>
        <v/>
      </c>
      <c r="C98" s="34" t="str">
        <f>IF(A98="","",(VLOOKUP(A98,'II.Distribution of grant'!$A$6:$E$45,4,FALSE)))</f>
        <v/>
      </c>
      <c r="D98" s="11" t="str">
        <f>IF(C98=""," ",VLOOKUP(C98,'Ceiling - Project impl.'!$A$1:$F$204,2,FALSE))</f>
        <v xml:space="preserve"> </v>
      </c>
      <c r="E98" s="6"/>
      <c r="F98" s="6"/>
      <c r="G98" s="6"/>
      <c r="H98" s="6"/>
      <c r="I98" s="41"/>
      <c r="J98" s="42"/>
      <c r="K98" s="35">
        <f t="shared" si="39"/>
        <v>0</v>
      </c>
      <c r="L98" s="13">
        <f t="shared" si="40"/>
        <v>0</v>
      </c>
      <c r="M98" s="42"/>
      <c r="N98" s="103"/>
      <c r="O98" s="103"/>
      <c r="P98" s="109" t="str">
        <f t="shared" si="41"/>
        <v/>
      </c>
      <c r="Q98" s="35">
        <f t="shared" si="42"/>
        <v>0</v>
      </c>
      <c r="R98" s="13" t="str">
        <f t="shared" si="43"/>
        <v xml:space="preserve"> </v>
      </c>
      <c r="S98" s="480"/>
      <c r="T98" s="481"/>
      <c r="U98" s="121"/>
      <c r="V98" s="186">
        <f t="shared" si="44"/>
        <v>0</v>
      </c>
      <c r="W98" s="187"/>
      <c r="X98" s="188" t="s">
        <v>461</v>
      </c>
      <c r="Y98" s="189">
        <f t="shared" si="45"/>
        <v>0</v>
      </c>
      <c r="Z98" s="186">
        <f t="shared" si="46"/>
        <v>0</v>
      </c>
      <c r="AA98" s="187"/>
      <c r="AB98" s="188" t="s">
        <v>462</v>
      </c>
      <c r="AC98" s="191">
        <f t="shared" si="47"/>
        <v>0</v>
      </c>
      <c r="AD98" s="192">
        <f t="shared" si="48"/>
        <v>0</v>
      </c>
      <c r="AE98" s="482"/>
      <c r="AF98" s="482"/>
      <c r="AG98" s="482"/>
    </row>
    <row r="99" spans="1:33" s="141" customFormat="1" x14ac:dyDescent="0.2">
      <c r="A99" s="38"/>
      <c r="B99" s="34" t="str">
        <f>IF(A99="","",(VLOOKUP(A99,'II.Distribution of grant'!$A$6:$E$45,2,FALSE)))</f>
        <v/>
      </c>
      <c r="C99" s="34" t="str">
        <f>IF(A99="","",(VLOOKUP(A99,'II.Distribution of grant'!$A$6:$E$45,4,FALSE)))</f>
        <v/>
      </c>
      <c r="D99" s="11" t="str">
        <f>IF(C99=""," ",VLOOKUP(C99,'Ceiling - Project impl.'!$A$1:$F$204,2,FALSE))</f>
        <v xml:space="preserve"> </v>
      </c>
      <c r="E99" s="6"/>
      <c r="F99" s="6"/>
      <c r="G99" s="6"/>
      <c r="H99" s="6"/>
      <c r="I99" s="41"/>
      <c r="J99" s="42"/>
      <c r="K99" s="35">
        <f t="shared" si="39"/>
        <v>0</v>
      </c>
      <c r="L99" s="13">
        <f t="shared" si="40"/>
        <v>0</v>
      </c>
      <c r="M99" s="42"/>
      <c r="N99" s="103"/>
      <c r="O99" s="103"/>
      <c r="P99" s="109" t="str">
        <f t="shared" si="41"/>
        <v/>
      </c>
      <c r="Q99" s="35">
        <f t="shared" si="42"/>
        <v>0</v>
      </c>
      <c r="R99" s="13" t="str">
        <f t="shared" si="43"/>
        <v xml:space="preserve"> </v>
      </c>
      <c r="S99" s="480"/>
      <c r="T99" s="481"/>
      <c r="U99" s="121"/>
      <c r="V99" s="186">
        <f t="shared" si="44"/>
        <v>0</v>
      </c>
      <c r="W99" s="187"/>
      <c r="X99" s="188" t="s">
        <v>461</v>
      </c>
      <c r="Y99" s="189">
        <f t="shared" si="45"/>
        <v>0</v>
      </c>
      <c r="Z99" s="186">
        <f t="shared" si="46"/>
        <v>0</v>
      </c>
      <c r="AA99" s="187"/>
      <c r="AB99" s="188" t="s">
        <v>462</v>
      </c>
      <c r="AC99" s="191">
        <f t="shared" si="47"/>
        <v>0</v>
      </c>
      <c r="AD99" s="192">
        <f t="shared" si="48"/>
        <v>0</v>
      </c>
      <c r="AE99" s="482"/>
      <c r="AF99" s="482"/>
      <c r="AG99" s="482"/>
    </row>
    <row r="100" spans="1:33" s="141" customFormat="1" x14ac:dyDescent="0.2">
      <c r="A100" s="38"/>
      <c r="B100" s="34" t="str">
        <f>IF(A100="","",(VLOOKUP(A100,'II.Distribution of grant'!$A$6:$E$45,2,FALSE)))</f>
        <v/>
      </c>
      <c r="C100" s="34" t="str">
        <f>IF(A100="","",(VLOOKUP(A100,'II.Distribution of grant'!$A$6:$E$45,4,FALSE)))</f>
        <v/>
      </c>
      <c r="D100" s="11" t="str">
        <f>IF(C100=""," ",VLOOKUP(C100,'Ceiling - Project impl.'!$A$1:$F$204,2,FALSE))</f>
        <v xml:space="preserve"> </v>
      </c>
      <c r="E100" s="6"/>
      <c r="F100" s="6"/>
      <c r="G100" s="6"/>
      <c r="H100" s="6"/>
      <c r="I100" s="41"/>
      <c r="J100" s="42"/>
      <c r="K100" s="35">
        <f t="shared" si="39"/>
        <v>0</v>
      </c>
      <c r="L100" s="13">
        <f t="shared" si="40"/>
        <v>0</v>
      </c>
      <c r="M100" s="42"/>
      <c r="N100" s="103"/>
      <c r="O100" s="103"/>
      <c r="P100" s="109" t="str">
        <f t="shared" si="41"/>
        <v/>
      </c>
      <c r="Q100" s="35">
        <f t="shared" si="42"/>
        <v>0</v>
      </c>
      <c r="R100" s="13" t="str">
        <f t="shared" si="43"/>
        <v xml:space="preserve"> </v>
      </c>
      <c r="S100" s="480"/>
      <c r="T100" s="481"/>
      <c r="U100" s="121"/>
      <c r="V100" s="186">
        <f t="shared" si="44"/>
        <v>0</v>
      </c>
      <c r="W100" s="187"/>
      <c r="X100" s="188" t="s">
        <v>461</v>
      </c>
      <c r="Y100" s="189">
        <f t="shared" si="45"/>
        <v>0</v>
      </c>
      <c r="Z100" s="186">
        <f t="shared" si="46"/>
        <v>0</v>
      </c>
      <c r="AA100" s="187"/>
      <c r="AB100" s="188" t="s">
        <v>462</v>
      </c>
      <c r="AC100" s="191">
        <f t="shared" si="47"/>
        <v>0</v>
      </c>
      <c r="AD100" s="192">
        <f t="shared" si="48"/>
        <v>0</v>
      </c>
      <c r="AE100" s="482"/>
      <c r="AF100" s="482"/>
      <c r="AG100" s="482"/>
    </row>
    <row r="101" spans="1:33" s="141" customFormat="1" x14ac:dyDescent="0.2">
      <c r="A101" s="38"/>
      <c r="B101" s="34" t="str">
        <f>IF(A101="","",(VLOOKUP(A101,'II.Distribution of grant'!$A$6:$E$45,2,FALSE)))</f>
        <v/>
      </c>
      <c r="C101" s="34" t="str">
        <f>IF(A101="","",(VLOOKUP(A101,'II.Distribution of grant'!$A$6:$E$45,4,FALSE)))</f>
        <v/>
      </c>
      <c r="D101" s="11" t="str">
        <f>IF(C101=""," ",VLOOKUP(C101,'Ceiling - Project impl.'!$A$1:$F$204,2,FALSE))</f>
        <v xml:space="preserve"> </v>
      </c>
      <c r="E101" s="6"/>
      <c r="F101" s="6"/>
      <c r="G101" s="6"/>
      <c r="H101" s="6"/>
      <c r="I101" s="41"/>
      <c r="J101" s="42"/>
      <c r="K101" s="35">
        <f t="shared" si="39"/>
        <v>0</v>
      </c>
      <c r="L101" s="13">
        <f t="shared" si="40"/>
        <v>0</v>
      </c>
      <c r="M101" s="42"/>
      <c r="N101" s="103"/>
      <c r="O101" s="103"/>
      <c r="P101" s="109" t="str">
        <f t="shared" si="41"/>
        <v/>
      </c>
      <c r="Q101" s="35">
        <f t="shared" si="42"/>
        <v>0</v>
      </c>
      <c r="R101" s="13" t="str">
        <f t="shared" si="43"/>
        <v xml:space="preserve"> </v>
      </c>
      <c r="S101" s="480"/>
      <c r="T101" s="481"/>
      <c r="U101" s="121"/>
      <c r="V101" s="186">
        <f t="shared" si="44"/>
        <v>0</v>
      </c>
      <c r="W101" s="187"/>
      <c r="X101" s="188" t="s">
        <v>461</v>
      </c>
      <c r="Y101" s="189">
        <f t="shared" si="45"/>
        <v>0</v>
      </c>
      <c r="Z101" s="186">
        <f t="shared" si="46"/>
        <v>0</v>
      </c>
      <c r="AA101" s="187"/>
      <c r="AB101" s="188" t="s">
        <v>462</v>
      </c>
      <c r="AC101" s="191">
        <f t="shared" si="47"/>
        <v>0</v>
      </c>
      <c r="AD101" s="192">
        <f t="shared" si="48"/>
        <v>0</v>
      </c>
      <c r="AE101" s="482"/>
      <c r="AF101" s="482"/>
      <c r="AG101" s="482"/>
    </row>
    <row r="102" spans="1:33" s="141" customFormat="1" x14ac:dyDescent="0.2">
      <c r="A102" s="38"/>
      <c r="B102" s="34" t="str">
        <f>IF(A102="","",(VLOOKUP(A102,'II.Distribution of grant'!$A$6:$E$45,2,FALSE)))</f>
        <v/>
      </c>
      <c r="C102" s="34" t="str">
        <f>IF(A102="","",(VLOOKUP(A102,'II.Distribution of grant'!$A$6:$E$45,4,FALSE)))</f>
        <v/>
      </c>
      <c r="D102" s="11" t="str">
        <f>IF(C102=""," ",VLOOKUP(C102,'Ceiling - Project impl.'!$A$1:$F$204,2,FALSE))</f>
        <v xml:space="preserve"> </v>
      </c>
      <c r="E102" s="6"/>
      <c r="F102" s="6"/>
      <c r="G102" s="6"/>
      <c r="H102" s="6"/>
      <c r="I102" s="41"/>
      <c r="J102" s="42"/>
      <c r="K102" s="35">
        <f t="shared" si="39"/>
        <v>0</v>
      </c>
      <c r="L102" s="13">
        <f t="shared" si="40"/>
        <v>0</v>
      </c>
      <c r="M102" s="42"/>
      <c r="N102" s="103"/>
      <c r="O102" s="103"/>
      <c r="P102" s="109" t="str">
        <f t="shared" si="41"/>
        <v/>
      </c>
      <c r="Q102" s="35">
        <f t="shared" si="42"/>
        <v>0</v>
      </c>
      <c r="R102" s="13" t="str">
        <f t="shared" si="43"/>
        <v xml:space="preserve"> </v>
      </c>
      <c r="S102" s="480"/>
      <c r="T102" s="481"/>
      <c r="U102" s="121"/>
      <c r="V102" s="186">
        <f t="shared" si="44"/>
        <v>0</v>
      </c>
      <c r="W102" s="187"/>
      <c r="X102" s="188" t="s">
        <v>461</v>
      </c>
      <c r="Y102" s="189">
        <f t="shared" si="45"/>
        <v>0</v>
      </c>
      <c r="Z102" s="186">
        <f t="shared" si="46"/>
        <v>0</v>
      </c>
      <c r="AA102" s="187"/>
      <c r="AB102" s="188" t="s">
        <v>462</v>
      </c>
      <c r="AC102" s="191">
        <f t="shared" si="47"/>
        <v>0</v>
      </c>
      <c r="AD102" s="192">
        <f t="shared" si="48"/>
        <v>0</v>
      </c>
      <c r="AE102" s="482"/>
      <c r="AF102" s="482"/>
      <c r="AG102" s="482"/>
    </row>
    <row r="103" spans="1:33" s="141" customFormat="1" x14ac:dyDescent="0.2">
      <c r="A103" s="38"/>
      <c r="B103" s="34" t="str">
        <f>IF(A103="","",(VLOOKUP(A103,'II.Distribution of grant'!$A$6:$E$45,2,FALSE)))</f>
        <v/>
      </c>
      <c r="C103" s="34" t="str">
        <f>IF(A103="","",(VLOOKUP(A103,'II.Distribution of grant'!$A$6:$E$45,4,FALSE)))</f>
        <v/>
      </c>
      <c r="D103" s="11" t="str">
        <f>IF(C103=""," ",VLOOKUP(C103,'Ceiling - Project impl.'!$A$1:$F$204,2,FALSE))</f>
        <v xml:space="preserve"> </v>
      </c>
      <c r="E103" s="6"/>
      <c r="F103" s="6"/>
      <c r="G103" s="6"/>
      <c r="H103" s="6"/>
      <c r="I103" s="41"/>
      <c r="J103" s="42"/>
      <c r="K103" s="35">
        <f t="shared" si="39"/>
        <v>0</v>
      </c>
      <c r="L103" s="13">
        <f t="shared" si="40"/>
        <v>0</v>
      </c>
      <c r="M103" s="42"/>
      <c r="N103" s="103"/>
      <c r="O103" s="103"/>
      <c r="P103" s="109" t="str">
        <f t="shared" si="41"/>
        <v/>
      </c>
      <c r="Q103" s="35">
        <f t="shared" si="42"/>
        <v>0</v>
      </c>
      <c r="R103" s="13" t="str">
        <f t="shared" si="43"/>
        <v xml:space="preserve"> </v>
      </c>
      <c r="S103" s="480"/>
      <c r="T103" s="481"/>
      <c r="U103" s="121"/>
      <c r="V103" s="186">
        <f t="shared" si="44"/>
        <v>0</v>
      </c>
      <c r="W103" s="187"/>
      <c r="X103" s="188" t="s">
        <v>461</v>
      </c>
      <c r="Y103" s="189">
        <f t="shared" si="45"/>
        <v>0</v>
      </c>
      <c r="Z103" s="186">
        <f t="shared" si="46"/>
        <v>0</v>
      </c>
      <c r="AA103" s="187"/>
      <c r="AB103" s="188" t="s">
        <v>462</v>
      </c>
      <c r="AC103" s="191">
        <f t="shared" si="47"/>
        <v>0</v>
      </c>
      <c r="AD103" s="192">
        <f t="shared" si="48"/>
        <v>0</v>
      </c>
      <c r="AE103" s="482"/>
      <c r="AF103" s="482"/>
      <c r="AG103" s="482"/>
    </row>
    <row r="104" spans="1:33" s="141" customFormat="1" x14ac:dyDescent="0.2">
      <c r="A104" s="38"/>
      <c r="B104" s="34" t="str">
        <f>IF(A104="","",(VLOOKUP(A104,'II.Distribution of grant'!$A$6:$E$45,2,FALSE)))</f>
        <v/>
      </c>
      <c r="C104" s="34" t="str">
        <f>IF(A104="","",(VLOOKUP(A104,'II.Distribution of grant'!$A$6:$E$45,4,FALSE)))</f>
        <v/>
      </c>
      <c r="D104" s="11" t="str">
        <f>IF(C104=""," ",VLOOKUP(C104,'Ceiling - Project impl.'!$A$1:$F$204,2,FALSE))</f>
        <v xml:space="preserve"> </v>
      </c>
      <c r="E104" s="6"/>
      <c r="F104" s="6"/>
      <c r="G104" s="6"/>
      <c r="H104" s="6"/>
      <c r="I104" s="41"/>
      <c r="J104" s="42"/>
      <c r="K104" s="35">
        <f t="shared" si="39"/>
        <v>0</v>
      </c>
      <c r="L104" s="13">
        <f t="shared" si="40"/>
        <v>0</v>
      </c>
      <c r="M104" s="42"/>
      <c r="N104" s="103"/>
      <c r="O104" s="103"/>
      <c r="P104" s="109" t="str">
        <f t="shared" si="41"/>
        <v/>
      </c>
      <c r="Q104" s="35">
        <f t="shared" si="42"/>
        <v>0</v>
      </c>
      <c r="R104" s="13" t="str">
        <f t="shared" si="43"/>
        <v xml:space="preserve"> </v>
      </c>
      <c r="S104" s="480"/>
      <c r="T104" s="481"/>
      <c r="U104" s="121"/>
      <c r="V104" s="186">
        <f t="shared" si="44"/>
        <v>0</v>
      </c>
      <c r="W104" s="187"/>
      <c r="X104" s="188" t="s">
        <v>461</v>
      </c>
      <c r="Y104" s="189">
        <f t="shared" si="45"/>
        <v>0</v>
      </c>
      <c r="Z104" s="186">
        <f t="shared" si="46"/>
        <v>0</v>
      </c>
      <c r="AA104" s="187"/>
      <c r="AB104" s="188" t="s">
        <v>462</v>
      </c>
      <c r="AC104" s="191">
        <f t="shared" si="47"/>
        <v>0</v>
      </c>
      <c r="AD104" s="192">
        <f t="shared" si="48"/>
        <v>0</v>
      </c>
      <c r="AE104" s="482"/>
      <c r="AF104" s="482"/>
      <c r="AG104" s="482"/>
    </row>
    <row r="105" spans="1:33" s="141" customFormat="1" x14ac:dyDescent="0.2">
      <c r="A105" s="38"/>
      <c r="B105" s="34" t="str">
        <f>IF(A105="","",(VLOOKUP(A105,'II.Distribution of grant'!$A$6:$E$45,2,FALSE)))</f>
        <v/>
      </c>
      <c r="C105" s="34" t="str">
        <f>IF(A105="","",(VLOOKUP(A105,'II.Distribution of grant'!$A$6:$E$45,4,FALSE)))</f>
        <v/>
      </c>
      <c r="D105" s="11" t="str">
        <f>IF(C105=""," ",VLOOKUP(C105,'Ceiling - Project impl.'!$A$1:$F$204,2,FALSE))</f>
        <v xml:space="preserve"> </v>
      </c>
      <c r="E105" s="6"/>
      <c r="F105" s="6"/>
      <c r="G105" s="6"/>
      <c r="H105" s="6"/>
      <c r="I105" s="41"/>
      <c r="J105" s="42"/>
      <c r="K105" s="35">
        <f t="shared" si="39"/>
        <v>0</v>
      </c>
      <c r="L105" s="13">
        <f t="shared" si="40"/>
        <v>0</v>
      </c>
      <c r="M105" s="42"/>
      <c r="N105" s="103"/>
      <c r="O105" s="103"/>
      <c r="P105" s="109" t="str">
        <f t="shared" si="41"/>
        <v/>
      </c>
      <c r="Q105" s="35">
        <f t="shared" si="42"/>
        <v>0</v>
      </c>
      <c r="R105" s="13" t="str">
        <f t="shared" si="43"/>
        <v xml:space="preserve"> </v>
      </c>
      <c r="S105" s="480"/>
      <c r="T105" s="481"/>
      <c r="U105" s="121"/>
      <c r="V105" s="186">
        <f t="shared" si="44"/>
        <v>0</v>
      </c>
      <c r="W105" s="187"/>
      <c r="X105" s="188" t="s">
        <v>461</v>
      </c>
      <c r="Y105" s="189">
        <f t="shared" si="45"/>
        <v>0</v>
      </c>
      <c r="Z105" s="186">
        <f t="shared" si="46"/>
        <v>0</v>
      </c>
      <c r="AA105" s="187"/>
      <c r="AB105" s="188" t="s">
        <v>462</v>
      </c>
      <c r="AC105" s="191">
        <f t="shared" si="47"/>
        <v>0</v>
      </c>
      <c r="AD105" s="192">
        <f t="shared" si="48"/>
        <v>0</v>
      </c>
      <c r="AE105" s="482"/>
      <c r="AF105" s="482"/>
      <c r="AG105" s="482"/>
    </row>
    <row r="106" spans="1:33" s="141" customFormat="1" x14ac:dyDescent="0.2">
      <c r="A106" s="38"/>
      <c r="B106" s="34" t="str">
        <f>IF(A106="","",(VLOOKUP(A106,'II.Distribution of grant'!$A$6:$E$45,2,FALSE)))</f>
        <v/>
      </c>
      <c r="C106" s="34" t="str">
        <f>IF(A106="","",(VLOOKUP(A106,'II.Distribution of grant'!$A$6:$E$45,4,FALSE)))</f>
        <v/>
      </c>
      <c r="D106" s="11" t="str">
        <f>IF(C106=""," ",VLOOKUP(C106,'Ceiling - Project impl.'!$A$1:$F$204,2,FALSE))</f>
        <v xml:space="preserve"> </v>
      </c>
      <c r="E106" s="6"/>
      <c r="F106" s="6"/>
      <c r="G106" s="6"/>
      <c r="H106" s="6"/>
      <c r="I106" s="41"/>
      <c r="J106" s="42"/>
      <c r="K106" s="35">
        <f t="shared" si="39"/>
        <v>0</v>
      </c>
      <c r="L106" s="13">
        <f t="shared" si="40"/>
        <v>0</v>
      </c>
      <c r="M106" s="42"/>
      <c r="N106" s="103"/>
      <c r="O106" s="103"/>
      <c r="P106" s="109" t="str">
        <f t="shared" si="41"/>
        <v/>
      </c>
      <c r="Q106" s="35">
        <f t="shared" si="42"/>
        <v>0</v>
      </c>
      <c r="R106" s="13" t="str">
        <f t="shared" si="43"/>
        <v xml:space="preserve"> </v>
      </c>
      <c r="S106" s="480"/>
      <c r="T106" s="481"/>
      <c r="U106" s="121"/>
      <c r="V106" s="186">
        <f t="shared" si="44"/>
        <v>0</v>
      </c>
      <c r="W106" s="187"/>
      <c r="X106" s="188" t="s">
        <v>461</v>
      </c>
      <c r="Y106" s="189">
        <f t="shared" si="45"/>
        <v>0</v>
      </c>
      <c r="Z106" s="186">
        <f t="shared" si="46"/>
        <v>0</v>
      </c>
      <c r="AA106" s="187"/>
      <c r="AB106" s="188" t="s">
        <v>462</v>
      </c>
      <c r="AC106" s="191">
        <f t="shared" si="47"/>
        <v>0</v>
      </c>
      <c r="AD106" s="192">
        <f t="shared" si="48"/>
        <v>0</v>
      </c>
      <c r="AE106" s="482"/>
      <c r="AF106" s="482"/>
      <c r="AG106" s="482"/>
    </row>
    <row r="107" spans="1:33" s="141" customFormat="1" x14ac:dyDescent="0.2">
      <c r="A107" s="38"/>
      <c r="B107" s="34" t="str">
        <f>IF(A107="","",(VLOOKUP(A107,'II.Distribution of grant'!$A$6:$E$45,2,FALSE)))</f>
        <v/>
      </c>
      <c r="C107" s="34" t="str">
        <f>IF(A107="","",(VLOOKUP(A107,'II.Distribution of grant'!$A$6:$E$45,4,FALSE)))</f>
        <v/>
      </c>
      <c r="D107" s="11" t="str">
        <f>IF(C107=""," ",VLOOKUP(C107,'Ceiling - Project impl.'!$A$1:$F$204,2,FALSE))</f>
        <v xml:space="preserve"> </v>
      </c>
      <c r="E107" s="6"/>
      <c r="F107" s="6"/>
      <c r="G107" s="6"/>
      <c r="H107" s="6"/>
      <c r="I107" s="41"/>
      <c r="J107" s="42"/>
      <c r="K107" s="35">
        <f t="shared" si="39"/>
        <v>0</v>
      </c>
      <c r="L107" s="13">
        <f t="shared" si="40"/>
        <v>0</v>
      </c>
      <c r="M107" s="42"/>
      <c r="N107" s="103"/>
      <c r="O107" s="103"/>
      <c r="P107" s="109" t="str">
        <f t="shared" si="41"/>
        <v/>
      </c>
      <c r="Q107" s="35">
        <f t="shared" si="42"/>
        <v>0</v>
      </c>
      <c r="R107" s="13" t="str">
        <f t="shared" si="43"/>
        <v xml:space="preserve"> </v>
      </c>
      <c r="S107" s="480"/>
      <c r="T107" s="481"/>
      <c r="U107" s="121"/>
      <c r="V107" s="186">
        <f t="shared" si="44"/>
        <v>0</v>
      </c>
      <c r="W107" s="187"/>
      <c r="X107" s="188" t="s">
        <v>461</v>
      </c>
      <c r="Y107" s="189">
        <f t="shared" si="45"/>
        <v>0</v>
      </c>
      <c r="Z107" s="186">
        <f t="shared" si="46"/>
        <v>0</v>
      </c>
      <c r="AA107" s="187"/>
      <c r="AB107" s="188" t="s">
        <v>462</v>
      </c>
      <c r="AC107" s="191">
        <f t="shared" si="47"/>
        <v>0</v>
      </c>
      <c r="AD107" s="192">
        <f t="shared" si="48"/>
        <v>0</v>
      </c>
      <c r="AE107" s="482"/>
      <c r="AF107" s="482"/>
      <c r="AG107" s="482"/>
    </row>
    <row r="108" spans="1:33" s="141" customFormat="1" x14ac:dyDescent="0.2">
      <c r="A108" s="38"/>
      <c r="B108" s="34" t="str">
        <f>IF(A108="","",(VLOOKUP(A108,'II.Distribution of grant'!$A$6:$E$45,2,FALSE)))</f>
        <v/>
      </c>
      <c r="C108" s="34" t="str">
        <f>IF(A108="","",(VLOOKUP(A108,'II.Distribution of grant'!$A$6:$E$45,4,FALSE)))</f>
        <v/>
      </c>
      <c r="D108" s="11" t="str">
        <f>IF(C108=""," ",VLOOKUP(C108,'Ceiling - Project impl.'!$A$1:$F$204,2,FALSE))</f>
        <v xml:space="preserve"> </v>
      </c>
      <c r="E108" s="6"/>
      <c r="F108" s="6"/>
      <c r="G108" s="6"/>
      <c r="H108" s="6"/>
      <c r="I108" s="41"/>
      <c r="J108" s="42"/>
      <c r="K108" s="35">
        <f t="shared" si="39"/>
        <v>0</v>
      </c>
      <c r="L108" s="13">
        <f t="shared" si="40"/>
        <v>0</v>
      </c>
      <c r="M108" s="42"/>
      <c r="N108" s="103"/>
      <c r="O108" s="103"/>
      <c r="P108" s="109" t="str">
        <f t="shared" si="41"/>
        <v/>
      </c>
      <c r="Q108" s="35">
        <f t="shared" si="42"/>
        <v>0</v>
      </c>
      <c r="R108" s="13" t="str">
        <f t="shared" si="43"/>
        <v xml:space="preserve"> </v>
      </c>
      <c r="S108" s="480"/>
      <c r="T108" s="481"/>
      <c r="U108" s="121"/>
      <c r="V108" s="186">
        <f t="shared" si="44"/>
        <v>0</v>
      </c>
      <c r="W108" s="187"/>
      <c r="X108" s="188" t="s">
        <v>461</v>
      </c>
      <c r="Y108" s="189">
        <f t="shared" si="45"/>
        <v>0</v>
      </c>
      <c r="Z108" s="186">
        <f t="shared" si="46"/>
        <v>0</v>
      </c>
      <c r="AA108" s="187"/>
      <c r="AB108" s="188" t="s">
        <v>462</v>
      </c>
      <c r="AC108" s="191">
        <f t="shared" si="47"/>
        <v>0</v>
      </c>
      <c r="AD108" s="192">
        <f t="shared" si="48"/>
        <v>0</v>
      </c>
      <c r="AE108" s="482"/>
      <c r="AF108" s="482"/>
      <c r="AG108" s="482"/>
    </row>
    <row r="109" spans="1:33" s="141" customFormat="1" x14ac:dyDescent="0.2">
      <c r="A109" s="38"/>
      <c r="B109" s="34" t="str">
        <f>IF(A109="","",(VLOOKUP(A109,'II.Distribution of grant'!$A$6:$E$45,2,FALSE)))</f>
        <v/>
      </c>
      <c r="C109" s="34" t="str">
        <f>IF(A109="","",(VLOOKUP(A109,'II.Distribution of grant'!$A$6:$E$45,4,FALSE)))</f>
        <v/>
      </c>
      <c r="D109" s="11" t="str">
        <f>IF(C109=""," ",VLOOKUP(C109,'Ceiling - Project impl.'!$A$1:$F$204,2,FALSE))</f>
        <v xml:space="preserve"> </v>
      </c>
      <c r="E109" s="6"/>
      <c r="F109" s="6"/>
      <c r="G109" s="6"/>
      <c r="H109" s="6"/>
      <c r="I109" s="41"/>
      <c r="J109" s="42"/>
      <c r="K109" s="35">
        <f t="shared" si="39"/>
        <v>0</v>
      </c>
      <c r="L109" s="13">
        <f t="shared" si="40"/>
        <v>0</v>
      </c>
      <c r="M109" s="42"/>
      <c r="N109" s="103"/>
      <c r="O109" s="103"/>
      <c r="P109" s="109" t="str">
        <f t="shared" si="41"/>
        <v/>
      </c>
      <c r="Q109" s="35">
        <f t="shared" si="42"/>
        <v>0</v>
      </c>
      <c r="R109" s="13" t="str">
        <f t="shared" si="43"/>
        <v xml:space="preserve"> </v>
      </c>
      <c r="S109" s="480"/>
      <c r="T109" s="481"/>
      <c r="U109" s="121"/>
      <c r="V109" s="186">
        <f t="shared" si="44"/>
        <v>0</v>
      </c>
      <c r="W109" s="187"/>
      <c r="X109" s="188" t="s">
        <v>461</v>
      </c>
      <c r="Y109" s="189">
        <f t="shared" si="45"/>
        <v>0</v>
      </c>
      <c r="Z109" s="186">
        <f t="shared" si="46"/>
        <v>0</v>
      </c>
      <c r="AA109" s="187"/>
      <c r="AB109" s="188" t="s">
        <v>462</v>
      </c>
      <c r="AC109" s="191">
        <f t="shared" si="47"/>
        <v>0</v>
      </c>
      <c r="AD109" s="192">
        <f t="shared" si="48"/>
        <v>0</v>
      </c>
      <c r="AE109" s="482"/>
      <c r="AF109" s="482"/>
      <c r="AG109" s="482"/>
    </row>
    <row r="110" spans="1:33" s="141" customFormat="1" x14ac:dyDescent="0.2">
      <c r="A110" s="38"/>
      <c r="B110" s="34" t="str">
        <f>IF(A110="","",(VLOOKUP(A110,'II.Distribution of grant'!$A$6:$E$45,2,FALSE)))</f>
        <v/>
      </c>
      <c r="C110" s="34" t="str">
        <f>IF(A110="","",(VLOOKUP(A110,'II.Distribution of grant'!$A$6:$E$45,4,FALSE)))</f>
        <v/>
      </c>
      <c r="D110" s="11" t="str">
        <f>IF(C110=""," ",VLOOKUP(C110,'Ceiling - Project impl.'!$A$1:$F$204,2,FALSE))</f>
        <v xml:space="preserve"> </v>
      </c>
      <c r="E110" s="6"/>
      <c r="F110" s="6"/>
      <c r="G110" s="6"/>
      <c r="H110" s="6"/>
      <c r="I110" s="41"/>
      <c r="J110" s="42"/>
      <c r="K110" s="35">
        <f t="shared" si="39"/>
        <v>0</v>
      </c>
      <c r="L110" s="13">
        <f t="shared" si="40"/>
        <v>0</v>
      </c>
      <c r="M110" s="42"/>
      <c r="N110" s="103"/>
      <c r="O110" s="103"/>
      <c r="P110" s="109" t="str">
        <f t="shared" si="41"/>
        <v/>
      </c>
      <c r="Q110" s="35">
        <f t="shared" si="42"/>
        <v>0</v>
      </c>
      <c r="R110" s="13" t="str">
        <f t="shared" si="43"/>
        <v xml:space="preserve"> </v>
      </c>
      <c r="S110" s="480"/>
      <c r="T110" s="481"/>
      <c r="U110" s="121"/>
      <c r="V110" s="186">
        <f t="shared" si="44"/>
        <v>0</v>
      </c>
      <c r="W110" s="187"/>
      <c r="X110" s="188" t="s">
        <v>461</v>
      </c>
      <c r="Y110" s="189">
        <f t="shared" si="45"/>
        <v>0</v>
      </c>
      <c r="Z110" s="186">
        <f t="shared" si="46"/>
        <v>0</v>
      </c>
      <c r="AA110" s="187"/>
      <c r="AB110" s="188" t="s">
        <v>462</v>
      </c>
      <c r="AC110" s="191">
        <f t="shared" si="47"/>
        <v>0</v>
      </c>
      <c r="AD110" s="192">
        <f t="shared" si="48"/>
        <v>0</v>
      </c>
      <c r="AE110" s="482"/>
      <c r="AF110" s="482"/>
      <c r="AG110" s="482"/>
    </row>
    <row r="111" spans="1:33" s="141" customFormat="1" x14ac:dyDescent="0.2">
      <c r="A111" s="38"/>
      <c r="B111" s="34" t="str">
        <f>IF(A111="","",(VLOOKUP(A111,'II.Distribution of grant'!$A$6:$E$45,2,FALSE)))</f>
        <v/>
      </c>
      <c r="C111" s="34" t="str">
        <f>IF(A111="","",(VLOOKUP(A111,'II.Distribution of grant'!$A$6:$E$45,4,FALSE)))</f>
        <v/>
      </c>
      <c r="D111" s="11" t="str">
        <f>IF(C111=""," ",VLOOKUP(C111,'Ceiling - Project impl.'!$A$1:$F$204,2,FALSE))</f>
        <v xml:space="preserve"> </v>
      </c>
      <c r="E111" s="6"/>
      <c r="F111" s="6"/>
      <c r="G111" s="6"/>
      <c r="H111" s="6"/>
      <c r="I111" s="41"/>
      <c r="J111" s="42"/>
      <c r="K111" s="35">
        <f t="shared" si="39"/>
        <v>0</v>
      </c>
      <c r="L111" s="13">
        <f t="shared" si="40"/>
        <v>0</v>
      </c>
      <c r="M111" s="42"/>
      <c r="N111" s="103"/>
      <c r="O111" s="103"/>
      <c r="P111" s="109" t="str">
        <f t="shared" si="41"/>
        <v/>
      </c>
      <c r="Q111" s="35">
        <f t="shared" si="42"/>
        <v>0</v>
      </c>
      <c r="R111" s="13" t="str">
        <f t="shared" si="43"/>
        <v xml:space="preserve"> </v>
      </c>
      <c r="S111" s="480"/>
      <c r="T111" s="481"/>
      <c r="U111" s="121"/>
      <c r="V111" s="186">
        <f t="shared" si="44"/>
        <v>0</v>
      </c>
      <c r="W111" s="187"/>
      <c r="X111" s="188" t="s">
        <v>461</v>
      </c>
      <c r="Y111" s="189">
        <f t="shared" si="45"/>
        <v>0</v>
      </c>
      <c r="Z111" s="186">
        <f t="shared" si="46"/>
        <v>0</v>
      </c>
      <c r="AA111" s="187"/>
      <c r="AB111" s="188" t="s">
        <v>462</v>
      </c>
      <c r="AC111" s="191">
        <f t="shared" si="47"/>
        <v>0</v>
      </c>
      <c r="AD111" s="192">
        <f t="shared" si="48"/>
        <v>0</v>
      </c>
      <c r="AE111" s="482"/>
      <c r="AF111" s="482"/>
      <c r="AG111" s="482"/>
    </row>
    <row r="112" spans="1:33" s="141" customFormat="1" x14ac:dyDescent="0.2">
      <c r="A112" s="38"/>
      <c r="B112" s="34" t="str">
        <f>IF(A112="","",(VLOOKUP(A112,'II.Distribution of grant'!$A$6:$E$45,2,FALSE)))</f>
        <v/>
      </c>
      <c r="C112" s="34" t="str">
        <f>IF(A112="","",(VLOOKUP(A112,'II.Distribution of grant'!$A$6:$E$45,4,FALSE)))</f>
        <v/>
      </c>
      <c r="D112" s="11" t="str">
        <f>IF(C112=""," ",VLOOKUP(C112,'Ceiling - Project impl.'!$A$1:$F$204,2,FALSE))</f>
        <v xml:space="preserve"> </v>
      </c>
      <c r="E112" s="6"/>
      <c r="F112" s="6"/>
      <c r="G112" s="6"/>
      <c r="H112" s="6"/>
      <c r="I112" s="41"/>
      <c r="J112" s="42"/>
      <c r="K112" s="35">
        <f t="shared" si="39"/>
        <v>0</v>
      </c>
      <c r="L112" s="13">
        <f t="shared" si="40"/>
        <v>0</v>
      </c>
      <c r="M112" s="42"/>
      <c r="N112" s="103"/>
      <c r="O112" s="103"/>
      <c r="P112" s="109" t="str">
        <f t="shared" si="41"/>
        <v/>
      </c>
      <c r="Q112" s="35">
        <f t="shared" si="42"/>
        <v>0</v>
      </c>
      <c r="R112" s="13" t="str">
        <f t="shared" si="43"/>
        <v xml:space="preserve"> </v>
      </c>
      <c r="S112" s="480"/>
      <c r="T112" s="481"/>
      <c r="U112" s="121"/>
      <c r="V112" s="186">
        <f t="shared" si="44"/>
        <v>0</v>
      </c>
      <c r="W112" s="187"/>
      <c r="X112" s="188" t="s">
        <v>461</v>
      </c>
      <c r="Y112" s="189">
        <f t="shared" si="45"/>
        <v>0</v>
      </c>
      <c r="Z112" s="186">
        <f t="shared" si="46"/>
        <v>0</v>
      </c>
      <c r="AA112" s="187"/>
      <c r="AB112" s="188" t="s">
        <v>462</v>
      </c>
      <c r="AC112" s="191">
        <f t="shared" si="47"/>
        <v>0</v>
      </c>
      <c r="AD112" s="192">
        <f t="shared" si="48"/>
        <v>0</v>
      </c>
      <c r="AE112" s="482"/>
      <c r="AF112" s="482"/>
      <c r="AG112" s="482"/>
    </row>
    <row r="113" spans="1:33" s="141" customFormat="1" x14ac:dyDescent="0.2">
      <c r="A113" s="38"/>
      <c r="B113" s="34" t="str">
        <f>IF(A113="","",(VLOOKUP(A113,'II.Distribution of grant'!$A$6:$E$45,2,FALSE)))</f>
        <v/>
      </c>
      <c r="C113" s="34" t="str">
        <f>IF(A113="","",(VLOOKUP(A113,'II.Distribution of grant'!$A$6:$E$45,4,FALSE)))</f>
        <v/>
      </c>
      <c r="D113" s="11" t="str">
        <f>IF(C113=""," ",VLOOKUP(C113,'Ceiling - Project impl.'!$A$1:$F$204,2,FALSE))</f>
        <v xml:space="preserve"> </v>
      </c>
      <c r="E113" s="6"/>
      <c r="F113" s="6"/>
      <c r="G113" s="6"/>
      <c r="H113" s="6"/>
      <c r="I113" s="41"/>
      <c r="J113" s="42"/>
      <c r="K113" s="35">
        <f t="shared" si="39"/>
        <v>0</v>
      </c>
      <c r="L113" s="13">
        <f t="shared" si="40"/>
        <v>0</v>
      </c>
      <c r="M113" s="42"/>
      <c r="N113" s="103"/>
      <c r="O113" s="103"/>
      <c r="P113" s="109" t="str">
        <f t="shared" si="41"/>
        <v/>
      </c>
      <c r="Q113" s="35">
        <f t="shared" si="42"/>
        <v>0</v>
      </c>
      <c r="R113" s="13" t="str">
        <f t="shared" si="43"/>
        <v xml:space="preserve"> </v>
      </c>
      <c r="S113" s="480"/>
      <c r="T113" s="481"/>
      <c r="U113" s="121"/>
      <c r="V113" s="186">
        <f t="shared" si="44"/>
        <v>0</v>
      </c>
      <c r="W113" s="187"/>
      <c r="X113" s="188" t="s">
        <v>461</v>
      </c>
      <c r="Y113" s="189">
        <f t="shared" si="45"/>
        <v>0</v>
      </c>
      <c r="Z113" s="186">
        <f t="shared" si="46"/>
        <v>0</v>
      </c>
      <c r="AA113" s="187"/>
      <c r="AB113" s="188" t="s">
        <v>462</v>
      </c>
      <c r="AC113" s="191">
        <f t="shared" si="47"/>
        <v>0</v>
      </c>
      <c r="AD113" s="192">
        <f t="shared" si="48"/>
        <v>0</v>
      </c>
      <c r="AE113" s="482"/>
      <c r="AF113" s="482"/>
      <c r="AG113" s="482"/>
    </row>
    <row r="114" spans="1:33" s="141" customFormat="1" x14ac:dyDescent="0.2">
      <c r="A114" s="38"/>
      <c r="B114" s="34" t="str">
        <f>IF(A114="","",(VLOOKUP(A114,'II.Distribution of grant'!$A$6:$E$45,2,FALSE)))</f>
        <v/>
      </c>
      <c r="C114" s="34" t="str">
        <f>IF(A114="","",(VLOOKUP(A114,'II.Distribution of grant'!$A$6:$E$45,4,FALSE)))</f>
        <v/>
      </c>
      <c r="D114" s="11" t="str">
        <f>IF(C114=""," ",VLOOKUP(C114,'Ceiling - Project impl.'!$A$1:$F$204,2,FALSE))</f>
        <v xml:space="preserve"> </v>
      </c>
      <c r="E114" s="6"/>
      <c r="F114" s="6"/>
      <c r="G114" s="6"/>
      <c r="H114" s="6"/>
      <c r="I114" s="41"/>
      <c r="J114" s="42"/>
      <c r="K114" s="35">
        <f t="shared" si="39"/>
        <v>0</v>
      </c>
      <c r="L114" s="13">
        <f t="shared" si="40"/>
        <v>0</v>
      </c>
      <c r="M114" s="42"/>
      <c r="N114" s="103"/>
      <c r="O114" s="103"/>
      <c r="P114" s="109" t="str">
        <f t="shared" si="41"/>
        <v/>
      </c>
      <c r="Q114" s="35">
        <f t="shared" si="42"/>
        <v>0</v>
      </c>
      <c r="R114" s="13" t="str">
        <f t="shared" si="43"/>
        <v xml:space="preserve"> </v>
      </c>
      <c r="S114" s="480"/>
      <c r="T114" s="481"/>
      <c r="U114" s="121"/>
      <c r="V114" s="186">
        <f t="shared" si="44"/>
        <v>0</v>
      </c>
      <c r="W114" s="187"/>
      <c r="X114" s="188" t="s">
        <v>461</v>
      </c>
      <c r="Y114" s="189">
        <f t="shared" si="45"/>
        <v>0</v>
      </c>
      <c r="Z114" s="186">
        <f t="shared" si="46"/>
        <v>0</v>
      </c>
      <c r="AA114" s="187"/>
      <c r="AB114" s="188" t="s">
        <v>462</v>
      </c>
      <c r="AC114" s="191">
        <f t="shared" si="47"/>
        <v>0</v>
      </c>
      <c r="AD114" s="192">
        <f t="shared" si="48"/>
        <v>0</v>
      </c>
      <c r="AE114" s="482"/>
      <c r="AF114" s="482"/>
      <c r="AG114" s="482"/>
    </row>
    <row r="115" spans="1:33" s="141" customFormat="1" x14ac:dyDescent="0.2">
      <c r="A115" s="38"/>
      <c r="B115" s="34" t="str">
        <f>IF(A115="","",(VLOOKUP(A115,'II.Distribution of grant'!$A$6:$E$45,2,FALSE)))</f>
        <v/>
      </c>
      <c r="C115" s="34" t="str">
        <f>IF(A115="","",(VLOOKUP(A115,'II.Distribution of grant'!$A$6:$E$45,4,FALSE)))</f>
        <v/>
      </c>
      <c r="D115" s="11" t="str">
        <f>IF(C115=""," ",VLOOKUP(C115,'Ceiling - Project impl.'!$A$1:$F$204,2,FALSE))</f>
        <v xml:space="preserve"> </v>
      </c>
      <c r="E115" s="6"/>
      <c r="F115" s="6"/>
      <c r="G115" s="6"/>
      <c r="H115" s="6"/>
      <c r="I115" s="41"/>
      <c r="J115" s="42"/>
      <c r="K115" s="35">
        <f t="shared" si="39"/>
        <v>0</v>
      </c>
      <c r="L115" s="13">
        <f t="shared" si="40"/>
        <v>0</v>
      </c>
      <c r="M115" s="42"/>
      <c r="N115" s="103"/>
      <c r="O115" s="103"/>
      <c r="P115" s="109" t="str">
        <f t="shared" si="41"/>
        <v/>
      </c>
      <c r="Q115" s="35">
        <f t="shared" si="42"/>
        <v>0</v>
      </c>
      <c r="R115" s="13" t="str">
        <f t="shared" si="43"/>
        <v xml:space="preserve"> </v>
      </c>
      <c r="S115" s="480"/>
      <c r="T115" s="481"/>
      <c r="U115" s="121"/>
      <c r="V115" s="186">
        <f t="shared" si="44"/>
        <v>0</v>
      </c>
      <c r="W115" s="187"/>
      <c r="X115" s="188" t="s">
        <v>461</v>
      </c>
      <c r="Y115" s="189">
        <f t="shared" si="45"/>
        <v>0</v>
      </c>
      <c r="Z115" s="186">
        <f t="shared" si="46"/>
        <v>0</v>
      </c>
      <c r="AA115" s="187"/>
      <c r="AB115" s="188" t="s">
        <v>462</v>
      </c>
      <c r="AC115" s="191">
        <f t="shared" si="47"/>
        <v>0</v>
      </c>
      <c r="AD115" s="192">
        <f t="shared" si="48"/>
        <v>0</v>
      </c>
      <c r="AE115" s="482"/>
      <c r="AF115" s="482"/>
      <c r="AG115" s="482"/>
    </row>
    <row r="116" spans="1:33" s="141" customFormat="1" x14ac:dyDescent="0.2">
      <c r="A116" s="38"/>
      <c r="B116" s="34" t="str">
        <f>IF(A116="","",(VLOOKUP(A116,'II.Distribution of grant'!$A$6:$E$45,2,FALSE)))</f>
        <v/>
      </c>
      <c r="C116" s="34" t="str">
        <f>IF(A116="","",(VLOOKUP(A116,'II.Distribution of grant'!$A$6:$E$45,4,FALSE)))</f>
        <v/>
      </c>
      <c r="D116" s="11" t="str">
        <f>IF(C116=""," ",VLOOKUP(C116,'Ceiling - Project impl.'!$A$1:$F$204,2,FALSE))</f>
        <v xml:space="preserve"> </v>
      </c>
      <c r="E116" s="6"/>
      <c r="F116" s="6"/>
      <c r="G116" s="6"/>
      <c r="H116" s="6"/>
      <c r="I116" s="41"/>
      <c r="J116" s="42"/>
      <c r="K116" s="35">
        <f t="shared" si="39"/>
        <v>0</v>
      </c>
      <c r="L116" s="13">
        <f t="shared" si="40"/>
        <v>0</v>
      </c>
      <c r="M116" s="42"/>
      <c r="N116" s="103"/>
      <c r="O116" s="103"/>
      <c r="P116" s="109" t="str">
        <f t="shared" si="41"/>
        <v/>
      </c>
      <c r="Q116" s="35">
        <f t="shared" si="42"/>
        <v>0</v>
      </c>
      <c r="R116" s="13" t="str">
        <f t="shared" si="43"/>
        <v xml:space="preserve"> </v>
      </c>
      <c r="S116" s="480"/>
      <c r="T116" s="481"/>
      <c r="U116" s="121"/>
      <c r="V116" s="186">
        <f t="shared" si="44"/>
        <v>0</v>
      </c>
      <c r="W116" s="187"/>
      <c r="X116" s="188" t="s">
        <v>461</v>
      </c>
      <c r="Y116" s="189">
        <f t="shared" si="45"/>
        <v>0</v>
      </c>
      <c r="Z116" s="186">
        <f t="shared" si="46"/>
        <v>0</v>
      </c>
      <c r="AA116" s="187"/>
      <c r="AB116" s="188" t="s">
        <v>462</v>
      </c>
      <c r="AC116" s="191">
        <f t="shared" si="47"/>
        <v>0</v>
      </c>
      <c r="AD116" s="192">
        <f t="shared" si="48"/>
        <v>0</v>
      </c>
      <c r="AE116" s="482"/>
      <c r="AF116" s="482"/>
      <c r="AG116" s="482"/>
    </row>
    <row r="117" spans="1:33" s="141" customFormat="1" x14ac:dyDescent="0.2">
      <c r="A117" s="38"/>
      <c r="B117" s="34" t="str">
        <f>IF(A117="","",(VLOOKUP(A117,'II.Distribution of grant'!$A$6:$E$45,2,FALSE)))</f>
        <v/>
      </c>
      <c r="C117" s="34" t="str">
        <f>IF(A117="","",(VLOOKUP(A117,'II.Distribution of grant'!$A$6:$E$45,4,FALSE)))</f>
        <v/>
      </c>
      <c r="D117" s="11" t="str">
        <f>IF(C117=""," ",VLOOKUP(C117,'Ceiling - Project impl.'!$A$1:$F$204,2,FALSE))</f>
        <v xml:space="preserve"> </v>
      </c>
      <c r="E117" s="6"/>
      <c r="F117" s="6"/>
      <c r="G117" s="6"/>
      <c r="H117" s="6"/>
      <c r="I117" s="41"/>
      <c r="J117" s="42"/>
      <c r="K117" s="35">
        <f t="shared" si="39"/>
        <v>0</v>
      </c>
      <c r="L117" s="13">
        <f t="shared" si="40"/>
        <v>0</v>
      </c>
      <c r="M117" s="42"/>
      <c r="N117" s="103"/>
      <c r="O117" s="103"/>
      <c r="P117" s="109" t="str">
        <f t="shared" si="41"/>
        <v/>
      </c>
      <c r="Q117" s="35">
        <f t="shared" si="42"/>
        <v>0</v>
      </c>
      <c r="R117" s="13" t="str">
        <f t="shared" si="43"/>
        <v xml:space="preserve"> </v>
      </c>
      <c r="S117" s="480"/>
      <c r="T117" s="481"/>
      <c r="U117" s="121"/>
      <c r="V117" s="186">
        <f t="shared" si="44"/>
        <v>0</v>
      </c>
      <c r="W117" s="187"/>
      <c r="X117" s="188" t="s">
        <v>461</v>
      </c>
      <c r="Y117" s="189">
        <f t="shared" si="45"/>
        <v>0</v>
      </c>
      <c r="Z117" s="186">
        <f t="shared" si="46"/>
        <v>0</v>
      </c>
      <c r="AA117" s="187"/>
      <c r="AB117" s="188" t="s">
        <v>462</v>
      </c>
      <c r="AC117" s="191">
        <f t="shared" si="47"/>
        <v>0</v>
      </c>
      <c r="AD117" s="192">
        <f t="shared" si="48"/>
        <v>0</v>
      </c>
      <c r="AE117" s="482"/>
      <c r="AF117" s="482"/>
      <c r="AG117" s="482"/>
    </row>
    <row r="118" spans="1:33" s="141" customFormat="1" x14ac:dyDescent="0.2">
      <c r="A118" s="38"/>
      <c r="B118" s="34" t="str">
        <f>IF(A118="","",(VLOOKUP(A118,'II.Distribution of grant'!$A$6:$E$45,2,FALSE)))</f>
        <v/>
      </c>
      <c r="C118" s="34" t="str">
        <f>IF(A118="","",(VLOOKUP(A118,'II.Distribution of grant'!$A$6:$E$45,4,FALSE)))</f>
        <v/>
      </c>
      <c r="D118" s="11" t="str">
        <f>IF(C118=""," ",VLOOKUP(C118,'Ceiling - Project impl.'!$A$1:$F$204,2,FALSE))</f>
        <v xml:space="preserve"> </v>
      </c>
      <c r="E118" s="6"/>
      <c r="F118" s="6"/>
      <c r="G118" s="6"/>
      <c r="H118" s="6"/>
      <c r="I118" s="41"/>
      <c r="J118" s="42"/>
      <c r="K118" s="35">
        <f t="shared" si="39"/>
        <v>0</v>
      </c>
      <c r="L118" s="13">
        <f t="shared" si="40"/>
        <v>0</v>
      </c>
      <c r="M118" s="42"/>
      <c r="N118" s="103"/>
      <c r="O118" s="103"/>
      <c r="P118" s="109" t="str">
        <f t="shared" si="41"/>
        <v/>
      </c>
      <c r="Q118" s="35">
        <f t="shared" si="42"/>
        <v>0</v>
      </c>
      <c r="R118" s="13" t="str">
        <f t="shared" si="43"/>
        <v xml:space="preserve"> </v>
      </c>
      <c r="S118" s="480"/>
      <c r="T118" s="481"/>
      <c r="U118" s="121"/>
      <c r="V118" s="186">
        <f t="shared" si="44"/>
        <v>0</v>
      </c>
      <c r="W118" s="187"/>
      <c r="X118" s="188" t="s">
        <v>461</v>
      </c>
      <c r="Y118" s="189">
        <f t="shared" si="45"/>
        <v>0</v>
      </c>
      <c r="Z118" s="186">
        <f t="shared" si="46"/>
        <v>0</v>
      </c>
      <c r="AA118" s="187"/>
      <c r="AB118" s="188" t="s">
        <v>462</v>
      </c>
      <c r="AC118" s="191">
        <f t="shared" si="47"/>
        <v>0</v>
      </c>
      <c r="AD118" s="192">
        <f t="shared" si="48"/>
        <v>0</v>
      </c>
      <c r="AE118" s="482"/>
      <c r="AF118" s="482"/>
      <c r="AG118" s="482"/>
    </row>
    <row r="119" spans="1:33" s="141" customFormat="1" x14ac:dyDescent="0.2">
      <c r="A119" s="38"/>
      <c r="B119" s="34" t="str">
        <f>IF(A119="","",(VLOOKUP(A119,'II.Distribution of grant'!$A$6:$E$45,2,FALSE)))</f>
        <v/>
      </c>
      <c r="C119" s="34" t="str">
        <f>IF(A119="","",(VLOOKUP(A119,'II.Distribution of grant'!$A$6:$E$45,4,FALSE)))</f>
        <v/>
      </c>
      <c r="D119" s="11" t="str">
        <f>IF(C119=""," ",VLOOKUP(C119,'Ceiling - Project impl.'!$A$1:$F$204,2,FALSE))</f>
        <v xml:space="preserve"> </v>
      </c>
      <c r="E119" s="6"/>
      <c r="F119" s="6"/>
      <c r="G119" s="6"/>
      <c r="H119" s="6"/>
      <c r="I119" s="41"/>
      <c r="J119" s="42"/>
      <c r="K119" s="35">
        <f t="shared" si="39"/>
        <v>0</v>
      </c>
      <c r="L119" s="13">
        <f t="shared" si="40"/>
        <v>0</v>
      </c>
      <c r="M119" s="42"/>
      <c r="N119" s="103"/>
      <c r="O119" s="103"/>
      <c r="P119" s="109" t="str">
        <f t="shared" si="41"/>
        <v/>
      </c>
      <c r="Q119" s="35">
        <f t="shared" si="42"/>
        <v>0</v>
      </c>
      <c r="R119" s="13" t="str">
        <f t="shared" si="43"/>
        <v xml:space="preserve"> </v>
      </c>
      <c r="S119" s="480"/>
      <c r="T119" s="481"/>
      <c r="U119" s="121"/>
      <c r="V119" s="186">
        <f t="shared" si="44"/>
        <v>0</v>
      </c>
      <c r="W119" s="187"/>
      <c r="X119" s="188" t="s">
        <v>461</v>
      </c>
      <c r="Y119" s="189">
        <f t="shared" si="45"/>
        <v>0</v>
      </c>
      <c r="Z119" s="186">
        <f t="shared" si="46"/>
        <v>0</v>
      </c>
      <c r="AA119" s="187"/>
      <c r="AB119" s="188" t="s">
        <v>462</v>
      </c>
      <c r="AC119" s="191">
        <f t="shared" si="47"/>
        <v>0</v>
      </c>
      <c r="AD119" s="192">
        <f t="shared" si="48"/>
        <v>0</v>
      </c>
      <c r="AE119" s="482"/>
      <c r="AF119" s="482"/>
      <c r="AG119" s="482"/>
    </row>
    <row r="120" spans="1:33" s="141" customFormat="1" x14ac:dyDescent="0.2">
      <c r="A120" s="38"/>
      <c r="B120" s="34" t="str">
        <f>IF(A120="","",(VLOOKUP(A120,'II.Distribution of grant'!$A$6:$E$45,2,FALSE)))</f>
        <v/>
      </c>
      <c r="C120" s="34" t="str">
        <f>IF(A120="","",(VLOOKUP(A120,'II.Distribution of grant'!$A$6:$E$45,4,FALSE)))</f>
        <v/>
      </c>
      <c r="D120" s="11" t="str">
        <f>IF(C120=""," ",VLOOKUP(C120,'Ceiling - Project impl.'!$A$1:$F$204,2,FALSE))</f>
        <v xml:space="preserve"> </v>
      </c>
      <c r="E120" s="6"/>
      <c r="F120" s="6"/>
      <c r="G120" s="6"/>
      <c r="H120" s="6"/>
      <c r="I120" s="41"/>
      <c r="J120" s="42"/>
      <c r="K120" s="35">
        <f t="shared" si="39"/>
        <v>0</v>
      </c>
      <c r="L120" s="13">
        <f t="shared" si="40"/>
        <v>0</v>
      </c>
      <c r="M120" s="42"/>
      <c r="N120" s="103"/>
      <c r="O120" s="103"/>
      <c r="P120" s="109" t="str">
        <f t="shared" si="41"/>
        <v/>
      </c>
      <c r="Q120" s="35">
        <f t="shared" si="42"/>
        <v>0</v>
      </c>
      <c r="R120" s="13" t="str">
        <f t="shared" si="43"/>
        <v xml:space="preserve"> </v>
      </c>
      <c r="S120" s="480"/>
      <c r="T120" s="481"/>
      <c r="U120" s="121"/>
      <c r="V120" s="186">
        <f t="shared" si="44"/>
        <v>0</v>
      </c>
      <c r="W120" s="187"/>
      <c r="X120" s="188" t="s">
        <v>461</v>
      </c>
      <c r="Y120" s="189">
        <f t="shared" si="45"/>
        <v>0</v>
      </c>
      <c r="Z120" s="186">
        <f t="shared" si="46"/>
        <v>0</v>
      </c>
      <c r="AA120" s="187"/>
      <c r="AB120" s="188" t="s">
        <v>462</v>
      </c>
      <c r="AC120" s="191">
        <f t="shared" si="47"/>
        <v>0</v>
      </c>
      <c r="AD120" s="192">
        <f t="shared" si="48"/>
        <v>0</v>
      </c>
      <c r="AE120" s="482"/>
      <c r="AF120" s="482"/>
      <c r="AG120" s="482"/>
    </row>
    <row r="121" spans="1:33" s="141" customFormat="1" x14ac:dyDescent="0.2">
      <c r="A121" s="38"/>
      <c r="B121" s="34" t="str">
        <f>IF(A121="","",(VLOOKUP(A121,'II.Distribution of grant'!$A$6:$E$45,2,FALSE)))</f>
        <v/>
      </c>
      <c r="C121" s="34" t="str">
        <f>IF(A121="","",(VLOOKUP(A121,'II.Distribution of grant'!$A$6:$E$45,4,FALSE)))</f>
        <v/>
      </c>
      <c r="D121" s="11" t="str">
        <f>IF(C121=""," ",VLOOKUP(C121,'Ceiling - Project impl.'!$A$1:$F$204,2,FALSE))</f>
        <v xml:space="preserve"> </v>
      </c>
      <c r="E121" s="6"/>
      <c r="F121" s="6"/>
      <c r="G121" s="6"/>
      <c r="H121" s="6"/>
      <c r="I121" s="41"/>
      <c r="J121" s="42"/>
      <c r="K121" s="35">
        <f t="shared" si="39"/>
        <v>0</v>
      </c>
      <c r="L121" s="13">
        <f t="shared" si="40"/>
        <v>0</v>
      </c>
      <c r="M121" s="42"/>
      <c r="N121" s="103"/>
      <c r="O121" s="103"/>
      <c r="P121" s="109" t="str">
        <f t="shared" si="41"/>
        <v/>
      </c>
      <c r="Q121" s="35">
        <f t="shared" si="42"/>
        <v>0</v>
      </c>
      <c r="R121" s="13" t="str">
        <f t="shared" si="43"/>
        <v xml:space="preserve"> </v>
      </c>
      <c r="S121" s="480"/>
      <c r="T121" s="481"/>
      <c r="U121" s="121"/>
      <c r="V121" s="186">
        <f t="shared" si="44"/>
        <v>0</v>
      </c>
      <c r="W121" s="187"/>
      <c r="X121" s="188" t="s">
        <v>461</v>
      </c>
      <c r="Y121" s="189">
        <f t="shared" si="45"/>
        <v>0</v>
      </c>
      <c r="Z121" s="186">
        <f t="shared" si="46"/>
        <v>0</v>
      </c>
      <c r="AA121" s="187"/>
      <c r="AB121" s="188" t="s">
        <v>462</v>
      </c>
      <c r="AC121" s="191">
        <f t="shared" si="47"/>
        <v>0</v>
      </c>
      <c r="AD121" s="192">
        <f t="shared" si="48"/>
        <v>0</v>
      </c>
      <c r="AE121" s="482"/>
      <c r="AF121" s="482"/>
      <c r="AG121" s="482"/>
    </row>
    <row r="122" spans="1:33" s="141" customFormat="1" x14ac:dyDescent="0.2">
      <c r="A122" s="38"/>
      <c r="B122" s="34" t="str">
        <f>IF(A122="","",(VLOOKUP(A122,'II.Distribution of grant'!$A$6:$E$45,2,FALSE)))</f>
        <v/>
      </c>
      <c r="C122" s="34" t="str">
        <f>IF(A122="","",(VLOOKUP(A122,'II.Distribution of grant'!$A$6:$E$45,4,FALSE)))</f>
        <v/>
      </c>
      <c r="D122" s="11" t="str">
        <f>IF(C122=""," ",VLOOKUP(C122,'Ceiling - Project impl.'!$A$1:$F$204,2,FALSE))</f>
        <v xml:space="preserve"> </v>
      </c>
      <c r="E122" s="6"/>
      <c r="F122" s="6"/>
      <c r="G122" s="6"/>
      <c r="H122" s="6"/>
      <c r="I122" s="41"/>
      <c r="J122" s="42"/>
      <c r="K122" s="35">
        <f t="shared" si="39"/>
        <v>0</v>
      </c>
      <c r="L122" s="13">
        <f t="shared" si="40"/>
        <v>0</v>
      </c>
      <c r="M122" s="42"/>
      <c r="N122" s="103"/>
      <c r="O122" s="103"/>
      <c r="P122" s="109" t="str">
        <f t="shared" si="41"/>
        <v/>
      </c>
      <c r="Q122" s="35">
        <f t="shared" si="42"/>
        <v>0</v>
      </c>
      <c r="R122" s="13" t="str">
        <f t="shared" si="43"/>
        <v xml:space="preserve"> </v>
      </c>
      <c r="S122" s="480"/>
      <c r="T122" s="481"/>
      <c r="U122" s="121"/>
      <c r="V122" s="186">
        <f t="shared" si="44"/>
        <v>0</v>
      </c>
      <c r="W122" s="187"/>
      <c r="X122" s="188" t="s">
        <v>461</v>
      </c>
      <c r="Y122" s="189">
        <f t="shared" si="45"/>
        <v>0</v>
      </c>
      <c r="Z122" s="186">
        <f t="shared" si="46"/>
        <v>0</v>
      </c>
      <c r="AA122" s="187"/>
      <c r="AB122" s="188" t="s">
        <v>462</v>
      </c>
      <c r="AC122" s="191">
        <f t="shared" si="47"/>
        <v>0</v>
      </c>
      <c r="AD122" s="192">
        <f t="shared" si="48"/>
        <v>0</v>
      </c>
      <c r="AE122" s="482"/>
      <c r="AF122" s="482"/>
      <c r="AG122" s="482"/>
    </row>
    <row r="123" spans="1:33" s="141" customFormat="1" x14ac:dyDescent="0.2">
      <c r="A123" s="38"/>
      <c r="B123" s="34" t="str">
        <f>IF(A123="","",(VLOOKUP(A123,'II.Distribution of grant'!$A$6:$E$45,2,FALSE)))</f>
        <v/>
      </c>
      <c r="C123" s="34" t="str">
        <f>IF(A123="","",(VLOOKUP(A123,'II.Distribution of grant'!$A$6:$E$45,4,FALSE)))</f>
        <v/>
      </c>
      <c r="D123" s="11" t="str">
        <f>IF(C123=""," ",VLOOKUP(C123,'Ceiling - Project impl.'!$A$1:$F$204,2,FALSE))</f>
        <v xml:space="preserve"> </v>
      </c>
      <c r="E123" s="6"/>
      <c r="F123" s="6"/>
      <c r="G123" s="6"/>
      <c r="H123" s="6"/>
      <c r="I123" s="41"/>
      <c r="J123" s="42"/>
      <c r="K123" s="35">
        <f t="shared" si="39"/>
        <v>0</v>
      </c>
      <c r="L123" s="13">
        <f t="shared" si="40"/>
        <v>0</v>
      </c>
      <c r="M123" s="42"/>
      <c r="N123" s="103"/>
      <c r="O123" s="103"/>
      <c r="P123" s="109" t="str">
        <f t="shared" si="41"/>
        <v/>
      </c>
      <c r="Q123" s="35">
        <f t="shared" si="42"/>
        <v>0</v>
      </c>
      <c r="R123" s="13" t="str">
        <f t="shared" si="43"/>
        <v xml:space="preserve"> </v>
      </c>
      <c r="S123" s="480"/>
      <c r="T123" s="481"/>
      <c r="U123" s="121"/>
      <c r="V123" s="186">
        <f t="shared" si="44"/>
        <v>0</v>
      </c>
      <c r="W123" s="187"/>
      <c r="X123" s="188" t="s">
        <v>461</v>
      </c>
      <c r="Y123" s="189">
        <f t="shared" si="45"/>
        <v>0</v>
      </c>
      <c r="Z123" s="186">
        <f t="shared" si="46"/>
        <v>0</v>
      </c>
      <c r="AA123" s="187"/>
      <c r="AB123" s="188" t="s">
        <v>462</v>
      </c>
      <c r="AC123" s="191">
        <f t="shared" si="47"/>
        <v>0</v>
      </c>
      <c r="AD123" s="192">
        <f t="shared" si="48"/>
        <v>0</v>
      </c>
      <c r="AE123" s="482"/>
      <c r="AF123" s="482"/>
      <c r="AG123" s="482"/>
    </row>
    <row r="124" spans="1:33" s="141" customFormat="1" x14ac:dyDescent="0.2">
      <c r="A124" s="38"/>
      <c r="B124" s="34" t="str">
        <f>IF(A124="","",(VLOOKUP(A124,'II.Distribution of grant'!$A$6:$E$45,2,FALSE)))</f>
        <v/>
      </c>
      <c r="C124" s="34" t="str">
        <f>IF(A124="","",(VLOOKUP(A124,'II.Distribution of grant'!$A$6:$E$45,4,FALSE)))</f>
        <v/>
      </c>
      <c r="D124" s="11" t="str">
        <f>IF(C124=""," ",VLOOKUP(C124,'Ceiling - Project impl.'!$A$1:$F$204,2,FALSE))</f>
        <v xml:space="preserve"> </v>
      </c>
      <c r="E124" s="6"/>
      <c r="F124" s="6"/>
      <c r="G124" s="6"/>
      <c r="H124" s="6"/>
      <c r="I124" s="41"/>
      <c r="J124" s="42"/>
      <c r="K124" s="35">
        <f t="shared" si="39"/>
        <v>0</v>
      </c>
      <c r="L124" s="13">
        <f t="shared" si="40"/>
        <v>0</v>
      </c>
      <c r="M124" s="42"/>
      <c r="N124" s="103"/>
      <c r="O124" s="103"/>
      <c r="P124" s="109" t="str">
        <f t="shared" si="41"/>
        <v/>
      </c>
      <c r="Q124" s="35">
        <f t="shared" si="42"/>
        <v>0</v>
      </c>
      <c r="R124" s="13" t="str">
        <f t="shared" si="43"/>
        <v xml:space="preserve"> </v>
      </c>
      <c r="S124" s="480"/>
      <c r="T124" s="481"/>
      <c r="U124" s="121"/>
      <c r="V124" s="186">
        <f t="shared" si="44"/>
        <v>0</v>
      </c>
      <c r="W124" s="187"/>
      <c r="X124" s="188" t="s">
        <v>461</v>
      </c>
      <c r="Y124" s="189">
        <f t="shared" si="45"/>
        <v>0</v>
      </c>
      <c r="Z124" s="186">
        <f t="shared" si="46"/>
        <v>0</v>
      </c>
      <c r="AA124" s="187"/>
      <c r="AB124" s="188" t="s">
        <v>462</v>
      </c>
      <c r="AC124" s="191">
        <f t="shared" si="47"/>
        <v>0</v>
      </c>
      <c r="AD124" s="192">
        <f t="shared" si="48"/>
        <v>0</v>
      </c>
      <c r="AE124" s="482"/>
      <c r="AF124" s="482"/>
      <c r="AG124" s="482"/>
    </row>
    <row r="125" spans="1:33" s="141" customFormat="1" x14ac:dyDescent="0.2">
      <c r="A125" s="38"/>
      <c r="B125" s="34" t="str">
        <f>IF(A125="","",(VLOOKUP(A125,'II.Distribution of grant'!$A$6:$E$45,2,FALSE)))</f>
        <v/>
      </c>
      <c r="C125" s="34" t="str">
        <f>IF(A125="","",(VLOOKUP(A125,'II.Distribution of grant'!$A$6:$E$45,4,FALSE)))</f>
        <v/>
      </c>
      <c r="D125" s="11" t="str">
        <f>IF(C125=""," ",VLOOKUP(C125,'Ceiling - Project impl.'!$A$1:$F$204,2,FALSE))</f>
        <v xml:space="preserve"> </v>
      </c>
      <c r="E125" s="6"/>
      <c r="F125" s="6"/>
      <c r="G125" s="6"/>
      <c r="H125" s="6"/>
      <c r="I125" s="41"/>
      <c r="J125" s="42"/>
      <c r="K125" s="35">
        <f t="shared" si="39"/>
        <v>0</v>
      </c>
      <c r="L125" s="13">
        <f t="shared" si="40"/>
        <v>0</v>
      </c>
      <c r="M125" s="42"/>
      <c r="N125" s="103"/>
      <c r="O125" s="103"/>
      <c r="P125" s="109" t="str">
        <f t="shared" si="41"/>
        <v/>
      </c>
      <c r="Q125" s="35">
        <f t="shared" si="42"/>
        <v>0</v>
      </c>
      <c r="R125" s="13" t="str">
        <f t="shared" si="43"/>
        <v xml:space="preserve"> </v>
      </c>
      <c r="S125" s="480"/>
      <c r="T125" s="481"/>
      <c r="U125" s="121"/>
      <c r="V125" s="186">
        <f t="shared" si="44"/>
        <v>0</v>
      </c>
      <c r="W125" s="187"/>
      <c r="X125" s="188" t="s">
        <v>461</v>
      </c>
      <c r="Y125" s="189">
        <f t="shared" si="45"/>
        <v>0</v>
      </c>
      <c r="Z125" s="186">
        <f t="shared" si="46"/>
        <v>0</v>
      </c>
      <c r="AA125" s="187"/>
      <c r="AB125" s="188" t="s">
        <v>462</v>
      </c>
      <c r="AC125" s="191">
        <f t="shared" si="47"/>
        <v>0</v>
      </c>
      <c r="AD125" s="192">
        <f t="shared" si="48"/>
        <v>0</v>
      </c>
      <c r="AE125" s="482"/>
      <c r="AF125" s="482"/>
      <c r="AG125" s="482"/>
    </row>
    <row r="126" spans="1:33" s="141" customFormat="1" x14ac:dyDescent="0.2">
      <c r="A126" s="38"/>
      <c r="B126" s="34" t="str">
        <f>IF(A126="","",(VLOOKUP(A126,'II.Distribution of grant'!$A$6:$E$45,2,FALSE)))</f>
        <v/>
      </c>
      <c r="C126" s="34" t="str">
        <f>IF(A126="","",(VLOOKUP(A126,'II.Distribution of grant'!$A$6:$E$45,4,FALSE)))</f>
        <v/>
      </c>
      <c r="D126" s="11" t="str">
        <f>IF(C126=""," ",VLOOKUP(C126,'Ceiling - Project impl.'!$A$1:$F$204,2,FALSE))</f>
        <v xml:space="preserve"> </v>
      </c>
      <c r="E126" s="6"/>
      <c r="F126" s="6"/>
      <c r="G126" s="6"/>
      <c r="H126" s="6"/>
      <c r="I126" s="41"/>
      <c r="J126" s="42"/>
      <c r="K126" s="35">
        <f t="shared" si="39"/>
        <v>0</v>
      </c>
      <c r="L126" s="13">
        <f t="shared" si="40"/>
        <v>0</v>
      </c>
      <c r="M126" s="42"/>
      <c r="N126" s="103"/>
      <c r="O126" s="103"/>
      <c r="P126" s="109" t="str">
        <f t="shared" si="41"/>
        <v/>
      </c>
      <c r="Q126" s="35">
        <f t="shared" si="42"/>
        <v>0</v>
      </c>
      <c r="R126" s="13" t="str">
        <f t="shared" si="43"/>
        <v xml:space="preserve"> </v>
      </c>
      <c r="S126" s="480"/>
      <c r="T126" s="481"/>
      <c r="U126" s="121"/>
      <c r="V126" s="186">
        <f t="shared" si="44"/>
        <v>0</v>
      </c>
      <c r="W126" s="187"/>
      <c r="X126" s="188" t="s">
        <v>461</v>
      </c>
      <c r="Y126" s="189">
        <f t="shared" si="45"/>
        <v>0</v>
      </c>
      <c r="Z126" s="186">
        <f t="shared" si="46"/>
        <v>0</v>
      </c>
      <c r="AA126" s="187"/>
      <c r="AB126" s="188" t="s">
        <v>462</v>
      </c>
      <c r="AC126" s="191">
        <f t="shared" si="47"/>
        <v>0</v>
      </c>
      <c r="AD126" s="192">
        <f t="shared" si="48"/>
        <v>0</v>
      </c>
      <c r="AE126" s="482"/>
      <c r="AF126" s="482"/>
      <c r="AG126" s="482"/>
    </row>
    <row r="127" spans="1:33" s="141" customFormat="1" x14ac:dyDescent="0.2">
      <c r="A127" s="38"/>
      <c r="B127" s="34" t="str">
        <f>IF(A127="","",(VLOOKUP(A127,'II.Distribution of grant'!$A$6:$E$45,2,FALSE)))</f>
        <v/>
      </c>
      <c r="C127" s="34" t="str">
        <f>IF(A127="","",(VLOOKUP(A127,'II.Distribution of grant'!$A$6:$E$45,4,FALSE)))</f>
        <v/>
      </c>
      <c r="D127" s="11" t="str">
        <f>IF(C127=""," ",VLOOKUP(C127,'Ceiling - Project impl.'!$A$1:$F$204,2,FALSE))</f>
        <v xml:space="preserve"> </v>
      </c>
      <c r="E127" s="6"/>
      <c r="F127" s="6"/>
      <c r="G127" s="6"/>
      <c r="H127" s="6"/>
      <c r="I127" s="41"/>
      <c r="J127" s="42"/>
      <c r="K127" s="35">
        <f t="shared" si="39"/>
        <v>0</v>
      </c>
      <c r="L127" s="13">
        <f t="shared" si="40"/>
        <v>0</v>
      </c>
      <c r="M127" s="42"/>
      <c r="N127" s="103"/>
      <c r="O127" s="103"/>
      <c r="P127" s="109" t="str">
        <f t="shared" si="41"/>
        <v/>
      </c>
      <c r="Q127" s="35">
        <f t="shared" si="42"/>
        <v>0</v>
      </c>
      <c r="R127" s="13" t="str">
        <f t="shared" si="43"/>
        <v xml:space="preserve"> </v>
      </c>
      <c r="S127" s="480"/>
      <c r="T127" s="481"/>
      <c r="U127" s="121"/>
      <c r="V127" s="186">
        <f t="shared" si="44"/>
        <v>0</v>
      </c>
      <c r="W127" s="187"/>
      <c r="X127" s="188" t="s">
        <v>461</v>
      </c>
      <c r="Y127" s="189">
        <f t="shared" si="45"/>
        <v>0</v>
      </c>
      <c r="Z127" s="186">
        <f t="shared" si="46"/>
        <v>0</v>
      </c>
      <c r="AA127" s="187"/>
      <c r="AB127" s="188" t="s">
        <v>462</v>
      </c>
      <c r="AC127" s="191">
        <f t="shared" si="47"/>
        <v>0</v>
      </c>
      <c r="AD127" s="192">
        <f t="shared" si="48"/>
        <v>0</v>
      </c>
      <c r="AE127" s="482"/>
      <c r="AF127" s="482"/>
      <c r="AG127" s="482"/>
    </row>
    <row r="128" spans="1:33" s="141" customFormat="1" x14ac:dyDescent="0.2">
      <c r="A128" s="38"/>
      <c r="B128" s="34" t="str">
        <f>IF(A128="","",(VLOOKUP(A128,'II.Distribution of grant'!$A$6:$E$45,2,FALSE)))</f>
        <v/>
      </c>
      <c r="C128" s="34" t="str">
        <f>IF(A128="","",(VLOOKUP(A128,'II.Distribution of grant'!$A$6:$E$45,4,FALSE)))</f>
        <v/>
      </c>
      <c r="D128" s="11" t="str">
        <f>IF(C128=""," ",VLOOKUP(C128,'Ceiling - Project impl.'!$A$1:$F$204,2,FALSE))</f>
        <v xml:space="preserve"> </v>
      </c>
      <c r="E128" s="6"/>
      <c r="F128" s="6"/>
      <c r="G128" s="6"/>
      <c r="H128" s="6"/>
      <c r="I128" s="41"/>
      <c r="J128" s="42"/>
      <c r="K128" s="35">
        <f t="shared" si="39"/>
        <v>0</v>
      </c>
      <c r="L128" s="13">
        <f t="shared" si="40"/>
        <v>0</v>
      </c>
      <c r="M128" s="42"/>
      <c r="N128" s="103"/>
      <c r="O128" s="103"/>
      <c r="P128" s="109" t="str">
        <f t="shared" si="41"/>
        <v/>
      </c>
      <c r="Q128" s="35">
        <f t="shared" si="42"/>
        <v>0</v>
      </c>
      <c r="R128" s="13" t="str">
        <f t="shared" si="43"/>
        <v xml:space="preserve"> </v>
      </c>
      <c r="S128" s="480"/>
      <c r="T128" s="481"/>
      <c r="U128" s="121"/>
      <c r="V128" s="186">
        <f t="shared" si="44"/>
        <v>0</v>
      </c>
      <c r="W128" s="187"/>
      <c r="X128" s="188" t="s">
        <v>461</v>
      </c>
      <c r="Y128" s="189">
        <f t="shared" si="45"/>
        <v>0</v>
      </c>
      <c r="Z128" s="186">
        <f t="shared" si="46"/>
        <v>0</v>
      </c>
      <c r="AA128" s="187"/>
      <c r="AB128" s="188" t="s">
        <v>462</v>
      </c>
      <c r="AC128" s="191">
        <f t="shared" si="47"/>
        <v>0</v>
      </c>
      <c r="AD128" s="192">
        <f t="shared" si="48"/>
        <v>0</v>
      </c>
      <c r="AE128" s="482"/>
      <c r="AF128" s="482"/>
      <c r="AG128" s="482"/>
    </row>
    <row r="129" spans="1:33" s="141" customFormat="1" x14ac:dyDescent="0.2">
      <c r="A129" s="38"/>
      <c r="B129" s="34" t="str">
        <f>IF(A129="","",(VLOOKUP(A129,'II.Distribution of grant'!$A$6:$E$45,2,FALSE)))</f>
        <v/>
      </c>
      <c r="C129" s="34" t="str">
        <f>IF(A129="","",(VLOOKUP(A129,'II.Distribution of grant'!$A$6:$E$45,4,FALSE)))</f>
        <v/>
      </c>
      <c r="D129" s="11" t="str">
        <f>IF(C129=""," ",VLOOKUP(C129,'Ceiling - Project impl.'!$A$1:$F$204,2,FALSE))</f>
        <v xml:space="preserve"> </v>
      </c>
      <c r="E129" s="6"/>
      <c r="F129" s="6"/>
      <c r="G129" s="6"/>
      <c r="H129" s="6"/>
      <c r="I129" s="41"/>
      <c r="J129" s="42"/>
      <c r="K129" s="35">
        <f t="shared" si="39"/>
        <v>0</v>
      </c>
      <c r="L129" s="13">
        <f t="shared" si="40"/>
        <v>0</v>
      </c>
      <c r="M129" s="42"/>
      <c r="N129" s="103"/>
      <c r="O129" s="103"/>
      <c r="P129" s="109" t="str">
        <f t="shared" si="41"/>
        <v/>
      </c>
      <c r="Q129" s="35">
        <f t="shared" si="42"/>
        <v>0</v>
      </c>
      <c r="R129" s="13" t="str">
        <f t="shared" si="43"/>
        <v xml:space="preserve"> </v>
      </c>
      <c r="S129" s="480"/>
      <c r="T129" s="481"/>
      <c r="U129" s="121"/>
      <c r="V129" s="186">
        <f t="shared" si="44"/>
        <v>0</v>
      </c>
      <c r="W129" s="187"/>
      <c r="X129" s="188" t="s">
        <v>461</v>
      </c>
      <c r="Y129" s="189">
        <f t="shared" si="45"/>
        <v>0</v>
      </c>
      <c r="Z129" s="186">
        <f t="shared" si="46"/>
        <v>0</v>
      </c>
      <c r="AA129" s="187"/>
      <c r="AB129" s="188" t="s">
        <v>462</v>
      </c>
      <c r="AC129" s="191">
        <f t="shared" si="47"/>
        <v>0</v>
      </c>
      <c r="AD129" s="192">
        <f t="shared" si="48"/>
        <v>0</v>
      </c>
      <c r="AE129" s="482"/>
      <c r="AF129" s="482"/>
      <c r="AG129" s="482"/>
    </row>
    <row r="130" spans="1:33" s="141" customFormat="1" x14ac:dyDescent="0.2">
      <c r="A130" s="38"/>
      <c r="B130" s="34" t="str">
        <f>IF(A130="","",(VLOOKUP(A130,'II.Distribution of grant'!$A$6:$E$45,2,FALSE)))</f>
        <v/>
      </c>
      <c r="C130" s="34" t="str">
        <f>IF(A130="","",(VLOOKUP(A130,'II.Distribution of grant'!$A$6:$E$45,4,FALSE)))</f>
        <v/>
      </c>
      <c r="D130" s="11" t="str">
        <f>IF(C130=""," ",VLOOKUP(C130,'Ceiling - Project impl.'!$A$1:$F$204,2,FALSE))</f>
        <v xml:space="preserve"> </v>
      </c>
      <c r="E130" s="6"/>
      <c r="F130" s="6"/>
      <c r="G130" s="6"/>
      <c r="H130" s="6"/>
      <c r="I130" s="41"/>
      <c r="J130" s="42"/>
      <c r="K130" s="35">
        <f t="shared" si="39"/>
        <v>0</v>
      </c>
      <c r="L130" s="13">
        <f t="shared" si="40"/>
        <v>0</v>
      </c>
      <c r="M130" s="42"/>
      <c r="N130" s="103"/>
      <c r="O130" s="103"/>
      <c r="P130" s="109" t="str">
        <f t="shared" si="41"/>
        <v/>
      </c>
      <c r="Q130" s="35">
        <f t="shared" si="42"/>
        <v>0</v>
      </c>
      <c r="R130" s="13" t="str">
        <f t="shared" si="43"/>
        <v xml:space="preserve"> </v>
      </c>
      <c r="S130" s="480"/>
      <c r="T130" s="481"/>
      <c r="U130" s="121"/>
      <c r="V130" s="186">
        <f t="shared" si="44"/>
        <v>0</v>
      </c>
      <c r="W130" s="187"/>
      <c r="X130" s="188" t="s">
        <v>461</v>
      </c>
      <c r="Y130" s="189">
        <f t="shared" si="45"/>
        <v>0</v>
      </c>
      <c r="Z130" s="186">
        <f t="shared" si="46"/>
        <v>0</v>
      </c>
      <c r="AA130" s="187"/>
      <c r="AB130" s="188" t="s">
        <v>462</v>
      </c>
      <c r="AC130" s="191">
        <f t="shared" si="47"/>
        <v>0</v>
      </c>
      <c r="AD130" s="192">
        <f t="shared" si="48"/>
        <v>0</v>
      </c>
      <c r="AE130" s="482"/>
      <c r="AF130" s="482"/>
      <c r="AG130" s="482"/>
    </row>
    <row r="131" spans="1:33" s="141" customFormat="1" x14ac:dyDescent="0.2">
      <c r="A131" s="38"/>
      <c r="B131" s="34" t="str">
        <f>IF(A131="","",(VLOOKUP(A131,'II.Distribution of grant'!$A$6:$E$45,2,FALSE)))</f>
        <v/>
      </c>
      <c r="C131" s="34" t="str">
        <f>IF(A131="","",(VLOOKUP(A131,'II.Distribution of grant'!$A$6:$E$45,4,FALSE)))</f>
        <v/>
      </c>
      <c r="D131" s="11" t="str">
        <f>IF(C131=""," ",VLOOKUP(C131,'Ceiling - Project impl.'!$A$1:$F$204,2,FALSE))</f>
        <v xml:space="preserve"> </v>
      </c>
      <c r="E131" s="6"/>
      <c r="F131" s="6"/>
      <c r="G131" s="6"/>
      <c r="H131" s="6"/>
      <c r="I131" s="41"/>
      <c r="J131" s="42"/>
      <c r="K131" s="35">
        <f t="shared" ref="K131:K172" si="49">+IFERROR(VLOOKUP(I131,$B$5:$I$6,8,FALSE),0)</f>
        <v>0</v>
      </c>
      <c r="L131" s="13">
        <f t="shared" ref="L131:L172" si="50">IFERROR(J131*K131," ")</f>
        <v>0</v>
      </c>
      <c r="M131" s="42"/>
      <c r="N131" s="103"/>
      <c r="O131" s="103"/>
      <c r="P131" s="109" t="str">
        <f t="shared" ref="P131:P172" si="51">+IF(N131=0,"",(O131-(N131-1)))</f>
        <v/>
      </c>
      <c r="Q131" s="35">
        <f t="shared" ref="Q131:Q172" si="52">IFERROR(VLOOKUP(M131,$K$5:$S$8,9,FALSE),0)</f>
        <v>0</v>
      </c>
      <c r="R131" s="13" t="str">
        <f t="shared" ref="R131:R172" si="53">IFERROR(P131*Q131," ")</f>
        <v xml:space="preserve"> </v>
      </c>
      <c r="S131" s="480"/>
      <c r="T131" s="481"/>
      <c r="U131" s="121"/>
      <c r="V131" s="186">
        <f t="shared" ref="V131:V172" si="54">IFERROR(J131*K131,0)</f>
        <v>0</v>
      </c>
      <c r="W131" s="187"/>
      <c r="X131" s="188" t="s">
        <v>461</v>
      </c>
      <c r="Y131" s="189">
        <f t="shared" ref="Y131:Y172" si="55">+V131-W131</f>
        <v>0</v>
      </c>
      <c r="Z131" s="186">
        <f t="shared" ref="Z131:Z172" si="56">IFERROR(P131*Q131,0)</f>
        <v>0</v>
      </c>
      <c r="AA131" s="187"/>
      <c r="AB131" s="188" t="s">
        <v>462</v>
      </c>
      <c r="AC131" s="191">
        <f t="shared" ref="AC131:AC172" si="57">+Z131-AA131</f>
        <v>0</v>
      </c>
      <c r="AD131" s="192">
        <f t="shared" ref="AD131:AD172" si="58">+W131+AA131</f>
        <v>0</v>
      </c>
      <c r="AE131" s="482"/>
      <c r="AF131" s="482"/>
      <c r="AG131" s="482"/>
    </row>
    <row r="132" spans="1:33" s="141" customFormat="1" x14ac:dyDescent="0.2">
      <c r="A132" s="38"/>
      <c r="B132" s="34" t="str">
        <f>IF(A132="","",(VLOOKUP(A132,'II.Distribution of grant'!$A$6:$E$45,2,FALSE)))</f>
        <v/>
      </c>
      <c r="C132" s="34" t="str">
        <f>IF(A132="","",(VLOOKUP(A132,'II.Distribution of grant'!$A$6:$E$45,4,FALSE)))</f>
        <v/>
      </c>
      <c r="D132" s="11" t="str">
        <f>IF(C132=""," ",VLOOKUP(C132,'Ceiling - Project impl.'!$A$1:$F$204,2,FALSE))</f>
        <v xml:space="preserve"> </v>
      </c>
      <c r="E132" s="6"/>
      <c r="F132" s="6"/>
      <c r="G132" s="6"/>
      <c r="H132" s="6"/>
      <c r="I132" s="41"/>
      <c r="J132" s="42"/>
      <c r="K132" s="35">
        <f t="shared" si="49"/>
        <v>0</v>
      </c>
      <c r="L132" s="13">
        <f t="shared" si="50"/>
        <v>0</v>
      </c>
      <c r="M132" s="42"/>
      <c r="N132" s="103"/>
      <c r="O132" s="103"/>
      <c r="P132" s="109" t="str">
        <f t="shared" si="51"/>
        <v/>
      </c>
      <c r="Q132" s="35">
        <f t="shared" si="52"/>
        <v>0</v>
      </c>
      <c r="R132" s="13" t="str">
        <f t="shared" si="53"/>
        <v xml:space="preserve"> </v>
      </c>
      <c r="S132" s="480"/>
      <c r="T132" s="481"/>
      <c r="U132" s="121"/>
      <c r="V132" s="186">
        <f t="shared" si="54"/>
        <v>0</v>
      </c>
      <c r="W132" s="187"/>
      <c r="X132" s="188" t="s">
        <v>461</v>
      </c>
      <c r="Y132" s="189">
        <f t="shared" si="55"/>
        <v>0</v>
      </c>
      <c r="Z132" s="186">
        <f t="shared" si="56"/>
        <v>0</v>
      </c>
      <c r="AA132" s="187"/>
      <c r="AB132" s="188" t="s">
        <v>462</v>
      </c>
      <c r="AC132" s="191">
        <f t="shared" si="57"/>
        <v>0</v>
      </c>
      <c r="AD132" s="192">
        <f t="shared" si="58"/>
        <v>0</v>
      </c>
      <c r="AE132" s="482"/>
      <c r="AF132" s="482"/>
      <c r="AG132" s="482"/>
    </row>
    <row r="133" spans="1:33" s="141" customFormat="1" x14ac:dyDescent="0.2">
      <c r="A133" s="38"/>
      <c r="B133" s="34" t="str">
        <f>IF(A133="","",(VLOOKUP(A133,'II.Distribution of grant'!$A$6:$E$45,2,FALSE)))</f>
        <v/>
      </c>
      <c r="C133" s="34" t="str">
        <f>IF(A133="","",(VLOOKUP(A133,'II.Distribution of grant'!$A$6:$E$45,4,FALSE)))</f>
        <v/>
      </c>
      <c r="D133" s="11" t="str">
        <f>IF(C133=""," ",VLOOKUP(C133,'Ceiling - Project impl.'!$A$1:$F$204,2,FALSE))</f>
        <v xml:space="preserve"> </v>
      </c>
      <c r="E133" s="6"/>
      <c r="F133" s="6"/>
      <c r="G133" s="6"/>
      <c r="H133" s="6"/>
      <c r="I133" s="41"/>
      <c r="J133" s="42"/>
      <c r="K133" s="35">
        <f t="shared" si="49"/>
        <v>0</v>
      </c>
      <c r="L133" s="13">
        <f t="shared" si="50"/>
        <v>0</v>
      </c>
      <c r="M133" s="42"/>
      <c r="N133" s="103"/>
      <c r="O133" s="103"/>
      <c r="P133" s="109" t="str">
        <f t="shared" si="51"/>
        <v/>
      </c>
      <c r="Q133" s="35">
        <f t="shared" si="52"/>
        <v>0</v>
      </c>
      <c r="R133" s="13" t="str">
        <f t="shared" si="53"/>
        <v xml:space="preserve"> </v>
      </c>
      <c r="S133" s="480"/>
      <c r="T133" s="481"/>
      <c r="U133" s="121"/>
      <c r="V133" s="186">
        <f t="shared" si="54"/>
        <v>0</v>
      </c>
      <c r="W133" s="187"/>
      <c r="X133" s="188" t="s">
        <v>461</v>
      </c>
      <c r="Y133" s="189">
        <f t="shared" si="55"/>
        <v>0</v>
      </c>
      <c r="Z133" s="186">
        <f t="shared" si="56"/>
        <v>0</v>
      </c>
      <c r="AA133" s="187"/>
      <c r="AB133" s="188" t="s">
        <v>462</v>
      </c>
      <c r="AC133" s="191">
        <f t="shared" si="57"/>
        <v>0</v>
      </c>
      <c r="AD133" s="192">
        <f t="shared" si="58"/>
        <v>0</v>
      </c>
      <c r="AE133" s="482"/>
      <c r="AF133" s="482"/>
      <c r="AG133" s="482"/>
    </row>
    <row r="134" spans="1:33" s="141" customFormat="1" x14ac:dyDescent="0.2">
      <c r="A134" s="38"/>
      <c r="B134" s="34" t="str">
        <f>IF(A134="","",(VLOOKUP(A134,'II.Distribution of grant'!$A$6:$E$45,2,FALSE)))</f>
        <v/>
      </c>
      <c r="C134" s="34" t="str">
        <f>IF(A134="","",(VLOOKUP(A134,'II.Distribution of grant'!$A$6:$E$45,4,FALSE)))</f>
        <v/>
      </c>
      <c r="D134" s="11" t="str">
        <f>IF(C134=""," ",VLOOKUP(C134,'Ceiling - Project impl.'!$A$1:$F$204,2,FALSE))</f>
        <v xml:space="preserve"> </v>
      </c>
      <c r="E134" s="6"/>
      <c r="F134" s="6"/>
      <c r="G134" s="6"/>
      <c r="H134" s="6"/>
      <c r="I134" s="41"/>
      <c r="J134" s="42"/>
      <c r="K134" s="35">
        <f t="shared" si="49"/>
        <v>0</v>
      </c>
      <c r="L134" s="13">
        <f t="shared" si="50"/>
        <v>0</v>
      </c>
      <c r="M134" s="42"/>
      <c r="N134" s="103"/>
      <c r="O134" s="103"/>
      <c r="P134" s="109" t="str">
        <f t="shared" si="51"/>
        <v/>
      </c>
      <c r="Q134" s="35">
        <f t="shared" si="52"/>
        <v>0</v>
      </c>
      <c r="R134" s="13" t="str">
        <f t="shared" si="53"/>
        <v xml:space="preserve"> </v>
      </c>
      <c r="S134" s="480"/>
      <c r="T134" s="481"/>
      <c r="U134" s="121"/>
      <c r="V134" s="186">
        <f t="shared" si="54"/>
        <v>0</v>
      </c>
      <c r="W134" s="187"/>
      <c r="X134" s="188" t="s">
        <v>461</v>
      </c>
      <c r="Y134" s="189">
        <f t="shared" si="55"/>
        <v>0</v>
      </c>
      <c r="Z134" s="186">
        <f t="shared" si="56"/>
        <v>0</v>
      </c>
      <c r="AA134" s="187"/>
      <c r="AB134" s="188" t="s">
        <v>462</v>
      </c>
      <c r="AC134" s="191">
        <f t="shared" si="57"/>
        <v>0</v>
      </c>
      <c r="AD134" s="192">
        <f t="shared" si="58"/>
        <v>0</v>
      </c>
      <c r="AE134" s="482"/>
      <c r="AF134" s="482"/>
      <c r="AG134" s="482"/>
    </row>
    <row r="135" spans="1:33" s="141" customFormat="1" x14ac:dyDescent="0.2">
      <c r="A135" s="38"/>
      <c r="B135" s="34" t="str">
        <f>IF(A135="","",(VLOOKUP(A135,'II.Distribution of grant'!$A$6:$E$45,2,FALSE)))</f>
        <v/>
      </c>
      <c r="C135" s="34" t="str">
        <f>IF(A135="","",(VLOOKUP(A135,'II.Distribution of grant'!$A$6:$E$45,4,FALSE)))</f>
        <v/>
      </c>
      <c r="D135" s="11" t="str">
        <f>IF(C135=""," ",VLOOKUP(C135,'Ceiling - Project impl.'!$A$1:$F$204,2,FALSE))</f>
        <v xml:space="preserve"> </v>
      </c>
      <c r="E135" s="6"/>
      <c r="F135" s="6"/>
      <c r="G135" s="6"/>
      <c r="H135" s="6"/>
      <c r="I135" s="41"/>
      <c r="J135" s="42"/>
      <c r="K135" s="35">
        <f t="shared" si="49"/>
        <v>0</v>
      </c>
      <c r="L135" s="13">
        <f t="shared" si="50"/>
        <v>0</v>
      </c>
      <c r="M135" s="42"/>
      <c r="N135" s="103"/>
      <c r="O135" s="103"/>
      <c r="P135" s="109" t="str">
        <f t="shared" si="51"/>
        <v/>
      </c>
      <c r="Q135" s="35">
        <f t="shared" si="52"/>
        <v>0</v>
      </c>
      <c r="R135" s="13" t="str">
        <f t="shared" si="53"/>
        <v xml:space="preserve"> </v>
      </c>
      <c r="S135" s="480"/>
      <c r="T135" s="481"/>
      <c r="U135" s="121"/>
      <c r="V135" s="186">
        <f t="shared" si="54"/>
        <v>0</v>
      </c>
      <c r="W135" s="187"/>
      <c r="X135" s="188" t="s">
        <v>461</v>
      </c>
      <c r="Y135" s="189">
        <f t="shared" si="55"/>
        <v>0</v>
      </c>
      <c r="Z135" s="186">
        <f t="shared" si="56"/>
        <v>0</v>
      </c>
      <c r="AA135" s="187"/>
      <c r="AB135" s="188" t="s">
        <v>462</v>
      </c>
      <c r="AC135" s="191">
        <f t="shared" si="57"/>
        <v>0</v>
      </c>
      <c r="AD135" s="192">
        <f t="shared" si="58"/>
        <v>0</v>
      </c>
      <c r="AE135" s="482"/>
      <c r="AF135" s="482"/>
      <c r="AG135" s="482"/>
    </row>
    <row r="136" spans="1:33" s="141" customFormat="1" x14ac:dyDescent="0.2">
      <c r="A136" s="38"/>
      <c r="B136" s="34" t="str">
        <f>IF(A136="","",(VLOOKUP(A136,'II.Distribution of grant'!$A$6:$E$45,2,FALSE)))</f>
        <v/>
      </c>
      <c r="C136" s="34" t="str">
        <f>IF(A136="","",(VLOOKUP(A136,'II.Distribution of grant'!$A$6:$E$45,4,FALSE)))</f>
        <v/>
      </c>
      <c r="D136" s="11" t="str">
        <f>IF(C136=""," ",VLOOKUP(C136,'Ceiling - Project impl.'!$A$1:$F$204,2,FALSE))</f>
        <v xml:space="preserve"> </v>
      </c>
      <c r="E136" s="6"/>
      <c r="F136" s="6"/>
      <c r="G136" s="6"/>
      <c r="H136" s="6"/>
      <c r="I136" s="41"/>
      <c r="J136" s="42"/>
      <c r="K136" s="35">
        <f t="shared" si="49"/>
        <v>0</v>
      </c>
      <c r="L136" s="13">
        <f t="shared" si="50"/>
        <v>0</v>
      </c>
      <c r="M136" s="42"/>
      <c r="N136" s="103"/>
      <c r="O136" s="103"/>
      <c r="P136" s="109" t="str">
        <f t="shared" si="51"/>
        <v/>
      </c>
      <c r="Q136" s="35">
        <f t="shared" si="52"/>
        <v>0</v>
      </c>
      <c r="R136" s="13" t="str">
        <f t="shared" si="53"/>
        <v xml:space="preserve"> </v>
      </c>
      <c r="S136" s="480"/>
      <c r="T136" s="481"/>
      <c r="U136" s="121"/>
      <c r="V136" s="186">
        <f t="shared" si="54"/>
        <v>0</v>
      </c>
      <c r="W136" s="187"/>
      <c r="X136" s="188" t="s">
        <v>461</v>
      </c>
      <c r="Y136" s="189">
        <f t="shared" si="55"/>
        <v>0</v>
      </c>
      <c r="Z136" s="186">
        <f t="shared" si="56"/>
        <v>0</v>
      </c>
      <c r="AA136" s="187"/>
      <c r="AB136" s="188" t="s">
        <v>462</v>
      </c>
      <c r="AC136" s="191">
        <f t="shared" si="57"/>
        <v>0</v>
      </c>
      <c r="AD136" s="192">
        <f t="shared" si="58"/>
        <v>0</v>
      </c>
      <c r="AE136" s="482"/>
      <c r="AF136" s="482"/>
      <c r="AG136" s="482"/>
    </row>
    <row r="137" spans="1:33" s="141" customFormat="1" x14ac:dyDescent="0.2">
      <c r="A137" s="38"/>
      <c r="B137" s="34" t="str">
        <f>IF(A137="","",(VLOOKUP(A137,'II.Distribution of grant'!$A$6:$E$45,2,FALSE)))</f>
        <v/>
      </c>
      <c r="C137" s="34" t="str">
        <f>IF(A137="","",(VLOOKUP(A137,'II.Distribution of grant'!$A$6:$E$45,4,FALSE)))</f>
        <v/>
      </c>
      <c r="D137" s="11" t="str">
        <f>IF(C137=""," ",VLOOKUP(C137,'Ceiling - Project impl.'!$A$1:$F$204,2,FALSE))</f>
        <v xml:space="preserve"> </v>
      </c>
      <c r="E137" s="6"/>
      <c r="F137" s="6"/>
      <c r="G137" s="6"/>
      <c r="H137" s="6"/>
      <c r="I137" s="41"/>
      <c r="J137" s="42"/>
      <c r="K137" s="35">
        <f t="shared" si="49"/>
        <v>0</v>
      </c>
      <c r="L137" s="13">
        <f t="shared" si="50"/>
        <v>0</v>
      </c>
      <c r="M137" s="42"/>
      <c r="N137" s="103"/>
      <c r="O137" s="103"/>
      <c r="P137" s="109" t="str">
        <f t="shared" si="51"/>
        <v/>
      </c>
      <c r="Q137" s="35">
        <f t="shared" si="52"/>
        <v>0</v>
      </c>
      <c r="R137" s="13" t="str">
        <f t="shared" si="53"/>
        <v xml:space="preserve"> </v>
      </c>
      <c r="S137" s="480"/>
      <c r="T137" s="481"/>
      <c r="U137" s="121"/>
      <c r="V137" s="186">
        <f t="shared" si="54"/>
        <v>0</v>
      </c>
      <c r="W137" s="187"/>
      <c r="X137" s="188" t="s">
        <v>461</v>
      </c>
      <c r="Y137" s="189">
        <f t="shared" si="55"/>
        <v>0</v>
      </c>
      <c r="Z137" s="186">
        <f t="shared" si="56"/>
        <v>0</v>
      </c>
      <c r="AA137" s="187"/>
      <c r="AB137" s="188" t="s">
        <v>462</v>
      </c>
      <c r="AC137" s="191">
        <f t="shared" si="57"/>
        <v>0</v>
      </c>
      <c r="AD137" s="192">
        <f t="shared" si="58"/>
        <v>0</v>
      </c>
      <c r="AE137" s="482"/>
      <c r="AF137" s="482"/>
      <c r="AG137" s="482"/>
    </row>
    <row r="138" spans="1:33" s="141" customFormat="1" x14ac:dyDescent="0.2">
      <c r="A138" s="38"/>
      <c r="B138" s="34" t="str">
        <f>IF(A138="","",(VLOOKUP(A138,'II.Distribution of grant'!$A$6:$E$45,2,FALSE)))</f>
        <v/>
      </c>
      <c r="C138" s="34" t="str">
        <f>IF(A138="","",(VLOOKUP(A138,'II.Distribution of grant'!$A$6:$E$45,4,FALSE)))</f>
        <v/>
      </c>
      <c r="D138" s="11" t="str">
        <f>IF(C138=""," ",VLOOKUP(C138,'Ceiling - Project impl.'!$A$1:$F$204,2,FALSE))</f>
        <v xml:space="preserve"> </v>
      </c>
      <c r="E138" s="6"/>
      <c r="F138" s="6"/>
      <c r="G138" s="6"/>
      <c r="H138" s="6"/>
      <c r="I138" s="41"/>
      <c r="J138" s="42"/>
      <c r="K138" s="35">
        <f t="shared" si="49"/>
        <v>0</v>
      </c>
      <c r="L138" s="13">
        <f t="shared" si="50"/>
        <v>0</v>
      </c>
      <c r="M138" s="42"/>
      <c r="N138" s="103"/>
      <c r="O138" s="103"/>
      <c r="P138" s="109" t="str">
        <f t="shared" si="51"/>
        <v/>
      </c>
      <c r="Q138" s="35">
        <f t="shared" si="52"/>
        <v>0</v>
      </c>
      <c r="R138" s="13" t="str">
        <f t="shared" si="53"/>
        <v xml:space="preserve"> </v>
      </c>
      <c r="S138" s="480"/>
      <c r="T138" s="481"/>
      <c r="U138" s="121"/>
      <c r="V138" s="186">
        <f t="shared" si="54"/>
        <v>0</v>
      </c>
      <c r="W138" s="187"/>
      <c r="X138" s="188" t="s">
        <v>461</v>
      </c>
      <c r="Y138" s="189">
        <f t="shared" si="55"/>
        <v>0</v>
      </c>
      <c r="Z138" s="186">
        <f t="shared" si="56"/>
        <v>0</v>
      </c>
      <c r="AA138" s="187"/>
      <c r="AB138" s="188" t="s">
        <v>462</v>
      </c>
      <c r="AC138" s="191">
        <f t="shared" si="57"/>
        <v>0</v>
      </c>
      <c r="AD138" s="192">
        <f t="shared" si="58"/>
        <v>0</v>
      </c>
      <c r="AE138" s="482"/>
      <c r="AF138" s="482"/>
      <c r="AG138" s="482"/>
    </row>
    <row r="139" spans="1:33" s="141" customFormat="1" x14ac:dyDescent="0.2">
      <c r="A139" s="38"/>
      <c r="B139" s="34" t="str">
        <f>IF(A139="","",(VLOOKUP(A139,'II.Distribution of grant'!$A$6:$E$45,2,FALSE)))</f>
        <v/>
      </c>
      <c r="C139" s="34" t="str">
        <f>IF(A139="","",(VLOOKUP(A139,'II.Distribution of grant'!$A$6:$E$45,4,FALSE)))</f>
        <v/>
      </c>
      <c r="D139" s="11" t="str">
        <f>IF(C139=""," ",VLOOKUP(C139,'Ceiling - Project impl.'!$A$1:$F$204,2,FALSE))</f>
        <v xml:space="preserve"> </v>
      </c>
      <c r="E139" s="6"/>
      <c r="F139" s="6"/>
      <c r="G139" s="6"/>
      <c r="H139" s="6"/>
      <c r="I139" s="41"/>
      <c r="J139" s="42"/>
      <c r="K139" s="35">
        <f t="shared" si="49"/>
        <v>0</v>
      </c>
      <c r="L139" s="13">
        <f t="shared" si="50"/>
        <v>0</v>
      </c>
      <c r="M139" s="42"/>
      <c r="N139" s="103"/>
      <c r="O139" s="103"/>
      <c r="P139" s="109" t="str">
        <f t="shared" si="51"/>
        <v/>
      </c>
      <c r="Q139" s="35">
        <f t="shared" si="52"/>
        <v>0</v>
      </c>
      <c r="R139" s="13" t="str">
        <f t="shared" si="53"/>
        <v xml:space="preserve"> </v>
      </c>
      <c r="S139" s="480"/>
      <c r="T139" s="481"/>
      <c r="U139" s="121"/>
      <c r="V139" s="186">
        <f t="shared" si="54"/>
        <v>0</v>
      </c>
      <c r="W139" s="187"/>
      <c r="X139" s="188" t="s">
        <v>461</v>
      </c>
      <c r="Y139" s="189">
        <f t="shared" si="55"/>
        <v>0</v>
      </c>
      <c r="Z139" s="186">
        <f t="shared" si="56"/>
        <v>0</v>
      </c>
      <c r="AA139" s="187"/>
      <c r="AB139" s="188" t="s">
        <v>462</v>
      </c>
      <c r="AC139" s="191">
        <f t="shared" si="57"/>
        <v>0</v>
      </c>
      <c r="AD139" s="192">
        <f t="shared" si="58"/>
        <v>0</v>
      </c>
      <c r="AE139" s="482"/>
      <c r="AF139" s="482"/>
      <c r="AG139" s="482"/>
    </row>
    <row r="140" spans="1:33" s="141" customFormat="1" x14ac:dyDescent="0.2">
      <c r="A140" s="38"/>
      <c r="B140" s="34" t="str">
        <f>IF(A140="","",(VLOOKUP(A140,'II.Distribution of grant'!$A$6:$E$45,2,FALSE)))</f>
        <v/>
      </c>
      <c r="C140" s="34" t="str">
        <f>IF(A140="","",(VLOOKUP(A140,'II.Distribution of grant'!$A$6:$E$45,4,FALSE)))</f>
        <v/>
      </c>
      <c r="D140" s="11" t="str">
        <f>IF(C140=""," ",VLOOKUP(C140,'Ceiling - Project impl.'!$A$1:$F$204,2,FALSE))</f>
        <v xml:space="preserve"> </v>
      </c>
      <c r="E140" s="6"/>
      <c r="F140" s="6"/>
      <c r="G140" s="6"/>
      <c r="H140" s="6"/>
      <c r="I140" s="41"/>
      <c r="J140" s="42"/>
      <c r="K140" s="35">
        <f t="shared" si="49"/>
        <v>0</v>
      </c>
      <c r="L140" s="13">
        <f t="shared" si="50"/>
        <v>0</v>
      </c>
      <c r="M140" s="42"/>
      <c r="N140" s="103"/>
      <c r="O140" s="103"/>
      <c r="P140" s="109" t="str">
        <f t="shared" si="51"/>
        <v/>
      </c>
      <c r="Q140" s="35">
        <f t="shared" si="52"/>
        <v>0</v>
      </c>
      <c r="R140" s="13" t="str">
        <f t="shared" si="53"/>
        <v xml:space="preserve"> </v>
      </c>
      <c r="S140" s="480"/>
      <c r="T140" s="481"/>
      <c r="U140" s="121"/>
      <c r="V140" s="186">
        <f t="shared" si="54"/>
        <v>0</v>
      </c>
      <c r="W140" s="187"/>
      <c r="X140" s="188" t="s">
        <v>461</v>
      </c>
      <c r="Y140" s="189">
        <f t="shared" si="55"/>
        <v>0</v>
      </c>
      <c r="Z140" s="186">
        <f t="shared" si="56"/>
        <v>0</v>
      </c>
      <c r="AA140" s="187"/>
      <c r="AB140" s="188" t="s">
        <v>462</v>
      </c>
      <c r="AC140" s="191">
        <f t="shared" si="57"/>
        <v>0</v>
      </c>
      <c r="AD140" s="192">
        <f t="shared" si="58"/>
        <v>0</v>
      </c>
      <c r="AE140" s="482"/>
      <c r="AF140" s="482"/>
      <c r="AG140" s="482"/>
    </row>
    <row r="141" spans="1:33" s="141" customFormat="1" x14ac:dyDescent="0.2">
      <c r="A141" s="38"/>
      <c r="B141" s="34" t="str">
        <f>IF(A141="","",(VLOOKUP(A141,'II.Distribution of grant'!$A$6:$E$45,2,FALSE)))</f>
        <v/>
      </c>
      <c r="C141" s="34" t="str">
        <f>IF(A141="","",(VLOOKUP(A141,'II.Distribution of grant'!$A$6:$E$45,4,FALSE)))</f>
        <v/>
      </c>
      <c r="D141" s="11" t="str">
        <f>IF(C141=""," ",VLOOKUP(C141,'Ceiling - Project impl.'!$A$1:$F$204,2,FALSE))</f>
        <v xml:space="preserve"> </v>
      </c>
      <c r="E141" s="6"/>
      <c r="F141" s="6"/>
      <c r="G141" s="6"/>
      <c r="H141" s="6"/>
      <c r="I141" s="41"/>
      <c r="J141" s="42"/>
      <c r="K141" s="35">
        <f t="shared" si="49"/>
        <v>0</v>
      </c>
      <c r="L141" s="13">
        <f t="shared" si="50"/>
        <v>0</v>
      </c>
      <c r="M141" s="42"/>
      <c r="N141" s="103"/>
      <c r="O141" s="103"/>
      <c r="P141" s="109" t="str">
        <f t="shared" si="51"/>
        <v/>
      </c>
      <c r="Q141" s="35">
        <f t="shared" si="52"/>
        <v>0</v>
      </c>
      <c r="R141" s="13" t="str">
        <f t="shared" si="53"/>
        <v xml:space="preserve"> </v>
      </c>
      <c r="S141" s="480"/>
      <c r="T141" s="481"/>
      <c r="U141" s="121"/>
      <c r="V141" s="186">
        <f t="shared" si="54"/>
        <v>0</v>
      </c>
      <c r="W141" s="187"/>
      <c r="X141" s="188" t="s">
        <v>461</v>
      </c>
      <c r="Y141" s="189">
        <f t="shared" si="55"/>
        <v>0</v>
      </c>
      <c r="Z141" s="186">
        <f t="shared" si="56"/>
        <v>0</v>
      </c>
      <c r="AA141" s="187"/>
      <c r="AB141" s="188" t="s">
        <v>462</v>
      </c>
      <c r="AC141" s="191">
        <f t="shared" si="57"/>
        <v>0</v>
      </c>
      <c r="AD141" s="192">
        <f t="shared" si="58"/>
        <v>0</v>
      </c>
      <c r="AE141" s="482"/>
      <c r="AF141" s="482"/>
      <c r="AG141" s="482"/>
    </row>
    <row r="142" spans="1:33" s="141" customFormat="1" x14ac:dyDescent="0.2">
      <c r="A142" s="38"/>
      <c r="B142" s="34" t="str">
        <f>IF(A142="","",(VLOOKUP(A142,'II.Distribution of grant'!$A$6:$E$45,2,FALSE)))</f>
        <v/>
      </c>
      <c r="C142" s="34" t="str">
        <f>IF(A142="","",(VLOOKUP(A142,'II.Distribution of grant'!$A$6:$E$45,4,FALSE)))</f>
        <v/>
      </c>
      <c r="D142" s="11" t="str">
        <f>IF(C142=""," ",VLOOKUP(C142,'Ceiling - Project impl.'!$A$1:$F$204,2,FALSE))</f>
        <v xml:space="preserve"> </v>
      </c>
      <c r="E142" s="6"/>
      <c r="F142" s="6"/>
      <c r="G142" s="6"/>
      <c r="H142" s="6"/>
      <c r="I142" s="41"/>
      <c r="J142" s="42"/>
      <c r="K142" s="35">
        <f t="shared" si="49"/>
        <v>0</v>
      </c>
      <c r="L142" s="13">
        <f t="shared" si="50"/>
        <v>0</v>
      </c>
      <c r="M142" s="42"/>
      <c r="N142" s="103"/>
      <c r="O142" s="103"/>
      <c r="P142" s="109" t="str">
        <f t="shared" si="51"/>
        <v/>
      </c>
      <c r="Q142" s="35">
        <f t="shared" si="52"/>
        <v>0</v>
      </c>
      <c r="R142" s="13" t="str">
        <f t="shared" si="53"/>
        <v xml:space="preserve"> </v>
      </c>
      <c r="S142" s="480"/>
      <c r="T142" s="481"/>
      <c r="U142" s="121"/>
      <c r="V142" s="186">
        <f t="shared" si="54"/>
        <v>0</v>
      </c>
      <c r="W142" s="187"/>
      <c r="X142" s="188" t="s">
        <v>461</v>
      </c>
      <c r="Y142" s="189">
        <f t="shared" si="55"/>
        <v>0</v>
      </c>
      <c r="Z142" s="186">
        <f t="shared" si="56"/>
        <v>0</v>
      </c>
      <c r="AA142" s="187"/>
      <c r="AB142" s="188" t="s">
        <v>462</v>
      </c>
      <c r="AC142" s="191">
        <f t="shared" si="57"/>
        <v>0</v>
      </c>
      <c r="AD142" s="192">
        <f t="shared" si="58"/>
        <v>0</v>
      </c>
      <c r="AE142" s="482"/>
      <c r="AF142" s="482"/>
      <c r="AG142" s="482"/>
    </row>
    <row r="143" spans="1:33" s="141" customFormat="1" x14ac:dyDescent="0.2">
      <c r="A143" s="38"/>
      <c r="B143" s="34" t="str">
        <f>IF(A143="","",(VLOOKUP(A143,'II.Distribution of grant'!$A$6:$E$45,2,FALSE)))</f>
        <v/>
      </c>
      <c r="C143" s="34" t="str">
        <f>IF(A143="","",(VLOOKUP(A143,'II.Distribution of grant'!$A$6:$E$45,4,FALSE)))</f>
        <v/>
      </c>
      <c r="D143" s="11" t="str">
        <f>IF(C143=""," ",VLOOKUP(C143,'Ceiling - Project impl.'!$A$1:$F$204,2,FALSE))</f>
        <v xml:space="preserve"> </v>
      </c>
      <c r="E143" s="6"/>
      <c r="F143" s="6"/>
      <c r="G143" s="6"/>
      <c r="H143" s="6"/>
      <c r="I143" s="41"/>
      <c r="J143" s="42"/>
      <c r="K143" s="35">
        <f t="shared" si="49"/>
        <v>0</v>
      </c>
      <c r="L143" s="13">
        <f t="shared" si="50"/>
        <v>0</v>
      </c>
      <c r="M143" s="42"/>
      <c r="N143" s="103"/>
      <c r="O143" s="103"/>
      <c r="P143" s="109" t="str">
        <f t="shared" si="51"/>
        <v/>
      </c>
      <c r="Q143" s="35">
        <f t="shared" si="52"/>
        <v>0</v>
      </c>
      <c r="R143" s="13" t="str">
        <f t="shared" si="53"/>
        <v xml:space="preserve"> </v>
      </c>
      <c r="S143" s="480"/>
      <c r="T143" s="481"/>
      <c r="U143" s="121"/>
      <c r="V143" s="186">
        <f t="shared" si="54"/>
        <v>0</v>
      </c>
      <c r="W143" s="187"/>
      <c r="X143" s="188" t="s">
        <v>461</v>
      </c>
      <c r="Y143" s="189">
        <f t="shared" si="55"/>
        <v>0</v>
      </c>
      <c r="Z143" s="186">
        <f t="shared" si="56"/>
        <v>0</v>
      </c>
      <c r="AA143" s="187"/>
      <c r="AB143" s="188" t="s">
        <v>462</v>
      </c>
      <c r="AC143" s="191">
        <f t="shared" si="57"/>
        <v>0</v>
      </c>
      <c r="AD143" s="192">
        <f t="shared" si="58"/>
        <v>0</v>
      </c>
      <c r="AE143" s="482"/>
      <c r="AF143" s="482"/>
      <c r="AG143" s="482"/>
    </row>
    <row r="144" spans="1:33" s="141" customFormat="1" x14ac:dyDescent="0.2">
      <c r="A144" s="38"/>
      <c r="B144" s="34" t="str">
        <f>IF(A144="","",(VLOOKUP(A144,'II.Distribution of grant'!$A$6:$E$45,2,FALSE)))</f>
        <v/>
      </c>
      <c r="C144" s="34" t="str">
        <f>IF(A144="","",(VLOOKUP(A144,'II.Distribution of grant'!$A$6:$E$45,4,FALSE)))</f>
        <v/>
      </c>
      <c r="D144" s="11" t="str">
        <f>IF(C144=""," ",VLOOKUP(C144,'Ceiling - Project impl.'!$A$1:$F$204,2,FALSE))</f>
        <v xml:space="preserve"> </v>
      </c>
      <c r="E144" s="6"/>
      <c r="F144" s="6"/>
      <c r="G144" s="6"/>
      <c r="H144" s="6"/>
      <c r="I144" s="41"/>
      <c r="J144" s="42"/>
      <c r="K144" s="35">
        <f t="shared" si="49"/>
        <v>0</v>
      </c>
      <c r="L144" s="13">
        <f t="shared" si="50"/>
        <v>0</v>
      </c>
      <c r="M144" s="42"/>
      <c r="N144" s="103"/>
      <c r="O144" s="103"/>
      <c r="P144" s="109" t="str">
        <f t="shared" si="51"/>
        <v/>
      </c>
      <c r="Q144" s="35">
        <f t="shared" si="52"/>
        <v>0</v>
      </c>
      <c r="R144" s="13" t="str">
        <f t="shared" si="53"/>
        <v xml:space="preserve"> </v>
      </c>
      <c r="S144" s="480"/>
      <c r="T144" s="481"/>
      <c r="U144" s="121"/>
      <c r="V144" s="186">
        <f t="shared" si="54"/>
        <v>0</v>
      </c>
      <c r="W144" s="187"/>
      <c r="X144" s="188" t="s">
        <v>461</v>
      </c>
      <c r="Y144" s="189">
        <f t="shared" si="55"/>
        <v>0</v>
      </c>
      <c r="Z144" s="186">
        <f t="shared" si="56"/>
        <v>0</v>
      </c>
      <c r="AA144" s="187"/>
      <c r="AB144" s="188" t="s">
        <v>462</v>
      </c>
      <c r="AC144" s="191">
        <f t="shared" si="57"/>
        <v>0</v>
      </c>
      <c r="AD144" s="192">
        <f t="shared" si="58"/>
        <v>0</v>
      </c>
      <c r="AE144" s="482"/>
      <c r="AF144" s="482"/>
      <c r="AG144" s="482"/>
    </row>
    <row r="145" spans="1:33" s="141" customFormat="1" x14ac:dyDescent="0.2">
      <c r="A145" s="38"/>
      <c r="B145" s="34" t="str">
        <f>IF(A145="","",(VLOOKUP(A145,'II.Distribution of grant'!$A$6:$E$45,2,FALSE)))</f>
        <v/>
      </c>
      <c r="C145" s="34" t="str">
        <f>IF(A145="","",(VLOOKUP(A145,'II.Distribution of grant'!$A$6:$E$45,4,FALSE)))</f>
        <v/>
      </c>
      <c r="D145" s="11" t="str">
        <f>IF(C145=""," ",VLOOKUP(C145,'Ceiling - Project impl.'!$A$1:$F$204,2,FALSE))</f>
        <v xml:space="preserve"> </v>
      </c>
      <c r="E145" s="6"/>
      <c r="F145" s="6"/>
      <c r="G145" s="6"/>
      <c r="H145" s="6"/>
      <c r="I145" s="41"/>
      <c r="J145" s="42"/>
      <c r="K145" s="35">
        <f t="shared" si="49"/>
        <v>0</v>
      </c>
      <c r="L145" s="13">
        <f t="shared" si="50"/>
        <v>0</v>
      </c>
      <c r="M145" s="42"/>
      <c r="N145" s="103"/>
      <c r="O145" s="103"/>
      <c r="P145" s="109" t="str">
        <f t="shared" si="51"/>
        <v/>
      </c>
      <c r="Q145" s="35">
        <f t="shared" si="52"/>
        <v>0</v>
      </c>
      <c r="R145" s="13" t="str">
        <f t="shared" si="53"/>
        <v xml:space="preserve"> </v>
      </c>
      <c r="S145" s="480"/>
      <c r="T145" s="481"/>
      <c r="U145" s="121"/>
      <c r="V145" s="186">
        <f t="shared" si="54"/>
        <v>0</v>
      </c>
      <c r="W145" s="187"/>
      <c r="X145" s="188" t="s">
        <v>461</v>
      </c>
      <c r="Y145" s="189">
        <f t="shared" si="55"/>
        <v>0</v>
      </c>
      <c r="Z145" s="186">
        <f t="shared" si="56"/>
        <v>0</v>
      </c>
      <c r="AA145" s="187"/>
      <c r="AB145" s="188" t="s">
        <v>462</v>
      </c>
      <c r="AC145" s="191">
        <f t="shared" si="57"/>
        <v>0</v>
      </c>
      <c r="AD145" s="192">
        <f t="shared" si="58"/>
        <v>0</v>
      </c>
      <c r="AE145" s="482"/>
      <c r="AF145" s="482"/>
      <c r="AG145" s="482"/>
    </row>
    <row r="146" spans="1:33" s="141" customFormat="1" x14ac:dyDescent="0.2">
      <c r="A146" s="38"/>
      <c r="B146" s="34" t="str">
        <f>IF(A146="","",(VLOOKUP(A146,'II.Distribution of grant'!$A$6:$E$45,2,FALSE)))</f>
        <v/>
      </c>
      <c r="C146" s="34" t="str">
        <f>IF(A146="","",(VLOOKUP(A146,'II.Distribution of grant'!$A$6:$E$45,4,FALSE)))</f>
        <v/>
      </c>
      <c r="D146" s="11" t="str">
        <f>IF(C146=""," ",VLOOKUP(C146,'Ceiling - Project impl.'!$A$1:$F$204,2,FALSE))</f>
        <v xml:space="preserve"> </v>
      </c>
      <c r="E146" s="6"/>
      <c r="F146" s="6"/>
      <c r="G146" s="6"/>
      <c r="H146" s="6"/>
      <c r="I146" s="41"/>
      <c r="J146" s="42"/>
      <c r="K146" s="35">
        <f t="shared" si="49"/>
        <v>0</v>
      </c>
      <c r="L146" s="13">
        <f t="shared" si="50"/>
        <v>0</v>
      </c>
      <c r="M146" s="42"/>
      <c r="N146" s="103"/>
      <c r="O146" s="103"/>
      <c r="P146" s="109" t="str">
        <f t="shared" si="51"/>
        <v/>
      </c>
      <c r="Q146" s="35">
        <f t="shared" si="52"/>
        <v>0</v>
      </c>
      <c r="R146" s="13" t="str">
        <f t="shared" si="53"/>
        <v xml:space="preserve"> </v>
      </c>
      <c r="S146" s="480"/>
      <c r="T146" s="481"/>
      <c r="U146" s="121"/>
      <c r="V146" s="186">
        <f t="shared" si="54"/>
        <v>0</v>
      </c>
      <c r="W146" s="187"/>
      <c r="X146" s="188" t="s">
        <v>461</v>
      </c>
      <c r="Y146" s="189">
        <f t="shared" si="55"/>
        <v>0</v>
      </c>
      <c r="Z146" s="186">
        <f t="shared" si="56"/>
        <v>0</v>
      </c>
      <c r="AA146" s="187"/>
      <c r="AB146" s="188" t="s">
        <v>462</v>
      </c>
      <c r="AC146" s="191">
        <f t="shared" si="57"/>
        <v>0</v>
      </c>
      <c r="AD146" s="192">
        <f t="shared" si="58"/>
        <v>0</v>
      </c>
      <c r="AE146" s="482"/>
      <c r="AF146" s="482"/>
      <c r="AG146" s="482"/>
    </row>
    <row r="147" spans="1:33" s="141" customFormat="1" x14ac:dyDescent="0.2">
      <c r="A147" s="38"/>
      <c r="B147" s="34" t="str">
        <f>IF(A147="","",(VLOOKUP(A147,'II.Distribution of grant'!$A$6:$E$45,2,FALSE)))</f>
        <v/>
      </c>
      <c r="C147" s="34" t="str">
        <f>IF(A147="","",(VLOOKUP(A147,'II.Distribution of grant'!$A$6:$E$45,4,FALSE)))</f>
        <v/>
      </c>
      <c r="D147" s="11" t="str">
        <f>IF(C147=""," ",VLOOKUP(C147,'Ceiling - Project impl.'!$A$1:$F$204,2,FALSE))</f>
        <v xml:space="preserve"> </v>
      </c>
      <c r="E147" s="6"/>
      <c r="F147" s="6"/>
      <c r="G147" s="6"/>
      <c r="H147" s="6"/>
      <c r="I147" s="41"/>
      <c r="J147" s="42"/>
      <c r="K147" s="35">
        <f t="shared" si="49"/>
        <v>0</v>
      </c>
      <c r="L147" s="13">
        <f t="shared" si="50"/>
        <v>0</v>
      </c>
      <c r="M147" s="42"/>
      <c r="N147" s="103"/>
      <c r="O147" s="103"/>
      <c r="P147" s="109" t="str">
        <f t="shared" si="51"/>
        <v/>
      </c>
      <c r="Q147" s="35">
        <f t="shared" si="52"/>
        <v>0</v>
      </c>
      <c r="R147" s="13" t="str">
        <f t="shared" si="53"/>
        <v xml:space="preserve"> </v>
      </c>
      <c r="S147" s="480"/>
      <c r="T147" s="481"/>
      <c r="U147" s="121"/>
      <c r="V147" s="186">
        <f t="shared" si="54"/>
        <v>0</v>
      </c>
      <c r="W147" s="187"/>
      <c r="X147" s="188" t="s">
        <v>461</v>
      </c>
      <c r="Y147" s="189">
        <f t="shared" si="55"/>
        <v>0</v>
      </c>
      <c r="Z147" s="186">
        <f t="shared" si="56"/>
        <v>0</v>
      </c>
      <c r="AA147" s="187"/>
      <c r="AB147" s="188" t="s">
        <v>462</v>
      </c>
      <c r="AC147" s="191">
        <f t="shared" si="57"/>
        <v>0</v>
      </c>
      <c r="AD147" s="192">
        <f t="shared" si="58"/>
        <v>0</v>
      </c>
      <c r="AE147" s="482"/>
      <c r="AF147" s="482"/>
      <c r="AG147" s="482"/>
    </row>
    <row r="148" spans="1:33" s="141" customFormat="1" x14ac:dyDescent="0.2">
      <c r="A148" s="38"/>
      <c r="B148" s="34" t="str">
        <f>IF(A148="","",(VLOOKUP(A148,'II.Distribution of grant'!$A$6:$E$45,2,FALSE)))</f>
        <v/>
      </c>
      <c r="C148" s="34" t="str">
        <f>IF(A148="","",(VLOOKUP(A148,'II.Distribution of grant'!$A$6:$E$45,4,FALSE)))</f>
        <v/>
      </c>
      <c r="D148" s="11" t="str">
        <f>IF(C148=""," ",VLOOKUP(C148,'Ceiling - Project impl.'!$A$1:$F$204,2,FALSE))</f>
        <v xml:space="preserve"> </v>
      </c>
      <c r="E148" s="6"/>
      <c r="F148" s="6"/>
      <c r="G148" s="6"/>
      <c r="H148" s="6"/>
      <c r="I148" s="41"/>
      <c r="J148" s="42"/>
      <c r="K148" s="35">
        <f t="shared" si="49"/>
        <v>0</v>
      </c>
      <c r="L148" s="13">
        <f t="shared" si="50"/>
        <v>0</v>
      </c>
      <c r="M148" s="42"/>
      <c r="N148" s="103"/>
      <c r="O148" s="103"/>
      <c r="P148" s="109" t="str">
        <f t="shared" si="51"/>
        <v/>
      </c>
      <c r="Q148" s="35">
        <f t="shared" si="52"/>
        <v>0</v>
      </c>
      <c r="R148" s="13" t="str">
        <f t="shared" si="53"/>
        <v xml:space="preserve"> </v>
      </c>
      <c r="S148" s="480"/>
      <c r="T148" s="481"/>
      <c r="U148" s="121"/>
      <c r="V148" s="186">
        <f t="shared" si="54"/>
        <v>0</v>
      </c>
      <c r="W148" s="187"/>
      <c r="X148" s="188" t="s">
        <v>461</v>
      </c>
      <c r="Y148" s="189">
        <f t="shared" si="55"/>
        <v>0</v>
      </c>
      <c r="Z148" s="186">
        <f t="shared" si="56"/>
        <v>0</v>
      </c>
      <c r="AA148" s="187"/>
      <c r="AB148" s="188" t="s">
        <v>462</v>
      </c>
      <c r="AC148" s="191">
        <f t="shared" si="57"/>
        <v>0</v>
      </c>
      <c r="AD148" s="192">
        <f t="shared" si="58"/>
        <v>0</v>
      </c>
      <c r="AE148" s="482"/>
      <c r="AF148" s="482"/>
      <c r="AG148" s="482"/>
    </row>
    <row r="149" spans="1:33" s="141" customFormat="1" x14ac:dyDescent="0.2">
      <c r="A149" s="38"/>
      <c r="B149" s="34" t="str">
        <f>IF(A149="","",(VLOOKUP(A149,'II.Distribution of grant'!$A$6:$E$45,2,FALSE)))</f>
        <v/>
      </c>
      <c r="C149" s="34" t="str">
        <f>IF(A149="","",(VLOOKUP(A149,'II.Distribution of grant'!$A$6:$E$45,4,FALSE)))</f>
        <v/>
      </c>
      <c r="D149" s="11" t="str">
        <f>IF(C149=""," ",VLOOKUP(C149,'Ceiling - Project impl.'!$A$1:$F$204,2,FALSE))</f>
        <v xml:space="preserve"> </v>
      </c>
      <c r="E149" s="6"/>
      <c r="F149" s="6"/>
      <c r="G149" s="6"/>
      <c r="H149" s="6"/>
      <c r="I149" s="41"/>
      <c r="J149" s="42"/>
      <c r="K149" s="35">
        <f t="shared" si="49"/>
        <v>0</v>
      </c>
      <c r="L149" s="13">
        <f t="shared" si="50"/>
        <v>0</v>
      </c>
      <c r="M149" s="42"/>
      <c r="N149" s="103"/>
      <c r="O149" s="103"/>
      <c r="P149" s="109" t="str">
        <f t="shared" si="51"/>
        <v/>
      </c>
      <c r="Q149" s="35">
        <f t="shared" si="52"/>
        <v>0</v>
      </c>
      <c r="R149" s="13" t="str">
        <f t="shared" si="53"/>
        <v xml:space="preserve"> </v>
      </c>
      <c r="S149" s="480"/>
      <c r="T149" s="481"/>
      <c r="U149" s="121"/>
      <c r="V149" s="186">
        <f t="shared" si="54"/>
        <v>0</v>
      </c>
      <c r="W149" s="187"/>
      <c r="X149" s="188" t="s">
        <v>461</v>
      </c>
      <c r="Y149" s="189">
        <f t="shared" si="55"/>
        <v>0</v>
      </c>
      <c r="Z149" s="186">
        <f t="shared" si="56"/>
        <v>0</v>
      </c>
      <c r="AA149" s="187"/>
      <c r="AB149" s="188" t="s">
        <v>462</v>
      </c>
      <c r="AC149" s="191">
        <f t="shared" si="57"/>
        <v>0</v>
      </c>
      <c r="AD149" s="192">
        <f t="shared" si="58"/>
        <v>0</v>
      </c>
      <c r="AE149" s="482"/>
      <c r="AF149" s="482"/>
      <c r="AG149" s="482"/>
    </row>
    <row r="150" spans="1:33" s="141" customFormat="1" x14ac:dyDescent="0.2">
      <c r="A150" s="38"/>
      <c r="B150" s="34" t="str">
        <f>IF(A150="","",(VLOOKUP(A150,'II.Distribution of grant'!$A$6:$E$45,2,FALSE)))</f>
        <v/>
      </c>
      <c r="C150" s="34" t="str">
        <f>IF(A150="","",(VLOOKUP(A150,'II.Distribution of grant'!$A$6:$E$45,4,FALSE)))</f>
        <v/>
      </c>
      <c r="D150" s="11" t="str">
        <f>IF(C150=""," ",VLOOKUP(C150,'Ceiling - Project impl.'!$A$1:$F$204,2,FALSE))</f>
        <v xml:space="preserve"> </v>
      </c>
      <c r="E150" s="6"/>
      <c r="F150" s="6"/>
      <c r="G150" s="6"/>
      <c r="H150" s="6"/>
      <c r="I150" s="41"/>
      <c r="J150" s="42"/>
      <c r="K150" s="35">
        <f t="shared" si="49"/>
        <v>0</v>
      </c>
      <c r="L150" s="13">
        <f t="shared" si="50"/>
        <v>0</v>
      </c>
      <c r="M150" s="42"/>
      <c r="N150" s="103"/>
      <c r="O150" s="103"/>
      <c r="P150" s="109" t="str">
        <f t="shared" si="51"/>
        <v/>
      </c>
      <c r="Q150" s="35">
        <f t="shared" si="52"/>
        <v>0</v>
      </c>
      <c r="R150" s="13" t="str">
        <f t="shared" si="53"/>
        <v xml:space="preserve"> </v>
      </c>
      <c r="S150" s="480"/>
      <c r="T150" s="481"/>
      <c r="U150" s="121"/>
      <c r="V150" s="186">
        <f t="shared" si="54"/>
        <v>0</v>
      </c>
      <c r="W150" s="187"/>
      <c r="X150" s="188" t="s">
        <v>461</v>
      </c>
      <c r="Y150" s="189">
        <f t="shared" si="55"/>
        <v>0</v>
      </c>
      <c r="Z150" s="186">
        <f t="shared" si="56"/>
        <v>0</v>
      </c>
      <c r="AA150" s="187"/>
      <c r="AB150" s="188" t="s">
        <v>462</v>
      </c>
      <c r="AC150" s="191">
        <f t="shared" si="57"/>
        <v>0</v>
      </c>
      <c r="AD150" s="192">
        <f t="shared" si="58"/>
        <v>0</v>
      </c>
      <c r="AE150" s="482"/>
      <c r="AF150" s="482"/>
      <c r="AG150" s="482"/>
    </row>
    <row r="151" spans="1:33" s="141" customFormat="1" x14ac:dyDescent="0.2">
      <c r="A151" s="38"/>
      <c r="B151" s="34" t="str">
        <f>IF(A151="","",(VLOOKUP(A151,'II.Distribution of grant'!$A$6:$E$45,2,FALSE)))</f>
        <v/>
      </c>
      <c r="C151" s="34" t="str">
        <f>IF(A151="","",(VLOOKUP(A151,'II.Distribution of grant'!$A$6:$E$45,4,FALSE)))</f>
        <v/>
      </c>
      <c r="D151" s="11" t="str">
        <f>IF(C151=""," ",VLOOKUP(C151,'Ceiling - Project impl.'!$A$1:$F$204,2,FALSE))</f>
        <v xml:space="preserve"> </v>
      </c>
      <c r="E151" s="6"/>
      <c r="F151" s="6"/>
      <c r="G151" s="6"/>
      <c r="H151" s="6"/>
      <c r="I151" s="41"/>
      <c r="J151" s="42"/>
      <c r="K151" s="35">
        <f t="shared" si="49"/>
        <v>0</v>
      </c>
      <c r="L151" s="13">
        <f t="shared" si="50"/>
        <v>0</v>
      </c>
      <c r="M151" s="42"/>
      <c r="N151" s="103"/>
      <c r="O151" s="103"/>
      <c r="P151" s="109" t="str">
        <f t="shared" si="51"/>
        <v/>
      </c>
      <c r="Q151" s="35">
        <f t="shared" si="52"/>
        <v>0</v>
      </c>
      <c r="R151" s="13" t="str">
        <f t="shared" si="53"/>
        <v xml:space="preserve"> </v>
      </c>
      <c r="S151" s="480"/>
      <c r="T151" s="481"/>
      <c r="U151" s="121"/>
      <c r="V151" s="186">
        <f t="shared" si="54"/>
        <v>0</v>
      </c>
      <c r="W151" s="187"/>
      <c r="X151" s="188" t="s">
        <v>461</v>
      </c>
      <c r="Y151" s="189">
        <f t="shared" si="55"/>
        <v>0</v>
      </c>
      <c r="Z151" s="186">
        <f t="shared" si="56"/>
        <v>0</v>
      </c>
      <c r="AA151" s="187"/>
      <c r="AB151" s="188" t="s">
        <v>462</v>
      </c>
      <c r="AC151" s="191">
        <f t="shared" si="57"/>
        <v>0</v>
      </c>
      <c r="AD151" s="192">
        <f t="shared" si="58"/>
        <v>0</v>
      </c>
      <c r="AE151" s="482"/>
      <c r="AF151" s="482"/>
      <c r="AG151" s="482"/>
    </row>
    <row r="152" spans="1:33" s="141" customFormat="1" x14ac:dyDescent="0.2">
      <c r="A152" s="38"/>
      <c r="B152" s="34" t="str">
        <f>IF(A152="","",(VLOOKUP(A152,'II.Distribution of grant'!$A$6:$E$45,2,FALSE)))</f>
        <v/>
      </c>
      <c r="C152" s="34" t="str">
        <f>IF(A152="","",(VLOOKUP(A152,'II.Distribution of grant'!$A$6:$E$45,4,FALSE)))</f>
        <v/>
      </c>
      <c r="D152" s="11" t="str">
        <f>IF(C152=""," ",VLOOKUP(C152,'Ceiling - Project impl.'!$A$1:$F$204,2,FALSE))</f>
        <v xml:space="preserve"> </v>
      </c>
      <c r="E152" s="6"/>
      <c r="F152" s="6"/>
      <c r="G152" s="6"/>
      <c r="H152" s="6"/>
      <c r="I152" s="41"/>
      <c r="J152" s="42"/>
      <c r="K152" s="35">
        <f t="shared" si="49"/>
        <v>0</v>
      </c>
      <c r="L152" s="13">
        <f t="shared" si="50"/>
        <v>0</v>
      </c>
      <c r="M152" s="42"/>
      <c r="N152" s="103"/>
      <c r="O152" s="103"/>
      <c r="P152" s="109" t="str">
        <f t="shared" si="51"/>
        <v/>
      </c>
      <c r="Q152" s="35">
        <f t="shared" si="52"/>
        <v>0</v>
      </c>
      <c r="R152" s="13" t="str">
        <f t="shared" si="53"/>
        <v xml:space="preserve"> </v>
      </c>
      <c r="S152" s="480"/>
      <c r="T152" s="481"/>
      <c r="U152" s="121"/>
      <c r="V152" s="186">
        <f t="shared" si="54"/>
        <v>0</v>
      </c>
      <c r="W152" s="187"/>
      <c r="X152" s="188" t="s">
        <v>461</v>
      </c>
      <c r="Y152" s="189">
        <f t="shared" si="55"/>
        <v>0</v>
      </c>
      <c r="Z152" s="186">
        <f t="shared" si="56"/>
        <v>0</v>
      </c>
      <c r="AA152" s="187"/>
      <c r="AB152" s="188" t="s">
        <v>462</v>
      </c>
      <c r="AC152" s="191">
        <f t="shared" si="57"/>
        <v>0</v>
      </c>
      <c r="AD152" s="192">
        <f t="shared" si="58"/>
        <v>0</v>
      </c>
      <c r="AE152" s="482"/>
      <c r="AF152" s="482"/>
      <c r="AG152" s="482"/>
    </row>
    <row r="153" spans="1:33" s="141" customFormat="1" x14ac:dyDescent="0.2">
      <c r="A153" s="38"/>
      <c r="B153" s="34" t="str">
        <f>IF(A153="","",(VLOOKUP(A153,'II.Distribution of grant'!$A$6:$E$45,2,FALSE)))</f>
        <v/>
      </c>
      <c r="C153" s="34" t="str">
        <f>IF(A153="","",(VLOOKUP(A153,'II.Distribution of grant'!$A$6:$E$45,4,FALSE)))</f>
        <v/>
      </c>
      <c r="D153" s="11" t="str">
        <f>IF(C153=""," ",VLOOKUP(C153,'Ceiling - Project impl.'!$A$1:$F$204,2,FALSE))</f>
        <v xml:space="preserve"> </v>
      </c>
      <c r="E153" s="6"/>
      <c r="F153" s="6"/>
      <c r="G153" s="6"/>
      <c r="H153" s="6"/>
      <c r="I153" s="41"/>
      <c r="J153" s="42"/>
      <c r="K153" s="35">
        <f t="shared" si="49"/>
        <v>0</v>
      </c>
      <c r="L153" s="13">
        <f t="shared" si="50"/>
        <v>0</v>
      </c>
      <c r="M153" s="42"/>
      <c r="N153" s="103"/>
      <c r="O153" s="103"/>
      <c r="P153" s="109" t="str">
        <f t="shared" si="51"/>
        <v/>
      </c>
      <c r="Q153" s="35">
        <f t="shared" si="52"/>
        <v>0</v>
      </c>
      <c r="R153" s="13" t="str">
        <f t="shared" si="53"/>
        <v xml:space="preserve"> </v>
      </c>
      <c r="S153" s="480"/>
      <c r="T153" s="481"/>
      <c r="U153" s="121"/>
      <c r="V153" s="186">
        <f t="shared" si="54"/>
        <v>0</v>
      </c>
      <c r="W153" s="187"/>
      <c r="X153" s="188" t="s">
        <v>461</v>
      </c>
      <c r="Y153" s="189">
        <f t="shared" si="55"/>
        <v>0</v>
      </c>
      <c r="Z153" s="186">
        <f t="shared" si="56"/>
        <v>0</v>
      </c>
      <c r="AA153" s="187"/>
      <c r="AB153" s="188" t="s">
        <v>462</v>
      </c>
      <c r="AC153" s="191">
        <f t="shared" si="57"/>
        <v>0</v>
      </c>
      <c r="AD153" s="192">
        <f t="shared" si="58"/>
        <v>0</v>
      </c>
      <c r="AE153" s="482"/>
      <c r="AF153" s="482"/>
      <c r="AG153" s="482"/>
    </row>
    <row r="154" spans="1:33" s="141" customFormat="1" x14ac:dyDescent="0.2">
      <c r="A154" s="38"/>
      <c r="B154" s="34" t="str">
        <f>IF(A154="","",(VLOOKUP(A154,'II.Distribution of grant'!$A$6:$E$45,2,FALSE)))</f>
        <v/>
      </c>
      <c r="C154" s="34" t="str">
        <f>IF(A154="","",(VLOOKUP(A154,'II.Distribution of grant'!$A$6:$E$45,4,FALSE)))</f>
        <v/>
      </c>
      <c r="D154" s="11" t="str">
        <f>IF(C154=""," ",VLOOKUP(C154,'Ceiling - Project impl.'!$A$1:$F$204,2,FALSE))</f>
        <v xml:space="preserve"> </v>
      </c>
      <c r="E154" s="6"/>
      <c r="F154" s="6"/>
      <c r="G154" s="6"/>
      <c r="H154" s="6"/>
      <c r="I154" s="41"/>
      <c r="J154" s="42"/>
      <c r="K154" s="35">
        <f t="shared" si="49"/>
        <v>0</v>
      </c>
      <c r="L154" s="13">
        <f t="shared" si="50"/>
        <v>0</v>
      </c>
      <c r="M154" s="42"/>
      <c r="N154" s="103"/>
      <c r="O154" s="103"/>
      <c r="P154" s="109" t="str">
        <f t="shared" si="51"/>
        <v/>
      </c>
      <c r="Q154" s="35">
        <f t="shared" si="52"/>
        <v>0</v>
      </c>
      <c r="R154" s="13" t="str">
        <f t="shared" si="53"/>
        <v xml:space="preserve"> </v>
      </c>
      <c r="S154" s="480"/>
      <c r="T154" s="481"/>
      <c r="U154" s="121"/>
      <c r="V154" s="186">
        <f t="shared" si="54"/>
        <v>0</v>
      </c>
      <c r="W154" s="187"/>
      <c r="X154" s="188" t="s">
        <v>461</v>
      </c>
      <c r="Y154" s="189">
        <f t="shared" si="55"/>
        <v>0</v>
      </c>
      <c r="Z154" s="186">
        <f t="shared" si="56"/>
        <v>0</v>
      </c>
      <c r="AA154" s="187"/>
      <c r="AB154" s="188" t="s">
        <v>462</v>
      </c>
      <c r="AC154" s="191">
        <f t="shared" si="57"/>
        <v>0</v>
      </c>
      <c r="AD154" s="192">
        <f t="shared" si="58"/>
        <v>0</v>
      </c>
      <c r="AE154" s="482"/>
      <c r="AF154" s="482"/>
      <c r="AG154" s="482"/>
    </row>
    <row r="155" spans="1:33" s="141" customFormat="1" x14ac:dyDescent="0.2">
      <c r="A155" s="38"/>
      <c r="B155" s="34" t="str">
        <f>IF(A155="","",(VLOOKUP(A155,'II.Distribution of grant'!$A$6:$E$45,2,FALSE)))</f>
        <v/>
      </c>
      <c r="C155" s="34" t="str">
        <f>IF(A155="","",(VLOOKUP(A155,'II.Distribution of grant'!$A$6:$E$45,4,FALSE)))</f>
        <v/>
      </c>
      <c r="D155" s="11" t="str">
        <f>IF(C155=""," ",VLOOKUP(C155,'Ceiling - Project impl.'!$A$1:$F$204,2,FALSE))</f>
        <v xml:space="preserve"> </v>
      </c>
      <c r="E155" s="6"/>
      <c r="F155" s="6"/>
      <c r="G155" s="6"/>
      <c r="H155" s="6"/>
      <c r="I155" s="41"/>
      <c r="J155" s="42"/>
      <c r="K155" s="35">
        <f t="shared" si="49"/>
        <v>0</v>
      </c>
      <c r="L155" s="13">
        <f t="shared" si="50"/>
        <v>0</v>
      </c>
      <c r="M155" s="42"/>
      <c r="N155" s="103"/>
      <c r="O155" s="103"/>
      <c r="P155" s="109" t="str">
        <f t="shared" si="51"/>
        <v/>
      </c>
      <c r="Q155" s="35">
        <f t="shared" si="52"/>
        <v>0</v>
      </c>
      <c r="R155" s="13" t="str">
        <f t="shared" si="53"/>
        <v xml:space="preserve"> </v>
      </c>
      <c r="S155" s="480"/>
      <c r="T155" s="481"/>
      <c r="U155" s="121"/>
      <c r="V155" s="186">
        <f t="shared" si="54"/>
        <v>0</v>
      </c>
      <c r="W155" s="187"/>
      <c r="X155" s="188" t="s">
        <v>461</v>
      </c>
      <c r="Y155" s="189">
        <f t="shared" si="55"/>
        <v>0</v>
      </c>
      <c r="Z155" s="186">
        <f t="shared" si="56"/>
        <v>0</v>
      </c>
      <c r="AA155" s="187"/>
      <c r="AB155" s="188" t="s">
        <v>462</v>
      </c>
      <c r="AC155" s="191">
        <f t="shared" si="57"/>
        <v>0</v>
      </c>
      <c r="AD155" s="192">
        <f t="shared" si="58"/>
        <v>0</v>
      </c>
      <c r="AE155" s="482"/>
      <c r="AF155" s="482"/>
      <c r="AG155" s="482"/>
    </row>
    <row r="156" spans="1:33" s="141" customFormat="1" x14ac:dyDescent="0.2">
      <c r="A156" s="38"/>
      <c r="B156" s="34" t="str">
        <f>IF(A156="","",(VLOOKUP(A156,'II.Distribution of grant'!$A$6:$E$45,2,FALSE)))</f>
        <v/>
      </c>
      <c r="C156" s="34" t="str">
        <f>IF(A156="","",(VLOOKUP(A156,'II.Distribution of grant'!$A$6:$E$45,4,FALSE)))</f>
        <v/>
      </c>
      <c r="D156" s="11" t="str">
        <f>IF(C156=""," ",VLOOKUP(C156,'Ceiling - Project impl.'!$A$1:$F$204,2,FALSE))</f>
        <v xml:space="preserve"> </v>
      </c>
      <c r="E156" s="6"/>
      <c r="F156" s="6"/>
      <c r="G156" s="6"/>
      <c r="H156" s="6"/>
      <c r="I156" s="41"/>
      <c r="J156" s="42"/>
      <c r="K156" s="35">
        <f t="shared" si="49"/>
        <v>0</v>
      </c>
      <c r="L156" s="13">
        <f t="shared" si="50"/>
        <v>0</v>
      </c>
      <c r="M156" s="42"/>
      <c r="N156" s="103"/>
      <c r="O156" s="103"/>
      <c r="P156" s="109" t="str">
        <f t="shared" si="51"/>
        <v/>
      </c>
      <c r="Q156" s="35">
        <f t="shared" si="52"/>
        <v>0</v>
      </c>
      <c r="R156" s="13" t="str">
        <f t="shared" si="53"/>
        <v xml:space="preserve"> </v>
      </c>
      <c r="S156" s="480"/>
      <c r="T156" s="481"/>
      <c r="U156" s="121"/>
      <c r="V156" s="186">
        <f t="shared" si="54"/>
        <v>0</v>
      </c>
      <c r="W156" s="187"/>
      <c r="X156" s="188" t="s">
        <v>461</v>
      </c>
      <c r="Y156" s="189">
        <f t="shared" si="55"/>
        <v>0</v>
      </c>
      <c r="Z156" s="186">
        <f t="shared" si="56"/>
        <v>0</v>
      </c>
      <c r="AA156" s="187"/>
      <c r="AB156" s="188" t="s">
        <v>462</v>
      </c>
      <c r="AC156" s="191">
        <f t="shared" si="57"/>
        <v>0</v>
      </c>
      <c r="AD156" s="192">
        <f t="shared" si="58"/>
        <v>0</v>
      </c>
      <c r="AE156" s="482"/>
      <c r="AF156" s="482"/>
      <c r="AG156" s="482"/>
    </row>
    <row r="157" spans="1:33" s="141" customFormat="1" x14ac:dyDescent="0.2">
      <c r="A157" s="38"/>
      <c r="B157" s="34" t="str">
        <f>IF(A157="","",(VLOOKUP(A157,'II.Distribution of grant'!$A$6:$E$45,2,FALSE)))</f>
        <v/>
      </c>
      <c r="C157" s="34" t="str">
        <f>IF(A157="","",(VLOOKUP(A157,'II.Distribution of grant'!$A$6:$E$45,4,FALSE)))</f>
        <v/>
      </c>
      <c r="D157" s="11" t="str">
        <f>IF(C157=""," ",VLOOKUP(C157,'Ceiling - Project impl.'!$A$1:$F$204,2,FALSE))</f>
        <v xml:space="preserve"> </v>
      </c>
      <c r="E157" s="6"/>
      <c r="F157" s="6"/>
      <c r="G157" s="6"/>
      <c r="H157" s="6"/>
      <c r="I157" s="41"/>
      <c r="J157" s="42"/>
      <c r="K157" s="35">
        <f t="shared" si="49"/>
        <v>0</v>
      </c>
      <c r="L157" s="13">
        <f t="shared" si="50"/>
        <v>0</v>
      </c>
      <c r="M157" s="42"/>
      <c r="N157" s="103"/>
      <c r="O157" s="103"/>
      <c r="P157" s="109" t="str">
        <f t="shared" si="51"/>
        <v/>
      </c>
      <c r="Q157" s="35">
        <f t="shared" si="52"/>
        <v>0</v>
      </c>
      <c r="R157" s="13" t="str">
        <f t="shared" si="53"/>
        <v xml:space="preserve"> </v>
      </c>
      <c r="S157" s="480"/>
      <c r="T157" s="481"/>
      <c r="U157" s="121"/>
      <c r="V157" s="186">
        <f t="shared" si="54"/>
        <v>0</v>
      </c>
      <c r="W157" s="187"/>
      <c r="X157" s="188" t="s">
        <v>461</v>
      </c>
      <c r="Y157" s="189">
        <f t="shared" si="55"/>
        <v>0</v>
      </c>
      <c r="Z157" s="186">
        <f t="shared" si="56"/>
        <v>0</v>
      </c>
      <c r="AA157" s="187"/>
      <c r="AB157" s="188" t="s">
        <v>462</v>
      </c>
      <c r="AC157" s="191">
        <f t="shared" si="57"/>
        <v>0</v>
      </c>
      <c r="AD157" s="192">
        <f t="shared" si="58"/>
        <v>0</v>
      </c>
      <c r="AE157" s="482"/>
      <c r="AF157" s="482"/>
      <c r="AG157" s="482"/>
    </row>
    <row r="158" spans="1:33" s="141" customFormat="1" x14ac:dyDescent="0.2">
      <c r="A158" s="38"/>
      <c r="B158" s="34" t="str">
        <f>IF(A158="","",(VLOOKUP(A158,'II.Distribution of grant'!$A$6:$E$45,2,FALSE)))</f>
        <v/>
      </c>
      <c r="C158" s="34" t="str">
        <f>IF(A158="","",(VLOOKUP(A158,'II.Distribution of grant'!$A$6:$E$45,4,FALSE)))</f>
        <v/>
      </c>
      <c r="D158" s="11" t="str">
        <f>IF(C158=""," ",VLOOKUP(C158,'Ceiling - Project impl.'!$A$1:$F$204,2,FALSE))</f>
        <v xml:space="preserve"> </v>
      </c>
      <c r="E158" s="6"/>
      <c r="F158" s="6"/>
      <c r="G158" s="6"/>
      <c r="H158" s="6"/>
      <c r="I158" s="41"/>
      <c r="J158" s="42"/>
      <c r="K158" s="35">
        <f t="shared" si="49"/>
        <v>0</v>
      </c>
      <c r="L158" s="13">
        <f t="shared" si="50"/>
        <v>0</v>
      </c>
      <c r="M158" s="42"/>
      <c r="N158" s="103"/>
      <c r="O158" s="103"/>
      <c r="P158" s="109" t="str">
        <f t="shared" si="51"/>
        <v/>
      </c>
      <c r="Q158" s="35">
        <f t="shared" si="52"/>
        <v>0</v>
      </c>
      <c r="R158" s="13" t="str">
        <f t="shared" si="53"/>
        <v xml:space="preserve"> </v>
      </c>
      <c r="S158" s="480"/>
      <c r="T158" s="481"/>
      <c r="U158" s="121"/>
      <c r="V158" s="186">
        <f t="shared" si="54"/>
        <v>0</v>
      </c>
      <c r="W158" s="187"/>
      <c r="X158" s="188" t="s">
        <v>461</v>
      </c>
      <c r="Y158" s="189">
        <f t="shared" si="55"/>
        <v>0</v>
      </c>
      <c r="Z158" s="186">
        <f t="shared" si="56"/>
        <v>0</v>
      </c>
      <c r="AA158" s="187"/>
      <c r="AB158" s="188" t="s">
        <v>462</v>
      </c>
      <c r="AC158" s="191">
        <f t="shared" si="57"/>
        <v>0</v>
      </c>
      <c r="AD158" s="192">
        <f t="shared" si="58"/>
        <v>0</v>
      </c>
      <c r="AE158" s="482"/>
      <c r="AF158" s="482"/>
      <c r="AG158" s="482"/>
    </row>
    <row r="159" spans="1:33" s="141" customFormat="1" x14ac:dyDescent="0.2">
      <c r="A159" s="38"/>
      <c r="B159" s="34" t="str">
        <f>IF(A159="","",(VLOOKUP(A159,'II.Distribution of grant'!$A$6:$E$45,2,FALSE)))</f>
        <v/>
      </c>
      <c r="C159" s="34" t="str">
        <f>IF(A159="","",(VLOOKUP(A159,'II.Distribution of grant'!$A$6:$E$45,4,FALSE)))</f>
        <v/>
      </c>
      <c r="D159" s="11" t="str">
        <f>IF(C159=""," ",VLOOKUP(C159,'Ceiling - Project impl.'!$A$1:$F$204,2,FALSE))</f>
        <v xml:space="preserve"> </v>
      </c>
      <c r="E159" s="6"/>
      <c r="F159" s="6"/>
      <c r="G159" s="6"/>
      <c r="H159" s="6"/>
      <c r="I159" s="41"/>
      <c r="J159" s="42"/>
      <c r="K159" s="35">
        <f t="shared" si="49"/>
        <v>0</v>
      </c>
      <c r="L159" s="13">
        <f t="shared" si="50"/>
        <v>0</v>
      </c>
      <c r="M159" s="42"/>
      <c r="N159" s="103"/>
      <c r="O159" s="103"/>
      <c r="P159" s="109" t="str">
        <f t="shared" si="51"/>
        <v/>
      </c>
      <c r="Q159" s="35">
        <f t="shared" si="52"/>
        <v>0</v>
      </c>
      <c r="R159" s="13" t="str">
        <f t="shared" si="53"/>
        <v xml:space="preserve"> </v>
      </c>
      <c r="S159" s="480"/>
      <c r="T159" s="481"/>
      <c r="U159" s="121"/>
      <c r="V159" s="186">
        <f t="shared" si="54"/>
        <v>0</v>
      </c>
      <c r="W159" s="187"/>
      <c r="X159" s="188" t="s">
        <v>461</v>
      </c>
      <c r="Y159" s="189">
        <f t="shared" si="55"/>
        <v>0</v>
      </c>
      <c r="Z159" s="186">
        <f t="shared" si="56"/>
        <v>0</v>
      </c>
      <c r="AA159" s="187"/>
      <c r="AB159" s="188" t="s">
        <v>462</v>
      </c>
      <c r="AC159" s="191">
        <f t="shared" si="57"/>
        <v>0</v>
      </c>
      <c r="AD159" s="192">
        <f t="shared" si="58"/>
        <v>0</v>
      </c>
      <c r="AE159" s="482"/>
      <c r="AF159" s="482"/>
      <c r="AG159" s="482"/>
    </row>
    <row r="160" spans="1:33" s="141" customFormat="1" x14ac:dyDescent="0.2">
      <c r="A160" s="38"/>
      <c r="B160" s="34" t="str">
        <f>IF(A160="","",(VLOOKUP(A160,'II.Distribution of grant'!$A$6:$E$45,2,FALSE)))</f>
        <v/>
      </c>
      <c r="C160" s="34" t="str">
        <f>IF(A160="","",(VLOOKUP(A160,'II.Distribution of grant'!$A$6:$E$45,4,FALSE)))</f>
        <v/>
      </c>
      <c r="D160" s="11" t="str">
        <f>IF(C160=""," ",VLOOKUP(C160,'Ceiling - Project impl.'!$A$1:$F$204,2,FALSE))</f>
        <v xml:space="preserve"> </v>
      </c>
      <c r="E160" s="6"/>
      <c r="F160" s="6"/>
      <c r="G160" s="6"/>
      <c r="H160" s="6"/>
      <c r="I160" s="41"/>
      <c r="J160" s="42"/>
      <c r="K160" s="35">
        <f t="shared" si="49"/>
        <v>0</v>
      </c>
      <c r="L160" s="13">
        <f t="shared" si="50"/>
        <v>0</v>
      </c>
      <c r="M160" s="42"/>
      <c r="N160" s="103"/>
      <c r="O160" s="103"/>
      <c r="P160" s="109" t="str">
        <f t="shared" si="51"/>
        <v/>
      </c>
      <c r="Q160" s="35">
        <f t="shared" si="52"/>
        <v>0</v>
      </c>
      <c r="R160" s="13" t="str">
        <f t="shared" si="53"/>
        <v xml:space="preserve"> </v>
      </c>
      <c r="S160" s="480"/>
      <c r="T160" s="481"/>
      <c r="U160" s="121"/>
      <c r="V160" s="186">
        <f t="shared" si="54"/>
        <v>0</v>
      </c>
      <c r="W160" s="187"/>
      <c r="X160" s="188" t="s">
        <v>461</v>
      </c>
      <c r="Y160" s="189">
        <f t="shared" si="55"/>
        <v>0</v>
      </c>
      <c r="Z160" s="186">
        <f t="shared" si="56"/>
        <v>0</v>
      </c>
      <c r="AA160" s="187"/>
      <c r="AB160" s="188" t="s">
        <v>462</v>
      </c>
      <c r="AC160" s="191">
        <f t="shared" si="57"/>
        <v>0</v>
      </c>
      <c r="AD160" s="192">
        <f t="shared" si="58"/>
        <v>0</v>
      </c>
      <c r="AE160" s="482"/>
      <c r="AF160" s="482"/>
      <c r="AG160" s="482"/>
    </row>
    <row r="161" spans="1:33" s="141" customFormat="1" x14ac:dyDescent="0.2">
      <c r="A161" s="38"/>
      <c r="B161" s="34" t="str">
        <f>IF(A161="","",(VLOOKUP(A161,'II.Distribution of grant'!$A$6:$E$45,2,FALSE)))</f>
        <v/>
      </c>
      <c r="C161" s="34" t="str">
        <f>IF(A161="","",(VLOOKUP(A161,'II.Distribution of grant'!$A$6:$E$45,4,FALSE)))</f>
        <v/>
      </c>
      <c r="D161" s="11" t="str">
        <f>IF(C161=""," ",VLOOKUP(C161,'Ceiling - Project impl.'!$A$1:$F$204,2,FALSE))</f>
        <v xml:space="preserve"> </v>
      </c>
      <c r="E161" s="6"/>
      <c r="F161" s="6"/>
      <c r="G161" s="6"/>
      <c r="H161" s="6"/>
      <c r="I161" s="41"/>
      <c r="J161" s="42"/>
      <c r="K161" s="35">
        <f t="shared" si="49"/>
        <v>0</v>
      </c>
      <c r="L161" s="13">
        <f t="shared" si="50"/>
        <v>0</v>
      </c>
      <c r="M161" s="42"/>
      <c r="N161" s="103"/>
      <c r="O161" s="103"/>
      <c r="P161" s="109" t="str">
        <f t="shared" si="51"/>
        <v/>
      </c>
      <c r="Q161" s="35">
        <f t="shared" si="52"/>
        <v>0</v>
      </c>
      <c r="R161" s="13" t="str">
        <f t="shared" si="53"/>
        <v xml:space="preserve"> </v>
      </c>
      <c r="S161" s="480"/>
      <c r="T161" s="481"/>
      <c r="U161" s="121"/>
      <c r="V161" s="186">
        <f t="shared" si="54"/>
        <v>0</v>
      </c>
      <c r="W161" s="187"/>
      <c r="X161" s="188" t="s">
        <v>461</v>
      </c>
      <c r="Y161" s="189">
        <f t="shared" si="55"/>
        <v>0</v>
      </c>
      <c r="Z161" s="186">
        <f t="shared" si="56"/>
        <v>0</v>
      </c>
      <c r="AA161" s="187"/>
      <c r="AB161" s="188" t="s">
        <v>462</v>
      </c>
      <c r="AC161" s="191">
        <f t="shared" si="57"/>
        <v>0</v>
      </c>
      <c r="AD161" s="192">
        <f t="shared" si="58"/>
        <v>0</v>
      </c>
      <c r="AE161" s="482"/>
      <c r="AF161" s="482"/>
      <c r="AG161" s="482"/>
    </row>
    <row r="162" spans="1:33" s="141" customFormat="1" x14ac:dyDescent="0.2">
      <c r="A162" s="38"/>
      <c r="B162" s="34" t="str">
        <f>IF(A162="","",(VLOOKUP(A162,'II.Distribution of grant'!$A$6:$E$45,2,FALSE)))</f>
        <v/>
      </c>
      <c r="C162" s="34" t="str">
        <f>IF(A162="","",(VLOOKUP(A162,'II.Distribution of grant'!$A$6:$E$45,4,FALSE)))</f>
        <v/>
      </c>
      <c r="D162" s="11" t="str">
        <f>IF(C162=""," ",VLOOKUP(C162,'Ceiling - Project impl.'!$A$1:$F$204,2,FALSE))</f>
        <v xml:space="preserve"> </v>
      </c>
      <c r="E162" s="6"/>
      <c r="F162" s="6"/>
      <c r="G162" s="6"/>
      <c r="H162" s="6"/>
      <c r="I162" s="41"/>
      <c r="J162" s="42"/>
      <c r="K162" s="35">
        <f t="shared" si="49"/>
        <v>0</v>
      </c>
      <c r="L162" s="13">
        <f t="shared" si="50"/>
        <v>0</v>
      </c>
      <c r="M162" s="42"/>
      <c r="N162" s="103"/>
      <c r="O162" s="103"/>
      <c r="P162" s="109" t="str">
        <f t="shared" si="51"/>
        <v/>
      </c>
      <c r="Q162" s="35">
        <f t="shared" si="52"/>
        <v>0</v>
      </c>
      <c r="R162" s="13" t="str">
        <f t="shared" si="53"/>
        <v xml:space="preserve"> </v>
      </c>
      <c r="S162" s="480"/>
      <c r="T162" s="481"/>
      <c r="U162" s="121"/>
      <c r="V162" s="186">
        <f t="shared" si="54"/>
        <v>0</v>
      </c>
      <c r="W162" s="187"/>
      <c r="X162" s="188" t="s">
        <v>461</v>
      </c>
      <c r="Y162" s="189">
        <f t="shared" si="55"/>
        <v>0</v>
      </c>
      <c r="Z162" s="186">
        <f t="shared" si="56"/>
        <v>0</v>
      </c>
      <c r="AA162" s="187"/>
      <c r="AB162" s="188" t="s">
        <v>462</v>
      </c>
      <c r="AC162" s="191">
        <f t="shared" si="57"/>
        <v>0</v>
      </c>
      <c r="AD162" s="192">
        <f t="shared" si="58"/>
        <v>0</v>
      </c>
      <c r="AE162" s="482"/>
      <c r="AF162" s="482"/>
      <c r="AG162" s="482"/>
    </row>
    <row r="163" spans="1:33" s="141" customFormat="1" x14ac:dyDescent="0.2">
      <c r="A163" s="38"/>
      <c r="B163" s="34" t="str">
        <f>IF(A163="","",(VLOOKUP(A163,'II.Distribution of grant'!$A$6:$E$45,2,FALSE)))</f>
        <v/>
      </c>
      <c r="C163" s="34" t="str">
        <f>IF(A163="","",(VLOOKUP(A163,'II.Distribution of grant'!$A$6:$E$45,4,FALSE)))</f>
        <v/>
      </c>
      <c r="D163" s="11" t="str">
        <f>IF(C163=""," ",VLOOKUP(C163,'Ceiling - Project impl.'!$A$1:$F$204,2,FALSE))</f>
        <v xml:space="preserve"> </v>
      </c>
      <c r="E163" s="6"/>
      <c r="F163" s="6"/>
      <c r="G163" s="6"/>
      <c r="H163" s="6"/>
      <c r="I163" s="41"/>
      <c r="J163" s="42"/>
      <c r="K163" s="35">
        <f t="shared" si="49"/>
        <v>0</v>
      </c>
      <c r="L163" s="13">
        <f t="shared" si="50"/>
        <v>0</v>
      </c>
      <c r="M163" s="42"/>
      <c r="N163" s="103"/>
      <c r="O163" s="103"/>
      <c r="P163" s="109" t="str">
        <f t="shared" si="51"/>
        <v/>
      </c>
      <c r="Q163" s="35">
        <f t="shared" si="52"/>
        <v>0</v>
      </c>
      <c r="R163" s="13" t="str">
        <f t="shared" si="53"/>
        <v xml:space="preserve"> </v>
      </c>
      <c r="S163" s="480"/>
      <c r="T163" s="481"/>
      <c r="U163" s="121"/>
      <c r="V163" s="186">
        <f t="shared" si="54"/>
        <v>0</v>
      </c>
      <c r="W163" s="187"/>
      <c r="X163" s="188" t="s">
        <v>461</v>
      </c>
      <c r="Y163" s="189">
        <f t="shared" si="55"/>
        <v>0</v>
      </c>
      <c r="Z163" s="186">
        <f t="shared" si="56"/>
        <v>0</v>
      </c>
      <c r="AA163" s="187"/>
      <c r="AB163" s="188" t="s">
        <v>462</v>
      </c>
      <c r="AC163" s="191">
        <f t="shared" si="57"/>
        <v>0</v>
      </c>
      <c r="AD163" s="192">
        <f t="shared" si="58"/>
        <v>0</v>
      </c>
      <c r="AE163" s="482"/>
      <c r="AF163" s="482"/>
      <c r="AG163" s="482"/>
    </row>
    <row r="164" spans="1:33" s="141" customFormat="1" x14ac:dyDescent="0.2">
      <c r="A164" s="38"/>
      <c r="B164" s="34" t="str">
        <f>IF(A164="","",(VLOOKUP(A164,'II.Distribution of grant'!$A$6:$E$45,2,FALSE)))</f>
        <v/>
      </c>
      <c r="C164" s="34" t="str">
        <f>IF(A164="","",(VLOOKUP(A164,'II.Distribution of grant'!$A$6:$E$45,4,FALSE)))</f>
        <v/>
      </c>
      <c r="D164" s="11" t="str">
        <f>IF(C164=""," ",VLOOKUP(C164,'Ceiling - Project impl.'!$A$1:$F$204,2,FALSE))</f>
        <v xml:space="preserve"> </v>
      </c>
      <c r="E164" s="6"/>
      <c r="F164" s="6"/>
      <c r="G164" s="6"/>
      <c r="H164" s="6"/>
      <c r="I164" s="41"/>
      <c r="J164" s="42"/>
      <c r="K164" s="35">
        <f t="shared" si="49"/>
        <v>0</v>
      </c>
      <c r="L164" s="13">
        <f t="shared" si="50"/>
        <v>0</v>
      </c>
      <c r="M164" s="42"/>
      <c r="N164" s="103"/>
      <c r="O164" s="103"/>
      <c r="P164" s="109" t="str">
        <f t="shared" si="51"/>
        <v/>
      </c>
      <c r="Q164" s="35">
        <f t="shared" si="52"/>
        <v>0</v>
      </c>
      <c r="R164" s="13" t="str">
        <f t="shared" si="53"/>
        <v xml:space="preserve"> </v>
      </c>
      <c r="S164" s="480"/>
      <c r="T164" s="481"/>
      <c r="U164" s="121"/>
      <c r="V164" s="186">
        <f t="shared" si="54"/>
        <v>0</v>
      </c>
      <c r="W164" s="187"/>
      <c r="X164" s="188" t="s">
        <v>461</v>
      </c>
      <c r="Y164" s="189">
        <f t="shared" si="55"/>
        <v>0</v>
      </c>
      <c r="Z164" s="186">
        <f t="shared" si="56"/>
        <v>0</v>
      </c>
      <c r="AA164" s="187"/>
      <c r="AB164" s="188" t="s">
        <v>462</v>
      </c>
      <c r="AC164" s="191">
        <f t="shared" si="57"/>
        <v>0</v>
      </c>
      <c r="AD164" s="192">
        <f t="shared" si="58"/>
        <v>0</v>
      </c>
      <c r="AE164" s="482"/>
      <c r="AF164" s="482"/>
      <c r="AG164" s="482"/>
    </row>
    <row r="165" spans="1:33" s="141" customFormat="1" x14ac:dyDescent="0.2">
      <c r="A165" s="38"/>
      <c r="B165" s="34" t="str">
        <f>IF(A165="","",(VLOOKUP(A165,'II.Distribution of grant'!$A$6:$E$45,2,FALSE)))</f>
        <v/>
      </c>
      <c r="C165" s="34" t="str">
        <f>IF(A165="","",(VLOOKUP(A165,'II.Distribution of grant'!$A$6:$E$45,4,FALSE)))</f>
        <v/>
      </c>
      <c r="D165" s="11" t="str">
        <f>IF(C165=""," ",VLOOKUP(C165,'Ceiling - Project impl.'!$A$1:$F$204,2,FALSE))</f>
        <v xml:space="preserve"> </v>
      </c>
      <c r="E165" s="6"/>
      <c r="F165" s="6"/>
      <c r="G165" s="6"/>
      <c r="H165" s="6"/>
      <c r="I165" s="41"/>
      <c r="J165" s="42"/>
      <c r="K165" s="35">
        <f t="shared" si="49"/>
        <v>0</v>
      </c>
      <c r="L165" s="13">
        <f t="shared" si="50"/>
        <v>0</v>
      </c>
      <c r="M165" s="42"/>
      <c r="N165" s="103"/>
      <c r="O165" s="103"/>
      <c r="P165" s="109" t="str">
        <f t="shared" si="51"/>
        <v/>
      </c>
      <c r="Q165" s="35">
        <f t="shared" si="52"/>
        <v>0</v>
      </c>
      <c r="R165" s="13" t="str">
        <f t="shared" si="53"/>
        <v xml:space="preserve"> </v>
      </c>
      <c r="S165" s="480"/>
      <c r="T165" s="481"/>
      <c r="U165" s="121"/>
      <c r="V165" s="186">
        <f t="shared" si="54"/>
        <v>0</v>
      </c>
      <c r="W165" s="187"/>
      <c r="X165" s="188" t="s">
        <v>461</v>
      </c>
      <c r="Y165" s="189">
        <f t="shared" si="55"/>
        <v>0</v>
      </c>
      <c r="Z165" s="186">
        <f t="shared" si="56"/>
        <v>0</v>
      </c>
      <c r="AA165" s="187"/>
      <c r="AB165" s="188" t="s">
        <v>462</v>
      </c>
      <c r="AC165" s="191">
        <f t="shared" si="57"/>
        <v>0</v>
      </c>
      <c r="AD165" s="192">
        <f t="shared" si="58"/>
        <v>0</v>
      </c>
      <c r="AE165" s="482"/>
      <c r="AF165" s="482"/>
      <c r="AG165" s="482"/>
    </row>
    <row r="166" spans="1:33" s="141" customFormat="1" x14ac:dyDescent="0.2">
      <c r="A166" s="38"/>
      <c r="B166" s="34" t="str">
        <f>IF(A166="","",(VLOOKUP(A166,'II.Distribution of grant'!$A$6:$E$45,2,FALSE)))</f>
        <v/>
      </c>
      <c r="C166" s="34" t="str">
        <f>IF(A166="","",(VLOOKUP(A166,'II.Distribution of grant'!$A$6:$E$45,4,FALSE)))</f>
        <v/>
      </c>
      <c r="D166" s="11" t="str">
        <f>IF(C166=""," ",VLOOKUP(C166,'Ceiling - Project impl.'!$A$1:$F$204,2,FALSE))</f>
        <v xml:space="preserve"> </v>
      </c>
      <c r="E166" s="6"/>
      <c r="F166" s="6"/>
      <c r="G166" s="6"/>
      <c r="H166" s="6"/>
      <c r="I166" s="41"/>
      <c r="J166" s="42"/>
      <c r="K166" s="35">
        <f t="shared" si="49"/>
        <v>0</v>
      </c>
      <c r="L166" s="13">
        <f t="shared" si="50"/>
        <v>0</v>
      </c>
      <c r="M166" s="42"/>
      <c r="N166" s="103"/>
      <c r="O166" s="103"/>
      <c r="P166" s="109" t="str">
        <f t="shared" si="51"/>
        <v/>
      </c>
      <c r="Q166" s="35">
        <f t="shared" si="52"/>
        <v>0</v>
      </c>
      <c r="R166" s="13" t="str">
        <f t="shared" si="53"/>
        <v xml:space="preserve"> </v>
      </c>
      <c r="S166" s="480"/>
      <c r="T166" s="481"/>
      <c r="U166" s="121"/>
      <c r="V166" s="186">
        <f t="shared" si="54"/>
        <v>0</v>
      </c>
      <c r="W166" s="187"/>
      <c r="X166" s="188" t="s">
        <v>461</v>
      </c>
      <c r="Y166" s="189">
        <f t="shared" si="55"/>
        <v>0</v>
      </c>
      <c r="Z166" s="186">
        <f t="shared" si="56"/>
        <v>0</v>
      </c>
      <c r="AA166" s="187"/>
      <c r="AB166" s="188" t="s">
        <v>462</v>
      </c>
      <c r="AC166" s="191">
        <f t="shared" si="57"/>
        <v>0</v>
      </c>
      <c r="AD166" s="192">
        <f t="shared" si="58"/>
        <v>0</v>
      </c>
      <c r="AE166" s="482"/>
      <c r="AF166" s="482"/>
      <c r="AG166" s="482"/>
    </row>
    <row r="167" spans="1:33" s="141" customFormat="1" x14ac:dyDescent="0.2">
      <c r="A167" s="38"/>
      <c r="B167" s="34" t="str">
        <f>IF(A167="","",(VLOOKUP(A167,'II.Distribution of grant'!$A$6:$E$45,2,FALSE)))</f>
        <v/>
      </c>
      <c r="C167" s="34" t="str">
        <f>IF(A167="","",(VLOOKUP(A167,'II.Distribution of grant'!$A$6:$E$45,4,FALSE)))</f>
        <v/>
      </c>
      <c r="D167" s="11" t="str">
        <f>IF(C167=""," ",VLOOKUP(C167,'Ceiling - Project impl.'!$A$1:$F$204,2,FALSE))</f>
        <v xml:space="preserve"> </v>
      </c>
      <c r="E167" s="6"/>
      <c r="F167" s="6"/>
      <c r="G167" s="6"/>
      <c r="H167" s="6"/>
      <c r="I167" s="41"/>
      <c r="J167" s="42"/>
      <c r="K167" s="35">
        <f t="shared" si="49"/>
        <v>0</v>
      </c>
      <c r="L167" s="13">
        <f t="shared" si="50"/>
        <v>0</v>
      </c>
      <c r="M167" s="42"/>
      <c r="N167" s="103"/>
      <c r="O167" s="103"/>
      <c r="P167" s="109" t="str">
        <f t="shared" si="51"/>
        <v/>
      </c>
      <c r="Q167" s="35">
        <f t="shared" si="52"/>
        <v>0</v>
      </c>
      <c r="R167" s="13" t="str">
        <f t="shared" si="53"/>
        <v xml:space="preserve"> </v>
      </c>
      <c r="S167" s="480"/>
      <c r="T167" s="481"/>
      <c r="U167" s="121"/>
      <c r="V167" s="186">
        <f t="shared" si="54"/>
        <v>0</v>
      </c>
      <c r="W167" s="187"/>
      <c r="X167" s="188" t="s">
        <v>461</v>
      </c>
      <c r="Y167" s="189">
        <f t="shared" si="55"/>
        <v>0</v>
      </c>
      <c r="Z167" s="186">
        <f t="shared" si="56"/>
        <v>0</v>
      </c>
      <c r="AA167" s="187"/>
      <c r="AB167" s="188" t="s">
        <v>462</v>
      </c>
      <c r="AC167" s="191">
        <f t="shared" si="57"/>
        <v>0</v>
      </c>
      <c r="AD167" s="192">
        <f t="shared" si="58"/>
        <v>0</v>
      </c>
      <c r="AE167" s="482"/>
      <c r="AF167" s="482"/>
      <c r="AG167" s="482"/>
    </row>
    <row r="168" spans="1:33" s="141" customFormat="1" x14ac:dyDescent="0.2">
      <c r="A168" s="38"/>
      <c r="B168" s="34" t="str">
        <f>IF(A168="","",(VLOOKUP(A168,'II.Distribution of grant'!$A$6:$E$45,2,FALSE)))</f>
        <v/>
      </c>
      <c r="C168" s="34" t="str">
        <f>IF(A168="","",(VLOOKUP(A168,'II.Distribution of grant'!$A$6:$E$45,4,FALSE)))</f>
        <v/>
      </c>
      <c r="D168" s="11" t="str">
        <f>IF(C168=""," ",VLOOKUP(C168,'Ceiling - Project impl.'!$A$1:$F$204,2,FALSE))</f>
        <v xml:space="preserve"> </v>
      </c>
      <c r="E168" s="6"/>
      <c r="F168" s="6"/>
      <c r="G168" s="6"/>
      <c r="H168" s="6"/>
      <c r="I168" s="41"/>
      <c r="J168" s="42"/>
      <c r="K168" s="35">
        <f t="shared" si="49"/>
        <v>0</v>
      </c>
      <c r="L168" s="13">
        <f t="shared" si="50"/>
        <v>0</v>
      </c>
      <c r="M168" s="42"/>
      <c r="N168" s="103"/>
      <c r="O168" s="103"/>
      <c r="P168" s="109" t="str">
        <f t="shared" si="51"/>
        <v/>
      </c>
      <c r="Q168" s="35">
        <f t="shared" si="52"/>
        <v>0</v>
      </c>
      <c r="R168" s="13" t="str">
        <f t="shared" si="53"/>
        <v xml:space="preserve"> </v>
      </c>
      <c r="S168" s="480"/>
      <c r="T168" s="481"/>
      <c r="U168" s="121"/>
      <c r="V168" s="186">
        <f t="shared" si="54"/>
        <v>0</v>
      </c>
      <c r="W168" s="187"/>
      <c r="X168" s="188" t="s">
        <v>461</v>
      </c>
      <c r="Y168" s="189">
        <f t="shared" si="55"/>
        <v>0</v>
      </c>
      <c r="Z168" s="186">
        <f t="shared" si="56"/>
        <v>0</v>
      </c>
      <c r="AA168" s="187"/>
      <c r="AB168" s="188" t="s">
        <v>462</v>
      </c>
      <c r="AC168" s="191">
        <f t="shared" si="57"/>
        <v>0</v>
      </c>
      <c r="AD168" s="192">
        <f t="shared" si="58"/>
        <v>0</v>
      </c>
      <c r="AE168" s="482"/>
      <c r="AF168" s="482"/>
      <c r="AG168" s="482"/>
    </row>
    <row r="169" spans="1:33" s="141" customFormat="1" x14ac:dyDescent="0.2">
      <c r="A169" s="38"/>
      <c r="B169" s="34" t="str">
        <f>IF(A169="","",(VLOOKUP(A169,'II.Distribution of grant'!$A$6:$E$45,2,FALSE)))</f>
        <v/>
      </c>
      <c r="C169" s="34" t="str">
        <f>IF(A169="","",(VLOOKUP(A169,'II.Distribution of grant'!$A$6:$E$45,4,FALSE)))</f>
        <v/>
      </c>
      <c r="D169" s="11" t="str">
        <f>IF(C169=""," ",VLOOKUP(C169,'Ceiling - Project impl.'!$A$1:$F$204,2,FALSE))</f>
        <v xml:space="preserve"> </v>
      </c>
      <c r="E169" s="6"/>
      <c r="F169" s="6"/>
      <c r="G169" s="6"/>
      <c r="H169" s="6"/>
      <c r="I169" s="41"/>
      <c r="J169" s="42"/>
      <c r="K169" s="35">
        <f t="shared" si="49"/>
        <v>0</v>
      </c>
      <c r="L169" s="13">
        <f t="shared" si="50"/>
        <v>0</v>
      </c>
      <c r="M169" s="42"/>
      <c r="N169" s="103"/>
      <c r="O169" s="103"/>
      <c r="P169" s="109" t="str">
        <f t="shared" si="51"/>
        <v/>
      </c>
      <c r="Q169" s="35">
        <f t="shared" si="52"/>
        <v>0</v>
      </c>
      <c r="R169" s="13" t="str">
        <f t="shared" si="53"/>
        <v xml:space="preserve"> </v>
      </c>
      <c r="S169" s="480"/>
      <c r="T169" s="481"/>
      <c r="U169" s="121"/>
      <c r="V169" s="186">
        <f t="shared" si="54"/>
        <v>0</v>
      </c>
      <c r="W169" s="187"/>
      <c r="X169" s="188" t="s">
        <v>461</v>
      </c>
      <c r="Y169" s="189">
        <f t="shared" si="55"/>
        <v>0</v>
      </c>
      <c r="Z169" s="186">
        <f t="shared" si="56"/>
        <v>0</v>
      </c>
      <c r="AA169" s="187"/>
      <c r="AB169" s="188" t="s">
        <v>462</v>
      </c>
      <c r="AC169" s="191">
        <f t="shared" si="57"/>
        <v>0</v>
      </c>
      <c r="AD169" s="192">
        <f t="shared" si="58"/>
        <v>0</v>
      </c>
      <c r="AE169" s="482"/>
      <c r="AF169" s="482"/>
      <c r="AG169" s="482"/>
    </row>
    <row r="170" spans="1:33" s="141" customFormat="1" x14ac:dyDescent="0.2">
      <c r="A170" s="38"/>
      <c r="B170" s="34" t="str">
        <f>IF(A170="","",(VLOOKUP(A170,'II.Distribution of grant'!$A$6:$E$45,2,FALSE)))</f>
        <v/>
      </c>
      <c r="C170" s="34" t="str">
        <f>IF(A170="","",(VLOOKUP(A170,'II.Distribution of grant'!$A$6:$E$45,4,FALSE)))</f>
        <v/>
      </c>
      <c r="D170" s="11" t="str">
        <f>IF(C170=""," ",VLOOKUP(C170,'Ceiling - Project impl.'!$A$1:$F$204,2,FALSE))</f>
        <v xml:space="preserve"> </v>
      </c>
      <c r="E170" s="6"/>
      <c r="F170" s="6"/>
      <c r="G170" s="6"/>
      <c r="H170" s="6"/>
      <c r="I170" s="41"/>
      <c r="J170" s="42"/>
      <c r="K170" s="35">
        <f t="shared" si="49"/>
        <v>0</v>
      </c>
      <c r="L170" s="13">
        <f t="shared" si="50"/>
        <v>0</v>
      </c>
      <c r="M170" s="42"/>
      <c r="N170" s="103"/>
      <c r="O170" s="103"/>
      <c r="P170" s="109" t="str">
        <f t="shared" si="51"/>
        <v/>
      </c>
      <c r="Q170" s="35">
        <f t="shared" si="52"/>
        <v>0</v>
      </c>
      <c r="R170" s="13" t="str">
        <f t="shared" si="53"/>
        <v xml:space="preserve"> </v>
      </c>
      <c r="S170" s="480"/>
      <c r="T170" s="481"/>
      <c r="U170" s="121"/>
      <c r="V170" s="186">
        <f t="shared" si="54"/>
        <v>0</v>
      </c>
      <c r="W170" s="187"/>
      <c r="X170" s="188" t="s">
        <v>461</v>
      </c>
      <c r="Y170" s="189">
        <f t="shared" si="55"/>
        <v>0</v>
      </c>
      <c r="Z170" s="186">
        <f t="shared" si="56"/>
        <v>0</v>
      </c>
      <c r="AA170" s="187"/>
      <c r="AB170" s="188" t="s">
        <v>462</v>
      </c>
      <c r="AC170" s="191">
        <f t="shared" si="57"/>
        <v>0</v>
      </c>
      <c r="AD170" s="192">
        <f t="shared" si="58"/>
        <v>0</v>
      </c>
      <c r="AE170" s="482"/>
      <c r="AF170" s="482"/>
      <c r="AG170" s="482"/>
    </row>
    <row r="171" spans="1:33" s="141" customFormat="1" x14ac:dyDescent="0.2">
      <c r="A171" s="38"/>
      <c r="B171" s="34" t="str">
        <f>IF(A171="","",(VLOOKUP(A171,'II.Distribution of grant'!$A$6:$E$45,2,FALSE)))</f>
        <v/>
      </c>
      <c r="C171" s="34" t="str">
        <f>IF(A171="","",(VLOOKUP(A171,'II.Distribution of grant'!$A$6:$E$45,4,FALSE)))</f>
        <v/>
      </c>
      <c r="D171" s="11" t="str">
        <f>IF(C171=""," ",VLOOKUP(C171,'Ceiling - Project impl.'!$A$1:$F$204,2,FALSE))</f>
        <v xml:space="preserve"> </v>
      </c>
      <c r="E171" s="6"/>
      <c r="F171" s="6"/>
      <c r="G171" s="6"/>
      <c r="H171" s="6"/>
      <c r="I171" s="41"/>
      <c r="J171" s="42"/>
      <c r="K171" s="35">
        <f t="shared" si="49"/>
        <v>0</v>
      </c>
      <c r="L171" s="13">
        <f t="shared" si="50"/>
        <v>0</v>
      </c>
      <c r="M171" s="42"/>
      <c r="N171" s="103"/>
      <c r="O171" s="103"/>
      <c r="P171" s="109" t="str">
        <f t="shared" si="51"/>
        <v/>
      </c>
      <c r="Q171" s="35">
        <f t="shared" si="52"/>
        <v>0</v>
      </c>
      <c r="R171" s="13" t="str">
        <f t="shared" si="53"/>
        <v xml:space="preserve"> </v>
      </c>
      <c r="S171" s="480"/>
      <c r="T171" s="481"/>
      <c r="U171" s="121"/>
      <c r="V171" s="186">
        <f t="shared" si="54"/>
        <v>0</v>
      </c>
      <c r="W171" s="187"/>
      <c r="X171" s="188" t="s">
        <v>461</v>
      </c>
      <c r="Y171" s="189">
        <f t="shared" si="55"/>
        <v>0</v>
      </c>
      <c r="Z171" s="186">
        <f t="shared" si="56"/>
        <v>0</v>
      </c>
      <c r="AA171" s="187"/>
      <c r="AB171" s="188" t="s">
        <v>462</v>
      </c>
      <c r="AC171" s="191">
        <f t="shared" si="57"/>
        <v>0</v>
      </c>
      <c r="AD171" s="192">
        <f t="shared" si="58"/>
        <v>0</v>
      </c>
      <c r="AE171" s="482"/>
      <c r="AF171" s="482"/>
      <c r="AG171" s="482"/>
    </row>
    <row r="172" spans="1:33" s="141" customFormat="1" x14ac:dyDescent="0.2">
      <c r="A172" s="38"/>
      <c r="B172" s="34" t="str">
        <f>IF(A172="","",(VLOOKUP(A172,'II.Distribution of grant'!$A$6:$E$45,2,FALSE)))</f>
        <v/>
      </c>
      <c r="C172" s="34" t="str">
        <f>IF(A172="","",(VLOOKUP(A172,'II.Distribution of grant'!$A$6:$E$45,4,FALSE)))</f>
        <v/>
      </c>
      <c r="D172" s="11" t="str">
        <f>IF(C172=""," ",VLOOKUP(C172,'Ceiling - Project impl.'!$A$1:$F$204,2,FALSE))</f>
        <v xml:space="preserve"> </v>
      </c>
      <c r="E172" s="6"/>
      <c r="F172" s="6"/>
      <c r="G172" s="6"/>
      <c r="H172" s="6"/>
      <c r="I172" s="41"/>
      <c r="J172" s="42"/>
      <c r="K172" s="35">
        <f t="shared" si="49"/>
        <v>0</v>
      </c>
      <c r="L172" s="13">
        <f t="shared" si="50"/>
        <v>0</v>
      </c>
      <c r="M172" s="42"/>
      <c r="N172" s="103"/>
      <c r="O172" s="103"/>
      <c r="P172" s="109" t="str">
        <f t="shared" si="51"/>
        <v/>
      </c>
      <c r="Q172" s="35">
        <f t="shared" si="52"/>
        <v>0</v>
      </c>
      <c r="R172" s="13" t="str">
        <f t="shared" si="53"/>
        <v xml:space="preserve"> </v>
      </c>
      <c r="S172" s="480"/>
      <c r="T172" s="481"/>
      <c r="U172" s="121"/>
      <c r="V172" s="186">
        <f t="shared" si="54"/>
        <v>0</v>
      </c>
      <c r="W172" s="187"/>
      <c r="X172" s="188" t="s">
        <v>461</v>
      </c>
      <c r="Y172" s="189">
        <f t="shared" si="55"/>
        <v>0</v>
      </c>
      <c r="Z172" s="186">
        <f t="shared" si="56"/>
        <v>0</v>
      </c>
      <c r="AA172" s="187"/>
      <c r="AB172" s="188" t="s">
        <v>462</v>
      </c>
      <c r="AC172" s="191">
        <f t="shared" si="57"/>
        <v>0</v>
      </c>
      <c r="AD172" s="192">
        <f t="shared" si="58"/>
        <v>0</v>
      </c>
      <c r="AE172" s="482"/>
      <c r="AF172" s="482"/>
      <c r="AG172" s="482"/>
    </row>
    <row r="173" spans="1:33" s="141" customFormat="1" x14ac:dyDescent="0.2">
      <c r="A173" s="38"/>
      <c r="B173" s="34" t="str">
        <f>IF(A173="","",(VLOOKUP(A173,'II.Distribution of grant'!$A$6:$E$45,2,FALSE)))</f>
        <v/>
      </c>
      <c r="C173" s="34" t="str">
        <f>IF(A173="","",(VLOOKUP(A173,'II.Distribution of grant'!$A$6:$E$45,4,FALSE)))</f>
        <v/>
      </c>
      <c r="D173" s="11" t="str">
        <f>IF(C173=""," ",VLOOKUP(C173,'Ceiling - Project impl.'!$A$1:$F$204,2,FALSE))</f>
        <v xml:space="preserve"> </v>
      </c>
      <c r="E173" s="6"/>
      <c r="F173" s="6"/>
      <c r="G173" s="6"/>
      <c r="H173" s="6"/>
      <c r="I173" s="41"/>
      <c r="J173" s="42"/>
      <c r="K173" s="35">
        <f t="shared" ref="K173:K236" si="59">+IFERROR(VLOOKUP(I173,$B$5:$I$6,8,FALSE),0)</f>
        <v>0</v>
      </c>
      <c r="L173" s="13">
        <f t="shared" ref="L173:L236" si="60">IFERROR(J173*K173," ")</f>
        <v>0</v>
      </c>
      <c r="M173" s="42"/>
      <c r="N173" s="103"/>
      <c r="O173" s="103"/>
      <c r="P173" s="109" t="str">
        <f t="shared" ref="P173:P236" si="61">+IF(N173=0,"",(O173-(N173-1)))</f>
        <v/>
      </c>
      <c r="Q173" s="35">
        <f t="shared" ref="Q173:Q236" si="62">IFERROR(VLOOKUP(M173,$K$5:$S$8,9,FALSE),0)</f>
        <v>0</v>
      </c>
      <c r="R173" s="13" t="str">
        <f t="shared" ref="R173:R236" si="63">IFERROR(P173*Q173," ")</f>
        <v xml:space="preserve"> </v>
      </c>
      <c r="S173" s="480"/>
      <c r="T173" s="481"/>
      <c r="U173" s="121"/>
      <c r="V173" s="186">
        <f t="shared" ref="V173:V236" si="64">IFERROR(J173*K173,0)</f>
        <v>0</v>
      </c>
      <c r="W173" s="187"/>
      <c r="X173" s="188" t="s">
        <v>461</v>
      </c>
      <c r="Y173" s="189">
        <f t="shared" ref="Y173:Y236" si="65">+V173-W173</f>
        <v>0</v>
      </c>
      <c r="Z173" s="186">
        <f t="shared" ref="Z173:Z236" si="66">IFERROR(P173*Q173,0)</f>
        <v>0</v>
      </c>
      <c r="AA173" s="187"/>
      <c r="AB173" s="188" t="s">
        <v>462</v>
      </c>
      <c r="AC173" s="191">
        <f t="shared" ref="AC173:AC236" si="67">+Z173-AA173</f>
        <v>0</v>
      </c>
      <c r="AD173" s="192">
        <f t="shared" ref="AD173:AD236" si="68">+W173+AA173</f>
        <v>0</v>
      </c>
      <c r="AE173" s="482"/>
      <c r="AF173" s="482"/>
      <c r="AG173" s="482"/>
    </row>
    <row r="174" spans="1:33" s="141" customFormat="1" x14ac:dyDescent="0.2">
      <c r="A174" s="38"/>
      <c r="B174" s="34" t="str">
        <f>IF(A174="","",(VLOOKUP(A174,'II.Distribution of grant'!$A$6:$E$45,2,FALSE)))</f>
        <v/>
      </c>
      <c r="C174" s="34" t="str">
        <f>IF(A174="","",(VLOOKUP(A174,'II.Distribution of grant'!$A$6:$E$45,4,FALSE)))</f>
        <v/>
      </c>
      <c r="D174" s="11" t="str">
        <f>IF(C174=""," ",VLOOKUP(C174,'Ceiling - Project impl.'!$A$1:$F$204,2,FALSE))</f>
        <v xml:space="preserve"> </v>
      </c>
      <c r="E174" s="6"/>
      <c r="F174" s="6"/>
      <c r="G174" s="6"/>
      <c r="H174" s="6"/>
      <c r="I174" s="41"/>
      <c r="J174" s="42"/>
      <c r="K174" s="35">
        <f t="shared" si="59"/>
        <v>0</v>
      </c>
      <c r="L174" s="13">
        <f t="shared" si="60"/>
        <v>0</v>
      </c>
      <c r="M174" s="42"/>
      <c r="N174" s="103"/>
      <c r="O174" s="103"/>
      <c r="P174" s="109" t="str">
        <f t="shared" si="61"/>
        <v/>
      </c>
      <c r="Q174" s="35">
        <f t="shared" si="62"/>
        <v>0</v>
      </c>
      <c r="R174" s="13" t="str">
        <f t="shared" si="63"/>
        <v xml:space="preserve"> </v>
      </c>
      <c r="S174" s="480"/>
      <c r="T174" s="481"/>
      <c r="U174" s="121"/>
      <c r="V174" s="186">
        <f t="shared" si="64"/>
        <v>0</v>
      </c>
      <c r="W174" s="187"/>
      <c r="X174" s="188" t="s">
        <v>461</v>
      </c>
      <c r="Y174" s="189">
        <f t="shared" si="65"/>
        <v>0</v>
      </c>
      <c r="Z174" s="186">
        <f t="shared" si="66"/>
        <v>0</v>
      </c>
      <c r="AA174" s="187"/>
      <c r="AB174" s="188" t="s">
        <v>462</v>
      </c>
      <c r="AC174" s="191">
        <f t="shared" si="67"/>
        <v>0</v>
      </c>
      <c r="AD174" s="192">
        <f t="shared" si="68"/>
        <v>0</v>
      </c>
      <c r="AE174" s="482"/>
      <c r="AF174" s="482"/>
      <c r="AG174" s="482"/>
    </row>
    <row r="175" spans="1:33" s="141" customFormat="1" x14ac:dyDescent="0.2">
      <c r="A175" s="38"/>
      <c r="B175" s="34" t="str">
        <f>IF(A175="","",(VLOOKUP(A175,'II.Distribution of grant'!$A$6:$E$45,2,FALSE)))</f>
        <v/>
      </c>
      <c r="C175" s="34" t="str">
        <f>IF(A175="","",(VLOOKUP(A175,'II.Distribution of grant'!$A$6:$E$45,4,FALSE)))</f>
        <v/>
      </c>
      <c r="D175" s="11" t="str">
        <f>IF(C175=""," ",VLOOKUP(C175,'Ceiling - Project impl.'!$A$1:$F$204,2,FALSE))</f>
        <v xml:space="preserve"> </v>
      </c>
      <c r="E175" s="6"/>
      <c r="F175" s="6"/>
      <c r="G175" s="6"/>
      <c r="H175" s="6"/>
      <c r="I175" s="41"/>
      <c r="J175" s="42"/>
      <c r="K175" s="35">
        <f t="shared" si="59"/>
        <v>0</v>
      </c>
      <c r="L175" s="13">
        <f t="shared" si="60"/>
        <v>0</v>
      </c>
      <c r="M175" s="42"/>
      <c r="N175" s="103"/>
      <c r="O175" s="103"/>
      <c r="P175" s="109" t="str">
        <f t="shared" si="61"/>
        <v/>
      </c>
      <c r="Q175" s="35">
        <f t="shared" si="62"/>
        <v>0</v>
      </c>
      <c r="R175" s="13" t="str">
        <f t="shared" si="63"/>
        <v xml:space="preserve"> </v>
      </c>
      <c r="S175" s="480"/>
      <c r="T175" s="481"/>
      <c r="U175" s="121"/>
      <c r="V175" s="186">
        <f t="shared" si="64"/>
        <v>0</v>
      </c>
      <c r="W175" s="187"/>
      <c r="X175" s="188" t="s">
        <v>461</v>
      </c>
      <c r="Y175" s="189">
        <f t="shared" si="65"/>
        <v>0</v>
      </c>
      <c r="Z175" s="186">
        <f t="shared" si="66"/>
        <v>0</v>
      </c>
      <c r="AA175" s="187"/>
      <c r="AB175" s="188" t="s">
        <v>462</v>
      </c>
      <c r="AC175" s="191">
        <f t="shared" si="67"/>
        <v>0</v>
      </c>
      <c r="AD175" s="192">
        <f t="shared" si="68"/>
        <v>0</v>
      </c>
      <c r="AE175" s="482"/>
      <c r="AF175" s="482"/>
      <c r="AG175" s="482"/>
    </row>
    <row r="176" spans="1:33" s="141" customFormat="1" x14ac:dyDescent="0.2">
      <c r="A176" s="38"/>
      <c r="B176" s="34" t="str">
        <f>IF(A176="","",(VLOOKUP(A176,'II.Distribution of grant'!$A$6:$E$45,2,FALSE)))</f>
        <v/>
      </c>
      <c r="C176" s="34" t="str">
        <f>IF(A176="","",(VLOOKUP(A176,'II.Distribution of grant'!$A$6:$E$45,4,FALSE)))</f>
        <v/>
      </c>
      <c r="D176" s="11" t="str">
        <f>IF(C176=""," ",VLOOKUP(C176,'Ceiling - Project impl.'!$A$1:$F$204,2,FALSE))</f>
        <v xml:space="preserve"> </v>
      </c>
      <c r="E176" s="6"/>
      <c r="F176" s="6"/>
      <c r="G176" s="6"/>
      <c r="H176" s="6"/>
      <c r="I176" s="41"/>
      <c r="J176" s="42"/>
      <c r="K176" s="35">
        <f t="shared" si="59"/>
        <v>0</v>
      </c>
      <c r="L176" s="13">
        <f t="shared" si="60"/>
        <v>0</v>
      </c>
      <c r="M176" s="42"/>
      <c r="N176" s="103"/>
      <c r="O176" s="103"/>
      <c r="P176" s="109" t="str">
        <f t="shared" si="61"/>
        <v/>
      </c>
      <c r="Q176" s="35">
        <f t="shared" si="62"/>
        <v>0</v>
      </c>
      <c r="R176" s="13" t="str">
        <f t="shared" si="63"/>
        <v xml:space="preserve"> </v>
      </c>
      <c r="S176" s="480"/>
      <c r="T176" s="481"/>
      <c r="U176" s="121"/>
      <c r="V176" s="186">
        <f t="shared" si="64"/>
        <v>0</v>
      </c>
      <c r="W176" s="187"/>
      <c r="X176" s="188" t="s">
        <v>461</v>
      </c>
      <c r="Y176" s="189">
        <f t="shared" si="65"/>
        <v>0</v>
      </c>
      <c r="Z176" s="186">
        <f t="shared" si="66"/>
        <v>0</v>
      </c>
      <c r="AA176" s="187"/>
      <c r="AB176" s="188" t="s">
        <v>462</v>
      </c>
      <c r="AC176" s="191">
        <f t="shared" si="67"/>
        <v>0</v>
      </c>
      <c r="AD176" s="192">
        <f t="shared" si="68"/>
        <v>0</v>
      </c>
      <c r="AE176" s="482"/>
      <c r="AF176" s="482"/>
      <c r="AG176" s="482"/>
    </row>
    <row r="177" spans="1:33" s="141" customFormat="1" x14ac:dyDescent="0.2">
      <c r="A177" s="38"/>
      <c r="B177" s="34" t="str">
        <f>IF(A177="","",(VLOOKUP(A177,'II.Distribution of grant'!$A$6:$E$45,2,FALSE)))</f>
        <v/>
      </c>
      <c r="C177" s="34" t="str">
        <f>IF(A177="","",(VLOOKUP(A177,'II.Distribution of grant'!$A$6:$E$45,4,FALSE)))</f>
        <v/>
      </c>
      <c r="D177" s="11" t="str">
        <f>IF(C177=""," ",VLOOKUP(C177,'Ceiling - Project impl.'!$A$1:$F$204,2,FALSE))</f>
        <v xml:space="preserve"> </v>
      </c>
      <c r="E177" s="6"/>
      <c r="F177" s="6"/>
      <c r="G177" s="6"/>
      <c r="H177" s="6"/>
      <c r="I177" s="41"/>
      <c r="J177" s="42"/>
      <c r="K177" s="35">
        <f t="shared" si="59"/>
        <v>0</v>
      </c>
      <c r="L177" s="13">
        <f t="shared" si="60"/>
        <v>0</v>
      </c>
      <c r="M177" s="42"/>
      <c r="N177" s="103"/>
      <c r="O177" s="103"/>
      <c r="P177" s="109" t="str">
        <f t="shared" si="61"/>
        <v/>
      </c>
      <c r="Q177" s="35">
        <f t="shared" si="62"/>
        <v>0</v>
      </c>
      <c r="R177" s="13" t="str">
        <f t="shared" si="63"/>
        <v xml:space="preserve"> </v>
      </c>
      <c r="S177" s="480"/>
      <c r="T177" s="481"/>
      <c r="U177" s="121"/>
      <c r="V177" s="186">
        <f t="shared" si="64"/>
        <v>0</v>
      </c>
      <c r="W177" s="187"/>
      <c r="X177" s="188" t="s">
        <v>461</v>
      </c>
      <c r="Y177" s="189">
        <f t="shared" si="65"/>
        <v>0</v>
      </c>
      <c r="Z177" s="186">
        <f t="shared" si="66"/>
        <v>0</v>
      </c>
      <c r="AA177" s="187"/>
      <c r="AB177" s="188" t="s">
        <v>462</v>
      </c>
      <c r="AC177" s="191">
        <f t="shared" si="67"/>
        <v>0</v>
      </c>
      <c r="AD177" s="192">
        <f t="shared" si="68"/>
        <v>0</v>
      </c>
      <c r="AE177" s="482"/>
      <c r="AF177" s="482"/>
      <c r="AG177" s="482"/>
    </row>
    <row r="178" spans="1:33" s="141" customFormat="1" x14ac:dyDescent="0.2">
      <c r="A178" s="38"/>
      <c r="B178" s="34" t="str">
        <f>IF(A178="","",(VLOOKUP(A178,'II.Distribution of grant'!$A$6:$E$45,2,FALSE)))</f>
        <v/>
      </c>
      <c r="C178" s="34" t="str">
        <f>IF(A178="","",(VLOOKUP(A178,'II.Distribution of grant'!$A$6:$E$45,4,FALSE)))</f>
        <v/>
      </c>
      <c r="D178" s="11" t="str">
        <f>IF(C178=""," ",VLOOKUP(C178,'Ceiling - Project impl.'!$A$1:$F$204,2,FALSE))</f>
        <v xml:space="preserve"> </v>
      </c>
      <c r="E178" s="6"/>
      <c r="F178" s="6"/>
      <c r="G178" s="6"/>
      <c r="H178" s="6"/>
      <c r="I178" s="41"/>
      <c r="J178" s="42"/>
      <c r="K178" s="35">
        <f t="shared" si="59"/>
        <v>0</v>
      </c>
      <c r="L178" s="13">
        <f t="shared" si="60"/>
        <v>0</v>
      </c>
      <c r="M178" s="42"/>
      <c r="N178" s="103"/>
      <c r="O178" s="103"/>
      <c r="P178" s="109" t="str">
        <f t="shared" si="61"/>
        <v/>
      </c>
      <c r="Q178" s="35">
        <f t="shared" si="62"/>
        <v>0</v>
      </c>
      <c r="R178" s="13" t="str">
        <f t="shared" si="63"/>
        <v xml:space="preserve"> </v>
      </c>
      <c r="S178" s="480"/>
      <c r="T178" s="481"/>
      <c r="U178" s="121"/>
      <c r="V178" s="186">
        <f t="shared" si="64"/>
        <v>0</v>
      </c>
      <c r="W178" s="187"/>
      <c r="X178" s="188" t="s">
        <v>461</v>
      </c>
      <c r="Y178" s="189">
        <f t="shared" si="65"/>
        <v>0</v>
      </c>
      <c r="Z178" s="186">
        <f t="shared" si="66"/>
        <v>0</v>
      </c>
      <c r="AA178" s="187"/>
      <c r="AB178" s="188" t="s">
        <v>462</v>
      </c>
      <c r="AC178" s="191">
        <f t="shared" si="67"/>
        <v>0</v>
      </c>
      <c r="AD178" s="192">
        <f t="shared" si="68"/>
        <v>0</v>
      </c>
      <c r="AE178" s="482"/>
      <c r="AF178" s="482"/>
      <c r="AG178" s="482"/>
    </row>
    <row r="179" spans="1:33" s="141" customFormat="1" x14ac:dyDescent="0.2">
      <c r="A179" s="38"/>
      <c r="B179" s="34" t="str">
        <f>IF(A179="","",(VLOOKUP(A179,'II.Distribution of grant'!$A$6:$E$45,2,FALSE)))</f>
        <v/>
      </c>
      <c r="C179" s="34" t="str">
        <f>IF(A179="","",(VLOOKUP(A179,'II.Distribution of grant'!$A$6:$E$45,4,FALSE)))</f>
        <v/>
      </c>
      <c r="D179" s="11" t="str">
        <f>IF(C179=""," ",VLOOKUP(C179,'Ceiling - Project impl.'!$A$1:$F$204,2,FALSE))</f>
        <v xml:space="preserve"> </v>
      </c>
      <c r="E179" s="6"/>
      <c r="F179" s="6"/>
      <c r="G179" s="6"/>
      <c r="H179" s="6"/>
      <c r="I179" s="41"/>
      <c r="J179" s="42"/>
      <c r="K179" s="35">
        <f t="shared" si="59"/>
        <v>0</v>
      </c>
      <c r="L179" s="13">
        <f t="shared" si="60"/>
        <v>0</v>
      </c>
      <c r="M179" s="42"/>
      <c r="N179" s="103"/>
      <c r="O179" s="103"/>
      <c r="P179" s="109" t="str">
        <f t="shared" si="61"/>
        <v/>
      </c>
      <c r="Q179" s="35">
        <f t="shared" si="62"/>
        <v>0</v>
      </c>
      <c r="R179" s="13" t="str">
        <f t="shared" si="63"/>
        <v xml:space="preserve"> </v>
      </c>
      <c r="S179" s="480"/>
      <c r="T179" s="481"/>
      <c r="U179" s="121"/>
      <c r="V179" s="186">
        <f t="shared" si="64"/>
        <v>0</v>
      </c>
      <c r="W179" s="187"/>
      <c r="X179" s="188" t="s">
        <v>461</v>
      </c>
      <c r="Y179" s="189">
        <f t="shared" si="65"/>
        <v>0</v>
      </c>
      <c r="Z179" s="186">
        <f t="shared" si="66"/>
        <v>0</v>
      </c>
      <c r="AA179" s="187"/>
      <c r="AB179" s="188" t="s">
        <v>462</v>
      </c>
      <c r="AC179" s="191">
        <f t="shared" si="67"/>
        <v>0</v>
      </c>
      <c r="AD179" s="192">
        <f t="shared" si="68"/>
        <v>0</v>
      </c>
      <c r="AE179" s="482"/>
      <c r="AF179" s="482"/>
      <c r="AG179" s="482"/>
    </row>
    <row r="180" spans="1:33" s="141" customFormat="1" x14ac:dyDescent="0.2">
      <c r="A180" s="38"/>
      <c r="B180" s="34" t="str">
        <f>IF(A180="","",(VLOOKUP(A180,'II.Distribution of grant'!$A$6:$E$45,2,FALSE)))</f>
        <v/>
      </c>
      <c r="C180" s="34" t="str">
        <f>IF(A180="","",(VLOOKUP(A180,'II.Distribution of grant'!$A$6:$E$45,4,FALSE)))</f>
        <v/>
      </c>
      <c r="D180" s="11" t="str">
        <f>IF(C180=""," ",VLOOKUP(C180,'Ceiling - Project impl.'!$A$1:$F$204,2,FALSE))</f>
        <v xml:space="preserve"> </v>
      </c>
      <c r="E180" s="6"/>
      <c r="F180" s="6"/>
      <c r="G180" s="6"/>
      <c r="H180" s="6"/>
      <c r="I180" s="41"/>
      <c r="J180" s="42"/>
      <c r="K180" s="35">
        <f t="shared" si="59"/>
        <v>0</v>
      </c>
      <c r="L180" s="13">
        <f t="shared" si="60"/>
        <v>0</v>
      </c>
      <c r="M180" s="42"/>
      <c r="N180" s="103"/>
      <c r="O180" s="103"/>
      <c r="P180" s="109" t="str">
        <f t="shared" si="61"/>
        <v/>
      </c>
      <c r="Q180" s="35">
        <f t="shared" si="62"/>
        <v>0</v>
      </c>
      <c r="R180" s="13" t="str">
        <f t="shared" si="63"/>
        <v xml:space="preserve"> </v>
      </c>
      <c r="S180" s="480"/>
      <c r="T180" s="481"/>
      <c r="U180" s="121"/>
      <c r="V180" s="186">
        <f t="shared" si="64"/>
        <v>0</v>
      </c>
      <c r="W180" s="187"/>
      <c r="X180" s="188" t="s">
        <v>461</v>
      </c>
      <c r="Y180" s="189">
        <f t="shared" si="65"/>
        <v>0</v>
      </c>
      <c r="Z180" s="186">
        <f t="shared" si="66"/>
        <v>0</v>
      </c>
      <c r="AA180" s="187"/>
      <c r="AB180" s="188" t="s">
        <v>462</v>
      </c>
      <c r="AC180" s="191">
        <f t="shared" si="67"/>
        <v>0</v>
      </c>
      <c r="AD180" s="192">
        <f t="shared" si="68"/>
        <v>0</v>
      </c>
      <c r="AE180" s="482"/>
      <c r="AF180" s="482"/>
      <c r="AG180" s="482"/>
    </row>
    <row r="181" spans="1:33" s="141" customFormat="1" x14ac:dyDescent="0.2">
      <c r="A181" s="38"/>
      <c r="B181" s="34" t="str">
        <f>IF(A181="","",(VLOOKUP(A181,'II.Distribution of grant'!$A$6:$E$45,2,FALSE)))</f>
        <v/>
      </c>
      <c r="C181" s="34" t="str">
        <f>IF(A181="","",(VLOOKUP(A181,'II.Distribution of grant'!$A$6:$E$45,4,FALSE)))</f>
        <v/>
      </c>
      <c r="D181" s="11" t="str">
        <f>IF(C181=""," ",VLOOKUP(C181,'Ceiling - Project impl.'!$A$1:$F$204,2,FALSE))</f>
        <v xml:space="preserve"> </v>
      </c>
      <c r="E181" s="6"/>
      <c r="F181" s="6"/>
      <c r="G181" s="6"/>
      <c r="H181" s="6"/>
      <c r="I181" s="41"/>
      <c r="J181" s="42"/>
      <c r="K181" s="35">
        <f t="shared" si="59"/>
        <v>0</v>
      </c>
      <c r="L181" s="13">
        <f t="shared" si="60"/>
        <v>0</v>
      </c>
      <c r="M181" s="42"/>
      <c r="N181" s="103"/>
      <c r="O181" s="103"/>
      <c r="P181" s="109" t="str">
        <f t="shared" si="61"/>
        <v/>
      </c>
      <c r="Q181" s="35">
        <f t="shared" si="62"/>
        <v>0</v>
      </c>
      <c r="R181" s="13" t="str">
        <f t="shared" si="63"/>
        <v xml:space="preserve"> </v>
      </c>
      <c r="S181" s="480"/>
      <c r="T181" s="481"/>
      <c r="U181" s="121"/>
      <c r="V181" s="186">
        <f t="shared" si="64"/>
        <v>0</v>
      </c>
      <c r="W181" s="187"/>
      <c r="X181" s="188" t="s">
        <v>461</v>
      </c>
      <c r="Y181" s="189">
        <f t="shared" si="65"/>
        <v>0</v>
      </c>
      <c r="Z181" s="186">
        <f t="shared" si="66"/>
        <v>0</v>
      </c>
      <c r="AA181" s="187"/>
      <c r="AB181" s="188" t="s">
        <v>462</v>
      </c>
      <c r="AC181" s="191">
        <f t="shared" si="67"/>
        <v>0</v>
      </c>
      <c r="AD181" s="192">
        <f t="shared" si="68"/>
        <v>0</v>
      </c>
      <c r="AE181" s="482"/>
      <c r="AF181" s="482"/>
      <c r="AG181" s="482"/>
    </row>
    <row r="182" spans="1:33" s="141" customFormat="1" x14ac:dyDescent="0.2">
      <c r="A182" s="38"/>
      <c r="B182" s="34" t="str">
        <f>IF(A182="","",(VLOOKUP(A182,'II.Distribution of grant'!$A$6:$E$45,2,FALSE)))</f>
        <v/>
      </c>
      <c r="C182" s="34" t="str">
        <f>IF(A182="","",(VLOOKUP(A182,'II.Distribution of grant'!$A$6:$E$45,4,FALSE)))</f>
        <v/>
      </c>
      <c r="D182" s="11" t="str">
        <f>IF(C182=""," ",VLOOKUP(C182,'Ceiling - Project impl.'!$A$1:$F$204,2,FALSE))</f>
        <v xml:space="preserve"> </v>
      </c>
      <c r="E182" s="6"/>
      <c r="F182" s="6"/>
      <c r="G182" s="6"/>
      <c r="H182" s="6"/>
      <c r="I182" s="41"/>
      <c r="J182" s="42"/>
      <c r="K182" s="35">
        <f t="shared" si="59"/>
        <v>0</v>
      </c>
      <c r="L182" s="13">
        <f t="shared" si="60"/>
        <v>0</v>
      </c>
      <c r="M182" s="42"/>
      <c r="N182" s="103"/>
      <c r="O182" s="103"/>
      <c r="P182" s="109" t="str">
        <f t="shared" si="61"/>
        <v/>
      </c>
      <c r="Q182" s="35">
        <f t="shared" si="62"/>
        <v>0</v>
      </c>
      <c r="R182" s="13" t="str">
        <f t="shared" si="63"/>
        <v xml:space="preserve"> </v>
      </c>
      <c r="S182" s="480"/>
      <c r="T182" s="481"/>
      <c r="U182" s="121"/>
      <c r="V182" s="186">
        <f t="shared" si="64"/>
        <v>0</v>
      </c>
      <c r="W182" s="187"/>
      <c r="X182" s="188" t="s">
        <v>461</v>
      </c>
      <c r="Y182" s="189">
        <f t="shared" si="65"/>
        <v>0</v>
      </c>
      <c r="Z182" s="186">
        <f t="shared" si="66"/>
        <v>0</v>
      </c>
      <c r="AA182" s="187"/>
      <c r="AB182" s="188" t="s">
        <v>462</v>
      </c>
      <c r="AC182" s="191">
        <f t="shared" si="67"/>
        <v>0</v>
      </c>
      <c r="AD182" s="192">
        <f t="shared" si="68"/>
        <v>0</v>
      </c>
      <c r="AE182" s="482"/>
      <c r="AF182" s="482"/>
      <c r="AG182" s="482"/>
    </row>
    <row r="183" spans="1:33" s="141" customFormat="1" x14ac:dyDescent="0.2">
      <c r="A183" s="38"/>
      <c r="B183" s="34" t="str">
        <f>IF(A183="","",(VLOOKUP(A183,'II.Distribution of grant'!$A$6:$E$45,2,FALSE)))</f>
        <v/>
      </c>
      <c r="C183" s="34" t="str">
        <f>IF(A183="","",(VLOOKUP(A183,'II.Distribution of grant'!$A$6:$E$45,4,FALSE)))</f>
        <v/>
      </c>
      <c r="D183" s="11" t="str">
        <f>IF(C183=""," ",VLOOKUP(C183,'Ceiling - Project impl.'!$A$1:$F$204,2,FALSE))</f>
        <v xml:space="preserve"> </v>
      </c>
      <c r="E183" s="6"/>
      <c r="F183" s="6"/>
      <c r="G183" s="6"/>
      <c r="H183" s="6"/>
      <c r="I183" s="41"/>
      <c r="J183" s="42"/>
      <c r="K183" s="35">
        <f t="shared" si="59"/>
        <v>0</v>
      </c>
      <c r="L183" s="13">
        <f t="shared" si="60"/>
        <v>0</v>
      </c>
      <c r="M183" s="42"/>
      <c r="N183" s="103"/>
      <c r="O183" s="103"/>
      <c r="P183" s="109" t="str">
        <f t="shared" si="61"/>
        <v/>
      </c>
      <c r="Q183" s="35">
        <f t="shared" si="62"/>
        <v>0</v>
      </c>
      <c r="R183" s="13" t="str">
        <f t="shared" si="63"/>
        <v xml:space="preserve"> </v>
      </c>
      <c r="S183" s="480"/>
      <c r="T183" s="481"/>
      <c r="U183" s="121"/>
      <c r="V183" s="186">
        <f t="shared" si="64"/>
        <v>0</v>
      </c>
      <c r="W183" s="187"/>
      <c r="X183" s="188" t="s">
        <v>461</v>
      </c>
      <c r="Y183" s="189">
        <f t="shared" si="65"/>
        <v>0</v>
      </c>
      <c r="Z183" s="186">
        <f t="shared" si="66"/>
        <v>0</v>
      </c>
      <c r="AA183" s="187"/>
      <c r="AB183" s="188" t="s">
        <v>462</v>
      </c>
      <c r="AC183" s="191">
        <f t="shared" si="67"/>
        <v>0</v>
      </c>
      <c r="AD183" s="192">
        <f t="shared" si="68"/>
        <v>0</v>
      </c>
      <c r="AE183" s="482"/>
      <c r="AF183" s="482"/>
      <c r="AG183" s="482"/>
    </row>
    <row r="184" spans="1:33" s="141" customFormat="1" x14ac:dyDescent="0.2">
      <c r="A184" s="38"/>
      <c r="B184" s="34" t="str">
        <f>IF(A184="","",(VLOOKUP(A184,'II.Distribution of grant'!$A$6:$E$45,2,FALSE)))</f>
        <v/>
      </c>
      <c r="C184" s="34" t="str">
        <f>IF(A184="","",(VLOOKUP(A184,'II.Distribution of grant'!$A$6:$E$45,4,FALSE)))</f>
        <v/>
      </c>
      <c r="D184" s="11" t="str">
        <f>IF(C184=""," ",VLOOKUP(C184,'Ceiling - Project impl.'!$A$1:$F$204,2,FALSE))</f>
        <v xml:space="preserve"> </v>
      </c>
      <c r="E184" s="6"/>
      <c r="F184" s="6"/>
      <c r="G184" s="6"/>
      <c r="H184" s="6"/>
      <c r="I184" s="41"/>
      <c r="J184" s="42"/>
      <c r="K184" s="35">
        <f t="shared" si="59"/>
        <v>0</v>
      </c>
      <c r="L184" s="13">
        <f t="shared" si="60"/>
        <v>0</v>
      </c>
      <c r="M184" s="42"/>
      <c r="N184" s="103"/>
      <c r="O184" s="103"/>
      <c r="P184" s="109" t="str">
        <f t="shared" si="61"/>
        <v/>
      </c>
      <c r="Q184" s="35">
        <f t="shared" si="62"/>
        <v>0</v>
      </c>
      <c r="R184" s="13" t="str">
        <f t="shared" si="63"/>
        <v xml:space="preserve"> </v>
      </c>
      <c r="S184" s="480"/>
      <c r="T184" s="481"/>
      <c r="U184" s="121"/>
      <c r="V184" s="186">
        <f t="shared" si="64"/>
        <v>0</v>
      </c>
      <c r="W184" s="187"/>
      <c r="X184" s="188" t="s">
        <v>461</v>
      </c>
      <c r="Y184" s="189">
        <f t="shared" si="65"/>
        <v>0</v>
      </c>
      <c r="Z184" s="186">
        <f t="shared" si="66"/>
        <v>0</v>
      </c>
      <c r="AA184" s="187"/>
      <c r="AB184" s="188" t="s">
        <v>462</v>
      </c>
      <c r="AC184" s="191">
        <f t="shared" si="67"/>
        <v>0</v>
      </c>
      <c r="AD184" s="192">
        <f t="shared" si="68"/>
        <v>0</v>
      </c>
      <c r="AE184" s="482"/>
      <c r="AF184" s="482"/>
      <c r="AG184" s="482"/>
    </row>
    <row r="185" spans="1:33" s="141" customFormat="1" x14ac:dyDescent="0.2">
      <c r="A185" s="38"/>
      <c r="B185" s="34" t="str">
        <f>IF(A185="","",(VLOOKUP(A185,'II.Distribution of grant'!$A$6:$E$45,2,FALSE)))</f>
        <v/>
      </c>
      <c r="C185" s="34" t="str">
        <f>IF(A185="","",(VLOOKUP(A185,'II.Distribution of grant'!$A$6:$E$45,4,FALSE)))</f>
        <v/>
      </c>
      <c r="D185" s="11" t="str">
        <f>IF(C185=""," ",VLOOKUP(C185,'Ceiling - Project impl.'!$A$1:$F$204,2,FALSE))</f>
        <v xml:space="preserve"> </v>
      </c>
      <c r="E185" s="6"/>
      <c r="F185" s="6"/>
      <c r="G185" s="6"/>
      <c r="H185" s="6"/>
      <c r="I185" s="41"/>
      <c r="J185" s="42"/>
      <c r="K185" s="35">
        <f t="shared" si="59"/>
        <v>0</v>
      </c>
      <c r="L185" s="13">
        <f t="shared" si="60"/>
        <v>0</v>
      </c>
      <c r="M185" s="42"/>
      <c r="N185" s="103"/>
      <c r="O185" s="103"/>
      <c r="P185" s="109" t="str">
        <f t="shared" si="61"/>
        <v/>
      </c>
      <c r="Q185" s="35">
        <f t="shared" si="62"/>
        <v>0</v>
      </c>
      <c r="R185" s="13" t="str">
        <f t="shared" si="63"/>
        <v xml:space="preserve"> </v>
      </c>
      <c r="S185" s="480"/>
      <c r="T185" s="481"/>
      <c r="U185" s="121"/>
      <c r="V185" s="186">
        <f t="shared" si="64"/>
        <v>0</v>
      </c>
      <c r="W185" s="187"/>
      <c r="X185" s="188" t="s">
        <v>461</v>
      </c>
      <c r="Y185" s="189">
        <f t="shared" si="65"/>
        <v>0</v>
      </c>
      <c r="Z185" s="186">
        <f t="shared" si="66"/>
        <v>0</v>
      </c>
      <c r="AA185" s="187"/>
      <c r="AB185" s="188" t="s">
        <v>462</v>
      </c>
      <c r="AC185" s="191">
        <f t="shared" si="67"/>
        <v>0</v>
      </c>
      <c r="AD185" s="192">
        <f t="shared" si="68"/>
        <v>0</v>
      </c>
      <c r="AE185" s="482"/>
      <c r="AF185" s="482"/>
      <c r="AG185" s="482"/>
    </row>
    <row r="186" spans="1:33" s="141" customFormat="1" x14ac:dyDescent="0.2">
      <c r="A186" s="38"/>
      <c r="B186" s="34" t="str">
        <f>IF(A186="","",(VLOOKUP(A186,'II.Distribution of grant'!$A$6:$E$45,2,FALSE)))</f>
        <v/>
      </c>
      <c r="C186" s="34" t="str">
        <f>IF(A186="","",(VLOOKUP(A186,'II.Distribution of grant'!$A$6:$E$45,4,FALSE)))</f>
        <v/>
      </c>
      <c r="D186" s="11" t="str">
        <f>IF(C186=""," ",VLOOKUP(C186,'Ceiling - Project impl.'!$A$1:$F$204,2,FALSE))</f>
        <v xml:space="preserve"> </v>
      </c>
      <c r="E186" s="6"/>
      <c r="F186" s="6"/>
      <c r="G186" s="6"/>
      <c r="H186" s="6"/>
      <c r="I186" s="41"/>
      <c r="J186" s="42"/>
      <c r="K186" s="35">
        <f t="shared" si="59"/>
        <v>0</v>
      </c>
      <c r="L186" s="13">
        <f t="shared" si="60"/>
        <v>0</v>
      </c>
      <c r="M186" s="42"/>
      <c r="N186" s="103"/>
      <c r="O186" s="103"/>
      <c r="P186" s="109" t="str">
        <f t="shared" si="61"/>
        <v/>
      </c>
      <c r="Q186" s="35">
        <f t="shared" si="62"/>
        <v>0</v>
      </c>
      <c r="R186" s="13" t="str">
        <f t="shared" si="63"/>
        <v xml:space="preserve"> </v>
      </c>
      <c r="S186" s="480"/>
      <c r="T186" s="481"/>
      <c r="U186" s="121"/>
      <c r="V186" s="186">
        <f t="shared" si="64"/>
        <v>0</v>
      </c>
      <c r="W186" s="187"/>
      <c r="X186" s="188" t="s">
        <v>461</v>
      </c>
      <c r="Y186" s="189">
        <f t="shared" si="65"/>
        <v>0</v>
      </c>
      <c r="Z186" s="186">
        <f t="shared" si="66"/>
        <v>0</v>
      </c>
      <c r="AA186" s="187"/>
      <c r="AB186" s="188" t="s">
        <v>462</v>
      </c>
      <c r="AC186" s="191">
        <f t="shared" si="67"/>
        <v>0</v>
      </c>
      <c r="AD186" s="192">
        <f t="shared" si="68"/>
        <v>0</v>
      </c>
      <c r="AE186" s="482"/>
      <c r="AF186" s="482"/>
      <c r="AG186" s="482"/>
    </row>
    <row r="187" spans="1:33" s="141" customFormat="1" x14ac:dyDescent="0.2">
      <c r="A187" s="38"/>
      <c r="B187" s="34" t="str">
        <f>IF(A187="","",(VLOOKUP(A187,'II.Distribution of grant'!$A$6:$E$45,2,FALSE)))</f>
        <v/>
      </c>
      <c r="C187" s="34" t="str">
        <f>IF(A187="","",(VLOOKUP(A187,'II.Distribution of grant'!$A$6:$E$45,4,FALSE)))</f>
        <v/>
      </c>
      <c r="D187" s="11" t="str">
        <f>IF(C187=""," ",VLOOKUP(C187,'Ceiling - Project impl.'!$A$1:$F$204,2,FALSE))</f>
        <v xml:space="preserve"> </v>
      </c>
      <c r="E187" s="6"/>
      <c r="F187" s="6"/>
      <c r="G187" s="6"/>
      <c r="H187" s="6"/>
      <c r="I187" s="41"/>
      <c r="J187" s="42"/>
      <c r="K187" s="35">
        <f t="shared" si="59"/>
        <v>0</v>
      </c>
      <c r="L187" s="13">
        <f t="shared" si="60"/>
        <v>0</v>
      </c>
      <c r="M187" s="42"/>
      <c r="N187" s="103"/>
      <c r="O187" s="103"/>
      <c r="P187" s="109" t="str">
        <f t="shared" si="61"/>
        <v/>
      </c>
      <c r="Q187" s="35">
        <f t="shared" si="62"/>
        <v>0</v>
      </c>
      <c r="R187" s="13" t="str">
        <f t="shared" si="63"/>
        <v xml:space="preserve"> </v>
      </c>
      <c r="S187" s="480"/>
      <c r="T187" s="481"/>
      <c r="U187" s="121"/>
      <c r="V187" s="186">
        <f t="shared" si="64"/>
        <v>0</v>
      </c>
      <c r="W187" s="187"/>
      <c r="X187" s="188" t="s">
        <v>461</v>
      </c>
      <c r="Y187" s="189">
        <f t="shared" si="65"/>
        <v>0</v>
      </c>
      <c r="Z187" s="186">
        <f t="shared" si="66"/>
        <v>0</v>
      </c>
      <c r="AA187" s="187"/>
      <c r="AB187" s="188" t="s">
        <v>462</v>
      </c>
      <c r="AC187" s="191">
        <f t="shared" si="67"/>
        <v>0</v>
      </c>
      <c r="AD187" s="192">
        <f t="shared" si="68"/>
        <v>0</v>
      </c>
      <c r="AE187" s="482"/>
      <c r="AF187" s="482"/>
      <c r="AG187" s="482"/>
    </row>
    <row r="188" spans="1:33" s="141" customFormat="1" x14ac:dyDescent="0.2">
      <c r="A188" s="38"/>
      <c r="B188" s="34" t="str">
        <f>IF(A188="","",(VLOOKUP(A188,'II.Distribution of grant'!$A$6:$E$45,2,FALSE)))</f>
        <v/>
      </c>
      <c r="C188" s="34" t="str">
        <f>IF(A188="","",(VLOOKUP(A188,'II.Distribution of grant'!$A$6:$E$45,4,FALSE)))</f>
        <v/>
      </c>
      <c r="D188" s="11" t="str">
        <f>IF(C188=""," ",VLOOKUP(C188,'Ceiling - Project impl.'!$A$1:$F$204,2,FALSE))</f>
        <v xml:space="preserve"> </v>
      </c>
      <c r="E188" s="6"/>
      <c r="F188" s="6"/>
      <c r="G188" s="6"/>
      <c r="H188" s="6"/>
      <c r="I188" s="41"/>
      <c r="J188" s="42"/>
      <c r="K188" s="35">
        <f t="shared" si="59"/>
        <v>0</v>
      </c>
      <c r="L188" s="13">
        <f t="shared" si="60"/>
        <v>0</v>
      </c>
      <c r="M188" s="42"/>
      <c r="N188" s="103"/>
      <c r="O188" s="103"/>
      <c r="P188" s="109" t="str">
        <f t="shared" si="61"/>
        <v/>
      </c>
      <c r="Q188" s="35">
        <f t="shared" si="62"/>
        <v>0</v>
      </c>
      <c r="R188" s="13" t="str">
        <f t="shared" si="63"/>
        <v xml:space="preserve"> </v>
      </c>
      <c r="S188" s="480"/>
      <c r="T188" s="481"/>
      <c r="U188" s="121"/>
      <c r="V188" s="186">
        <f t="shared" si="64"/>
        <v>0</v>
      </c>
      <c r="W188" s="187"/>
      <c r="X188" s="188" t="s">
        <v>461</v>
      </c>
      <c r="Y188" s="189">
        <f t="shared" si="65"/>
        <v>0</v>
      </c>
      <c r="Z188" s="186">
        <f t="shared" si="66"/>
        <v>0</v>
      </c>
      <c r="AA188" s="187"/>
      <c r="AB188" s="188" t="s">
        <v>462</v>
      </c>
      <c r="AC188" s="191">
        <f t="shared" si="67"/>
        <v>0</v>
      </c>
      <c r="AD188" s="192">
        <f t="shared" si="68"/>
        <v>0</v>
      </c>
      <c r="AE188" s="482"/>
      <c r="AF188" s="482"/>
      <c r="AG188" s="482"/>
    </row>
    <row r="189" spans="1:33" s="141" customFormat="1" x14ac:dyDescent="0.2">
      <c r="A189" s="38"/>
      <c r="B189" s="34" t="str">
        <f>IF(A189="","",(VLOOKUP(A189,'II.Distribution of grant'!$A$6:$E$45,2,FALSE)))</f>
        <v/>
      </c>
      <c r="C189" s="34" t="str">
        <f>IF(A189="","",(VLOOKUP(A189,'II.Distribution of grant'!$A$6:$E$45,4,FALSE)))</f>
        <v/>
      </c>
      <c r="D189" s="11" t="str">
        <f>IF(C189=""," ",VLOOKUP(C189,'Ceiling - Project impl.'!$A$1:$F$204,2,FALSE))</f>
        <v xml:space="preserve"> </v>
      </c>
      <c r="E189" s="6"/>
      <c r="F189" s="6"/>
      <c r="G189" s="6"/>
      <c r="H189" s="6"/>
      <c r="I189" s="41"/>
      <c r="J189" s="42"/>
      <c r="K189" s="35">
        <f t="shared" si="59"/>
        <v>0</v>
      </c>
      <c r="L189" s="13">
        <f t="shared" si="60"/>
        <v>0</v>
      </c>
      <c r="M189" s="42"/>
      <c r="N189" s="103"/>
      <c r="O189" s="103"/>
      <c r="P189" s="109" t="str">
        <f t="shared" si="61"/>
        <v/>
      </c>
      <c r="Q189" s="35">
        <f t="shared" si="62"/>
        <v>0</v>
      </c>
      <c r="R189" s="13" t="str">
        <f t="shared" si="63"/>
        <v xml:space="preserve"> </v>
      </c>
      <c r="S189" s="480"/>
      <c r="T189" s="481"/>
      <c r="U189" s="121"/>
      <c r="V189" s="186">
        <f t="shared" si="64"/>
        <v>0</v>
      </c>
      <c r="W189" s="187"/>
      <c r="X189" s="188" t="s">
        <v>461</v>
      </c>
      <c r="Y189" s="189">
        <f t="shared" si="65"/>
        <v>0</v>
      </c>
      <c r="Z189" s="186">
        <f t="shared" si="66"/>
        <v>0</v>
      </c>
      <c r="AA189" s="187"/>
      <c r="AB189" s="188" t="s">
        <v>462</v>
      </c>
      <c r="AC189" s="191">
        <f t="shared" si="67"/>
        <v>0</v>
      </c>
      <c r="AD189" s="192">
        <f t="shared" si="68"/>
        <v>0</v>
      </c>
      <c r="AE189" s="482"/>
      <c r="AF189" s="482"/>
      <c r="AG189" s="482"/>
    </row>
    <row r="190" spans="1:33" s="141" customFormat="1" x14ac:dyDescent="0.2">
      <c r="A190" s="38"/>
      <c r="B190" s="34" t="str">
        <f>IF(A190="","",(VLOOKUP(A190,'II.Distribution of grant'!$A$6:$E$45,2,FALSE)))</f>
        <v/>
      </c>
      <c r="C190" s="34" t="str">
        <f>IF(A190="","",(VLOOKUP(A190,'II.Distribution of grant'!$A$6:$E$45,4,FALSE)))</f>
        <v/>
      </c>
      <c r="D190" s="11" t="str">
        <f>IF(C190=""," ",VLOOKUP(C190,'Ceiling - Project impl.'!$A$1:$F$204,2,FALSE))</f>
        <v xml:space="preserve"> </v>
      </c>
      <c r="E190" s="6"/>
      <c r="F190" s="6"/>
      <c r="G190" s="6"/>
      <c r="H190" s="6"/>
      <c r="I190" s="41"/>
      <c r="J190" s="42"/>
      <c r="K190" s="35">
        <f t="shared" si="59"/>
        <v>0</v>
      </c>
      <c r="L190" s="13">
        <f t="shared" si="60"/>
        <v>0</v>
      </c>
      <c r="M190" s="42"/>
      <c r="N190" s="103"/>
      <c r="O190" s="103"/>
      <c r="P190" s="109" t="str">
        <f t="shared" si="61"/>
        <v/>
      </c>
      <c r="Q190" s="35">
        <f t="shared" si="62"/>
        <v>0</v>
      </c>
      <c r="R190" s="13" t="str">
        <f t="shared" si="63"/>
        <v xml:space="preserve"> </v>
      </c>
      <c r="S190" s="480"/>
      <c r="T190" s="481"/>
      <c r="U190" s="121"/>
      <c r="V190" s="186">
        <f t="shared" si="64"/>
        <v>0</v>
      </c>
      <c r="W190" s="187"/>
      <c r="X190" s="188" t="s">
        <v>461</v>
      </c>
      <c r="Y190" s="189">
        <f t="shared" si="65"/>
        <v>0</v>
      </c>
      <c r="Z190" s="186">
        <f t="shared" si="66"/>
        <v>0</v>
      </c>
      <c r="AA190" s="187"/>
      <c r="AB190" s="188" t="s">
        <v>462</v>
      </c>
      <c r="AC190" s="191">
        <f t="shared" si="67"/>
        <v>0</v>
      </c>
      <c r="AD190" s="192">
        <f t="shared" si="68"/>
        <v>0</v>
      </c>
      <c r="AE190" s="482"/>
      <c r="AF190" s="482"/>
      <c r="AG190" s="482"/>
    </row>
    <row r="191" spans="1:33" s="141" customFormat="1" x14ac:dyDescent="0.2">
      <c r="A191" s="38"/>
      <c r="B191" s="34" t="str">
        <f>IF(A191="","",(VLOOKUP(A191,'II.Distribution of grant'!$A$6:$E$45,2,FALSE)))</f>
        <v/>
      </c>
      <c r="C191" s="34" t="str">
        <f>IF(A191="","",(VLOOKUP(A191,'II.Distribution of grant'!$A$6:$E$45,4,FALSE)))</f>
        <v/>
      </c>
      <c r="D191" s="11" t="str">
        <f>IF(C191=""," ",VLOOKUP(C191,'Ceiling - Project impl.'!$A$1:$F$204,2,FALSE))</f>
        <v xml:space="preserve"> </v>
      </c>
      <c r="E191" s="6"/>
      <c r="F191" s="6"/>
      <c r="G191" s="6"/>
      <c r="H191" s="6"/>
      <c r="I191" s="41"/>
      <c r="J191" s="42"/>
      <c r="K191" s="35">
        <f t="shared" si="59"/>
        <v>0</v>
      </c>
      <c r="L191" s="13">
        <f t="shared" si="60"/>
        <v>0</v>
      </c>
      <c r="M191" s="42"/>
      <c r="N191" s="103"/>
      <c r="O191" s="103"/>
      <c r="P191" s="109" t="str">
        <f t="shared" si="61"/>
        <v/>
      </c>
      <c r="Q191" s="35">
        <f t="shared" si="62"/>
        <v>0</v>
      </c>
      <c r="R191" s="13" t="str">
        <f t="shared" si="63"/>
        <v xml:space="preserve"> </v>
      </c>
      <c r="S191" s="480"/>
      <c r="T191" s="481"/>
      <c r="U191" s="121"/>
      <c r="V191" s="186">
        <f t="shared" si="64"/>
        <v>0</v>
      </c>
      <c r="W191" s="187"/>
      <c r="X191" s="188" t="s">
        <v>461</v>
      </c>
      <c r="Y191" s="189">
        <f t="shared" si="65"/>
        <v>0</v>
      </c>
      <c r="Z191" s="186">
        <f t="shared" si="66"/>
        <v>0</v>
      </c>
      <c r="AA191" s="187"/>
      <c r="AB191" s="188" t="s">
        <v>462</v>
      </c>
      <c r="AC191" s="191">
        <f t="shared" si="67"/>
        <v>0</v>
      </c>
      <c r="AD191" s="192">
        <f t="shared" si="68"/>
        <v>0</v>
      </c>
      <c r="AE191" s="482"/>
      <c r="AF191" s="482"/>
      <c r="AG191" s="482"/>
    </row>
    <row r="192" spans="1:33" s="141" customFormat="1" x14ac:dyDescent="0.2">
      <c r="A192" s="38"/>
      <c r="B192" s="34" t="str">
        <f>IF(A192="","",(VLOOKUP(A192,'II.Distribution of grant'!$A$6:$E$45,2,FALSE)))</f>
        <v/>
      </c>
      <c r="C192" s="34" t="str">
        <f>IF(A192="","",(VLOOKUP(A192,'II.Distribution of grant'!$A$6:$E$45,4,FALSE)))</f>
        <v/>
      </c>
      <c r="D192" s="11" t="str">
        <f>IF(C192=""," ",VLOOKUP(C192,'Ceiling - Project impl.'!$A$1:$F$204,2,FALSE))</f>
        <v xml:space="preserve"> </v>
      </c>
      <c r="E192" s="6"/>
      <c r="F192" s="6"/>
      <c r="G192" s="6"/>
      <c r="H192" s="6"/>
      <c r="I192" s="41"/>
      <c r="J192" s="42"/>
      <c r="K192" s="35">
        <f t="shared" si="59"/>
        <v>0</v>
      </c>
      <c r="L192" s="13">
        <f t="shared" si="60"/>
        <v>0</v>
      </c>
      <c r="M192" s="42"/>
      <c r="N192" s="103"/>
      <c r="O192" s="103"/>
      <c r="P192" s="109" t="str">
        <f t="shared" si="61"/>
        <v/>
      </c>
      <c r="Q192" s="35">
        <f t="shared" si="62"/>
        <v>0</v>
      </c>
      <c r="R192" s="13" t="str">
        <f t="shared" si="63"/>
        <v xml:space="preserve"> </v>
      </c>
      <c r="S192" s="480"/>
      <c r="T192" s="481"/>
      <c r="U192" s="121"/>
      <c r="V192" s="186">
        <f t="shared" si="64"/>
        <v>0</v>
      </c>
      <c r="W192" s="187"/>
      <c r="X192" s="188" t="s">
        <v>461</v>
      </c>
      <c r="Y192" s="189">
        <f t="shared" si="65"/>
        <v>0</v>
      </c>
      <c r="Z192" s="186">
        <f t="shared" si="66"/>
        <v>0</v>
      </c>
      <c r="AA192" s="187"/>
      <c r="AB192" s="188" t="s">
        <v>462</v>
      </c>
      <c r="AC192" s="191">
        <f t="shared" si="67"/>
        <v>0</v>
      </c>
      <c r="AD192" s="192">
        <f t="shared" si="68"/>
        <v>0</v>
      </c>
      <c r="AE192" s="482"/>
      <c r="AF192" s="482"/>
      <c r="AG192" s="482"/>
    </row>
    <row r="193" spans="1:33" s="141" customFormat="1" x14ac:dyDescent="0.2">
      <c r="A193" s="38"/>
      <c r="B193" s="34" t="str">
        <f>IF(A193="","",(VLOOKUP(A193,'II.Distribution of grant'!$A$6:$E$45,2,FALSE)))</f>
        <v/>
      </c>
      <c r="C193" s="34" t="str">
        <f>IF(A193="","",(VLOOKUP(A193,'II.Distribution of grant'!$A$6:$E$45,4,FALSE)))</f>
        <v/>
      </c>
      <c r="D193" s="11" t="str">
        <f>IF(C193=""," ",VLOOKUP(C193,'Ceiling - Project impl.'!$A$1:$F$204,2,FALSE))</f>
        <v xml:space="preserve"> </v>
      </c>
      <c r="E193" s="6"/>
      <c r="F193" s="6"/>
      <c r="G193" s="6"/>
      <c r="H193" s="6"/>
      <c r="I193" s="41"/>
      <c r="J193" s="42"/>
      <c r="K193" s="35">
        <f t="shared" si="59"/>
        <v>0</v>
      </c>
      <c r="L193" s="13">
        <f t="shared" si="60"/>
        <v>0</v>
      </c>
      <c r="M193" s="42"/>
      <c r="N193" s="103"/>
      <c r="O193" s="103"/>
      <c r="P193" s="109" t="str">
        <f t="shared" si="61"/>
        <v/>
      </c>
      <c r="Q193" s="35">
        <f t="shared" si="62"/>
        <v>0</v>
      </c>
      <c r="R193" s="13" t="str">
        <f t="shared" si="63"/>
        <v xml:space="preserve"> </v>
      </c>
      <c r="S193" s="480"/>
      <c r="T193" s="481"/>
      <c r="U193" s="121"/>
      <c r="V193" s="186">
        <f t="shared" si="64"/>
        <v>0</v>
      </c>
      <c r="W193" s="187"/>
      <c r="X193" s="188" t="s">
        <v>461</v>
      </c>
      <c r="Y193" s="189">
        <f t="shared" si="65"/>
        <v>0</v>
      </c>
      <c r="Z193" s="186">
        <f t="shared" si="66"/>
        <v>0</v>
      </c>
      <c r="AA193" s="187"/>
      <c r="AB193" s="188" t="s">
        <v>462</v>
      </c>
      <c r="AC193" s="191">
        <f t="shared" si="67"/>
        <v>0</v>
      </c>
      <c r="AD193" s="192">
        <f t="shared" si="68"/>
        <v>0</v>
      </c>
      <c r="AE193" s="482"/>
      <c r="AF193" s="482"/>
      <c r="AG193" s="482"/>
    </row>
    <row r="194" spans="1:33" s="141" customFormat="1" x14ac:dyDescent="0.2">
      <c r="A194" s="38"/>
      <c r="B194" s="34" t="str">
        <f>IF(A194="","",(VLOOKUP(A194,'II.Distribution of grant'!$A$6:$E$45,2,FALSE)))</f>
        <v/>
      </c>
      <c r="C194" s="34" t="str">
        <f>IF(A194="","",(VLOOKUP(A194,'II.Distribution of grant'!$A$6:$E$45,4,FALSE)))</f>
        <v/>
      </c>
      <c r="D194" s="11" t="str">
        <f>IF(C194=""," ",VLOOKUP(C194,'Ceiling - Project impl.'!$A$1:$F$204,2,FALSE))</f>
        <v xml:space="preserve"> </v>
      </c>
      <c r="E194" s="6"/>
      <c r="F194" s="6"/>
      <c r="G194" s="6"/>
      <c r="H194" s="6"/>
      <c r="I194" s="41"/>
      <c r="J194" s="42"/>
      <c r="K194" s="35">
        <f t="shared" si="59"/>
        <v>0</v>
      </c>
      <c r="L194" s="13">
        <f t="shared" si="60"/>
        <v>0</v>
      </c>
      <c r="M194" s="42"/>
      <c r="N194" s="103"/>
      <c r="O194" s="103"/>
      <c r="P194" s="109" t="str">
        <f t="shared" si="61"/>
        <v/>
      </c>
      <c r="Q194" s="35">
        <f t="shared" si="62"/>
        <v>0</v>
      </c>
      <c r="R194" s="13" t="str">
        <f t="shared" si="63"/>
        <v xml:space="preserve"> </v>
      </c>
      <c r="S194" s="480"/>
      <c r="T194" s="481"/>
      <c r="U194" s="121"/>
      <c r="V194" s="186">
        <f t="shared" si="64"/>
        <v>0</v>
      </c>
      <c r="W194" s="187"/>
      <c r="X194" s="188" t="s">
        <v>461</v>
      </c>
      <c r="Y194" s="189">
        <f t="shared" si="65"/>
        <v>0</v>
      </c>
      <c r="Z194" s="186">
        <f t="shared" si="66"/>
        <v>0</v>
      </c>
      <c r="AA194" s="187"/>
      <c r="AB194" s="188" t="s">
        <v>462</v>
      </c>
      <c r="AC194" s="191">
        <f t="shared" si="67"/>
        <v>0</v>
      </c>
      <c r="AD194" s="192">
        <f t="shared" si="68"/>
        <v>0</v>
      </c>
      <c r="AE194" s="482"/>
      <c r="AF194" s="482"/>
      <c r="AG194" s="482"/>
    </row>
    <row r="195" spans="1:33" s="141" customFormat="1" x14ac:dyDescent="0.2">
      <c r="A195" s="38"/>
      <c r="B195" s="34" t="str">
        <f>IF(A195="","",(VLOOKUP(A195,'II.Distribution of grant'!$A$6:$E$45,2,FALSE)))</f>
        <v/>
      </c>
      <c r="C195" s="34" t="str">
        <f>IF(A195="","",(VLOOKUP(A195,'II.Distribution of grant'!$A$6:$E$45,4,FALSE)))</f>
        <v/>
      </c>
      <c r="D195" s="11" t="str">
        <f>IF(C195=""," ",VLOOKUP(C195,'Ceiling - Project impl.'!$A$1:$F$204,2,FALSE))</f>
        <v xml:space="preserve"> </v>
      </c>
      <c r="E195" s="6"/>
      <c r="F195" s="6"/>
      <c r="G195" s="6"/>
      <c r="H195" s="6"/>
      <c r="I195" s="41"/>
      <c r="J195" s="42"/>
      <c r="K195" s="35">
        <f t="shared" si="59"/>
        <v>0</v>
      </c>
      <c r="L195" s="13">
        <f t="shared" si="60"/>
        <v>0</v>
      </c>
      <c r="M195" s="42"/>
      <c r="N195" s="103"/>
      <c r="O195" s="103"/>
      <c r="P195" s="109" t="str">
        <f t="shared" si="61"/>
        <v/>
      </c>
      <c r="Q195" s="35">
        <f t="shared" si="62"/>
        <v>0</v>
      </c>
      <c r="R195" s="13" t="str">
        <f t="shared" si="63"/>
        <v xml:space="preserve"> </v>
      </c>
      <c r="S195" s="480"/>
      <c r="T195" s="481"/>
      <c r="U195" s="121"/>
      <c r="V195" s="186">
        <f t="shared" si="64"/>
        <v>0</v>
      </c>
      <c r="W195" s="187"/>
      <c r="X195" s="188" t="s">
        <v>461</v>
      </c>
      <c r="Y195" s="189">
        <f t="shared" si="65"/>
        <v>0</v>
      </c>
      <c r="Z195" s="186">
        <f t="shared" si="66"/>
        <v>0</v>
      </c>
      <c r="AA195" s="187"/>
      <c r="AB195" s="188" t="s">
        <v>462</v>
      </c>
      <c r="AC195" s="191">
        <f t="shared" si="67"/>
        <v>0</v>
      </c>
      <c r="AD195" s="192">
        <f t="shared" si="68"/>
        <v>0</v>
      </c>
      <c r="AE195" s="482"/>
      <c r="AF195" s="482"/>
      <c r="AG195" s="482"/>
    </row>
    <row r="196" spans="1:33" s="141" customFormat="1" x14ac:dyDescent="0.2">
      <c r="A196" s="38"/>
      <c r="B196" s="34" t="str">
        <f>IF(A196="","",(VLOOKUP(A196,'II.Distribution of grant'!$A$6:$E$45,2,FALSE)))</f>
        <v/>
      </c>
      <c r="C196" s="34" t="str">
        <f>IF(A196="","",(VLOOKUP(A196,'II.Distribution of grant'!$A$6:$E$45,4,FALSE)))</f>
        <v/>
      </c>
      <c r="D196" s="11" t="str">
        <f>IF(C196=""," ",VLOOKUP(C196,'Ceiling - Project impl.'!$A$1:$F$204,2,FALSE))</f>
        <v xml:space="preserve"> </v>
      </c>
      <c r="E196" s="6"/>
      <c r="F196" s="6"/>
      <c r="G196" s="6"/>
      <c r="H196" s="6"/>
      <c r="I196" s="41"/>
      <c r="J196" s="42"/>
      <c r="K196" s="35">
        <f t="shared" si="59"/>
        <v>0</v>
      </c>
      <c r="L196" s="13">
        <f t="shared" si="60"/>
        <v>0</v>
      </c>
      <c r="M196" s="42"/>
      <c r="N196" s="103"/>
      <c r="O196" s="103"/>
      <c r="P196" s="109" t="str">
        <f t="shared" si="61"/>
        <v/>
      </c>
      <c r="Q196" s="35">
        <f t="shared" si="62"/>
        <v>0</v>
      </c>
      <c r="R196" s="13" t="str">
        <f t="shared" si="63"/>
        <v xml:space="preserve"> </v>
      </c>
      <c r="S196" s="480"/>
      <c r="T196" s="481"/>
      <c r="U196" s="121"/>
      <c r="V196" s="186">
        <f t="shared" si="64"/>
        <v>0</v>
      </c>
      <c r="W196" s="187"/>
      <c r="X196" s="188" t="s">
        <v>461</v>
      </c>
      <c r="Y196" s="189">
        <f t="shared" si="65"/>
        <v>0</v>
      </c>
      <c r="Z196" s="186">
        <f t="shared" si="66"/>
        <v>0</v>
      </c>
      <c r="AA196" s="187"/>
      <c r="AB196" s="188" t="s">
        <v>462</v>
      </c>
      <c r="AC196" s="191">
        <f t="shared" si="67"/>
        <v>0</v>
      </c>
      <c r="AD196" s="192">
        <f t="shared" si="68"/>
        <v>0</v>
      </c>
      <c r="AE196" s="482"/>
      <c r="AF196" s="482"/>
      <c r="AG196" s="482"/>
    </row>
    <row r="197" spans="1:33" s="141" customFormat="1" x14ac:dyDescent="0.2">
      <c r="A197" s="38"/>
      <c r="B197" s="34" t="str">
        <f>IF(A197="","",(VLOOKUP(A197,'II.Distribution of grant'!$A$6:$E$45,2,FALSE)))</f>
        <v/>
      </c>
      <c r="C197" s="34" t="str">
        <f>IF(A197="","",(VLOOKUP(A197,'II.Distribution of grant'!$A$6:$E$45,4,FALSE)))</f>
        <v/>
      </c>
      <c r="D197" s="11" t="str">
        <f>IF(C197=""," ",VLOOKUP(C197,'Ceiling - Project impl.'!$A$1:$F$204,2,FALSE))</f>
        <v xml:space="preserve"> </v>
      </c>
      <c r="E197" s="6"/>
      <c r="F197" s="6"/>
      <c r="G197" s="6"/>
      <c r="H197" s="6"/>
      <c r="I197" s="41"/>
      <c r="J197" s="42"/>
      <c r="K197" s="35">
        <f t="shared" si="59"/>
        <v>0</v>
      </c>
      <c r="L197" s="13">
        <f t="shared" si="60"/>
        <v>0</v>
      </c>
      <c r="M197" s="42"/>
      <c r="N197" s="103"/>
      <c r="O197" s="103"/>
      <c r="P197" s="109" t="str">
        <f t="shared" si="61"/>
        <v/>
      </c>
      <c r="Q197" s="35">
        <f t="shared" si="62"/>
        <v>0</v>
      </c>
      <c r="R197" s="13" t="str">
        <f t="shared" si="63"/>
        <v xml:space="preserve"> </v>
      </c>
      <c r="S197" s="480"/>
      <c r="T197" s="481"/>
      <c r="U197" s="121"/>
      <c r="V197" s="186">
        <f t="shared" si="64"/>
        <v>0</v>
      </c>
      <c r="W197" s="187"/>
      <c r="X197" s="188" t="s">
        <v>461</v>
      </c>
      <c r="Y197" s="189">
        <f t="shared" si="65"/>
        <v>0</v>
      </c>
      <c r="Z197" s="186">
        <f t="shared" si="66"/>
        <v>0</v>
      </c>
      <c r="AA197" s="187"/>
      <c r="AB197" s="188" t="s">
        <v>462</v>
      </c>
      <c r="AC197" s="191">
        <f t="shared" si="67"/>
        <v>0</v>
      </c>
      <c r="AD197" s="192">
        <f t="shared" si="68"/>
        <v>0</v>
      </c>
      <c r="AE197" s="482"/>
      <c r="AF197" s="482"/>
      <c r="AG197" s="482"/>
    </row>
    <row r="198" spans="1:33" s="141" customFormat="1" x14ac:dyDescent="0.2">
      <c r="A198" s="38"/>
      <c r="B198" s="34" t="str">
        <f>IF(A198="","",(VLOOKUP(A198,'II.Distribution of grant'!$A$6:$E$45,2,FALSE)))</f>
        <v/>
      </c>
      <c r="C198" s="34" t="str">
        <f>IF(A198="","",(VLOOKUP(A198,'II.Distribution of grant'!$A$6:$E$45,4,FALSE)))</f>
        <v/>
      </c>
      <c r="D198" s="11" t="str">
        <f>IF(C198=""," ",VLOOKUP(C198,'Ceiling - Project impl.'!$A$1:$F$204,2,FALSE))</f>
        <v xml:space="preserve"> </v>
      </c>
      <c r="E198" s="6"/>
      <c r="F198" s="6"/>
      <c r="G198" s="6"/>
      <c r="H198" s="6"/>
      <c r="I198" s="41"/>
      <c r="J198" s="42"/>
      <c r="K198" s="35">
        <f t="shared" si="59"/>
        <v>0</v>
      </c>
      <c r="L198" s="13">
        <f t="shared" si="60"/>
        <v>0</v>
      </c>
      <c r="M198" s="42"/>
      <c r="N198" s="103"/>
      <c r="O198" s="103"/>
      <c r="P198" s="109" t="str">
        <f t="shared" si="61"/>
        <v/>
      </c>
      <c r="Q198" s="35">
        <f t="shared" si="62"/>
        <v>0</v>
      </c>
      <c r="R198" s="13" t="str">
        <f t="shared" si="63"/>
        <v xml:space="preserve"> </v>
      </c>
      <c r="S198" s="480"/>
      <c r="T198" s="481"/>
      <c r="U198" s="121"/>
      <c r="V198" s="186">
        <f t="shared" si="64"/>
        <v>0</v>
      </c>
      <c r="W198" s="187"/>
      <c r="X198" s="188" t="s">
        <v>461</v>
      </c>
      <c r="Y198" s="189">
        <f t="shared" si="65"/>
        <v>0</v>
      </c>
      <c r="Z198" s="186">
        <f t="shared" si="66"/>
        <v>0</v>
      </c>
      <c r="AA198" s="187"/>
      <c r="AB198" s="188" t="s">
        <v>462</v>
      </c>
      <c r="AC198" s="191">
        <f t="shared" si="67"/>
        <v>0</v>
      </c>
      <c r="AD198" s="192">
        <f t="shared" si="68"/>
        <v>0</v>
      </c>
      <c r="AE198" s="482"/>
      <c r="AF198" s="482"/>
      <c r="AG198" s="482"/>
    </row>
    <row r="199" spans="1:33" s="141" customFormat="1" x14ac:dyDescent="0.2">
      <c r="A199" s="38"/>
      <c r="B199" s="34" t="str">
        <f>IF(A199="","",(VLOOKUP(A199,'II.Distribution of grant'!$A$6:$E$45,2,FALSE)))</f>
        <v/>
      </c>
      <c r="C199" s="34" t="str">
        <f>IF(A199="","",(VLOOKUP(A199,'II.Distribution of grant'!$A$6:$E$45,4,FALSE)))</f>
        <v/>
      </c>
      <c r="D199" s="11" t="str">
        <f>IF(C199=""," ",VLOOKUP(C199,'Ceiling - Project impl.'!$A$1:$F$204,2,FALSE))</f>
        <v xml:space="preserve"> </v>
      </c>
      <c r="E199" s="6"/>
      <c r="F199" s="6"/>
      <c r="G199" s="6"/>
      <c r="H199" s="6"/>
      <c r="I199" s="41"/>
      <c r="J199" s="42"/>
      <c r="K199" s="35">
        <f t="shared" si="59"/>
        <v>0</v>
      </c>
      <c r="L199" s="13">
        <f t="shared" si="60"/>
        <v>0</v>
      </c>
      <c r="M199" s="42"/>
      <c r="N199" s="103"/>
      <c r="O199" s="103"/>
      <c r="P199" s="109" t="str">
        <f t="shared" si="61"/>
        <v/>
      </c>
      <c r="Q199" s="35">
        <f t="shared" si="62"/>
        <v>0</v>
      </c>
      <c r="R199" s="13" t="str">
        <f t="shared" si="63"/>
        <v xml:space="preserve"> </v>
      </c>
      <c r="S199" s="480"/>
      <c r="T199" s="481"/>
      <c r="U199" s="121"/>
      <c r="V199" s="186">
        <f t="shared" si="64"/>
        <v>0</v>
      </c>
      <c r="W199" s="187"/>
      <c r="X199" s="188" t="s">
        <v>461</v>
      </c>
      <c r="Y199" s="189">
        <f t="shared" si="65"/>
        <v>0</v>
      </c>
      <c r="Z199" s="186">
        <f t="shared" si="66"/>
        <v>0</v>
      </c>
      <c r="AA199" s="187"/>
      <c r="AB199" s="188" t="s">
        <v>462</v>
      </c>
      <c r="AC199" s="191">
        <f t="shared" si="67"/>
        <v>0</v>
      </c>
      <c r="AD199" s="192">
        <f t="shared" si="68"/>
        <v>0</v>
      </c>
      <c r="AE199" s="482"/>
      <c r="AF199" s="482"/>
      <c r="AG199" s="482"/>
    </row>
    <row r="200" spans="1:33" s="141" customFormat="1" x14ac:dyDescent="0.2">
      <c r="A200" s="38"/>
      <c r="B200" s="34" t="str">
        <f>IF(A200="","",(VLOOKUP(A200,'II.Distribution of grant'!$A$6:$E$45,2,FALSE)))</f>
        <v/>
      </c>
      <c r="C200" s="34" t="str">
        <f>IF(A200="","",(VLOOKUP(A200,'II.Distribution of grant'!$A$6:$E$45,4,FALSE)))</f>
        <v/>
      </c>
      <c r="D200" s="11" t="str">
        <f>IF(C200=""," ",VLOOKUP(C200,'Ceiling - Project impl.'!$A$1:$F$204,2,FALSE))</f>
        <v xml:space="preserve"> </v>
      </c>
      <c r="E200" s="6"/>
      <c r="F200" s="6"/>
      <c r="G200" s="6"/>
      <c r="H200" s="6"/>
      <c r="I200" s="41"/>
      <c r="J200" s="42"/>
      <c r="K200" s="35">
        <f t="shared" si="59"/>
        <v>0</v>
      </c>
      <c r="L200" s="13">
        <f t="shared" si="60"/>
        <v>0</v>
      </c>
      <c r="M200" s="42"/>
      <c r="N200" s="103"/>
      <c r="O200" s="103"/>
      <c r="P200" s="109" t="str">
        <f t="shared" si="61"/>
        <v/>
      </c>
      <c r="Q200" s="35">
        <f t="shared" si="62"/>
        <v>0</v>
      </c>
      <c r="R200" s="13" t="str">
        <f t="shared" si="63"/>
        <v xml:space="preserve"> </v>
      </c>
      <c r="S200" s="480"/>
      <c r="T200" s="481"/>
      <c r="U200" s="121"/>
      <c r="V200" s="186">
        <f t="shared" si="64"/>
        <v>0</v>
      </c>
      <c r="W200" s="187"/>
      <c r="X200" s="188" t="s">
        <v>461</v>
      </c>
      <c r="Y200" s="189">
        <f t="shared" si="65"/>
        <v>0</v>
      </c>
      <c r="Z200" s="186">
        <f t="shared" si="66"/>
        <v>0</v>
      </c>
      <c r="AA200" s="187"/>
      <c r="AB200" s="188" t="s">
        <v>462</v>
      </c>
      <c r="AC200" s="191">
        <f t="shared" si="67"/>
        <v>0</v>
      </c>
      <c r="AD200" s="192">
        <f t="shared" si="68"/>
        <v>0</v>
      </c>
      <c r="AE200" s="482"/>
      <c r="AF200" s="482"/>
      <c r="AG200" s="482"/>
    </row>
    <row r="201" spans="1:33" s="141" customFormat="1" x14ac:dyDescent="0.2">
      <c r="A201" s="38"/>
      <c r="B201" s="34" t="str">
        <f>IF(A201="","",(VLOOKUP(A201,'II.Distribution of grant'!$A$6:$E$45,2,FALSE)))</f>
        <v/>
      </c>
      <c r="C201" s="34" t="str">
        <f>IF(A201="","",(VLOOKUP(A201,'II.Distribution of grant'!$A$6:$E$45,4,FALSE)))</f>
        <v/>
      </c>
      <c r="D201" s="11" t="str">
        <f>IF(C201=""," ",VLOOKUP(C201,'Ceiling - Project impl.'!$A$1:$F$204,2,FALSE))</f>
        <v xml:space="preserve"> </v>
      </c>
      <c r="E201" s="6"/>
      <c r="F201" s="6"/>
      <c r="G201" s="6"/>
      <c r="H201" s="6"/>
      <c r="I201" s="41"/>
      <c r="J201" s="42"/>
      <c r="K201" s="35">
        <f t="shared" si="59"/>
        <v>0</v>
      </c>
      <c r="L201" s="13">
        <f t="shared" si="60"/>
        <v>0</v>
      </c>
      <c r="M201" s="42"/>
      <c r="N201" s="103"/>
      <c r="O201" s="103"/>
      <c r="P201" s="109" t="str">
        <f t="shared" si="61"/>
        <v/>
      </c>
      <c r="Q201" s="35">
        <f t="shared" si="62"/>
        <v>0</v>
      </c>
      <c r="R201" s="13" t="str">
        <f t="shared" si="63"/>
        <v xml:space="preserve"> </v>
      </c>
      <c r="S201" s="480"/>
      <c r="T201" s="481"/>
      <c r="U201" s="121"/>
      <c r="V201" s="186">
        <f t="shared" si="64"/>
        <v>0</v>
      </c>
      <c r="W201" s="187"/>
      <c r="X201" s="188" t="s">
        <v>461</v>
      </c>
      <c r="Y201" s="189">
        <f t="shared" si="65"/>
        <v>0</v>
      </c>
      <c r="Z201" s="186">
        <f t="shared" si="66"/>
        <v>0</v>
      </c>
      <c r="AA201" s="187"/>
      <c r="AB201" s="188" t="s">
        <v>462</v>
      </c>
      <c r="AC201" s="191">
        <f t="shared" si="67"/>
        <v>0</v>
      </c>
      <c r="AD201" s="192">
        <f t="shared" si="68"/>
        <v>0</v>
      </c>
      <c r="AE201" s="482"/>
      <c r="AF201" s="482"/>
      <c r="AG201" s="482"/>
    </row>
    <row r="202" spans="1:33" s="141" customFormat="1" x14ac:dyDescent="0.2">
      <c r="A202" s="38"/>
      <c r="B202" s="34" t="str">
        <f>IF(A202="","",(VLOOKUP(A202,'II.Distribution of grant'!$A$6:$E$45,2,FALSE)))</f>
        <v/>
      </c>
      <c r="C202" s="34" t="str">
        <f>IF(A202="","",(VLOOKUP(A202,'II.Distribution of grant'!$A$6:$E$45,4,FALSE)))</f>
        <v/>
      </c>
      <c r="D202" s="11" t="str">
        <f>IF(C202=""," ",VLOOKUP(C202,'Ceiling - Project impl.'!$A$1:$F$204,2,FALSE))</f>
        <v xml:space="preserve"> </v>
      </c>
      <c r="E202" s="6"/>
      <c r="F202" s="6"/>
      <c r="G202" s="6"/>
      <c r="H202" s="6"/>
      <c r="I202" s="41"/>
      <c r="J202" s="42"/>
      <c r="K202" s="35">
        <f t="shared" si="59"/>
        <v>0</v>
      </c>
      <c r="L202" s="13">
        <f t="shared" si="60"/>
        <v>0</v>
      </c>
      <c r="M202" s="42"/>
      <c r="N202" s="103"/>
      <c r="O202" s="103"/>
      <c r="P202" s="109" t="str">
        <f t="shared" si="61"/>
        <v/>
      </c>
      <c r="Q202" s="35">
        <f t="shared" si="62"/>
        <v>0</v>
      </c>
      <c r="R202" s="13" t="str">
        <f t="shared" si="63"/>
        <v xml:space="preserve"> </v>
      </c>
      <c r="S202" s="480"/>
      <c r="T202" s="481"/>
      <c r="U202" s="121"/>
      <c r="V202" s="186">
        <f t="shared" si="64"/>
        <v>0</v>
      </c>
      <c r="W202" s="187"/>
      <c r="X202" s="188" t="s">
        <v>461</v>
      </c>
      <c r="Y202" s="189">
        <f t="shared" si="65"/>
        <v>0</v>
      </c>
      <c r="Z202" s="186">
        <f t="shared" si="66"/>
        <v>0</v>
      </c>
      <c r="AA202" s="187"/>
      <c r="AB202" s="188" t="s">
        <v>462</v>
      </c>
      <c r="AC202" s="191">
        <f t="shared" si="67"/>
        <v>0</v>
      </c>
      <c r="AD202" s="192">
        <f t="shared" si="68"/>
        <v>0</v>
      </c>
      <c r="AE202" s="482"/>
      <c r="AF202" s="482"/>
      <c r="AG202" s="482"/>
    </row>
    <row r="203" spans="1:33" s="141" customFormat="1" x14ac:dyDescent="0.2">
      <c r="A203" s="38"/>
      <c r="B203" s="34" t="str">
        <f>IF(A203="","",(VLOOKUP(A203,'II.Distribution of grant'!$A$6:$E$45,2,FALSE)))</f>
        <v/>
      </c>
      <c r="C203" s="34" t="str">
        <f>IF(A203="","",(VLOOKUP(A203,'II.Distribution of grant'!$A$6:$E$45,4,FALSE)))</f>
        <v/>
      </c>
      <c r="D203" s="11" t="str">
        <f>IF(C203=""," ",VLOOKUP(C203,'Ceiling - Project impl.'!$A$1:$F$204,2,FALSE))</f>
        <v xml:space="preserve"> </v>
      </c>
      <c r="E203" s="6"/>
      <c r="F203" s="6"/>
      <c r="G203" s="6"/>
      <c r="H203" s="6"/>
      <c r="I203" s="41"/>
      <c r="J203" s="42"/>
      <c r="K203" s="35">
        <f t="shared" si="59"/>
        <v>0</v>
      </c>
      <c r="L203" s="13">
        <f t="shared" si="60"/>
        <v>0</v>
      </c>
      <c r="M203" s="42"/>
      <c r="N203" s="103"/>
      <c r="O203" s="103"/>
      <c r="P203" s="109" t="str">
        <f t="shared" si="61"/>
        <v/>
      </c>
      <c r="Q203" s="35">
        <f t="shared" si="62"/>
        <v>0</v>
      </c>
      <c r="R203" s="13" t="str">
        <f t="shared" si="63"/>
        <v xml:space="preserve"> </v>
      </c>
      <c r="S203" s="480"/>
      <c r="T203" s="481"/>
      <c r="U203" s="121"/>
      <c r="V203" s="186">
        <f t="shared" si="64"/>
        <v>0</v>
      </c>
      <c r="W203" s="187"/>
      <c r="X203" s="188" t="s">
        <v>461</v>
      </c>
      <c r="Y203" s="189">
        <f t="shared" si="65"/>
        <v>0</v>
      </c>
      <c r="Z203" s="186">
        <f t="shared" si="66"/>
        <v>0</v>
      </c>
      <c r="AA203" s="187"/>
      <c r="AB203" s="188" t="s">
        <v>462</v>
      </c>
      <c r="AC203" s="191">
        <f t="shared" si="67"/>
        <v>0</v>
      </c>
      <c r="AD203" s="192">
        <f t="shared" si="68"/>
        <v>0</v>
      </c>
      <c r="AE203" s="482"/>
      <c r="AF203" s="482"/>
      <c r="AG203" s="482"/>
    </row>
    <row r="204" spans="1:33" s="141" customFormat="1" x14ac:dyDescent="0.2">
      <c r="A204" s="38"/>
      <c r="B204" s="34" t="str">
        <f>IF(A204="","",(VLOOKUP(A204,'II.Distribution of grant'!$A$6:$E$45,2,FALSE)))</f>
        <v/>
      </c>
      <c r="C204" s="34" t="str">
        <f>IF(A204="","",(VLOOKUP(A204,'II.Distribution of grant'!$A$6:$E$45,4,FALSE)))</f>
        <v/>
      </c>
      <c r="D204" s="11" t="str">
        <f>IF(C204=""," ",VLOOKUP(C204,'Ceiling - Project impl.'!$A$1:$F$204,2,FALSE))</f>
        <v xml:space="preserve"> </v>
      </c>
      <c r="E204" s="6"/>
      <c r="F204" s="6"/>
      <c r="G204" s="6"/>
      <c r="H204" s="6"/>
      <c r="I204" s="41"/>
      <c r="J204" s="42"/>
      <c r="K204" s="35">
        <f t="shared" si="59"/>
        <v>0</v>
      </c>
      <c r="L204" s="13">
        <f t="shared" si="60"/>
        <v>0</v>
      </c>
      <c r="M204" s="42"/>
      <c r="N204" s="103"/>
      <c r="O204" s="103"/>
      <c r="P204" s="109" t="str">
        <f t="shared" si="61"/>
        <v/>
      </c>
      <c r="Q204" s="35">
        <f t="shared" si="62"/>
        <v>0</v>
      </c>
      <c r="R204" s="13" t="str">
        <f t="shared" si="63"/>
        <v xml:space="preserve"> </v>
      </c>
      <c r="S204" s="480"/>
      <c r="T204" s="481"/>
      <c r="U204" s="121"/>
      <c r="V204" s="186">
        <f t="shared" si="64"/>
        <v>0</v>
      </c>
      <c r="W204" s="187"/>
      <c r="X204" s="188" t="s">
        <v>461</v>
      </c>
      <c r="Y204" s="189">
        <f t="shared" si="65"/>
        <v>0</v>
      </c>
      <c r="Z204" s="186">
        <f t="shared" si="66"/>
        <v>0</v>
      </c>
      <c r="AA204" s="187"/>
      <c r="AB204" s="188" t="s">
        <v>462</v>
      </c>
      <c r="AC204" s="191">
        <f t="shared" si="67"/>
        <v>0</v>
      </c>
      <c r="AD204" s="192">
        <f t="shared" si="68"/>
        <v>0</v>
      </c>
      <c r="AE204" s="482"/>
      <c r="AF204" s="482"/>
      <c r="AG204" s="482"/>
    </row>
    <row r="205" spans="1:33" s="141" customFormat="1" x14ac:dyDescent="0.2">
      <c r="A205" s="38"/>
      <c r="B205" s="34" t="str">
        <f>IF(A205="","",(VLOOKUP(A205,'II.Distribution of grant'!$A$6:$E$45,2,FALSE)))</f>
        <v/>
      </c>
      <c r="C205" s="34" t="str">
        <f>IF(A205="","",(VLOOKUP(A205,'II.Distribution of grant'!$A$6:$E$45,4,FALSE)))</f>
        <v/>
      </c>
      <c r="D205" s="11" t="str">
        <f>IF(C205=""," ",VLOOKUP(C205,'Ceiling - Project impl.'!$A$1:$F$204,2,FALSE))</f>
        <v xml:space="preserve"> </v>
      </c>
      <c r="E205" s="6"/>
      <c r="F205" s="6"/>
      <c r="G205" s="6"/>
      <c r="H205" s="6"/>
      <c r="I205" s="41"/>
      <c r="J205" s="42"/>
      <c r="K205" s="35">
        <f t="shared" si="59"/>
        <v>0</v>
      </c>
      <c r="L205" s="13">
        <f t="shared" si="60"/>
        <v>0</v>
      </c>
      <c r="M205" s="42"/>
      <c r="N205" s="103"/>
      <c r="O205" s="103"/>
      <c r="P205" s="109" t="str">
        <f t="shared" si="61"/>
        <v/>
      </c>
      <c r="Q205" s="35">
        <f t="shared" si="62"/>
        <v>0</v>
      </c>
      <c r="R205" s="13" t="str">
        <f t="shared" si="63"/>
        <v xml:space="preserve"> </v>
      </c>
      <c r="S205" s="480"/>
      <c r="T205" s="481"/>
      <c r="U205" s="121"/>
      <c r="V205" s="186">
        <f t="shared" si="64"/>
        <v>0</v>
      </c>
      <c r="W205" s="187"/>
      <c r="X205" s="188" t="s">
        <v>461</v>
      </c>
      <c r="Y205" s="189">
        <f t="shared" si="65"/>
        <v>0</v>
      </c>
      <c r="Z205" s="186">
        <f t="shared" si="66"/>
        <v>0</v>
      </c>
      <c r="AA205" s="187"/>
      <c r="AB205" s="188" t="s">
        <v>462</v>
      </c>
      <c r="AC205" s="191">
        <f t="shared" si="67"/>
        <v>0</v>
      </c>
      <c r="AD205" s="192">
        <f t="shared" si="68"/>
        <v>0</v>
      </c>
      <c r="AE205" s="482"/>
      <c r="AF205" s="482"/>
      <c r="AG205" s="482"/>
    </row>
    <row r="206" spans="1:33" s="141" customFormat="1" x14ac:dyDescent="0.2">
      <c r="A206" s="38"/>
      <c r="B206" s="34" t="str">
        <f>IF(A206="","",(VLOOKUP(A206,'II.Distribution of grant'!$A$6:$E$45,2,FALSE)))</f>
        <v/>
      </c>
      <c r="C206" s="34" t="str">
        <f>IF(A206="","",(VLOOKUP(A206,'II.Distribution of grant'!$A$6:$E$45,4,FALSE)))</f>
        <v/>
      </c>
      <c r="D206" s="11" t="str">
        <f>IF(C206=""," ",VLOOKUP(C206,'Ceiling - Project impl.'!$A$1:$F$204,2,FALSE))</f>
        <v xml:space="preserve"> </v>
      </c>
      <c r="E206" s="6"/>
      <c r="F206" s="6"/>
      <c r="G206" s="6"/>
      <c r="H206" s="6"/>
      <c r="I206" s="41"/>
      <c r="J206" s="42"/>
      <c r="K206" s="35">
        <f t="shared" si="59"/>
        <v>0</v>
      </c>
      <c r="L206" s="13">
        <f t="shared" si="60"/>
        <v>0</v>
      </c>
      <c r="M206" s="42"/>
      <c r="N206" s="103"/>
      <c r="O206" s="103"/>
      <c r="P206" s="109" t="str">
        <f t="shared" si="61"/>
        <v/>
      </c>
      <c r="Q206" s="35">
        <f t="shared" si="62"/>
        <v>0</v>
      </c>
      <c r="R206" s="13" t="str">
        <f t="shared" si="63"/>
        <v xml:space="preserve"> </v>
      </c>
      <c r="S206" s="480"/>
      <c r="T206" s="481"/>
      <c r="U206" s="121"/>
      <c r="V206" s="186">
        <f t="shared" si="64"/>
        <v>0</v>
      </c>
      <c r="W206" s="187"/>
      <c r="X206" s="188" t="s">
        <v>461</v>
      </c>
      <c r="Y206" s="189">
        <f t="shared" si="65"/>
        <v>0</v>
      </c>
      <c r="Z206" s="186">
        <f t="shared" si="66"/>
        <v>0</v>
      </c>
      <c r="AA206" s="187"/>
      <c r="AB206" s="188" t="s">
        <v>462</v>
      </c>
      <c r="AC206" s="191">
        <f t="shared" si="67"/>
        <v>0</v>
      </c>
      <c r="AD206" s="192">
        <f t="shared" si="68"/>
        <v>0</v>
      </c>
      <c r="AE206" s="482"/>
      <c r="AF206" s="482"/>
      <c r="AG206" s="482"/>
    </row>
    <row r="207" spans="1:33" s="141" customFormat="1" x14ac:dyDescent="0.2">
      <c r="A207" s="38"/>
      <c r="B207" s="34" t="str">
        <f>IF(A207="","",(VLOOKUP(A207,'II.Distribution of grant'!$A$6:$E$45,2,FALSE)))</f>
        <v/>
      </c>
      <c r="C207" s="34" t="str">
        <f>IF(A207="","",(VLOOKUP(A207,'II.Distribution of grant'!$A$6:$E$45,4,FALSE)))</f>
        <v/>
      </c>
      <c r="D207" s="11" t="str">
        <f>IF(C207=""," ",VLOOKUP(C207,'Ceiling - Project impl.'!$A$1:$F$204,2,FALSE))</f>
        <v xml:space="preserve"> </v>
      </c>
      <c r="E207" s="6"/>
      <c r="F207" s="6"/>
      <c r="G207" s="6"/>
      <c r="H207" s="6"/>
      <c r="I207" s="41"/>
      <c r="J207" s="42"/>
      <c r="K207" s="35">
        <f t="shared" si="59"/>
        <v>0</v>
      </c>
      <c r="L207" s="13">
        <f t="shared" si="60"/>
        <v>0</v>
      </c>
      <c r="M207" s="42"/>
      <c r="N207" s="103"/>
      <c r="O207" s="103"/>
      <c r="P207" s="109" t="str">
        <f t="shared" si="61"/>
        <v/>
      </c>
      <c r="Q207" s="35">
        <f t="shared" si="62"/>
        <v>0</v>
      </c>
      <c r="R207" s="13" t="str">
        <f t="shared" si="63"/>
        <v xml:space="preserve"> </v>
      </c>
      <c r="S207" s="480"/>
      <c r="T207" s="481"/>
      <c r="U207" s="121"/>
      <c r="V207" s="186">
        <f t="shared" si="64"/>
        <v>0</v>
      </c>
      <c r="W207" s="187"/>
      <c r="X207" s="188" t="s">
        <v>461</v>
      </c>
      <c r="Y207" s="189">
        <f t="shared" si="65"/>
        <v>0</v>
      </c>
      <c r="Z207" s="186">
        <f t="shared" si="66"/>
        <v>0</v>
      </c>
      <c r="AA207" s="187"/>
      <c r="AB207" s="188" t="s">
        <v>462</v>
      </c>
      <c r="AC207" s="191">
        <f t="shared" si="67"/>
        <v>0</v>
      </c>
      <c r="AD207" s="192">
        <f t="shared" si="68"/>
        <v>0</v>
      </c>
      <c r="AE207" s="482"/>
      <c r="AF207" s="482"/>
      <c r="AG207" s="482"/>
    </row>
    <row r="208" spans="1:33" s="141" customFormat="1" x14ac:dyDescent="0.2">
      <c r="A208" s="38"/>
      <c r="B208" s="34" t="str">
        <f>IF(A208="","",(VLOOKUP(A208,'II.Distribution of grant'!$A$6:$E$45,2,FALSE)))</f>
        <v/>
      </c>
      <c r="C208" s="34" t="str">
        <f>IF(A208="","",(VLOOKUP(A208,'II.Distribution of grant'!$A$6:$E$45,4,FALSE)))</f>
        <v/>
      </c>
      <c r="D208" s="11" t="str">
        <f>IF(C208=""," ",VLOOKUP(C208,'Ceiling - Project impl.'!$A$1:$F$204,2,FALSE))</f>
        <v xml:space="preserve"> </v>
      </c>
      <c r="E208" s="6"/>
      <c r="F208" s="6"/>
      <c r="G208" s="6"/>
      <c r="H208" s="6"/>
      <c r="I208" s="41"/>
      <c r="J208" s="42"/>
      <c r="K208" s="35">
        <f t="shared" si="59"/>
        <v>0</v>
      </c>
      <c r="L208" s="13">
        <f t="shared" si="60"/>
        <v>0</v>
      </c>
      <c r="M208" s="42"/>
      <c r="N208" s="103"/>
      <c r="O208" s="103"/>
      <c r="P208" s="109" t="str">
        <f t="shared" si="61"/>
        <v/>
      </c>
      <c r="Q208" s="35">
        <f t="shared" si="62"/>
        <v>0</v>
      </c>
      <c r="R208" s="13" t="str">
        <f t="shared" si="63"/>
        <v xml:space="preserve"> </v>
      </c>
      <c r="S208" s="480"/>
      <c r="T208" s="481"/>
      <c r="U208" s="121"/>
      <c r="V208" s="186">
        <f t="shared" si="64"/>
        <v>0</v>
      </c>
      <c r="W208" s="187"/>
      <c r="X208" s="188" t="s">
        <v>461</v>
      </c>
      <c r="Y208" s="189">
        <f t="shared" si="65"/>
        <v>0</v>
      </c>
      <c r="Z208" s="186">
        <f t="shared" si="66"/>
        <v>0</v>
      </c>
      <c r="AA208" s="187"/>
      <c r="AB208" s="188" t="s">
        <v>462</v>
      </c>
      <c r="AC208" s="191">
        <f t="shared" si="67"/>
        <v>0</v>
      </c>
      <c r="AD208" s="192">
        <f t="shared" si="68"/>
        <v>0</v>
      </c>
      <c r="AE208" s="482"/>
      <c r="AF208" s="482"/>
      <c r="AG208" s="482"/>
    </row>
    <row r="209" spans="1:33" s="141" customFormat="1" x14ac:dyDescent="0.2">
      <c r="A209" s="38"/>
      <c r="B209" s="34" t="str">
        <f>IF(A209="","",(VLOOKUP(A209,'II.Distribution of grant'!$A$6:$E$45,2,FALSE)))</f>
        <v/>
      </c>
      <c r="C209" s="34" t="str">
        <f>IF(A209="","",(VLOOKUP(A209,'II.Distribution of grant'!$A$6:$E$45,4,FALSE)))</f>
        <v/>
      </c>
      <c r="D209" s="11" t="str">
        <f>IF(C209=""," ",VLOOKUP(C209,'Ceiling - Project impl.'!$A$1:$F$204,2,FALSE))</f>
        <v xml:space="preserve"> </v>
      </c>
      <c r="E209" s="6"/>
      <c r="F209" s="6"/>
      <c r="G209" s="6"/>
      <c r="H209" s="6"/>
      <c r="I209" s="41"/>
      <c r="J209" s="42"/>
      <c r="K209" s="35">
        <f t="shared" si="59"/>
        <v>0</v>
      </c>
      <c r="L209" s="13">
        <f t="shared" si="60"/>
        <v>0</v>
      </c>
      <c r="M209" s="42"/>
      <c r="N209" s="103"/>
      <c r="O209" s="103"/>
      <c r="P209" s="109" t="str">
        <f t="shared" si="61"/>
        <v/>
      </c>
      <c r="Q209" s="35">
        <f t="shared" si="62"/>
        <v>0</v>
      </c>
      <c r="R209" s="13" t="str">
        <f t="shared" si="63"/>
        <v xml:space="preserve"> </v>
      </c>
      <c r="S209" s="480"/>
      <c r="T209" s="481"/>
      <c r="U209" s="121"/>
      <c r="V209" s="186">
        <f t="shared" si="64"/>
        <v>0</v>
      </c>
      <c r="W209" s="187"/>
      <c r="X209" s="188" t="s">
        <v>461</v>
      </c>
      <c r="Y209" s="189">
        <f t="shared" si="65"/>
        <v>0</v>
      </c>
      <c r="Z209" s="186">
        <f t="shared" si="66"/>
        <v>0</v>
      </c>
      <c r="AA209" s="187"/>
      <c r="AB209" s="188" t="s">
        <v>462</v>
      </c>
      <c r="AC209" s="191">
        <f t="shared" si="67"/>
        <v>0</v>
      </c>
      <c r="AD209" s="192">
        <f t="shared" si="68"/>
        <v>0</v>
      </c>
      <c r="AE209" s="482"/>
      <c r="AF209" s="482"/>
      <c r="AG209" s="482"/>
    </row>
    <row r="210" spans="1:33" s="141" customFormat="1" x14ac:dyDescent="0.2">
      <c r="A210" s="38"/>
      <c r="B210" s="34" t="str">
        <f>IF(A210="","",(VLOOKUP(A210,'II.Distribution of grant'!$A$6:$E$45,2,FALSE)))</f>
        <v/>
      </c>
      <c r="C210" s="34" t="str">
        <f>IF(A210="","",(VLOOKUP(A210,'II.Distribution of grant'!$A$6:$E$45,4,FALSE)))</f>
        <v/>
      </c>
      <c r="D210" s="11" t="str">
        <f>IF(C210=""," ",VLOOKUP(C210,'Ceiling - Project impl.'!$A$1:$F$204,2,FALSE))</f>
        <v xml:space="preserve"> </v>
      </c>
      <c r="E210" s="6"/>
      <c r="F210" s="6"/>
      <c r="G210" s="6"/>
      <c r="H210" s="6"/>
      <c r="I210" s="41"/>
      <c r="J210" s="42"/>
      <c r="K210" s="35">
        <f t="shared" si="59"/>
        <v>0</v>
      </c>
      <c r="L210" s="13">
        <f t="shared" si="60"/>
        <v>0</v>
      </c>
      <c r="M210" s="42"/>
      <c r="N210" s="103"/>
      <c r="O210" s="103"/>
      <c r="P210" s="109" t="str">
        <f t="shared" si="61"/>
        <v/>
      </c>
      <c r="Q210" s="35">
        <f t="shared" si="62"/>
        <v>0</v>
      </c>
      <c r="R210" s="13" t="str">
        <f t="shared" si="63"/>
        <v xml:space="preserve"> </v>
      </c>
      <c r="S210" s="480"/>
      <c r="T210" s="481"/>
      <c r="U210" s="121"/>
      <c r="V210" s="186">
        <f t="shared" si="64"/>
        <v>0</v>
      </c>
      <c r="W210" s="187"/>
      <c r="X210" s="188" t="s">
        <v>461</v>
      </c>
      <c r="Y210" s="189">
        <f t="shared" si="65"/>
        <v>0</v>
      </c>
      <c r="Z210" s="186">
        <f t="shared" si="66"/>
        <v>0</v>
      </c>
      <c r="AA210" s="187"/>
      <c r="AB210" s="188" t="s">
        <v>462</v>
      </c>
      <c r="AC210" s="191">
        <f t="shared" si="67"/>
        <v>0</v>
      </c>
      <c r="AD210" s="192">
        <f t="shared" si="68"/>
        <v>0</v>
      </c>
      <c r="AE210" s="482"/>
      <c r="AF210" s="482"/>
      <c r="AG210" s="482"/>
    </row>
    <row r="211" spans="1:33" s="141" customFormat="1" x14ac:dyDescent="0.2">
      <c r="A211" s="38"/>
      <c r="B211" s="34" t="str">
        <f>IF(A211="","",(VLOOKUP(A211,'II.Distribution of grant'!$A$6:$E$45,2,FALSE)))</f>
        <v/>
      </c>
      <c r="C211" s="34" t="str">
        <f>IF(A211="","",(VLOOKUP(A211,'II.Distribution of grant'!$A$6:$E$45,4,FALSE)))</f>
        <v/>
      </c>
      <c r="D211" s="11" t="str">
        <f>IF(C211=""," ",VLOOKUP(C211,'Ceiling - Project impl.'!$A$1:$F$204,2,FALSE))</f>
        <v xml:space="preserve"> </v>
      </c>
      <c r="E211" s="6"/>
      <c r="F211" s="6"/>
      <c r="G211" s="6"/>
      <c r="H211" s="6"/>
      <c r="I211" s="41"/>
      <c r="J211" s="42"/>
      <c r="K211" s="35">
        <f t="shared" si="59"/>
        <v>0</v>
      </c>
      <c r="L211" s="13">
        <f t="shared" si="60"/>
        <v>0</v>
      </c>
      <c r="M211" s="42"/>
      <c r="N211" s="103"/>
      <c r="O211" s="103"/>
      <c r="P211" s="109" t="str">
        <f t="shared" si="61"/>
        <v/>
      </c>
      <c r="Q211" s="35">
        <f t="shared" si="62"/>
        <v>0</v>
      </c>
      <c r="R211" s="13" t="str">
        <f t="shared" si="63"/>
        <v xml:space="preserve"> </v>
      </c>
      <c r="S211" s="480"/>
      <c r="T211" s="481"/>
      <c r="U211" s="121"/>
      <c r="V211" s="186">
        <f t="shared" si="64"/>
        <v>0</v>
      </c>
      <c r="W211" s="187"/>
      <c r="X211" s="188" t="s">
        <v>461</v>
      </c>
      <c r="Y211" s="189">
        <f t="shared" si="65"/>
        <v>0</v>
      </c>
      <c r="Z211" s="186">
        <f t="shared" si="66"/>
        <v>0</v>
      </c>
      <c r="AA211" s="187"/>
      <c r="AB211" s="188" t="s">
        <v>462</v>
      </c>
      <c r="AC211" s="191">
        <f t="shared" si="67"/>
        <v>0</v>
      </c>
      <c r="AD211" s="192">
        <f t="shared" si="68"/>
        <v>0</v>
      </c>
      <c r="AE211" s="482"/>
      <c r="AF211" s="482"/>
      <c r="AG211" s="482"/>
    </row>
    <row r="212" spans="1:33" s="141" customFormat="1" x14ac:dyDescent="0.2">
      <c r="A212" s="38"/>
      <c r="B212" s="34" t="str">
        <f>IF(A212="","",(VLOOKUP(A212,'II.Distribution of grant'!$A$6:$E$45,2,FALSE)))</f>
        <v/>
      </c>
      <c r="C212" s="34" t="str">
        <f>IF(A212="","",(VLOOKUP(A212,'II.Distribution of grant'!$A$6:$E$45,4,FALSE)))</f>
        <v/>
      </c>
      <c r="D212" s="11" t="str">
        <f>IF(C212=""," ",VLOOKUP(C212,'Ceiling - Project impl.'!$A$1:$F$204,2,FALSE))</f>
        <v xml:space="preserve"> </v>
      </c>
      <c r="E212" s="6"/>
      <c r="F212" s="6"/>
      <c r="G212" s="6"/>
      <c r="H212" s="6"/>
      <c r="I212" s="41"/>
      <c r="J212" s="42"/>
      <c r="K212" s="35">
        <f t="shared" si="59"/>
        <v>0</v>
      </c>
      <c r="L212" s="13">
        <f t="shared" si="60"/>
        <v>0</v>
      </c>
      <c r="M212" s="42"/>
      <c r="N212" s="103"/>
      <c r="O212" s="103"/>
      <c r="P212" s="109" t="str">
        <f t="shared" si="61"/>
        <v/>
      </c>
      <c r="Q212" s="35">
        <f t="shared" si="62"/>
        <v>0</v>
      </c>
      <c r="R212" s="13" t="str">
        <f t="shared" si="63"/>
        <v xml:space="preserve"> </v>
      </c>
      <c r="S212" s="480"/>
      <c r="T212" s="481"/>
      <c r="U212" s="121"/>
      <c r="V212" s="186">
        <f t="shared" si="64"/>
        <v>0</v>
      </c>
      <c r="W212" s="187"/>
      <c r="X212" s="188" t="s">
        <v>461</v>
      </c>
      <c r="Y212" s="189">
        <f t="shared" si="65"/>
        <v>0</v>
      </c>
      <c r="Z212" s="186">
        <f t="shared" si="66"/>
        <v>0</v>
      </c>
      <c r="AA212" s="187"/>
      <c r="AB212" s="188" t="s">
        <v>462</v>
      </c>
      <c r="AC212" s="191">
        <f t="shared" si="67"/>
        <v>0</v>
      </c>
      <c r="AD212" s="192">
        <f t="shared" si="68"/>
        <v>0</v>
      </c>
      <c r="AE212" s="482"/>
      <c r="AF212" s="482"/>
      <c r="AG212" s="482"/>
    </row>
    <row r="213" spans="1:33" s="141" customFormat="1" x14ac:dyDescent="0.2">
      <c r="A213" s="38"/>
      <c r="B213" s="34" t="str">
        <f>IF(A213="","",(VLOOKUP(A213,'II.Distribution of grant'!$A$6:$E$45,2,FALSE)))</f>
        <v/>
      </c>
      <c r="C213" s="34" t="str">
        <f>IF(A213="","",(VLOOKUP(A213,'II.Distribution of grant'!$A$6:$E$45,4,FALSE)))</f>
        <v/>
      </c>
      <c r="D213" s="11" t="str">
        <f>IF(C213=""," ",VLOOKUP(C213,'Ceiling - Project impl.'!$A$1:$F$204,2,FALSE))</f>
        <v xml:space="preserve"> </v>
      </c>
      <c r="E213" s="6"/>
      <c r="F213" s="6"/>
      <c r="G213" s="6"/>
      <c r="H213" s="6"/>
      <c r="I213" s="41"/>
      <c r="J213" s="42"/>
      <c r="K213" s="35">
        <f t="shared" si="59"/>
        <v>0</v>
      </c>
      <c r="L213" s="13">
        <f t="shared" si="60"/>
        <v>0</v>
      </c>
      <c r="M213" s="42"/>
      <c r="N213" s="103"/>
      <c r="O213" s="103"/>
      <c r="P213" s="109" t="str">
        <f t="shared" si="61"/>
        <v/>
      </c>
      <c r="Q213" s="35">
        <f t="shared" si="62"/>
        <v>0</v>
      </c>
      <c r="R213" s="13" t="str">
        <f t="shared" si="63"/>
        <v xml:space="preserve"> </v>
      </c>
      <c r="S213" s="480"/>
      <c r="T213" s="481"/>
      <c r="U213" s="121"/>
      <c r="V213" s="186">
        <f t="shared" si="64"/>
        <v>0</v>
      </c>
      <c r="W213" s="187"/>
      <c r="X213" s="188" t="s">
        <v>461</v>
      </c>
      <c r="Y213" s="189">
        <f t="shared" si="65"/>
        <v>0</v>
      </c>
      <c r="Z213" s="186">
        <f t="shared" si="66"/>
        <v>0</v>
      </c>
      <c r="AA213" s="187"/>
      <c r="AB213" s="188" t="s">
        <v>462</v>
      </c>
      <c r="AC213" s="191">
        <f t="shared" si="67"/>
        <v>0</v>
      </c>
      <c r="AD213" s="192">
        <f t="shared" si="68"/>
        <v>0</v>
      </c>
      <c r="AE213" s="482"/>
      <c r="AF213" s="482"/>
      <c r="AG213" s="482"/>
    </row>
    <row r="214" spans="1:33" s="141" customFormat="1" x14ac:dyDescent="0.2">
      <c r="A214" s="38"/>
      <c r="B214" s="34" t="str">
        <f>IF(A214="","",(VLOOKUP(A214,'II.Distribution of grant'!$A$6:$E$45,2,FALSE)))</f>
        <v/>
      </c>
      <c r="C214" s="34" t="str">
        <f>IF(A214="","",(VLOOKUP(A214,'II.Distribution of grant'!$A$6:$E$45,4,FALSE)))</f>
        <v/>
      </c>
      <c r="D214" s="11" t="str">
        <f>IF(C214=""," ",VLOOKUP(C214,'Ceiling - Project impl.'!$A$1:$F$204,2,FALSE))</f>
        <v xml:space="preserve"> </v>
      </c>
      <c r="E214" s="6"/>
      <c r="F214" s="6"/>
      <c r="G214" s="6"/>
      <c r="H214" s="6"/>
      <c r="I214" s="41"/>
      <c r="J214" s="42"/>
      <c r="K214" s="35">
        <f t="shared" si="59"/>
        <v>0</v>
      </c>
      <c r="L214" s="13">
        <f t="shared" si="60"/>
        <v>0</v>
      </c>
      <c r="M214" s="42"/>
      <c r="N214" s="103"/>
      <c r="O214" s="103"/>
      <c r="P214" s="109" t="str">
        <f t="shared" si="61"/>
        <v/>
      </c>
      <c r="Q214" s="35">
        <f t="shared" si="62"/>
        <v>0</v>
      </c>
      <c r="R214" s="13" t="str">
        <f t="shared" si="63"/>
        <v xml:space="preserve"> </v>
      </c>
      <c r="S214" s="480"/>
      <c r="T214" s="481"/>
      <c r="U214" s="121"/>
      <c r="V214" s="186">
        <f t="shared" si="64"/>
        <v>0</v>
      </c>
      <c r="W214" s="187"/>
      <c r="X214" s="188" t="s">
        <v>461</v>
      </c>
      <c r="Y214" s="189">
        <f t="shared" si="65"/>
        <v>0</v>
      </c>
      <c r="Z214" s="186">
        <f t="shared" si="66"/>
        <v>0</v>
      </c>
      <c r="AA214" s="187"/>
      <c r="AB214" s="188" t="s">
        <v>462</v>
      </c>
      <c r="AC214" s="191">
        <f t="shared" si="67"/>
        <v>0</v>
      </c>
      <c r="AD214" s="192">
        <f t="shared" si="68"/>
        <v>0</v>
      </c>
      <c r="AE214" s="482"/>
      <c r="AF214" s="482"/>
      <c r="AG214" s="482"/>
    </row>
    <row r="215" spans="1:33" s="141" customFormat="1" x14ac:dyDescent="0.2">
      <c r="A215" s="38"/>
      <c r="B215" s="34" t="str">
        <f>IF(A215="","",(VLOOKUP(A215,'II.Distribution of grant'!$A$6:$E$45,2,FALSE)))</f>
        <v/>
      </c>
      <c r="C215" s="34" t="str">
        <f>IF(A215="","",(VLOOKUP(A215,'II.Distribution of grant'!$A$6:$E$45,4,FALSE)))</f>
        <v/>
      </c>
      <c r="D215" s="11" t="str">
        <f>IF(C215=""," ",VLOOKUP(C215,'Ceiling - Project impl.'!$A$1:$F$204,2,FALSE))</f>
        <v xml:space="preserve"> </v>
      </c>
      <c r="E215" s="6"/>
      <c r="F215" s="6"/>
      <c r="G215" s="6"/>
      <c r="H215" s="6"/>
      <c r="I215" s="41"/>
      <c r="J215" s="42"/>
      <c r="K215" s="35">
        <f t="shared" si="59"/>
        <v>0</v>
      </c>
      <c r="L215" s="13">
        <f t="shared" si="60"/>
        <v>0</v>
      </c>
      <c r="M215" s="42"/>
      <c r="N215" s="103"/>
      <c r="O215" s="103"/>
      <c r="P215" s="109" t="str">
        <f t="shared" si="61"/>
        <v/>
      </c>
      <c r="Q215" s="35">
        <f t="shared" si="62"/>
        <v>0</v>
      </c>
      <c r="R215" s="13" t="str">
        <f t="shared" si="63"/>
        <v xml:space="preserve"> </v>
      </c>
      <c r="S215" s="480"/>
      <c r="T215" s="481"/>
      <c r="U215" s="121"/>
      <c r="V215" s="186">
        <f t="shared" si="64"/>
        <v>0</v>
      </c>
      <c r="W215" s="187"/>
      <c r="X215" s="188" t="s">
        <v>461</v>
      </c>
      <c r="Y215" s="189">
        <f t="shared" si="65"/>
        <v>0</v>
      </c>
      <c r="Z215" s="186">
        <f t="shared" si="66"/>
        <v>0</v>
      </c>
      <c r="AA215" s="187"/>
      <c r="AB215" s="188" t="s">
        <v>462</v>
      </c>
      <c r="AC215" s="191">
        <f t="shared" si="67"/>
        <v>0</v>
      </c>
      <c r="AD215" s="192">
        <f t="shared" si="68"/>
        <v>0</v>
      </c>
      <c r="AE215" s="482"/>
      <c r="AF215" s="482"/>
      <c r="AG215" s="482"/>
    </row>
    <row r="216" spans="1:33" s="141" customFormat="1" x14ac:dyDescent="0.2">
      <c r="A216" s="38"/>
      <c r="B216" s="34" t="str">
        <f>IF(A216="","",(VLOOKUP(A216,'II.Distribution of grant'!$A$6:$E$45,2,FALSE)))</f>
        <v/>
      </c>
      <c r="C216" s="34" t="str">
        <f>IF(A216="","",(VLOOKUP(A216,'II.Distribution of grant'!$A$6:$E$45,4,FALSE)))</f>
        <v/>
      </c>
      <c r="D216" s="11" t="str">
        <f>IF(C216=""," ",VLOOKUP(C216,'Ceiling - Project impl.'!$A$1:$F$204,2,FALSE))</f>
        <v xml:space="preserve"> </v>
      </c>
      <c r="E216" s="6"/>
      <c r="F216" s="6"/>
      <c r="G216" s="6"/>
      <c r="H216" s="6"/>
      <c r="I216" s="41"/>
      <c r="J216" s="42"/>
      <c r="K216" s="35">
        <f t="shared" si="59"/>
        <v>0</v>
      </c>
      <c r="L216" s="13">
        <f t="shared" si="60"/>
        <v>0</v>
      </c>
      <c r="M216" s="42"/>
      <c r="N216" s="103"/>
      <c r="O216" s="103"/>
      <c r="P216" s="109" t="str">
        <f t="shared" si="61"/>
        <v/>
      </c>
      <c r="Q216" s="35">
        <f t="shared" si="62"/>
        <v>0</v>
      </c>
      <c r="R216" s="13" t="str">
        <f t="shared" si="63"/>
        <v xml:space="preserve"> </v>
      </c>
      <c r="S216" s="480"/>
      <c r="T216" s="481"/>
      <c r="U216" s="121"/>
      <c r="V216" s="186">
        <f t="shared" si="64"/>
        <v>0</v>
      </c>
      <c r="W216" s="187"/>
      <c r="X216" s="188" t="s">
        <v>461</v>
      </c>
      <c r="Y216" s="189">
        <f t="shared" si="65"/>
        <v>0</v>
      </c>
      <c r="Z216" s="186">
        <f t="shared" si="66"/>
        <v>0</v>
      </c>
      <c r="AA216" s="187"/>
      <c r="AB216" s="188" t="s">
        <v>462</v>
      </c>
      <c r="AC216" s="191">
        <f t="shared" si="67"/>
        <v>0</v>
      </c>
      <c r="AD216" s="192">
        <f t="shared" si="68"/>
        <v>0</v>
      </c>
      <c r="AE216" s="482"/>
      <c r="AF216" s="482"/>
      <c r="AG216" s="482"/>
    </row>
    <row r="217" spans="1:33" s="141" customFormat="1" x14ac:dyDescent="0.2">
      <c r="A217" s="38"/>
      <c r="B217" s="34" t="str">
        <f>IF(A217="","",(VLOOKUP(A217,'II.Distribution of grant'!$A$6:$E$45,2,FALSE)))</f>
        <v/>
      </c>
      <c r="C217" s="34" t="str">
        <f>IF(A217="","",(VLOOKUP(A217,'II.Distribution of grant'!$A$6:$E$45,4,FALSE)))</f>
        <v/>
      </c>
      <c r="D217" s="11" t="str">
        <f>IF(C217=""," ",VLOOKUP(C217,'Ceiling - Project impl.'!$A$1:$F$204,2,FALSE))</f>
        <v xml:space="preserve"> </v>
      </c>
      <c r="E217" s="6"/>
      <c r="F217" s="6"/>
      <c r="G217" s="6"/>
      <c r="H217" s="6"/>
      <c r="I217" s="41"/>
      <c r="J217" s="42"/>
      <c r="K217" s="35">
        <f t="shared" si="59"/>
        <v>0</v>
      </c>
      <c r="L217" s="13">
        <f t="shared" si="60"/>
        <v>0</v>
      </c>
      <c r="M217" s="42"/>
      <c r="N217" s="103"/>
      <c r="O217" s="103"/>
      <c r="P217" s="109" t="str">
        <f t="shared" si="61"/>
        <v/>
      </c>
      <c r="Q217" s="35">
        <f t="shared" si="62"/>
        <v>0</v>
      </c>
      <c r="R217" s="13" t="str">
        <f t="shared" si="63"/>
        <v xml:space="preserve"> </v>
      </c>
      <c r="S217" s="480"/>
      <c r="T217" s="481"/>
      <c r="U217" s="121"/>
      <c r="V217" s="186">
        <f t="shared" si="64"/>
        <v>0</v>
      </c>
      <c r="W217" s="187"/>
      <c r="X217" s="188" t="s">
        <v>461</v>
      </c>
      <c r="Y217" s="189">
        <f t="shared" si="65"/>
        <v>0</v>
      </c>
      <c r="Z217" s="186">
        <f t="shared" si="66"/>
        <v>0</v>
      </c>
      <c r="AA217" s="187"/>
      <c r="AB217" s="188" t="s">
        <v>462</v>
      </c>
      <c r="AC217" s="191">
        <f t="shared" si="67"/>
        <v>0</v>
      </c>
      <c r="AD217" s="192">
        <f t="shared" si="68"/>
        <v>0</v>
      </c>
      <c r="AE217" s="482"/>
      <c r="AF217" s="482"/>
      <c r="AG217" s="482"/>
    </row>
    <row r="218" spans="1:33" s="141" customFormat="1" x14ac:dyDescent="0.2">
      <c r="A218" s="38"/>
      <c r="B218" s="34" t="str">
        <f>IF(A218="","",(VLOOKUP(A218,'II.Distribution of grant'!$A$6:$E$45,2,FALSE)))</f>
        <v/>
      </c>
      <c r="C218" s="34" t="str">
        <f>IF(A218="","",(VLOOKUP(A218,'II.Distribution of grant'!$A$6:$E$45,4,FALSE)))</f>
        <v/>
      </c>
      <c r="D218" s="11" t="str">
        <f>IF(C218=""," ",VLOOKUP(C218,'Ceiling - Project impl.'!$A$1:$F$204,2,FALSE))</f>
        <v xml:space="preserve"> </v>
      </c>
      <c r="E218" s="6"/>
      <c r="F218" s="6"/>
      <c r="G218" s="6"/>
      <c r="H218" s="6"/>
      <c r="I218" s="41"/>
      <c r="J218" s="42"/>
      <c r="K218" s="35">
        <f t="shared" si="59"/>
        <v>0</v>
      </c>
      <c r="L218" s="13">
        <f t="shared" si="60"/>
        <v>0</v>
      </c>
      <c r="M218" s="42"/>
      <c r="N218" s="103"/>
      <c r="O218" s="103"/>
      <c r="P218" s="109" t="str">
        <f t="shared" si="61"/>
        <v/>
      </c>
      <c r="Q218" s="35">
        <f t="shared" si="62"/>
        <v>0</v>
      </c>
      <c r="R218" s="13" t="str">
        <f t="shared" si="63"/>
        <v xml:space="preserve"> </v>
      </c>
      <c r="S218" s="480"/>
      <c r="T218" s="481"/>
      <c r="U218" s="121"/>
      <c r="V218" s="186">
        <f t="shared" si="64"/>
        <v>0</v>
      </c>
      <c r="W218" s="187"/>
      <c r="X218" s="188" t="s">
        <v>461</v>
      </c>
      <c r="Y218" s="189">
        <f t="shared" si="65"/>
        <v>0</v>
      </c>
      <c r="Z218" s="186">
        <f t="shared" si="66"/>
        <v>0</v>
      </c>
      <c r="AA218" s="187"/>
      <c r="AB218" s="188" t="s">
        <v>462</v>
      </c>
      <c r="AC218" s="191">
        <f t="shared" si="67"/>
        <v>0</v>
      </c>
      <c r="AD218" s="192">
        <f t="shared" si="68"/>
        <v>0</v>
      </c>
      <c r="AE218" s="482"/>
      <c r="AF218" s="482"/>
      <c r="AG218" s="482"/>
    </row>
    <row r="219" spans="1:33" s="141" customFormat="1" x14ac:dyDescent="0.2">
      <c r="A219" s="38"/>
      <c r="B219" s="34" t="str">
        <f>IF(A219="","",(VLOOKUP(A219,'II.Distribution of grant'!$A$6:$E$45,2,FALSE)))</f>
        <v/>
      </c>
      <c r="C219" s="34" t="str">
        <f>IF(A219="","",(VLOOKUP(A219,'II.Distribution of grant'!$A$6:$E$45,4,FALSE)))</f>
        <v/>
      </c>
      <c r="D219" s="11" t="str">
        <f>IF(C219=""," ",VLOOKUP(C219,'Ceiling - Project impl.'!$A$1:$F$204,2,FALSE))</f>
        <v xml:space="preserve"> </v>
      </c>
      <c r="E219" s="6"/>
      <c r="F219" s="6"/>
      <c r="G219" s="6"/>
      <c r="H219" s="6"/>
      <c r="I219" s="41"/>
      <c r="J219" s="42"/>
      <c r="K219" s="35">
        <f t="shared" si="59"/>
        <v>0</v>
      </c>
      <c r="L219" s="13">
        <f t="shared" si="60"/>
        <v>0</v>
      </c>
      <c r="M219" s="42"/>
      <c r="N219" s="103"/>
      <c r="O219" s="103"/>
      <c r="P219" s="109" t="str">
        <f t="shared" si="61"/>
        <v/>
      </c>
      <c r="Q219" s="35">
        <f t="shared" si="62"/>
        <v>0</v>
      </c>
      <c r="R219" s="13" t="str">
        <f t="shared" si="63"/>
        <v xml:space="preserve"> </v>
      </c>
      <c r="S219" s="480"/>
      <c r="T219" s="481"/>
      <c r="U219" s="121"/>
      <c r="V219" s="186">
        <f t="shared" si="64"/>
        <v>0</v>
      </c>
      <c r="W219" s="187"/>
      <c r="X219" s="188" t="s">
        <v>461</v>
      </c>
      <c r="Y219" s="189">
        <f t="shared" si="65"/>
        <v>0</v>
      </c>
      <c r="Z219" s="186">
        <f t="shared" si="66"/>
        <v>0</v>
      </c>
      <c r="AA219" s="187"/>
      <c r="AB219" s="188" t="s">
        <v>462</v>
      </c>
      <c r="AC219" s="191">
        <f t="shared" si="67"/>
        <v>0</v>
      </c>
      <c r="AD219" s="192">
        <f t="shared" si="68"/>
        <v>0</v>
      </c>
      <c r="AE219" s="482"/>
      <c r="AF219" s="482"/>
      <c r="AG219" s="482"/>
    </row>
    <row r="220" spans="1:33" s="141" customFormat="1" x14ac:dyDescent="0.2">
      <c r="A220" s="38"/>
      <c r="B220" s="34" t="str">
        <f>IF(A220="","",(VLOOKUP(A220,'II.Distribution of grant'!$A$6:$E$45,2,FALSE)))</f>
        <v/>
      </c>
      <c r="C220" s="34" t="str">
        <f>IF(A220="","",(VLOOKUP(A220,'II.Distribution of grant'!$A$6:$E$45,4,FALSE)))</f>
        <v/>
      </c>
      <c r="D220" s="11" t="str">
        <f>IF(C220=""," ",VLOOKUP(C220,'Ceiling - Project impl.'!$A$1:$F$204,2,FALSE))</f>
        <v xml:space="preserve"> </v>
      </c>
      <c r="E220" s="6"/>
      <c r="F220" s="6"/>
      <c r="G220" s="6"/>
      <c r="H220" s="6"/>
      <c r="I220" s="41"/>
      <c r="J220" s="42"/>
      <c r="K220" s="35">
        <f t="shared" si="59"/>
        <v>0</v>
      </c>
      <c r="L220" s="13">
        <f t="shared" si="60"/>
        <v>0</v>
      </c>
      <c r="M220" s="42"/>
      <c r="N220" s="103"/>
      <c r="O220" s="103"/>
      <c r="P220" s="109" t="str">
        <f t="shared" si="61"/>
        <v/>
      </c>
      <c r="Q220" s="35">
        <f t="shared" si="62"/>
        <v>0</v>
      </c>
      <c r="R220" s="13" t="str">
        <f t="shared" si="63"/>
        <v xml:space="preserve"> </v>
      </c>
      <c r="S220" s="480"/>
      <c r="T220" s="481"/>
      <c r="U220" s="121"/>
      <c r="V220" s="186">
        <f t="shared" si="64"/>
        <v>0</v>
      </c>
      <c r="W220" s="187"/>
      <c r="X220" s="188" t="s">
        <v>461</v>
      </c>
      <c r="Y220" s="189">
        <f t="shared" si="65"/>
        <v>0</v>
      </c>
      <c r="Z220" s="186">
        <f t="shared" si="66"/>
        <v>0</v>
      </c>
      <c r="AA220" s="187"/>
      <c r="AB220" s="188" t="s">
        <v>462</v>
      </c>
      <c r="AC220" s="191">
        <f t="shared" si="67"/>
        <v>0</v>
      </c>
      <c r="AD220" s="192">
        <f t="shared" si="68"/>
        <v>0</v>
      </c>
      <c r="AE220" s="482"/>
      <c r="AF220" s="482"/>
      <c r="AG220" s="482"/>
    </row>
    <row r="221" spans="1:33" s="141" customFormat="1" x14ac:dyDescent="0.2">
      <c r="A221" s="38"/>
      <c r="B221" s="34" t="str">
        <f>IF(A221="","",(VLOOKUP(A221,'II.Distribution of grant'!$A$6:$E$45,2,FALSE)))</f>
        <v/>
      </c>
      <c r="C221" s="34" t="str">
        <f>IF(A221="","",(VLOOKUP(A221,'II.Distribution of grant'!$A$6:$E$45,4,FALSE)))</f>
        <v/>
      </c>
      <c r="D221" s="11" t="str">
        <f>IF(C221=""," ",VLOOKUP(C221,'Ceiling - Project impl.'!$A$1:$F$204,2,FALSE))</f>
        <v xml:space="preserve"> </v>
      </c>
      <c r="E221" s="6"/>
      <c r="F221" s="6"/>
      <c r="G221" s="6"/>
      <c r="H221" s="6"/>
      <c r="I221" s="41"/>
      <c r="J221" s="42"/>
      <c r="K221" s="35">
        <f t="shared" si="59"/>
        <v>0</v>
      </c>
      <c r="L221" s="13">
        <f t="shared" si="60"/>
        <v>0</v>
      </c>
      <c r="M221" s="42"/>
      <c r="N221" s="103"/>
      <c r="O221" s="103"/>
      <c r="P221" s="109" t="str">
        <f t="shared" si="61"/>
        <v/>
      </c>
      <c r="Q221" s="35">
        <f t="shared" si="62"/>
        <v>0</v>
      </c>
      <c r="R221" s="13" t="str">
        <f t="shared" si="63"/>
        <v xml:space="preserve"> </v>
      </c>
      <c r="S221" s="480"/>
      <c r="T221" s="481"/>
      <c r="U221" s="121"/>
      <c r="V221" s="186">
        <f t="shared" si="64"/>
        <v>0</v>
      </c>
      <c r="W221" s="187"/>
      <c r="X221" s="188" t="s">
        <v>461</v>
      </c>
      <c r="Y221" s="189">
        <f t="shared" si="65"/>
        <v>0</v>
      </c>
      <c r="Z221" s="186">
        <f t="shared" si="66"/>
        <v>0</v>
      </c>
      <c r="AA221" s="187"/>
      <c r="AB221" s="188" t="s">
        <v>462</v>
      </c>
      <c r="AC221" s="191">
        <f t="shared" si="67"/>
        <v>0</v>
      </c>
      <c r="AD221" s="192">
        <f t="shared" si="68"/>
        <v>0</v>
      </c>
      <c r="AE221" s="482"/>
      <c r="AF221" s="482"/>
      <c r="AG221" s="482"/>
    </row>
    <row r="222" spans="1:33" s="141" customFormat="1" x14ac:dyDescent="0.2">
      <c r="A222" s="38"/>
      <c r="B222" s="34" t="str">
        <f>IF(A222="","",(VLOOKUP(A222,'II.Distribution of grant'!$A$6:$E$45,2,FALSE)))</f>
        <v/>
      </c>
      <c r="C222" s="34" t="str">
        <f>IF(A222="","",(VLOOKUP(A222,'II.Distribution of grant'!$A$6:$E$45,4,FALSE)))</f>
        <v/>
      </c>
      <c r="D222" s="11" t="str">
        <f>IF(C222=""," ",VLOOKUP(C222,'Ceiling - Project impl.'!$A$1:$F$204,2,FALSE))</f>
        <v xml:space="preserve"> </v>
      </c>
      <c r="E222" s="6"/>
      <c r="F222" s="6"/>
      <c r="G222" s="6"/>
      <c r="H222" s="6"/>
      <c r="I222" s="41"/>
      <c r="J222" s="42"/>
      <c r="K222" s="35">
        <f t="shared" si="59"/>
        <v>0</v>
      </c>
      <c r="L222" s="13">
        <f t="shared" si="60"/>
        <v>0</v>
      </c>
      <c r="M222" s="42"/>
      <c r="N222" s="103"/>
      <c r="O222" s="103"/>
      <c r="P222" s="109" t="str">
        <f t="shared" si="61"/>
        <v/>
      </c>
      <c r="Q222" s="35">
        <f t="shared" si="62"/>
        <v>0</v>
      </c>
      <c r="R222" s="13" t="str">
        <f t="shared" si="63"/>
        <v xml:space="preserve"> </v>
      </c>
      <c r="S222" s="480"/>
      <c r="T222" s="481"/>
      <c r="U222" s="121"/>
      <c r="V222" s="186">
        <f t="shared" si="64"/>
        <v>0</v>
      </c>
      <c r="W222" s="187"/>
      <c r="X222" s="188" t="s">
        <v>461</v>
      </c>
      <c r="Y222" s="189">
        <f t="shared" si="65"/>
        <v>0</v>
      </c>
      <c r="Z222" s="186">
        <f t="shared" si="66"/>
        <v>0</v>
      </c>
      <c r="AA222" s="187"/>
      <c r="AB222" s="188" t="s">
        <v>462</v>
      </c>
      <c r="AC222" s="191">
        <f t="shared" si="67"/>
        <v>0</v>
      </c>
      <c r="AD222" s="192">
        <f t="shared" si="68"/>
        <v>0</v>
      </c>
      <c r="AE222" s="482"/>
      <c r="AF222" s="482"/>
      <c r="AG222" s="482"/>
    </row>
    <row r="223" spans="1:33" s="141" customFormat="1" x14ac:dyDescent="0.2">
      <c r="A223" s="38"/>
      <c r="B223" s="34" t="str">
        <f>IF(A223="","",(VLOOKUP(A223,'II.Distribution of grant'!$A$6:$E$45,2,FALSE)))</f>
        <v/>
      </c>
      <c r="C223" s="34" t="str">
        <f>IF(A223="","",(VLOOKUP(A223,'II.Distribution of grant'!$A$6:$E$45,4,FALSE)))</f>
        <v/>
      </c>
      <c r="D223" s="11" t="str">
        <f>IF(C223=""," ",VLOOKUP(C223,'Ceiling - Project impl.'!$A$1:$F$204,2,FALSE))</f>
        <v xml:space="preserve"> </v>
      </c>
      <c r="E223" s="6"/>
      <c r="F223" s="6"/>
      <c r="G223" s="6"/>
      <c r="H223" s="6"/>
      <c r="I223" s="41"/>
      <c r="J223" s="42"/>
      <c r="K223" s="35">
        <f t="shared" si="59"/>
        <v>0</v>
      </c>
      <c r="L223" s="13">
        <f t="shared" si="60"/>
        <v>0</v>
      </c>
      <c r="M223" s="42"/>
      <c r="N223" s="103"/>
      <c r="O223" s="103"/>
      <c r="P223" s="109" t="str">
        <f t="shared" si="61"/>
        <v/>
      </c>
      <c r="Q223" s="35">
        <f t="shared" si="62"/>
        <v>0</v>
      </c>
      <c r="R223" s="13" t="str">
        <f t="shared" si="63"/>
        <v xml:space="preserve"> </v>
      </c>
      <c r="S223" s="480"/>
      <c r="T223" s="481"/>
      <c r="U223" s="121"/>
      <c r="V223" s="186">
        <f t="shared" si="64"/>
        <v>0</v>
      </c>
      <c r="W223" s="187"/>
      <c r="X223" s="188" t="s">
        <v>461</v>
      </c>
      <c r="Y223" s="189">
        <f t="shared" si="65"/>
        <v>0</v>
      </c>
      <c r="Z223" s="186">
        <f t="shared" si="66"/>
        <v>0</v>
      </c>
      <c r="AA223" s="187"/>
      <c r="AB223" s="188" t="s">
        <v>462</v>
      </c>
      <c r="AC223" s="191">
        <f t="shared" si="67"/>
        <v>0</v>
      </c>
      <c r="AD223" s="192">
        <f t="shared" si="68"/>
        <v>0</v>
      </c>
      <c r="AE223" s="482"/>
      <c r="AF223" s="482"/>
      <c r="AG223" s="482"/>
    </row>
    <row r="224" spans="1:33" s="141" customFormat="1" x14ac:dyDescent="0.2">
      <c r="A224" s="38"/>
      <c r="B224" s="34" t="str">
        <f>IF(A224="","",(VLOOKUP(A224,'II.Distribution of grant'!$A$6:$E$45,2,FALSE)))</f>
        <v/>
      </c>
      <c r="C224" s="34" t="str">
        <f>IF(A224="","",(VLOOKUP(A224,'II.Distribution of grant'!$A$6:$E$45,4,FALSE)))</f>
        <v/>
      </c>
      <c r="D224" s="11" t="str">
        <f>IF(C224=""," ",VLOOKUP(C224,'Ceiling - Project impl.'!$A$1:$F$204,2,FALSE))</f>
        <v xml:space="preserve"> </v>
      </c>
      <c r="E224" s="6"/>
      <c r="F224" s="6"/>
      <c r="G224" s="6"/>
      <c r="H224" s="6"/>
      <c r="I224" s="41"/>
      <c r="J224" s="42"/>
      <c r="K224" s="35">
        <f t="shared" si="59"/>
        <v>0</v>
      </c>
      <c r="L224" s="13">
        <f t="shared" si="60"/>
        <v>0</v>
      </c>
      <c r="M224" s="42"/>
      <c r="N224" s="103"/>
      <c r="O224" s="103"/>
      <c r="P224" s="109" t="str">
        <f t="shared" si="61"/>
        <v/>
      </c>
      <c r="Q224" s="35">
        <f t="shared" si="62"/>
        <v>0</v>
      </c>
      <c r="R224" s="13" t="str">
        <f t="shared" si="63"/>
        <v xml:space="preserve"> </v>
      </c>
      <c r="S224" s="480"/>
      <c r="T224" s="481"/>
      <c r="U224" s="121"/>
      <c r="V224" s="186">
        <f t="shared" si="64"/>
        <v>0</v>
      </c>
      <c r="W224" s="187"/>
      <c r="X224" s="188" t="s">
        <v>461</v>
      </c>
      <c r="Y224" s="189">
        <f t="shared" si="65"/>
        <v>0</v>
      </c>
      <c r="Z224" s="186">
        <f t="shared" si="66"/>
        <v>0</v>
      </c>
      <c r="AA224" s="187"/>
      <c r="AB224" s="188" t="s">
        <v>462</v>
      </c>
      <c r="AC224" s="191">
        <f t="shared" si="67"/>
        <v>0</v>
      </c>
      <c r="AD224" s="192">
        <f t="shared" si="68"/>
        <v>0</v>
      </c>
      <c r="AE224" s="482"/>
      <c r="AF224" s="482"/>
      <c r="AG224" s="482"/>
    </row>
    <row r="225" spans="1:33" s="141" customFormat="1" x14ac:dyDescent="0.2">
      <c r="A225" s="38"/>
      <c r="B225" s="34" t="str">
        <f>IF(A225="","",(VLOOKUP(A225,'II.Distribution of grant'!$A$6:$E$45,2,FALSE)))</f>
        <v/>
      </c>
      <c r="C225" s="34" t="str">
        <f>IF(A225="","",(VLOOKUP(A225,'II.Distribution of grant'!$A$6:$E$45,4,FALSE)))</f>
        <v/>
      </c>
      <c r="D225" s="11" t="str">
        <f>IF(C225=""," ",VLOOKUP(C225,'Ceiling - Project impl.'!$A$1:$F$204,2,FALSE))</f>
        <v xml:space="preserve"> </v>
      </c>
      <c r="E225" s="6"/>
      <c r="F225" s="6"/>
      <c r="G225" s="6"/>
      <c r="H225" s="6"/>
      <c r="I225" s="41"/>
      <c r="J225" s="42"/>
      <c r="K225" s="35">
        <f t="shared" si="59"/>
        <v>0</v>
      </c>
      <c r="L225" s="13">
        <f t="shared" si="60"/>
        <v>0</v>
      </c>
      <c r="M225" s="42"/>
      <c r="N225" s="103"/>
      <c r="O225" s="103"/>
      <c r="P225" s="109" t="str">
        <f t="shared" si="61"/>
        <v/>
      </c>
      <c r="Q225" s="35">
        <f t="shared" si="62"/>
        <v>0</v>
      </c>
      <c r="R225" s="13" t="str">
        <f t="shared" si="63"/>
        <v xml:space="preserve"> </v>
      </c>
      <c r="S225" s="480"/>
      <c r="T225" s="481"/>
      <c r="U225" s="121"/>
      <c r="V225" s="186">
        <f t="shared" si="64"/>
        <v>0</v>
      </c>
      <c r="W225" s="187"/>
      <c r="X225" s="188" t="s">
        <v>461</v>
      </c>
      <c r="Y225" s="189">
        <f t="shared" si="65"/>
        <v>0</v>
      </c>
      <c r="Z225" s="186">
        <f t="shared" si="66"/>
        <v>0</v>
      </c>
      <c r="AA225" s="187"/>
      <c r="AB225" s="188" t="s">
        <v>462</v>
      </c>
      <c r="AC225" s="191">
        <f t="shared" si="67"/>
        <v>0</v>
      </c>
      <c r="AD225" s="192">
        <f t="shared" si="68"/>
        <v>0</v>
      </c>
      <c r="AE225" s="482"/>
      <c r="AF225" s="482"/>
      <c r="AG225" s="482"/>
    </row>
    <row r="226" spans="1:33" s="141" customFormat="1" x14ac:dyDescent="0.2">
      <c r="A226" s="38"/>
      <c r="B226" s="34" t="str">
        <f>IF(A226="","",(VLOOKUP(A226,'II.Distribution of grant'!$A$6:$E$45,2,FALSE)))</f>
        <v/>
      </c>
      <c r="C226" s="34" t="str">
        <f>IF(A226="","",(VLOOKUP(A226,'II.Distribution of grant'!$A$6:$E$45,4,FALSE)))</f>
        <v/>
      </c>
      <c r="D226" s="11" t="str">
        <f>IF(C226=""," ",VLOOKUP(C226,'Ceiling - Project impl.'!$A$1:$F$204,2,FALSE))</f>
        <v xml:space="preserve"> </v>
      </c>
      <c r="E226" s="6"/>
      <c r="F226" s="6"/>
      <c r="G226" s="6"/>
      <c r="H226" s="6"/>
      <c r="I226" s="41"/>
      <c r="J226" s="42"/>
      <c r="K226" s="35">
        <f t="shared" si="59"/>
        <v>0</v>
      </c>
      <c r="L226" s="13">
        <f t="shared" si="60"/>
        <v>0</v>
      </c>
      <c r="M226" s="42"/>
      <c r="N226" s="103"/>
      <c r="O226" s="103"/>
      <c r="P226" s="109" t="str">
        <f t="shared" si="61"/>
        <v/>
      </c>
      <c r="Q226" s="35">
        <f t="shared" si="62"/>
        <v>0</v>
      </c>
      <c r="R226" s="13" t="str">
        <f t="shared" si="63"/>
        <v xml:space="preserve"> </v>
      </c>
      <c r="S226" s="480"/>
      <c r="T226" s="481"/>
      <c r="U226" s="121"/>
      <c r="V226" s="186">
        <f t="shared" si="64"/>
        <v>0</v>
      </c>
      <c r="W226" s="187"/>
      <c r="X226" s="188" t="s">
        <v>461</v>
      </c>
      <c r="Y226" s="189">
        <f t="shared" si="65"/>
        <v>0</v>
      </c>
      <c r="Z226" s="186">
        <f t="shared" si="66"/>
        <v>0</v>
      </c>
      <c r="AA226" s="187"/>
      <c r="AB226" s="188" t="s">
        <v>462</v>
      </c>
      <c r="AC226" s="191">
        <f t="shared" si="67"/>
        <v>0</v>
      </c>
      <c r="AD226" s="192">
        <f t="shared" si="68"/>
        <v>0</v>
      </c>
      <c r="AE226" s="482"/>
      <c r="AF226" s="482"/>
      <c r="AG226" s="482"/>
    </row>
    <row r="227" spans="1:33" s="141" customFormat="1" x14ac:dyDescent="0.2">
      <c r="A227" s="38"/>
      <c r="B227" s="34" t="str">
        <f>IF(A227="","",(VLOOKUP(A227,'II.Distribution of grant'!$A$6:$E$45,2,FALSE)))</f>
        <v/>
      </c>
      <c r="C227" s="34" t="str">
        <f>IF(A227="","",(VLOOKUP(A227,'II.Distribution of grant'!$A$6:$E$45,4,FALSE)))</f>
        <v/>
      </c>
      <c r="D227" s="11" t="str">
        <f>IF(C227=""," ",VLOOKUP(C227,'Ceiling - Project impl.'!$A$1:$F$204,2,FALSE))</f>
        <v xml:space="preserve"> </v>
      </c>
      <c r="E227" s="6"/>
      <c r="F227" s="6"/>
      <c r="G227" s="6"/>
      <c r="H227" s="6"/>
      <c r="I227" s="41"/>
      <c r="J227" s="42"/>
      <c r="K227" s="35">
        <f t="shared" si="59"/>
        <v>0</v>
      </c>
      <c r="L227" s="13">
        <f t="shared" si="60"/>
        <v>0</v>
      </c>
      <c r="M227" s="42"/>
      <c r="N227" s="103"/>
      <c r="O227" s="103"/>
      <c r="P227" s="109" t="str">
        <f t="shared" si="61"/>
        <v/>
      </c>
      <c r="Q227" s="35">
        <f t="shared" si="62"/>
        <v>0</v>
      </c>
      <c r="R227" s="13" t="str">
        <f t="shared" si="63"/>
        <v xml:space="preserve"> </v>
      </c>
      <c r="S227" s="480"/>
      <c r="T227" s="481"/>
      <c r="U227" s="121"/>
      <c r="V227" s="186">
        <f t="shared" si="64"/>
        <v>0</v>
      </c>
      <c r="W227" s="187"/>
      <c r="X227" s="188" t="s">
        <v>461</v>
      </c>
      <c r="Y227" s="189">
        <f t="shared" si="65"/>
        <v>0</v>
      </c>
      <c r="Z227" s="186">
        <f t="shared" si="66"/>
        <v>0</v>
      </c>
      <c r="AA227" s="187"/>
      <c r="AB227" s="188" t="s">
        <v>462</v>
      </c>
      <c r="AC227" s="191">
        <f t="shared" si="67"/>
        <v>0</v>
      </c>
      <c r="AD227" s="192">
        <f t="shared" si="68"/>
        <v>0</v>
      </c>
      <c r="AE227" s="482"/>
      <c r="AF227" s="482"/>
      <c r="AG227" s="482"/>
    </row>
    <row r="228" spans="1:33" s="141" customFormat="1" x14ac:dyDescent="0.2">
      <c r="A228" s="38"/>
      <c r="B228" s="34" t="str">
        <f>IF(A228="","",(VLOOKUP(A228,'II.Distribution of grant'!$A$6:$E$45,2,FALSE)))</f>
        <v/>
      </c>
      <c r="C228" s="34" t="str">
        <f>IF(A228="","",(VLOOKUP(A228,'II.Distribution of grant'!$A$6:$E$45,4,FALSE)))</f>
        <v/>
      </c>
      <c r="D228" s="11" t="str">
        <f>IF(C228=""," ",VLOOKUP(C228,'Ceiling - Project impl.'!$A$1:$F$204,2,FALSE))</f>
        <v xml:space="preserve"> </v>
      </c>
      <c r="E228" s="6"/>
      <c r="F228" s="6"/>
      <c r="G228" s="6"/>
      <c r="H228" s="6"/>
      <c r="I228" s="41"/>
      <c r="J228" s="42"/>
      <c r="K228" s="35">
        <f t="shared" si="59"/>
        <v>0</v>
      </c>
      <c r="L228" s="13">
        <f t="shared" si="60"/>
        <v>0</v>
      </c>
      <c r="M228" s="42"/>
      <c r="N228" s="103"/>
      <c r="O228" s="103"/>
      <c r="P228" s="109" t="str">
        <f t="shared" si="61"/>
        <v/>
      </c>
      <c r="Q228" s="35">
        <f t="shared" si="62"/>
        <v>0</v>
      </c>
      <c r="R228" s="13" t="str">
        <f t="shared" si="63"/>
        <v xml:space="preserve"> </v>
      </c>
      <c r="S228" s="480"/>
      <c r="T228" s="481"/>
      <c r="U228" s="121"/>
      <c r="V228" s="186">
        <f t="shared" si="64"/>
        <v>0</v>
      </c>
      <c r="W228" s="187"/>
      <c r="X228" s="188" t="s">
        <v>461</v>
      </c>
      <c r="Y228" s="189">
        <f t="shared" si="65"/>
        <v>0</v>
      </c>
      <c r="Z228" s="186">
        <f t="shared" si="66"/>
        <v>0</v>
      </c>
      <c r="AA228" s="187"/>
      <c r="AB228" s="188" t="s">
        <v>462</v>
      </c>
      <c r="AC228" s="191">
        <f t="shared" si="67"/>
        <v>0</v>
      </c>
      <c r="AD228" s="192">
        <f t="shared" si="68"/>
        <v>0</v>
      </c>
      <c r="AE228" s="482"/>
      <c r="AF228" s="482"/>
      <c r="AG228" s="482"/>
    </row>
    <row r="229" spans="1:33" s="141" customFormat="1" x14ac:dyDescent="0.2">
      <c r="A229" s="38"/>
      <c r="B229" s="34" t="str">
        <f>IF(A229="","",(VLOOKUP(A229,'II.Distribution of grant'!$A$6:$E$45,2,FALSE)))</f>
        <v/>
      </c>
      <c r="C229" s="34" t="str">
        <f>IF(A229="","",(VLOOKUP(A229,'II.Distribution of grant'!$A$6:$E$45,4,FALSE)))</f>
        <v/>
      </c>
      <c r="D229" s="11" t="str">
        <f>IF(C229=""," ",VLOOKUP(C229,'Ceiling - Project impl.'!$A$1:$F$204,2,FALSE))</f>
        <v xml:space="preserve"> </v>
      </c>
      <c r="E229" s="6"/>
      <c r="F229" s="6"/>
      <c r="G229" s="6"/>
      <c r="H229" s="6"/>
      <c r="I229" s="41"/>
      <c r="J229" s="42"/>
      <c r="K229" s="35">
        <f t="shared" si="59"/>
        <v>0</v>
      </c>
      <c r="L229" s="13">
        <f t="shared" si="60"/>
        <v>0</v>
      </c>
      <c r="M229" s="42"/>
      <c r="N229" s="103"/>
      <c r="O229" s="103"/>
      <c r="P229" s="109" t="str">
        <f t="shared" si="61"/>
        <v/>
      </c>
      <c r="Q229" s="35">
        <f t="shared" si="62"/>
        <v>0</v>
      </c>
      <c r="R229" s="13" t="str">
        <f t="shared" si="63"/>
        <v xml:space="preserve"> </v>
      </c>
      <c r="S229" s="480"/>
      <c r="T229" s="481"/>
      <c r="U229" s="121"/>
      <c r="V229" s="186">
        <f t="shared" si="64"/>
        <v>0</v>
      </c>
      <c r="W229" s="187"/>
      <c r="X229" s="188" t="s">
        <v>461</v>
      </c>
      <c r="Y229" s="189">
        <f t="shared" si="65"/>
        <v>0</v>
      </c>
      <c r="Z229" s="186">
        <f t="shared" si="66"/>
        <v>0</v>
      </c>
      <c r="AA229" s="187"/>
      <c r="AB229" s="188" t="s">
        <v>462</v>
      </c>
      <c r="AC229" s="191">
        <f t="shared" si="67"/>
        <v>0</v>
      </c>
      <c r="AD229" s="192">
        <f t="shared" si="68"/>
        <v>0</v>
      </c>
      <c r="AE229" s="482"/>
      <c r="AF229" s="482"/>
      <c r="AG229" s="482"/>
    </row>
    <row r="230" spans="1:33" s="141" customFormat="1" x14ac:dyDescent="0.2">
      <c r="A230" s="38"/>
      <c r="B230" s="34" t="str">
        <f>IF(A230="","",(VLOOKUP(A230,'II.Distribution of grant'!$A$6:$E$45,2,FALSE)))</f>
        <v/>
      </c>
      <c r="C230" s="34" t="str">
        <f>IF(A230="","",(VLOOKUP(A230,'II.Distribution of grant'!$A$6:$E$45,4,FALSE)))</f>
        <v/>
      </c>
      <c r="D230" s="11" t="str">
        <f>IF(C230=""," ",VLOOKUP(C230,'Ceiling - Project impl.'!$A$1:$F$204,2,FALSE))</f>
        <v xml:space="preserve"> </v>
      </c>
      <c r="E230" s="6"/>
      <c r="F230" s="6"/>
      <c r="G230" s="6"/>
      <c r="H230" s="6"/>
      <c r="I230" s="41"/>
      <c r="J230" s="42"/>
      <c r="K230" s="35">
        <f t="shared" si="59"/>
        <v>0</v>
      </c>
      <c r="L230" s="13">
        <f t="shared" si="60"/>
        <v>0</v>
      </c>
      <c r="M230" s="42"/>
      <c r="N230" s="103"/>
      <c r="O230" s="103"/>
      <c r="P230" s="109" t="str">
        <f t="shared" si="61"/>
        <v/>
      </c>
      <c r="Q230" s="35">
        <f t="shared" si="62"/>
        <v>0</v>
      </c>
      <c r="R230" s="13" t="str">
        <f t="shared" si="63"/>
        <v xml:space="preserve"> </v>
      </c>
      <c r="S230" s="480"/>
      <c r="T230" s="481"/>
      <c r="U230" s="121"/>
      <c r="V230" s="186">
        <f t="shared" si="64"/>
        <v>0</v>
      </c>
      <c r="W230" s="187"/>
      <c r="X230" s="188" t="s">
        <v>461</v>
      </c>
      <c r="Y230" s="189">
        <f t="shared" si="65"/>
        <v>0</v>
      </c>
      <c r="Z230" s="186">
        <f t="shared" si="66"/>
        <v>0</v>
      </c>
      <c r="AA230" s="187"/>
      <c r="AB230" s="188" t="s">
        <v>462</v>
      </c>
      <c r="AC230" s="191">
        <f t="shared" si="67"/>
        <v>0</v>
      </c>
      <c r="AD230" s="192">
        <f t="shared" si="68"/>
        <v>0</v>
      </c>
      <c r="AE230" s="482"/>
      <c r="AF230" s="482"/>
      <c r="AG230" s="482"/>
    </row>
    <row r="231" spans="1:33" s="141" customFormat="1" x14ac:dyDescent="0.2">
      <c r="A231" s="38"/>
      <c r="B231" s="34" t="str">
        <f>IF(A231="","",(VLOOKUP(A231,'II.Distribution of grant'!$A$6:$E$45,2,FALSE)))</f>
        <v/>
      </c>
      <c r="C231" s="34" t="str">
        <f>IF(A231="","",(VLOOKUP(A231,'II.Distribution of grant'!$A$6:$E$45,4,FALSE)))</f>
        <v/>
      </c>
      <c r="D231" s="11" t="str">
        <f>IF(C231=""," ",VLOOKUP(C231,'Ceiling - Project impl.'!$A$1:$F$204,2,FALSE))</f>
        <v xml:space="preserve"> </v>
      </c>
      <c r="E231" s="6"/>
      <c r="F231" s="6"/>
      <c r="G231" s="6"/>
      <c r="H231" s="6"/>
      <c r="I231" s="41"/>
      <c r="J231" s="42"/>
      <c r="K231" s="35">
        <f t="shared" si="59"/>
        <v>0</v>
      </c>
      <c r="L231" s="13">
        <f t="shared" si="60"/>
        <v>0</v>
      </c>
      <c r="M231" s="42"/>
      <c r="N231" s="103"/>
      <c r="O231" s="103"/>
      <c r="P231" s="109" t="str">
        <f t="shared" si="61"/>
        <v/>
      </c>
      <c r="Q231" s="35">
        <f t="shared" si="62"/>
        <v>0</v>
      </c>
      <c r="R231" s="13" t="str">
        <f t="shared" si="63"/>
        <v xml:space="preserve"> </v>
      </c>
      <c r="S231" s="480"/>
      <c r="T231" s="481"/>
      <c r="U231" s="121"/>
      <c r="V231" s="186">
        <f t="shared" si="64"/>
        <v>0</v>
      </c>
      <c r="W231" s="187"/>
      <c r="X231" s="188" t="s">
        <v>461</v>
      </c>
      <c r="Y231" s="189">
        <f t="shared" si="65"/>
        <v>0</v>
      </c>
      <c r="Z231" s="186">
        <f t="shared" si="66"/>
        <v>0</v>
      </c>
      <c r="AA231" s="187"/>
      <c r="AB231" s="188" t="s">
        <v>462</v>
      </c>
      <c r="AC231" s="191">
        <f t="shared" si="67"/>
        <v>0</v>
      </c>
      <c r="AD231" s="192">
        <f t="shared" si="68"/>
        <v>0</v>
      </c>
      <c r="AE231" s="482"/>
      <c r="AF231" s="482"/>
      <c r="AG231" s="482"/>
    </row>
    <row r="232" spans="1:33" s="141" customFormat="1" x14ac:dyDescent="0.2">
      <c r="A232" s="38"/>
      <c r="B232" s="34" t="str">
        <f>IF(A232="","",(VLOOKUP(A232,'II.Distribution of grant'!$A$6:$E$45,2,FALSE)))</f>
        <v/>
      </c>
      <c r="C232" s="34" t="str">
        <f>IF(A232="","",(VLOOKUP(A232,'II.Distribution of grant'!$A$6:$E$45,4,FALSE)))</f>
        <v/>
      </c>
      <c r="D232" s="11" t="str">
        <f>IF(C232=""," ",VLOOKUP(C232,'Ceiling - Project impl.'!$A$1:$F$204,2,FALSE))</f>
        <v xml:space="preserve"> </v>
      </c>
      <c r="E232" s="6"/>
      <c r="F232" s="6"/>
      <c r="G232" s="6"/>
      <c r="H232" s="6"/>
      <c r="I232" s="41"/>
      <c r="J232" s="42"/>
      <c r="K232" s="35">
        <f t="shared" si="59"/>
        <v>0</v>
      </c>
      <c r="L232" s="13">
        <f t="shared" si="60"/>
        <v>0</v>
      </c>
      <c r="M232" s="42"/>
      <c r="N232" s="103"/>
      <c r="O232" s="103"/>
      <c r="P232" s="109" t="str">
        <f t="shared" si="61"/>
        <v/>
      </c>
      <c r="Q232" s="35">
        <f t="shared" si="62"/>
        <v>0</v>
      </c>
      <c r="R232" s="13" t="str">
        <f t="shared" si="63"/>
        <v xml:space="preserve"> </v>
      </c>
      <c r="S232" s="480"/>
      <c r="T232" s="481"/>
      <c r="U232" s="121"/>
      <c r="V232" s="186">
        <f t="shared" si="64"/>
        <v>0</v>
      </c>
      <c r="W232" s="187"/>
      <c r="X232" s="188" t="s">
        <v>461</v>
      </c>
      <c r="Y232" s="189">
        <f t="shared" si="65"/>
        <v>0</v>
      </c>
      <c r="Z232" s="186">
        <f t="shared" si="66"/>
        <v>0</v>
      </c>
      <c r="AA232" s="187"/>
      <c r="AB232" s="188" t="s">
        <v>462</v>
      </c>
      <c r="AC232" s="191">
        <f t="shared" si="67"/>
        <v>0</v>
      </c>
      <c r="AD232" s="192">
        <f t="shared" si="68"/>
        <v>0</v>
      </c>
      <c r="AE232" s="482"/>
      <c r="AF232" s="482"/>
      <c r="AG232" s="482"/>
    </row>
    <row r="233" spans="1:33" s="141" customFormat="1" x14ac:dyDescent="0.2">
      <c r="A233" s="38"/>
      <c r="B233" s="34" t="str">
        <f>IF(A233="","",(VLOOKUP(A233,'II.Distribution of grant'!$A$6:$E$45,2,FALSE)))</f>
        <v/>
      </c>
      <c r="C233" s="34" t="str">
        <f>IF(A233="","",(VLOOKUP(A233,'II.Distribution of grant'!$A$6:$E$45,4,FALSE)))</f>
        <v/>
      </c>
      <c r="D233" s="11" t="str">
        <f>IF(C233=""," ",VLOOKUP(C233,'Ceiling - Project impl.'!$A$1:$F$204,2,FALSE))</f>
        <v xml:space="preserve"> </v>
      </c>
      <c r="E233" s="6"/>
      <c r="F233" s="6"/>
      <c r="G233" s="6"/>
      <c r="H233" s="6"/>
      <c r="I233" s="41"/>
      <c r="J233" s="42"/>
      <c r="K233" s="35">
        <f t="shared" si="59"/>
        <v>0</v>
      </c>
      <c r="L233" s="13">
        <f t="shared" si="60"/>
        <v>0</v>
      </c>
      <c r="M233" s="42"/>
      <c r="N233" s="103"/>
      <c r="O233" s="103"/>
      <c r="P233" s="109" t="str">
        <f t="shared" si="61"/>
        <v/>
      </c>
      <c r="Q233" s="35">
        <f t="shared" si="62"/>
        <v>0</v>
      </c>
      <c r="R233" s="13" t="str">
        <f t="shared" si="63"/>
        <v xml:space="preserve"> </v>
      </c>
      <c r="S233" s="480"/>
      <c r="T233" s="481"/>
      <c r="U233" s="121"/>
      <c r="V233" s="186">
        <f t="shared" si="64"/>
        <v>0</v>
      </c>
      <c r="W233" s="187"/>
      <c r="X233" s="188" t="s">
        <v>461</v>
      </c>
      <c r="Y233" s="189">
        <f t="shared" si="65"/>
        <v>0</v>
      </c>
      <c r="Z233" s="186">
        <f t="shared" si="66"/>
        <v>0</v>
      </c>
      <c r="AA233" s="187"/>
      <c r="AB233" s="188" t="s">
        <v>462</v>
      </c>
      <c r="AC233" s="191">
        <f t="shared" si="67"/>
        <v>0</v>
      </c>
      <c r="AD233" s="192">
        <f t="shared" si="68"/>
        <v>0</v>
      </c>
      <c r="AE233" s="482"/>
      <c r="AF233" s="482"/>
      <c r="AG233" s="482"/>
    </row>
    <row r="234" spans="1:33" s="141" customFormat="1" x14ac:dyDescent="0.2">
      <c r="A234" s="38"/>
      <c r="B234" s="34" t="str">
        <f>IF(A234="","",(VLOOKUP(A234,'II.Distribution of grant'!$A$6:$E$45,2,FALSE)))</f>
        <v/>
      </c>
      <c r="C234" s="34" t="str">
        <f>IF(A234="","",(VLOOKUP(A234,'II.Distribution of grant'!$A$6:$E$45,4,FALSE)))</f>
        <v/>
      </c>
      <c r="D234" s="11" t="str">
        <f>IF(C234=""," ",VLOOKUP(C234,'Ceiling - Project impl.'!$A$1:$F$204,2,FALSE))</f>
        <v xml:space="preserve"> </v>
      </c>
      <c r="E234" s="6"/>
      <c r="F234" s="6"/>
      <c r="G234" s="6"/>
      <c r="H234" s="6"/>
      <c r="I234" s="41"/>
      <c r="J234" s="42"/>
      <c r="K234" s="35">
        <f t="shared" si="59"/>
        <v>0</v>
      </c>
      <c r="L234" s="13">
        <f t="shared" si="60"/>
        <v>0</v>
      </c>
      <c r="M234" s="42"/>
      <c r="N234" s="103"/>
      <c r="O234" s="103"/>
      <c r="P234" s="109" t="str">
        <f t="shared" si="61"/>
        <v/>
      </c>
      <c r="Q234" s="35">
        <f t="shared" si="62"/>
        <v>0</v>
      </c>
      <c r="R234" s="13" t="str">
        <f t="shared" si="63"/>
        <v xml:space="preserve"> </v>
      </c>
      <c r="S234" s="480"/>
      <c r="T234" s="481"/>
      <c r="U234" s="121"/>
      <c r="V234" s="186">
        <f t="shared" si="64"/>
        <v>0</v>
      </c>
      <c r="W234" s="187"/>
      <c r="X234" s="188" t="s">
        <v>461</v>
      </c>
      <c r="Y234" s="189">
        <f t="shared" si="65"/>
        <v>0</v>
      </c>
      <c r="Z234" s="186">
        <f t="shared" si="66"/>
        <v>0</v>
      </c>
      <c r="AA234" s="187"/>
      <c r="AB234" s="188" t="s">
        <v>462</v>
      </c>
      <c r="AC234" s="191">
        <f t="shared" si="67"/>
        <v>0</v>
      </c>
      <c r="AD234" s="192">
        <f t="shared" si="68"/>
        <v>0</v>
      </c>
      <c r="AE234" s="482"/>
      <c r="AF234" s="482"/>
      <c r="AG234" s="482"/>
    </row>
    <row r="235" spans="1:33" s="141" customFormat="1" x14ac:dyDescent="0.2">
      <c r="A235" s="38"/>
      <c r="B235" s="34" t="str">
        <f>IF(A235="","",(VLOOKUP(A235,'II.Distribution of grant'!$A$6:$E$45,2,FALSE)))</f>
        <v/>
      </c>
      <c r="C235" s="34" t="str">
        <f>IF(A235="","",(VLOOKUP(A235,'II.Distribution of grant'!$A$6:$E$45,4,FALSE)))</f>
        <v/>
      </c>
      <c r="D235" s="11" t="str">
        <f>IF(C235=""," ",VLOOKUP(C235,'Ceiling - Project impl.'!$A$1:$F$204,2,FALSE))</f>
        <v xml:space="preserve"> </v>
      </c>
      <c r="E235" s="6"/>
      <c r="F235" s="6"/>
      <c r="G235" s="6"/>
      <c r="H235" s="6"/>
      <c r="I235" s="41"/>
      <c r="J235" s="42"/>
      <c r="K235" s="35">
        <f t="shared" si="59"/>
        <v>0</v>
      </c>
      <c r="L235" s="13">
        <f t="shared" si="60"/>
        <v>0</v>
      </c>
      <c r="M235" s="42"/>
      <c r="N235" s="103"/>
      <c r="O235" s="103"/>
      <c r="P235" s="109" t="str">
        <f t="shared" si="61"/>
        <v/>
      </c>
      <c r="Q235" s="35">
        <f t="shared" si="62"/>
        <v>0</v>
      </c>
      <c r="R235" s="13" t="str">
        <f t="shared" si="63"/>
        <v xml:space="preserve"> </v>
      </c>
      <c r="S235" s="480"/>
      <c r="T235" s="481"/>
      <c r="U235" s="121"/>
      <c r="V235" s="186">
        <f t="shared" si="64"/>
        <v>0</v>
      </c>
      <c r="W235" s="187"/>
      <c r="X235" s="188" t="s">
        <v>461</v>
      </c>
      <c r="Y235" s="189">
        <f t="shared" si="65"/>
        <v>0</v>
      </c>
      <c r="Z235" s="186">
        <f t="shared" si="66"/>
        <v>0</v>
      </c>
      <c r="AA235" s="187"/>
      <c r="AB235" s="188" t="s">
        <v>462</v>
      </c>
      <c r="AC235" s="191">
        <f t="shared" si="67"/>
        <v>0</v>
      </c>
      <c r="AD235" s="192">
        <f t="shared" si="68"/>
        <v>0</v>
      </c>
      <c r="AE235" s="482"/>
      <c r="AF235" s="482"/>
      <c r="AG235" s="482"/>
    </row>
    <row r="236" spans="1:33" s="141" customFormat="1" x14ac:dyDescent="0.2">
      <c r="A236" s="38"/>
      <c r="B236" s="34" t="str">
        <f>IF(A236="","",(VLOOKUP(A236,'II.Distribution of grant'!$A$6:$E$45,2,FALSE)))</f>
        <v/>
      </c>
      <c r="C236" s="34" t="str">
        <f>IF(A236="","",(VLOOKUP(A236,'II.Distribution of grant'!$A$6:$E$45,4,FALSE)))</f>
        <v/>
      </c>
      <c r="D236" s="11" t="str">
        <f>IF(C236=""," ",VLOOKUP(C236,'Ceiling - Project impl.'!$A$1:$F$204,2,FALSE))</f>
        <v xml:space="preserve"> </v>
      </c>
      <c r="E236" s="6"/>
      <c r="F236" s="6"/>
      <c r="G236" s="6"/>
      <c r="H236" s="6"/>
      <c r="I236" s="41"/>
      <c r="J236" s="42"/>
      <c r="K236" s="35">
        <f t="shared" si="59"/>
        <v>0</v>
      </c>
      <c r="L236" s="13">
        <f t="shared" si="60"/>
        <v>0</v>
      </c>
      <c r="M236" s="42"/>
      <c r="N236" s="103"/>
      <c r="O236" s="103"/>
      <c r="P236" s="109" t="str">
        <f t="shared" si="61"/>
        <v/>
      </c>
      <c r="Q236" s="35">
        <f t="shared" si="62"/>
        <v>0</v>
      </c>
      <c r="R236" s="13" t="str">
        <f t="shared" si="63"/>
        <v xml:space="preserve"> </v>
      </c>
      <c r="S236" s="480"/>
      <c r="T236" s="481"/>
      <c r="U236" s="121"/>
      <c r="V236" s="186">
        <f t="shared" si="64"/>
        <v>0</v>
      </c>
      <c r="W236" s="187"/>
      <c r="X236" s="188" t="s">
        <v>461</v>
      </c>
      <c r="Y236" s="189">
        <f t="shared" si="65"/>
        <v>0</v>
      </c>
      <c r="Z236" s="186">
        <f t="shared" si="66"/>
        <v>0</v>
      </c>
      <c r="AA236" s="187"/>
      <c r="AB236" s="188" t="s">
        <v>462</v>
      </c>
      <c r="AC236" s="191">
        <f t="shared" si="67"/>
        <v>0</v>
      </c>
      <c r="AD236" s="192">
        <f t="shared" si="68"/>
        <v>0</v>
      </c>
      <c r="AE236" s="482"/>
      <c r="AF236" s="482"/>
      <c r="AG236" s="482"/>
    </row>
    <row r="237" spans="1:33" s="141" customFormat="1" x14ac:dyDescent="0.2">
      <c r="A237" s="38"/>
      <c r="B237" s="34" t="str">
        <f>IF(A237="","",(VLOOKUP(A237,'II.Distribution of grant'!$A$6:$E$45,2,FALSE)))</f>
        <v/>
      </c>
      <c r="C237" s="34" t="str">
        <f>IF(A237="","",(VLOOKUP(A237,'II.Distribution of grant'!$A$6:$E$45,4,FALSE)))</f>
        <v/>
      </c>
      <c r="D237" s="11" t="str">
        <f>IF(C237=""," ",VLOOKUP(C237,'Ceiling - Project impl.'!$A$1:$F$204,2,FALSE))</f>
        <v xml:space="preserve"> </v>
      </c>
      <c r="E237" s="6"/>
      <c r="F237" s="6"/>
      <c r="G237" s="6"/>
      <c r="H237" s="6"/>
      <c r="I237" s="41"/>
      <c r="J237" s="42"/>
      <c r="K237" s="35">
        <f t="shared" ref="K237:K300" si="69">+IFERROR(VLOOKUP(I237,$B$5:$I$6,8,FALSE),0)</f>
        <v>0</v>
      </c>
      <c r="L237" s="13">
        <f t="shared" ref="L237:L300" si="70">IFERROR(J237*K237," ")</f>
        <v>0</v>
      </c>
      <c r="M237" s="42"/>
      <c r="N237" s="103"/>
      <c r="O237" s="103"/>
      <c r="P237" s="109" t="str">
        <f t="shared" ref="P237:P300" si="71">+IF(N237=0,"",(O237-(N237-1)))</f>
        <v/>
      </c>
      <c r="Q237" s="35">
        <f t="shared" ref="Q237:Q300" si="72">IFERROR(VLOOKUP(M237,$K$5:$S$8,9,FALSE),0)</f>
        <v>0</v>
      </c>
      <c r="R237" s="13" t="str">
        <f t="shared" ref="R237:R300" si="73">IFERROR(P237*Q237," ")</f>
        <v xml:space="preserve"> </v>
      </c>
      <c r="S237" s="480"/>
      <c r="T237" s="481"/>
      <c r="U237" s="121"/>
      <c r="V237" s="186">
        <f t="shared" ref="V237:V300" si="74">IFERROR(J237*K237,0)</f>
        <v>0</v>
      </c>
      <c r="W237" s="187"/>
      <c r="X237" s="188" t="s">
        <v>461</v>
      </c>
      <c r="Y237" s="189">
        <f t="shared" ref="Y237:Y300" si="75">+V237-W237</f>
        <v>0</v>
      </c>
      <c r="Z237" s="186">
        <f t="shared" ref="Z237:Z300" si="76">IFERROR(P237*Q237,0)</f>
        <v>0</v>
      </c>
      <c r="AA237" s="187"/>
      <c r="AB237" s="188" t="s">
        <v>462</v>
      </c>
      <c r="AC237" s="191">
        <f t="shared" ref="AC237:AC300" si="77">+Z237-AA237</f>
        <v>0</v>
      </c>
      <c r="AD237" s="192">
        <f t="shared" ref="AD237:AD300" si="78">+W237+AA237</f>
        <v>0</v>
      </c>
      <c r="AE237" s="482"/>
      <c r="AF237" s="482"/>
      <c r="AG237" s="482"/>
    </row>
    <row r="238" spans="1:33" s="141" customFormat="1" x14ac:dyDescent="0.2">
      <c r="A238" s="38"/>
      <c r="B238" s="34" t="str">
        <f>IF(A238="","",(VLOOKUP(A238,'II.Distribution of grant'!$A$6:$E$45,2,FALSE)))</f>
        <v/>
      </c>
      <c r="C238" s="34" t="str">
        <f>IF(A238="","",(VLOOKUP(A238,'II.Distribution of grant'!$A$6:$E$45,4,FALSE)))</f>
        <v/>
      </c>
      <c r="D238" s="11" t="str">
        <f>IF(C238=""," ",VLOOKUP(C238,'Ceiling - Project impl.'!$A$1:$F$204,2,FALSE))</f>
        <v xml:space="preserve"> </v>
      </c>
      <c r="E238" s="6"/>
      <c r="F238" s="6"/>
      <c r="G238" s="6"/>
      <c r="H238" s="6"/>
      <c r="I238" s="41"/>
      <c r="J238" s="42"/>
      <c r="K238" s="35">
        <f t="shared" si="69"/>
        <v>0</v>
      </c>
      <c r="L238" s="13">
        <f t="shared" si="70"/>
        <v>0</v>
      </c>
      <c r="M238" s="42"/>
      <c r="N238" s="103"/>
      <c r="O238" s="103"/>
      <c r="P238" s="109" t="str">
        <f t="shared" si="71"/>
        <v/>
      </c>
      <c r="Q238" s="35">
        <f t="shared" si="72"/>
        <v>0</v>
      </c>
      <c r="R238" s="13" t="str">
        <f t="shared" si="73"/>
        <v xml:space="preserve"> </v>
      </c>
      <c r="S238" s="480"/>
      <c r="T238" s="481"/>
      <c r="U238" s="121"/>
      <c r="V238" s="186">
        <f t="shared" si="74"/>
        <v>0</v>
      </c>
      <c r="W238" s="187"/>
      <c r="X238" s="188" t="s">
        <v>461</v>
      </c>
      <c r="Y238" s="189">
        <f t="shared" si="75"/>
        <v>0</v>
      </c>
      <c r="Z238" s="186">
        <f t="shared" si="76"/>
        <v>0</v>
      </c>
      <c r="AA238" s="187"/>
      <c r="AB238" s="188" t="s">
        <v>462</v>
      </c>
      <c r="AC238" s="191">
        <f t="shared" si="77"/>
        <v>0</v>
      </c>
      <c r="AD238" s="192">
        <f t="shared" si="78"/>
        <v>0</v>
      </c>
      <c r="AE238" s="482"/>
      <c r="AF238" s="482"/>
      <c r="AG238" s="482"/>
    </row>
    <row r="239" spans="1:33" s="141" customFormat="1" x14ac:dyDescent="0.2">
      <c r="A239" s="38"/>
      <c r="B239" s="34" t="str">
        <f>IF(A239="","",(VLOOKUP(A239,'II.Distribution of grant'!$A$6:$E$45,2,FALSE)))</f>
        <v/>
      </c>
      <c r="C239" s="34" t="str">
        <f>IF(A239="","",(VLOOKUP(A239,'II.Distribution of grant'!$A$6:$E$45,4,FALSE)))</f>
        <v/>
      </c>
      <c r="D239" s="11" t="str">
        <f>IF(C239=""," ",VLOOKUP(C239,'Ceiling - Project impl.'!$A$1:$F$204,2,FALSE))</f>
        <v xml:space="preserve"> </v>
      </c>
      <c r="E239" s="6"/>
      <c r="F239" s="6"/>
      <c r="G239" s="6"/>
      <c r="H239" s="6"/>
      <c r="I239" s="41"/>
      <c r="J239" s="42"/>
      <c r="K239" s="35">
        <f t="shared" si="69"/>
        <v>0</v>
      </c>
      <c r="L239" s="13">
        <f t="shared" si="70"/>
        <v>0</v>
      </c>
      <c r="M239" s="42"/>
      <c r="N239" s="103"/>
      <c r="O239" s="103"/>
      <c r="P239" s="109" t="str">
        <f t="shared" si="71"/>
        <v/>
      </c>
      <c r="Q239" s="35">
        <f t="shared" si="72"/>
        <v>0</v>
      </c>
      <c r="R239" s="13" t="str">
        <f t="shared" si="73"/>
        <v xml:space="preserve"> </v>
      </c>
      <c r="S239" s="480"/>
      <c r="T239" s="481"/>
      <c r="U239" s="121"/>
      <c r="V239" s="186">
        <f t="shared" si="74"/>
        <v>0</v>
      </c>
      <c r="W239" s="187"/>
      <c r="X239" s="188" t="s">
        <v>461</v>
      </c>
      <c r="Y239" s="189">
        <f t="shared" si="75"/>
        <v>0</v>
      </c>
      <c r="Z239" s="186">
        <f t="shared" si="76"/>
        <v>0</v>
      </c>
      <c r="AA239" s="187"/>
      <c r="AB239" s="188" t="s">
        <v>462</v>
      </c>
      <c r="AC239" s="191">
        <f t="shared" si="77"/>
        <v>0</v>
      </c>
      <c r="AD239" s="192">
        <f t="shared" si="78"/>
        <v>0</v>
      </c>
      <c r="AE239" s="482"/>
      <c r="AF239" s="482"/>
      <c r="AG239" s="482"/>
    </row>
    <row r="240" spans="1:33" s="141" customFormat="1" x14ac:dyDescent="0.2">
      <c r="A240" s="38"/>
      <c r="B240" s="34" t="str">
        <f>IF(A240="","",(VLOOKUP(A240,'II.Distribution of grant'!$A$6:$E$45,2,FALSE)))</f>
        <v/>
      </c>
      <c r="C240" s="34" t="str">
        <f>IF(A240="","",(VLOOKUP(A240,'II.Distribution of grant'!$A$6:$E$45,4,FALSE)))</f>
        <v/>
      </c>
      <c r="D240" s="11" t="str">
        <f>IF(C240=""," ",VLOOKUP(C240,'Ceiling - Project impl.'!$A$1:$F$204,2,FALSE))</f>
        <v xml:space="preserve"> </v>
      </c>
      <c r="E240" s="6"/>
      <c r="F240" s="6"/>
      <c r="G240" s="6"/>
      <c r="H240" s="6"/>
      <c r="I240" s="41"/>
      <c r="J240" s="42"/>
      <c r="K240" s="35">
        <f t="shared" si="69"/>
        <v>0</v>
      </c>
      <c r="L240" s="13">
        <f t="shared" si="70"/>
        <v>0</v>
      </c>
      <c r="M240" s="42"/>
      <c r="N240" s="103"/>
      <c r="O240" s="103"/>
      <c r="P240" s="109" t="str">
        <f t="shared" si="71"/>
        <v/>
      </c>
      <c r="Q240" s="35">
        <f t="shared" si="72"/>
        <v>0</v>
      </c>
      <c r="R240" s="13" t="str">
        <f t="shared" si="73"/>
        <v xml:space="preserve"> </v>
      </c>
      <c r="S240" s="480"/>
      <c r="T240" s="481"/>
      <c r="U240" s="121"/>
      <c r="V240" s="186">
        <f t="shared" si="74"/>
        <v>0</v>
      </c>
      <c r="W240" s="187"/>
      <c r="X240" s="188" t="s">
        <v>461</v>
      </c>
      <c r="Y240" s="189">
        <f t="shared" si="75"/>
        <v>0</v>
      </c>
      <c r="Z240" s="186">
        <f t="shared" si="76"/>
        <v>0</v>
      </c>
      <c r="AA240" s="187"/>
      <c r="AB240" s="188" t="s">
        <v>462</v>
      </c>
      <c r="AC240" s="191">
        <f t="shared" si="77"/>
        <v>0</v>
      </c>
      <c r="AD240" s="192">
        <f t="shared" si="78"/>
        <v>0</v>
      </c>
      <c r="AE240" s="482"/>
      <c r="AF240" s="482"/>
      <c r="AG240" s="482"/>
    </row>
    <row r="241" spans="1:33" s="141" customFormat="1" x14ac:dyDescent="0.2">
      <c r="A241" s="38"/>
      <c r="B241" s="34" t="str">
        <f>IF(A241="","",(VLOOKUP(A241,'II.Distribution of grant'!$A$6:$E$45,2,FALSE)))</f>
        <v/>
      </c>
      <c r="C241" s="34" t="str">
        <f>IF(A241="","",(VLOOKUP(A241,'II.Distribution of grant'!$A$6:$E$45,4,FALSE)))</f>
        <v/>
      </c>
      <c r="D241" s="11" t="str">
        <f>IF(C241=""," ",VLOOKUP(C241,'Ceiling - Project impl.'!$A$1:$F$204,2,FALSE))</f>
        <v xml:space="preserve"> </v>
      </c>
      <c r="E241" s="6"/>
      <c r="F241" s="6"/>
      <c r="G241" s="6"/>
      <c r="H241" s="6"/>
      <c r="I241" s="41"/>
      <c r="J241" s="42"/>
      <c r="K241" s="35">
        <f t="shared" si="69"/>
        <v>0</v>
      </c>
      <c r="L241" s="13">
        <f t="shared" si="70"/>
        <v>0</v>
      </c>
      <c r="M241" s="42"/>
      <c r="N241" s="103"/>
      <c r="O241" s="103"/>
      <c r="P241" s="109" t="str">
        <f t="shared" si="71"/>
        <v/>
      </c>
      <c r="Q241" s="35">
        <f t="shared" si="72"/>
        <v>0</v>
      </c>
      <c r="R241" s="13" t="str">
        <f t="shared" si="73"/>
        <v xml:space="preserve"> </v>
      </c>
      <c r="S241" s="480"/>
      <c r="T241" s="481"/>
      <c r="U241" s="121"/>
      <c r="V241" s="186">
        <f t="shared" si="74"/>
        <v>0</v>
      </c>
      <c r="W241" s="187"/>
      <c r="X241" s="188" t="s">
        <v>461</v>
      </c>
      <c r="Y241" s="189">
        <f t="shared" si="75"/>
        <v>0</v>
      </c>
      <c r="Z241" s="186">
        <f t="shared" si="76"/>
        <v>0</v>
      </c>
      <c r="AA241" s="187"/>
      <c r="AB241" s="188" t="s">
        <v>462</v>
      </c>
      <c r="AC241" s="191">
        <f t="shared" si="77"/>
        <v>0</v>
      </c>
      <c r="AD241" s="192">
        <f t="shared" si="78"/>
        <v>0</v>
      </c>
      <c r="AE241" s="482"/>
      <c r="AF241" s="482"/>
      <c r="AG241" s="482"/>
    </row>
    <row r="242" spans="1:33" s="141" customFormat="1" x14ac:dyDescent="0.2">
      <c r="A242" s="38"/>
      <c r="B242" s="34" t="str">
        <f>IF(A242="","",(VLOOKUP(A242,'II.Distribution of grant'!$A$6:$E$45,2,FALSE)))</f>
        <v/>
      </c>
      <c r="C242" s="34" t="str">
        <f>IF(A242="","",(VLOOKUP(A242,'II.Distribution of grant'!$A$6:$E$45,4,FALSE)))</f>
        <v/>
      </c>
      <c r="D242" s="11" t="str">
        <f>IF(C242=""," ",VLOOKUP(C242,'Ceiling - Project impl.'!$A$1:$F$204,2,FALSE))</f>
        <v xml:space="preserve"> </v>
      </c>
      <c r="E242" s="6"/>
      <c r="F242" s="6"/>
      <c r="G242" s="6"/>
      <c r="H242" s="6"/>
      <c r="I242" s="41"/>
      <c r="J242" s="42"/>
      <c r="K242" s="35">
        <f t="shared" si="69"/>
        <v>0</v>
      </c>
      <c r="L242" s="13">
        <f t="shared" si="70"/>
        <v>0</v>
      </c>
      <c r="M242" s="42"/>
      <c r="N242" s="103"/>
      <c r="O242" s="103"/>
      <c r="P242" s="109" t="str">
        <f t="shared" si="71"/>
        <v/>
      </c>
      <c r="Q242" s="35">
        <f t="shared" si="72"/>
        <v>0</v>
      </c>
      <c r="R242" s="13" t="str">
        <f t="shared" si="73"/>
        <v xml:space="preserve"> </v>
      </c>
      <c r="S242" s="480"/>
      <c r="T242" s="481"/>
      <c r="U242" s="121"/>
      <c r="V242" s="186">
        <f t="shared" si="74"/>
        <v>0</v>
      </c>
      <c r="W242" s="187"/>
      <c r="X242" s="188" t="s">
        <v>461</v>
      </c>
      <c r="Y242" s="189">
        <f t="shared" si="75"/>
        <v>0</v>
      </c>
      <c r="Z242" s="186">
        <f t="shared" si="76"/>
        <v>0</v>
      </c>
      <c r="AA242" s="187"/>
      <c r="AB242" s="188" t="s">
        <v>462</v>
      </c>
      <c r="AC242" s="191">
        <f t="shared" si="77"/>
        <v>0</v>
      </c>
      <c r="AD242" s="192">
        <f t="shared" si="78"/>
        <v>0</v>
      </c>
      <c r="AE242" s="482"/>
      <c r="AF242" s="482"/>
      <c r="AG242" s="482"/>
    </row>
    <row r="243" spans="1:33" s="141" customFormat="1" x14ac:dyDescent="0.2">
      <c r="A243" s="38"/>
      <c r="B243" s="34" t="str">
        <f>IF(A243="","",(VLOOKUP(A243,'II.Distribution of grant'!$A$6:$E$45,2,FALSE)))</f>
        <v/>
      </c>
      <c r="C243" s="34" t="str">
        <f>IF(A243="","",(VLOOKUP(A243,'II.Distribution of grant'!$A$6:$E$45,4,FALSE)))</f>
        <v/>
      </c>
      <c r="D243" s="11" t="str">
        <f>IF(C243=""," ",VLOOKUP(C243,'Ceiling - Project impl.'!$A$1:$F$204,2,FALSE))</f>
        <v xml:space="preserve"> </v>
      </c>
      <c r="E243" s="6"/>
      <c r="F243" s="6"/>
      <c r="G243" s="6"/>
      <c r="H243" s="6"/>
      <c r="I243" s="41"/>
      <c r="J243" s="42"/>
      <c r="K243" s="35">
        <f t="shared" si="69"/>
        <v>0</v>
      </c>
      <c r="L243" s="13">
        <f t="shared" si="70"/>
        <v>0</v>
      </c>
      <c r="M243" s="42"/>
      <c r="N243" s="103"/>
      <c r="O243" s="103"/>
      <c r="P243" s="109" t="str">
        <f t="shared" si="71"/>
        <v/>
      </c>
      <c r="Q243" s="35">
        <f t="shared" si="72"/>
        <v>0</v>
      </c>
      <c r="R243" s="13" t="str">
        <f t="shared" si="73"/>
        <v xml:space="preserve"> </v>
      </c>
      <c r="S243" s="480"/>
      <c r="T243" s="481"/>
      <c r="U243" s="121"/>
      <c r="V243" s="186">
        <f t="shared" si="74"/>
        <v>0</v>
      </c>
      <c r="W243" s="187"/>
      <c r="X243" s="188" t="s">
        <v>461</v>
      </c>
      <c r="Y243" s="189">
        <f t="shared" si="75"/>
        <v>0</v>
      </c>
      <c r="Z243" s="186">
        <f t="shared" si="76"/>
        <v>0</v>
      </c>
      <c r="AA243" s="187"/>
      <c r="AB243" s="188" t="s">
        <v>462</v>
      </c>
      <c r="AC243" s="191">
        <f t="shared" si="77"/>
        <v>0</v>
      </c>
      <c r="AD243" s="192">
        <f t="shared" si="78"/>
        <v>0</v>
      </c>
      <c r="AE243" s="482"/>
      <c r="AF243" s="482"/>
      <c r="AG243" s="482"/>
    </row>
    <row r="244" spans="1:33" s="141" customFormat="1" x14ac:dyDescent="0.2">
      <c r="A244" s="38"/>
      <c r="B244" s="34" t="str">
        <f>IF(A244="","",(VLOOKUP(A244,'II.Distribution of grant'!$A$6:$E$45,2,FALSE)))</f>
        <v/>
      </c>
      <c r="C244" s="34" t="str">
        <f>IF(A244="","",(VLOOKUP(A244,'II.Distribution of grant'!$A$6:$E$45,4,FALSE)))</f>
        <v/>
      </c>
      <c r="D244" s="11" t="str">
        <f>IF(C244=""," ",VLOOKUP(C244,'Ceiling - Project impl.'!$A$1:$F$204,2,FALSE))</f>
        <v xml:space="preserve"> </v>
      </c>
      <c r="E244" s="6"/>
      <c r="F244" s="6"/>
      <c r="G244" s="6"/>
      <c r="H244" s="6"/>
      <c r="I244" s="41"/>
      <c r="J244" s="42"/>
      <c r="K244" s="35">
        <f t="shared" si="69"/>
        <v>0</v>
      </c>
      <c r="L244" s="13">
        <f t="shared" si="70"/>
        <v>0</v>
      </c>
      <c r="M244" s="42"/>
      <c r="N244" s="103"/>
      <c r="O244" s="103"/>
      <c r="P244" s="109" t="str">
        <f t="shared" si="71"/>
        <v/>
      </c>
      <c r="Q244" s="35">
        <f t="shared" si="72"/>
        <v>0</v>
      </c>
      <c r="R244" s="13" t="str">
        <f t="shared" si="73"/>
        <v xml:space="preserve"> </v>
      </c>
      <c r="S244" s="480"/>
      <c r="T244" s="481"/>
      <c r="U244" s="121"/>
      <c r="V244" s="186">
        <f t="shared" si="74"/>
        <v>0</v>
      </c>
      <c r="W244" s="187"/>
      <c r="X244" s="188" t="s">
        <v>461</v>
      </c>
      <c r="Y244" s="189">
        <f t="shared" si="75"/>
        <v>0</v>
      </c>
      <c r="Z244" s="186">
        <f t="shared" si="76"/>
        <v>0</v>
      </c>
      <c r="AA244" s="187"/>
      <c r="AB244" s="188" t="s">
        <v>462</v>
      </c>
      <c r="AC244" s="191">
        <f t="shared" si="77"/>
        <v>0</v>
      </c>
      <c r="AD244" s="192">
        <f t="shared" si="78"/>
        <v>0</v>
      </c>
      <c r="AE244" s="482"/>
      <c r="AF244" s="482"/>
      <c r="AG244" s="482"/>
    </row>
    <row r="245" spans="1:33" s="141" customFormat="1" x14ac:dyDescent="0.2">
      <c r="A245" s="38"/>
      <c r="B245" s="34" t="str">
        <f>IF(A245="","",(VLOOKUP(A245,'II.Distribution of grant'!$A$6:$E$45,2,FALSE)))</f>
        <v/>
      </c>
      <c r="C245" s="34" t="str">
        <f>IF(A245="","",(VLOOKUP(A245,'II.Distribution of grant'!$A$6:$E$45,4,FALSE)))</f>
        <v/>
      </c>
      <c r="D245" s="11" t="str">
        <f>IF(C245=""," ",VLOOKUP(C245,'Ceiling - Project impl.'!$A$1:$F$204,2,FALSE))</f>
        <v xml:space="preserve"> </v>
      </c>
      <c r="E245" s="6"/>
      <c r="F245" s="6"/>
      <c r="G245" s="6"/>
      <c r="H245" s="6"/>
      <c r="I245" s="41"/>
      <c r="J245" s="42"/>
      <c r="K245" s="35">
        <f t="shared" si="69"/>
        <v>0</v>
      </c>
      <c r="L245" s="13">
        <f t="shared" si="70"/>
        <v>0</v>
      </c>
      <c r="M245" s="42"/>
      <c r="N245" s="103"/>
      <c r="O245" s="103"/>
      <c r="P245" s="109" t="str">
        <f t="shared" si="71"/>
        <v/>
      </c>
      <c r="Q245" s="35">
        <f t="shared" si="72"/>
        <v>0</v>
      </c>
      <c r="R245" s="13" t="str">
        <f t="shared" si="73"/>
        <v xml:space="preserve"> </v>
      </c>
      <c r="S245" s="480"/>
      <c r="T245" s="481"/>
      <c r="U245" s="121"/>
      <c r="V245" s="186">
        <f t="shared" si="74"/>
        <v>0</v>
      </c>
      <c r="W245" s="187"/>
      <c r="X245" s="188" t="s">
        <v>461</v>
      </c>
      <c r="Y245" s="189">
        <f t="shared" si="75"/>
        <v>0</v>
      </c>
      <c r="Z245" s="186">
        <f t="shared" si="76"/>
        <v>0</v>
      </c>
      <c r="AA245" s="187"/>
      <c r="AB245" s="188" t="s">
        <v>462</v>
      </c>
      <c r="AC245" s="191">
        <f t="shared" si="77"/>
        <v>0</v>
      </c>
      <c r="AD245" s="192">
        <f t="shared" si="78"/>
        <v>0</v>
      </c>
      <c r="AE245" s="482"/>
      <c r="AF245" s="482"/>
      <c r="AG245" s="482"/>
    </row>
    <row r="246" spans="1:33" s="141" customFormat="1" x14ac:dyDescent="0.2">
      <c r="A246" s="38"/>
      <c r="B246" s="34" t="str">
        <f>IF(A246="","",(VLOOKUP(A246,'II.Distribution of grant'!$A$6:$E$45,2,FALSE)))</f>
        <v/>
      </c>
      <c r="C246" s="34" t="str">
        <f>IF(A246="","",(VLOOKUP(A246,'II.Distribution of grant'!$A$6:$E$45,4,FALSE)))</f>
        <v/>
      </c>
      <c r="D246" s="11" t="str">
        <f>IF(C246=""," ",VLOOKUP(C246,'Ceiling - Project impl.'!$A$1:$F$204,2,FALSE))</f>
        <v xml:space="preserve"> </v>
      </c>
      <c r="E246" s="6"/>
      <c r="F246" s="6"/>
      <c r="G246" s="6"/>
      <c r="H246" s="6"/>
      <c r="I246" s="41"/>
      <c r="J246" s="42"/>
      <c r="K246" s="35">
        <f t="shared" si="69"/>
        <v>0</v>
      </c>
      <c r="L246" s="13">
        <f t="shared" si="70"/>
        <v>0</v>
      </c>
      <c r="M246" s="42"/>
      <c r="N246" s="103"/>
      <c r="O246" s="103"/>
      <c r="P246" s="109" t="str">
        <f t="shared" si="71"/>
        <v/>
      </c>
      <c r="Q246" s="35">
        <f t="shared" si="72"/>
        <v>0</v>
      </c>
      <c r="R246" s="13" t="str">
        <f t="shared" si="73"/>
        <v xml:space="preserve"> </v>
      </c>
      <c r="S246" s="480"/>
      <c r="T246" s="481"/>
      <c r="U246" s="121"/>
      <c r="V246" s="186">
        <f t="shared" si="74"/>
        <v>0</v>
      </c>
      <c r="W246" s="187"/>
      <c r="X246" s="188" t="s">
        <v>461</v>
      </c>
      <c r="Y246" s="189">
        <f t="shared" si="75"/>
        <v>0</v>
      </c>
      <c r="Z246" s="186">
        <f t="shared" si="76"/>
        <v>0</v>
      </c>
      <c r="AA246" s="187"/>
      <c r="AB246" s="188" t="s">
        <v>462</v>
      </c>
      <c r="AC246" s="191">
        <f t="shared" si="77"/>
        <v>0</v>
      </c>
      <c r="AD246" s="192">
        <f t="shared" si="78"/>
        <v>0</v>
      </c>
      <c r="AE246" s="482"/>
      <c r="AF246" s="482"/>
      <c r="AG246" s="482"/>
    </row>
    <row r="247" spans="1:33" s="141" customFormat="1" x14ac:dyDescent="0.2">
      <c r="A247" s="38"/>
      <c r="B247" s="34" t="str">
        <f>IF(A247="","",(VLOOKUP(A247,'II.Distribution of grant'!$A$6:$E$45,2,FALSE)))</f>
        <v/>
      </c>
      <c r="C247" s="34" t="str">
        <f>IF(A247="","",(VLOOKUP(A247,'II.Distribution of grant'!$A$6:$E$45,4,FALSE)))</f>
        <v/>
      </c>
      <c r="D247" s="11" t="str">
        <f>IF(C247=""," ",VLOOKUP(C247,'Ceiling - Project impl.'!$A$1:$F$204,2,FALSE))</f>
        <v xml:space="preserve"> </v>
      </c>
      <c r="E247" s="6"/>
      <c r="F247" s="6"/>
      <c r="G247" s="6"/>
      <c r="H247" s="6"/>
      <c r="I247" s="41"/>
      <c r="J247" s="42"/>
      <c r="K247" s="35">
        <f t="shared" si="69"/>
        <v>0</v>
      </c>
      <c r="L247" s="13">
        <f t="shared" si="70"/>
        <v>0</v>
      </c>
      <c r="M247" s="42"/>
      <c r="N247" s="103"/>
      <c r="O247" s="103"/>
      <c r="P247" s="109" t="str">
        <f t="shared" si="71"/>
        <v/>
      </c>
      <c r="Q247" s="35">
        <f t="shared" si="72"/>
        <v>0</v>
      </c>
      <c r="R247" s="13" t="str">
        <f t="shared" si="73"/>
        <v xml:space="preserve"> </v>
      </c>
      <c r="S247" s="480"/>
      <c r="T247" s="481"/>
      <c r="U247" s="121"/>
      <c r="V247" s="186">
        <f t="shared" si="74"/>
        <v>0</v>
      </c>
      <c r="W247" s="187"/>
      <c r="X247" s="188" t="s">
        <v>461</v>
      </c>
      <c r="Y247" s="189">
        <f t="shared" si="75"/>
        <v>0</v>
      </c>
      <c r="Z247" s="186">
        <f t="shared" si="76"/>
        <v>0</v>
      </c>
      <c r="AA247" s="187"/>
      <c r="AB247" s="188" t="s">
        <v>462</v>
      </c>
      <c r="AC247" s="191">
        <f t="shared" si="77"/>
        <v>0</v>
      </c>
      <c r="AD247" s="192">
        <f t="shared" si="78"/>
        <v>0</v>
      </c>
      <c r="AE247" s="482"/>
      <c r="AF247" s="482"/>
      <c r="AG247" s="482"/>
    </row>
    <row r="248" spans="1:33" s="141" customFormat="1" x14ac:dyDescent="0.2">
      <c r="A248" s="38"/>
      <c r="B248" s="34" t="str">
        <f>IF(A248="","",(VLOOKUP(A248,'II.Distribution of grant'!$A$6:$E$45,2,FALSE)))</f>
        <v/>
      </c>
      <c r="C248" s="34" t="str">
        <f>IF(A248="","",(VLOOKUP(A248,'II.Distribution of grant'!$A$6:$E$45,4,FALSE)))</f>
        <v/>
      </c>
      <c r="D248" s="11" t="str">
        <f>IF(C248=""," ",VLOOKUP(C248,'Ceiling - Project impl.'!$A$1:$F$204,2,FALSE))</f>
        <v xml:space="preserve"> </v>
      </c>
      <c r="E248" s="6"/>
      <c r="F248" s="6"/>
      <c r="G248" s="6"/>
      <c r="H248" s="6"/>
      <c r="I248" s="41"/>
      <c r="J248" s="42"/>
      <c r="K248" s="35">
        <f t="shared" si="69"/>
        <v>0</v>
      </c>
      <c r="L248" s="13">
        <f t="shared" si="70"/>
        <v>0</v>
      </c>
      <c r="M248" s="42"/>
      <c r="N248" s="103"/>
      <c r="O248" s="103"/>
      <c r="P248" s="109" t="str">
        <f t="shared" si="71"/>
        <v/>
      </c>
      <c r="Q248" s="35">
        <f t="shared" si="72"/>
        <v>0</v>
      </c>
      <c r="R248" s="13" t="str">
        <f t="shared" si="73"/>
        <v xml:space="preserve"> </v>
      </c>
      <c r="S248" s="480"/>
      <c r="T248" s="481"/>
      <c r="U248" s="121"/>
      <c r="V248" s="186">
        <f t="shared" si="74"/>
        <v>0</v>
      </c>
      <c r="W248" s="187"/>
      <c r="X248" s="188" t="s">
        <v>461</v>
      </c>
      <c r="Y248" s="189">
        <f t="shared" si="75"/>
        <v>0</v>
      </c>
      <c r="Z248" s="186">
        <f t="shared" si="76"/>
        <v>0</v>
      </c>
      <c r="AA248" s="187"/>
      <c r="AB248" s="188" t="s">
        <v>462</v>
      </c>
      <c r="AC248" s="191">
        <f t="shared" si="77"/>
        <v>0</v>
      </c>
      <c r="AD248" s="192">
        <f t="shared" si="78"/>
        <v>0</v>
      </c>
      <c r="AE248" s="482"/>
      <c r="AF248" s="482"/>
      <c r="AG248" s="482"/>
    </row>
    <row r="249" spans="1:33" s="141" customFormat="1" x14ac:dyDescent="0.2">
      <c r="A249" s="38"/>
      <c r="B249" s="34" t="str">
        <f>IF(A249="","",(VLOOKUP(A249,'II.Distribution of grant'!$A$6:$E$45,2,FALSE)))</f>
        <v/>
      </c>
      <c r="C249" s="34" t="str">
        <f>IF(A249="","",(VLOOKUP(A249,'II.Distribution of grant'!$A$6:$E$45,4,FALSE)))</f>
        <v/>
      </c>
      <c r="D249" s="11" t="str">
        <f>IF(C249=""," ",VLOOKUP(C249,'Ceiling - Project impl.'!$A$1:$F$204,2,FALSE))</f>
        <v xml:space="preserve"> </v>
      </c>
      <c r="E249" s="6"/>
      <c r="F249" s="6"/>
      <c r="G249" s="6"/>
      <c r="H249" s="6"/>
      <c r="I249" s="41"/>
      <c r="J249" s="42"/>
      <c r="K249" s="35">
        <f t="shared" si="69"/>
        <v>0</v>
      </c>
      <c r="L249" s="13">
        <f t="shared" si="70"/>
        <v>0</v>
      </c>
      <c r="M249" s="42"/>
      <c r="N249" s="103"/>
      <c r="O249" s="103"/>
      <c r="P249" s="109" t="str">
        <f t="shared" si="71"/>
        <v/>
      </c>
      <c r="Q249" s="35">
        <f t="shared" si="72"/>
        <v>0</v>
      </c>
      <c r="R249" s="13" t="str">
        <f t="shared" si="73"/>
        <v xml:space="preserve"> </v>
      </c>
      <c r="S249" s="480"/>
      <c r="T249" s="481"/>
      <c r="U249" s="121"/>
      <c r="V249" s="186">
        <f t="shared" si="74"/>
        <v>0</v>
      </c>
      <c r="W249" s="187"/>
      <c r="X249" s="188" t="s">
        <v>461</v>
      </c>
      <c r="Y249" s="189">
        <f t="shared" si="75"/>
        <v>0</v>
      </c>
      <c r="Z249" s="186">
        <f t="shared" si="76"/>
        <v>0</v>
      </c>
      <c r="AA249" s="187"/>
      <c r="AB249" s="188" t="s">
        <v>462</v>
      </c>
      <c r="AC249" s="191">
        <f t="shared" si="77"/>
        <v>0</v>
      </c>
      <c r="AD249" s="192">
        <f t="shared" si="78"/>
        <v>0</v>
      </c>
      <c r="AE249" s="482"/>
      <c r="AF249" s="482"/>
      <c r="AG249" s="482"/>
    </row>
    <row r="250" spans="1:33" s="141" customFormat="1" x14ac:dyDescent="0.2">
      <c r="A250" s="38"/>
      <c r="B250" s="34" t="str">
        <f>IF(A250="","",(VLOOKUP(A250,'II.Distribution of grant'!$A$6:$E$45,2,FALSE)))</f>
        <v/>
      </c>
      <c r="C250" s="34" t="str">
        <f>IF(A250="","",(VLOOKUP(A250,'II.Distribution of grant'!$A$6:$E$45,4,FALSE)))</f>
        <v/>
      </c>
      <c r="D250" s="11" t="str">
        <f>IF(C250=""," ",VLOOKUP(C250,'Ceiling - Project impl.'!$A$1:$F$204,2,FALSE))</f>
        <v xml:space="preserve"> </v>
      </c>
      <c r="E250" s="6"/>
      <c r="F250" s="6"/>
      <c r="G250" s="6"/>
      <c r="H250" s="6"/>
      <c r="I250" s="41"/>
      <c r="J250" s="42"/>
      <c r="K250" s="35">
        <f t="shared" si="69"/>
        <v>0</v>
      </c>
      <c r="L250" s="13">
        <f t="shared" si="70"/>
        <v>0</v>
      </c>
      <c r="M250" s="42"/>
      <c r="N250" s="103"/>
      <c r="O250" s="103"/>
      <c r="P250" s="109" t="str">
        <f t="shared" si="71"/>
        <v/>
      </c>
      <c r="Q250" s="35">
        <f t="shared" si="72"/>
        <v>0</v>
      </c>
      <c r="R250" s="13" t="str">
        <f t="shared" si="73"/>
        <v xml:space="preserve"> </v>
      </c>
      <c r="S250" s="480"/>
      <c r="T250" s="481"/>
      <c r="U250" s="121"/>
      <c r="V250" s="186">
        <f t="shared" si="74"/>
        <v>0</v>
      </c>
      <c r="W250" s="187"/>
      <c r="X250" s="188" t="s">
        <v>461</v>
      </c>
      <c r="Y250" s="189">
        <f t="shared" si="75"/>
        <v>0</v>
      </c>
      <c r="Z250" s="186">
        <f t="shared" si="76"/>
        <v>0</v>
      </c>
      <c r="AA250" s="187"/>
      <c r="AB250" s="188" t="s">
        <v>462</v>
      </c>
      <c r="AC250" s="191">
        <f t="shared" si="77"/>
        <v>0</v>
      </c>
      <c r="AD250" s="192">
        <f t="shared" si="78"/>
        <v>0</v>
      </c>
      <c r="AE250" s="482"/>
      <c r="AF250" s="482"/>
      <c r="AG250" s="482"/>
    </row>
    <row r="251" spans="1:33" s="141" customFormat="1" x14ac:dyDescent="0.2">
      <c r="A251" s="38"/>
      <c r="B251" s="34" t="str">
        <f>IF(A251="","",(VLOOKUP(A251,'II.Distribution of grant'!$A$6:$E$45,2,FALSE)))</f>
        <v/>
      </c>
      <c r="C251" s="34" t="str">
        <f>IF(A251="","",(VLOOKUP(A251,'II.Distribution of grant'!$A$6:$E$45,4,FALSE)))</f>
        <v/>
      </c>
      <c r="D251" s="11" t="str">
        <f>IF(C251=""," ",VLOOKUP(C251,'Ceiling - Project impl.'!$A$1:$F$204,2,FALSE))</f>
        <v xml:space="preserve"> </v>
      </c>
      <c r="E251" s="6"/>
      <c r="F251" s="6"/>
      <c r="G251" s="6"/>
      <c r="H251" s="6"/>
      <c r="I251" s="41"/>
      <c r="J251" s="42"/>
      <c r="K251" s="35">
        <f t="shared" si="69"/>
        <v>0</v>
      </c>
      <c r="L251" s="13">
        <f t="shared" si="70"/>
        <v>0</v>
      </c>
      <c r="M251" s="42"/>
      <c r="N251" s="103"/>
      <c r="O251" s="103"/>
      <c r="P251" s="109" t="str">
        <f t="shared" si="71"/>
        <v/>
      </c>
      <c r="Q251" s="35">
        <f t="shared" si="72"/>
        <v>0</v>
      </c>
      <c r="R251" s="13" t="str">
        <f t="shared" si="73"/>
        <v xml:space="preserve"> </v>
      </c>
      <c r="S251" s="480"/>
      <c r="T251" s="481"/>
      <c r="U251" s="121"/>
      <c r="V251" s="186">
        <f t="shared" si="74"/>
        <v>0</v>
      </c>
      <c r="W251" s="187"/>
      <c r="X251" s="188" t="s">
        <v>461</v>
      </c>
      <c r="Y251" s="189">
        <f t="shared" si="75"/>
        <v>0</v>
      </c>
      <c r="Z251" s="186">
        <f t="shared" si="76"/>
        <v>0</v>
      </c>
      <c r="AA251" s="187"/>
      <c r="AB251" s="188" t="s">
        <v>462</v>
      </c>
      <c r="AC251" s="191">
        <f t="shared" si="77"/>
        <v>0</v>
      </c>
      <c r="AD251" s="192">
        <f t="shared" si="78"/>
        <v>0</v>
      </c>
      <c r="AE251" s="482"/>
      <c r="AF251" s="482"/>
      <c r="AG251" s="482"/>
    </row>
    <row r="252" spans="1:33" s="141" customFormat="1" x14ac:dyDescent="0.2">
      <c r="A252" s="38"/>
      <c r="B252" s="34" t="str">
        <f>IF(A252="","",(VLOOKUP(A252,'II.Distribution of grant'!$A$6:$E$45,2,FALSE)))</f>
        <v/>
      </c>
      <c r="C252" s="34" t="str">
        <f>IF(A252="","",(VLOOKUP(A252,'II.Distribution of grant'!$A$6:$E$45,4,FALSE)))</f>
        <v/>
      </c>
      <c r="D252" s="11" t="str">
        <f>IF(C252=""," ",VLOOKUP(C252,'Ceiling - Project impl.'!$A$1:$F$204,2,FALSE))</f>
        <v xml:space="preserve"> </v>
      </c>
      <c r="E252" s="6"/>
      <c r="F252" s="6"/>
      <c r="G252" s="6"/>
      <c r="H252" s="6"/>
      <c r="I252" s="41"/>
      <c r="J252" s="42"/>
      <c r="K252" s="35">
        <f t="shared" si="69"/>
        <v>0</v>
      </c>
      <c r="L252" s="13">
        <f t="shared" si="70"/>
        <v>0</v>
      </c>
      <c r="M252" s="42"/>
      <c r="N252" s="103"/>
      <c r="O252" s="103"/>
      <c r="P252" s="109" t="str">
        <f t="shared" si="71"/>
        <v/>
      </c>
      <c r="Q252" s="35">
        <f t="shared" si="72"/>
        <v>0</v>
      </c>
      <c r="R252" s="13" t="str">
        <f t="shared" si="73"/>
        <v xml:space="preserve"> </v>
      </c>
      <c r="S252" s="480"/>
      <c r="T252" s="481"/>
      <c r="U252" s="121"/>
      <c r="V252" s="186">
        <f t="shared" si="74"/>
        <v>0</v>
      </c>
      <c r="W252" s="187"/>
      <c r="X252" s="188" t="s">
        <v>461</v>
      </c>
      <c r="Y252" s="189">
        <f t="shared" si="75"/>
        <v>0</v>
      </c>
      <c r="Z252" s="186">
        <f t="shared" si="76"/>
        <v>0</v>
      </c>
      <c r="AA252" s="187"/>
      <c r="AB252" s="188" t="s">
        <v>462</v>
      </c>
      <c r="AC252" s="191">
        <f t="shared" si="77"/>
        <v>0</v>
      </c>
      <c r="AD252" s="192">
        <f t="shared" si="78"/>
        <v>0</v>
      </c>
      <c r="AE252" s="482"/>
      <c r="AF252" s="482"/>
      <c r="AG252" s="482"/>
    </row>
    <row r="253" spans="1:33" s="141" customFormat="1" x14ac:dyDescent="0.2">
      <c r="A253" s="38"/>
      <c r="B253" s="34" t="str">
        <f>IF(A253="","",(VLOOKUP(A253,'II.Distribution of grant'!$A$6:$E$45,2,FALSE)))</f>
        <v/>
      </c>
      <c r="C253" s="34" t="str">
        <f>IF(A253="","",(VLOOKUP(A253,'II.Distribution of grant'!$A$6:$E$45,4,FALSE)))</f>
        <v/>
      </c>
      <c r="D253" s="11" t="str">
        <f>IF(C253=""," ",VLOOKUP(C253,'Ceiling - Project impl.'!$A$1:$F$204,2,FALSE))</f>
        <v xml:space="preserve"> </v>
      </c>
      <c r="E253" s="6"/>
      <c r="F253" s="6"/>
      <c r="G253" s="6"/>
      <c r="H253" s="6"/>
      <c r="I253" s="41"/>
      <c r="J253" s="42"/>
      <c r="K253" s="35">
        <f t="shared" si="69"/>
        <v>0</v>
      </c>
      <c r="L253" s="13">
        <f t="shared" si="70"/>
        <v>0</v>
      </c>
      <c r="M253" s="42"/>
      <c r="N253" s="103"/>
      <c r="O253" s="103"/>
      <c r="P253" s="109" t="str">
        <f t="shared" si="71"/>
        <v/>
      </c>
      <c r="Q253" s="35">
        <f t="shared" si="72"/>
        <v>0</v>
      </c>
      <c r="R253" s="13" t="str">
        <f t="shared" si="73"/>
        <v xml:space="preserve"> </v>
      </c>
      <c r="S253" s="480"/>
      <c r="T253" s="481"/>
      <c r="U253" s="121"/>
      <c r="V253" s="186">
        <f t="shared" si="74"/>
        <v>0</v>
      </c>
      <c r="W253" s="187"/>
      <c r="X253" s="188" t="s">
        <v>461</v>
      </c>
      <c r="Y253" s="189">
        <f t="shared" si="75"/>
        <v>0</v>
      </c>
      <c r="Z253" s="186">
        <f t="shared" si="76"/>
        <v>0</v>
      </c>
      <c r="AA253" s="187"/>
      <c r="AB253" s="188" t="s">
        <v>462</v>
      </c>
      <c r="AC253" s="191">
        <f t="shared" si="77"/>
        <v>0</v>
      </c>
      <c r="AD253" s="192">
        <f t="shared" si="78"/>
        <v>0</v>
      </c>
      <c r="AE253" s="482"/>
      <c r="AF253" s="482"/>
      <c r="AG253" s="482"/>
    </row>
    <row r="254" spans="1:33" s="141" customFormat="1" x14ac:dyDescent="0.2">
      <c r="A254" s="38"/>
      <c r="B254" s="34" t="str">
        <f>IF(A254="","",(VLOOKUP(A254,'II.Distribution of grant'!$A$6:$E$45,2,FALSE)))</f>
        <v/>
      </c>
      <c r="C254" s="34" t="str">
        <f>IF(A254="","",(VLOOKUP(A254,'II.Distribution of grant'!$A$6:$E$45,4,FALSE)))</f>
        <v/>
      </c>
      <c r="D254" s="11" t="str">
        <f>IF(C254=""," ",VLOOKUP(C254,'Ceiling - Project impl.'!$A$1:$F$204,2,FALSE))</f>
        <v xml:space="preserve"> </v>
      </c>
      <c r="E254" s="6"/>
      <c r="F254" s="6"/>
      <c r="G254" s="6"/>
      <c r="H254" s="6"/>
      <c r="I254" s="41"/>
      <c r="J254" s="42"/>
      <c r="K254" s="35">
        <f t="shared" si="69"/>
        <v>0</v>
      </c>
      <c r="L254" s="13">
        <f t="shared" si="70"/>
        <v>0</v>
      </c>
      <c r="M254" s="42"/>
      <c r="N254" s="103"/>
      <c r="O254" s="103"/>
      <c r="P254" s="109" t="str">
        <f t="shared" si="71"/>
        <v/>
      </c>
      <c r="Q254" s="35">
        <f t="shared" si="72"/>
        <v>0</v>
      </c>
      <c r="R254" s="13" t="str">
        <f t="shared" si="73"/>
        <v xml:space="preserve"> </v>
      </c>
      <c r="S254" s="480"/>
      <c r="T254" s="481"/>
      <c r="U254" s="121"/>
      <c r="V254" s="186">
        <f t="shared" si="74"/>
        <v>0</v>
      </c>
      <c r="W254" s="187"/>
      <c r="X254" s="188" t="s">
        <v>461</v>
      </c>
      <c r="Y254" s="189">
        <f t="shared" si="75"/>
        <v>0</v>
      </c>
      <c r="Z254" s="186">
        <f t="shared" si="76"/>
        <v>0</v>
      </c>
      <c r="AA254" s="187"/>
      <c r="AB254" s="188" t="s">
        <v>462</v>
      </c>
      <c r="AC254" s="191">
        <f t="shared" si="77"/>
        <v>0</v>
      </c>
      <c r="AD254" s="192">
        <f t="shared" si="78"/>
        <v>0</v>
      </c>
      <c r="AE254" s="482"/>
      <c r="AF254" s="482"/>
      <c r="AG254" s="482"/>
    </row>
    <row r="255" spans="1:33" s="141" customFormat="1" x14ac:dyDescent="0.2">
      <c r="A255" s="38"/>
      <c r="B255" s="34" t="str">
        <f>IF(A255="","",(VLOOKUP(A255,'II.Distribution of grant'!$A$6:$E$45,2,FALSE)))</f>
        <v/>
      </c>
      <c r="C255" s="34" t="str">
        <f>IF(A255="","",(VLOOKUP(A255,'II.Distribution of grant'!$A$6:$E$45,4,FALSE)))</f>
        <v/>
      </c>
      <c r="D255" s="11" t="str">
        <f>IF(C255=""," ",VLOOKUP(C255,'Ceiling - Project impl.'!$A$1:$F$204,2,FALSE))</f>
        <v xml:space="preserve"> </v>
      </c>
      <c r="E255" s="6"/>
      <c r="F255" s="6"/>
      <c r="G255" s="6"/>
      <c r="H255" s="6"/>
      <c r="I255" s="41"/>
      <c r="J255" s="42"/>
      <c r="K255" s="35">
        <f t="shared" si="69"/>
        <v>0</v>
      </c>
      <c r="L255" s="13">
        <f t="shared" si="70"/>
        <v>0</v>
      </c>
      <c r="M255" s="42"/>
      <c r="N255" s="103"/>
      <c r="O255" s="103"/>
      <c r="P255" s="109" t="str">
        <f t="shared" si="71"/>
        <v/>
      </c>
      <c r="Q255" s="35">
        <f t="shared" si="72"/>
        <v>0</v>
      </c>
      <c r="R255" s="13" t="str">
        <f t="shared" si="73"/>
        <v xml:space="preserve"> </v>
      </c>
      <c r="S255" s="480"/>
      <c r="T255" s="481"/>
      <c r="U255" s="121"/>
      <c r="V255" s="186">
        <f t="shared" si="74"/>
        <v>0</v>
      </c>
      <c r="W255" s="187"/>
      <c r="X255" s="188" t="s">
        <v>461</v>
      </c>
      <c r="Y255" s="189">
        <f t="shared" si="75"/>
        <v>0</v>
      </c>
      <c r="Z255" s="186">
        <f t="shared" si="76"/>
        <v>0</v>
      </c>
      <c r="AA255" s="187"/>
      <c r="AB255" s="188" t="s">
        <v>462</v>
      </c>
      <c r="AC255" s="191">
        <f t="shared" si="77"/>
        <v>0</v>
      </c>
      <c r="AD255" s="192">
        <f t="shared" si="78"/>
        <v>0</v>
      </c>
      <c r="AE255" s="482"/>
      <c r="AF255" s="482"/>
      <c r="AG255" s="482"/>
    </row>
    <row r="256" spans="1:33" s="141" customFormat="1" x14ac:dyDescent="0.2">
      <c r="A256" s="38"/>
      <c r="B256" s="34" t="str">
        <f>IF(A256="","",(VLOOKUP(A256,'II.Distribution of grant'!$A$6:$E$45,2,FALSE)))</f>
        <v/>
      </c>
      <c r="C256" s="34" t="str">
        <f>IF(A256="","",(VLOOKUP(A256,'II.Distribution of grant'!$A$6:$E$45,4,FALSE)))</f>
        <v/>
      </c>
      <c r="D256" s="11" t="str">
        <f>IF(C256=""," ",VLOOKUP(C256,'Ceiling - Project impl.'!$A$1:$F$204,2,FALSE))</f>
        <v xml:space="preserve"> </v>
      </c>
      <c r="E256" s="6"/>
      <c r="F256" s="6"/>
      <c r="G256" s="6"/>
      <c r="H256" s="6"/>
      <c r="I256" s="41"/>
      <c r="J256" s="42"/>
      <c r="K256" s="35">
        <f t="shared" si="69"/>
        <v>0</v>
      </c>
      <c r="L256" s="13">
        <f t="shared" si="70"/>
        <v>0</v>
      </c>
      <c r="M256" s="42"/>
      <c r="N256" s="103"/>
      <c r="O256" s="103"/>
      <c r="P256" s="109" t="str">
        <f t="shared" si="71"/>
        <v/>
      </c>
      <c r="Q256" s="35">
        <f t="shared" si="72"/>
        <v>0</v>
      </c>
      <c r="R256" s="13" t="str">
        <f t="shared" si="73"/>
        <v xml:space="preserve"> </v>
      </c>
      <c r="S256" s="480"/>
      <c r="T256" s="481"/>
      <c r="U256" s="121"/>
      <c r="V256" s="186">
        <f t="shared" si="74"/>
        <v>0</v>
      </c>
      <c r="W256" s="187"/>
      <c r="X256" s="188" t="s">
        <v>461</v>
      </c>
      <c r="Y256" s="189">
        <f t="shared" si="75"/>
        <v>0</v>
      </c>
      <c r="Z256" s="186">
        <f t="shared" si="76"/>
        <v>0</v>
      </c>
      <c r="AA256" s="187"/>
      <c r="AB256" s="188" t="s">
        <v>462</v>
      </c>
      <c r="AC256" s="191">
        <f t="shared" si="77"/>
        <v>0</v>
      </c>
      <c r="AD256" s="192">
        <f t="shared" si="78"/>
        <v>0</v>
      </c>
      <c r="AE256" s="482"/>
      <c r="AF256" s="482"/>
      <c r="AG256" s="482"/>
    </row>
    <row r="257" spans="1:33" s="141" customFormat="1" x14ac:dyDescent="0.2">
      <c r="A257" s="38"/>
      <c r="B257" s="34" t="str">
        <f>IF(A257="","",(VLOOKUP(A257,'II.Distribution of grant'!$A$6:$E$45,2,FALSE)))</f>
        <v/>
      </c>
      <c r="C257" s="34" t="str">
        <f>IF(A257="","",(VLOOKUP(A257,'II.Distribution of grant'!$A$6:$E$45,4,FALSE)))</f>
        <v/>
      </c>
      <c r="D257" s="11" t="str">
        <f>IF(C257=""," ",VLOOKUP(C257,'Ceiling - Project impl.'!$A$1:$F$204,2,FALSE))</f>
        <v xml:space="preserve"> </v>
      </c>
      <c r="E257" s="6"/>
      <c r="F257" s="6"/>
      <c r="G257" s="6"/>
      <c r="H257" s="6"/>
      <c r="I257" s="41"/>
      <c r="J257" s="42"/>
      <c r="K257" s="35">
        <f t="shared" si="69"/>
        <v>0</v>
      </c>
      <c r="L257" s="13">
        <f t="shared" si="70"/>
        <v>0</v>
      </c>
      <c r="M257" s="42"/>
      <c r="N257" s="103"/>
      <c r="O257" s="103"/>
      <c r="P257" s="109" t="str">
        <f t="shared" si="71"/>
        <v/>
      </c>
      <c r="Q257" s="35">
        <f t="shared" si="72"/>
        <v>0</v>
      </c>
      <c r="R257" s="13" t="str">
        <f t="shared" si="73"/>
        <v xml:space="preserve"> </v>
      </c>
      <c r="S257" s="480"/>
      <c r="T257" s="481"/>
      <c r="U257" s="121"/>
      <c r="V257" s="186">
        <f t="shared" si="74"/>
        <v>0</v>
      </c>
      <c r="W257" s="187"/>
      <c r="X257" s="188" t="s">
        <v>461</v>
      </c>
      <c r="Y257" s="189">
        <f t="shared" si="75"/>
        <v>0</v>
      </c>
      <c r="Z257" s="186">
        <f t="shared" si="76"/>
        <v>0</v>
      </c>
      <c r="AA257" s="187"/>
      <c r="AB257" s="188" t="s">
        <v>462</v>
      </c>
      <c r="AC257" s="191">
        <f t="shared" si="77"/>
        <v>0</v>
      </c>
      <c r="AD257" s="192">
        <f t="shared" si="78"/>
        <v>0</v>
      </c>
      <c r="AE257" s="482"/>
      <c r="AF257" s="482"/>
      <c r="AG257" s="482"/>
    </row>
    <row r="258" spans="1:33" s="141" customFormat="1" x14ac:dyDescent="0.2">
      <c r="A258" s="38"/>
      <c r="B258" s="34" t="str">
        <f>IF(A258="","",(VLOOKUP(A258,'II.Distribution of grant'!$A$6:$E$45,2,FALSE)))</f>
        <v/>
      </c>
      <c r="C258" s="34" t="str">
        <f>IF(A258="","",(VLOOKUP(A258,'II.Distribution of grant'!$A$6:$E$45,4,FALSE)))</f>
        <v/>
      </c>
      <c r="D258" s="11" t="str">
        <f>IF(C258=""," ",VLOOKUP(C258,'Ceiling - Project impl.'!$A$1:$F$204,2,FALSE))</f>
        <v xml:space="preserve"> </v>
      </c>
      <c r="E258" s="6"/>
      <c r="F258" s="6"/>
      <c r="G258" s="6"/>
      <c r="H258" s="6"/>
      <c r="I258" s="41"/>
      <c r="J258" s="42"/>
      <c r="K258" s="35">
        <f t="shared" si="69"/>
        <v>0</v>
      </c>
      <c r="L258" s="13">
        <f t="shared" si="70"/>
        <v>0</v>
      </c>
      <c r="M258" s="42"/>
      <c r="N258" s="103"/>
      <c r="O258" s="103"/>
      <c r="P258" s="109" t="str">
        <f t="shared" si="71"/>
        <v/>
      </c>
      <c r="Q258" s="35">
        <f t="shared" si="72"/>
        <v>0</v>
      </c>
      <c r="R258" s="13" t="str">
        <f t="shared" si="73"/>
        <v xml:space="preserve"> </v>
      </c>
      <c r="S258" s="480"/>
      <c r="T258" s="481"/>
      <c r="U258" s="121"/>
      <c r="V258" s="186">
        <f t="shared" si="74"/>
        <v>0</v>
      </c>
      <c r="W258" s="187"/>
      <c r="X258" s="188" t="s">
        <v>461</v>
      </c>
      <c r="Y258" s="189">
        <f t="shared" si="75"/>
        <v>0</v>
      </c>
      <c r="Z258" s="186">
        <f t="shared" si="76"/>
        <v>0</v>
      </c>
      <c r="AA258" s="187"/>
      <c r="AB258" s="188" t="s">
        <v>462</v>
      </c>
      <c r="AC258" s="191">
        <f t="shared" si="77"/>
        <v>0</v>
      </c>
      <c r="AD258" s="192">
        <f t="shared" si="78"/>
        <v>0</v>
      </c>
      <c r="AE258" s="482"/>
      <c r="AF258" s="482"/>
      <c r="AG258" s="482"/>
    </row>
    <row r="259" spans="1:33" s="141" customFormat="1" x14ac:dyDescent="0.2">
      <c r="A259" s="38"/>
      <c r="B259" s="34" t="str">
        <f>IF(A259="","",(VLOOKUP(A259,'II.Distribution of grant'!$A$6:$E$45,2,FALSE)))</f>
        <v/>
      </c>
      <c r="C259" s="34" t="str">
        <f>IF(A259="","",(VLOOKUP(A259,'II.Distribution of grant'!$A$6:$E$45,4,FALSE)))</f>
        <v/>
      </c>
      <c r="D259" s="11" t="str">
        <f>IF(C259=""," ",VLOOKUP(C259,'Ceiling - Project impl.'!$A$1:$F$204,2,FALSE))</f>
        <v xml:space="preserve"> </v>
      </c>
      <c r="E259" s="6"/>
      <c r="F259" s="6"/>
      <c r="G259" s="6"/>
      <c r="H259" s="6"/>
      <c r="I259" s="41"/>
      <c r="J259" s="42"/>
      <c r="K259" s="35">
        <f t="shared" si="69"/>
        <v>0</v>
      </c>
      <c r="L259" s="13">
        <f t="shared" si="70"/>
        <v>0</v>
      </c>
      <c r="M259" s="42"/>
      <c r="N259" s="103"/>
      <c r="O259" s="103"/>
      <c r="P259" s="109" t="str">
        <f t="shared" si="71"/>
        <v/>
      </c>
      <c r="Q259" s="35">
        <f t="shared" si="72"/>
        <v>0</v>
      </c>
      <c r="R259" s="13" t="str">
        <f t="shared" si="73"/>
        <v xml:space="preserve"> </v>
      </c>
      <c r="S259" s="480"/>
      <c r="T259" s="481"/>
      <c r="U259" s="121"/>
      <c r="V259" s="186">
        <f t="shared" si="74"/>
        <v>0</v>
      </c>
      <c r="W259" s="187"/>
      <c r="X259" s="188" t="s">
        <v>461</v>
      </c>
      <c r="Y259" s="189">
        <f t="shared" si="75"/>
        <v>0</v>
      </c>
      <c r="Z259" s="186">
        <f t="shared" si="76"/>
        <v>0</v>
      </c>
      <c r="AA259" s="187"/>
      <c r="AB259" s="188" t="s">
        <v>462</v>
      </c>
      <c r="AC259" s="191">
        <f t="shared" si="77"/>
        <v>0</v>
      </c>
      <c r="AD259" s="192">
        <f t="shared" si="78"/>
        <v>0</v>
      </c>
      <c r="AE259" s="482"/>
      <c r="AF259" s="482"/>
      <c r="AG259" s="482"/>
    </row>
    <row r="260" spans="1:33" s="141" customFormat="1" x14ac:dyDescent="0.2">
      <c r="A260" s="38"/>
      <c r="B260" s="34" t="str">
        <f>IF(A260="","",(VLOOKUP(A260,'II.Distribution of grant'!$A$6:$E$45,2,FALSE)))</f>
        <v/>
      </c>
      <c r="C260" s="34" t="str">
        <f>IF(A260="","",(VLOOKUP(A260,'II.Distribution of grant'!$A$6:$E$45,4,FALSE)))</f>
        <v/>
      </c>
      <c r="D260" s="11" t="str">
        <f>IF(C260=""," ",VLOOKUP(C260,'Ceiling - Project impl.'!$A$1:$F$204,2,FALSE))</f>
        <v xml:space="preserve"> </v>
      </c>
      <c r="E260" s="6"/>
      <c r="F260" s="6"/>
      <c r="G260" s="6"/>
      <c r="H260" s="6"/>
      <c r="I260" s="41"/>
      <c r="J260" s="42"/>
      <c r="K260" s="35">
        <f t="shared" si="69"/>
        <v>0</v>
      </c>
      <c r="L260" s="13">
        <f t="shared" si="70"/>
        <v>0</v>
      </c>
      <c r="M260" s="42"/>
      <c r="N260" s="103"/>
      <c r="O260" s="103"/>
      <c r="P260" s="109" t="str">
        <f t="shared" si="71"/>
        <v/>
      </c>
      <c r="Q260" s="35">
        <f t="shared" si="72"/>
        <v>0</v>
      </c>
      <c r="R260" s="13" t="str">
        <f t="shared" si="73"/>
        <v xml:space="preserve"> </v>
      </c>
      <c r="S260" s="480"/>
      <c r="T260" s="481"/>
      <c r="U260" s="121"/>
      <c r="V260" s="186">
        <f t="shared" si="74"/>
        <v>0</v>
      </c>
      <c r="W260" s="187"/>
      <c r="X260" s="188" t="s">
        <v>461</v>
      </c>
      <c r="Y260" s="189">
        <f t="shared" si="75"/>
        <v>0</v>
      </c>
      <c r="Z260" s="186">
        <f t="shared" si="76"/>
        <v>0</v>
      </c>
      <c r="AA260" s="187"/>
      <c r="AB260" s="188" t="s">
        <v>462</v>
      </c>
      <c r="AC260" s="191">
        <f t="shared" si="77"/>
        <v>0</v>
      </c>
      <c r="AD260" s="192">
        <f t="shared" si="78"/>
        <v>0</v>
      </c>
      <c r="AE260" s="482"/>
      <c r="AF260" s="482"/>
      <c r="AG260" s="482"/>
    </row>
    <row r="261" spans="1:33" s="141" customFormat="1" x14ac:dyDescent="0.2">
      <c r="A261" s="38"/>
      <c r="B261" s="34" t="str">
        <f>IF(A261="","",(VLOOKUP(A261,'II.Distribution of grant'!$A$6:$E$45,2,FALSE)))</f>
        <v/>
      </c>
      <c r="C261" s="34" t="str">
        <f>IF(A261="","",(VLOOKUP(A261,'II.Distribution of grant'!$A$6:$E$45,4,FALSE)))</f>
        <v/>
      </c>
      <c r="D261" s="11" t="str">
        <f>IF(C261=""," ",VLOOKUP(C261,'Ceiling - Project impl.'!$A$1:$F$204,2,FALSE))</f>
        <v xml:space="preserve"> </v>
      </c>
      <c r="E261" s="6"/>
      <c r="F261" s="6"/>
      <c r="G261" s="6"/>
      <c r="H261" s="6"/>
      <c r="I261" s="41"/>
      <c r="J261" s="42"/>
      <c r="K261" s="35">
        <f t="shared" si="69"/>
        <v>0</v>
      </c>
      <c r="L261" s="13">
        <f t="shared" si="70"/>
        <v>0</v>
      </c>
      <c r="M261" s="42"/>
      <c r="N261" s="103"/>
      <c r="O261" s="103"/>
      <c r="P261" s="109" t="str">
        <f t="shared" si="71"/>
        <v/>
      </c>
      <c r="Q261" s="35">
        <f t="shared" si="72"/>
        <v>0</v>
      </c>
      <c r="R261" s="13" t="str">
        <f t="shared" si="73"/>
        <v xml:space="preserve"> </v>
      </c>
      <c r="S261" s="480"/>
      <c r="T261" s="481"/>
      <c r="U261" s="121"/>
      <c r="V261" s="186">
        <f t="shared" si="74"/>
        <v>0</v>
      </c>
      <c r="W261" s="187"/>
      <c r="X261" s="188" t="s">
        <v>461</v>
      </c>
      <c r="Y261" s="189">
        <f t="shared" si="75"/>
        <v>0</v>
      </c>
      <c r="Z261" s="186">
        <f t="shared" si="76"/>
        <v>0</v>
      </c>
      <c r="AA261" s="187"/>
      <c r="AB261" s="188" t="s">
        <v>462</v>
      </c>
      <c r="AC261" s="191">
        <f t="shared" si="77"/>
        <v>0</v>
      </c>
      <c r="AD261" s="192">
        <f t="shared" si="78"/>
        <v>0</v>
      </c>
      <c r="AE261" s="482"/>
      <c r="AF261" s="482"/>
      <c r="AG261" s="482"/>
    </row>
    <row r="262" spans="1:33" s="141" customFormat="1" x14ac:dyDescent="0.2">
      <c r="A262" s="38"/>
      <c r="B262" s="34" t="str">
        <f>IF(A262="","",(VLOOKUP(A262,'II.Distribution of grant'!$A$6:$E$45,2,FALSE)))</f>
        <v/>
      </c>
      <c r="C262" s="34" t="str">
        <f>IF(A262="","",(VLOOKUP(A262,'II.Distribution of grant'!$A$6:$E$45,4,FALSE)))</f>
        <v/>
      </c>
      <c r="D262" s="11" t="str">
        <f>IF(C262=""," ",VLOOKUP(C262,'Ceiling - Project impl.'!$A$1:$F$204,2,FALSE))</f>
        <v xml:space="preserve"> </v>
      </c>
      <c r="E262" s="6"/>
      <c r="F262" s="6"/>
      <c r="G262" s="6"/>
      <c r="H262" s="6"/>
      <c r="I262" s="41"/>
      <c r="J262" s="42"/>
      <c r="K262" s="35">
        <f t="shared" si="69"/>
        <v>0</v>
      </c>
      <c r="L262" s="13">
        <f t="shared" si="70"/>
        <v>0</v>
      </c>
      <c r="M262" s="42"/>
      <c r="N262" s="103"/>
      <c r="O262" s="103"/>
      <c r="P262" s="109" t="str">
        <f t="shared" si="71"/>
        <v/>
      </c>
      <c r="Q262" s="35">
        <f t="shared" si="72"/>
        <v>0</v>
      </c>
      <c r="R262" s="13" t="str">
        <f t="shared" si="73"/>
        <v xml:space="preserve"> </v>
      </c>
      <c r="S262" s="480"/>
      <c r="T262" s="481"/>
      <c r="U262" s="121"/>
      <c r="V262" s="186">
        <f t="shared" si="74"/>
        <v>0</v>
      </c>
      <c r="W262" s="187"/>
      <c r="X262" s="188" t="s">
        <v>461</v>
      </c>
      <c r="Y262" s="189">
        <f t="shared" si="75"/>
        <v>0</v>
      </c>
      <c r="Z262" s="186">
        <f t="shared" si="76"/>
        <v>0</v>
      </c>
      <c r="AA262" s="187"/>
      <c r="AB262" s="188" t="s">
        <v>462</v>
      </c>
      <c r="AC262" s="191">
        <f t="shared" si="77"/>
        <v>0</v>
      </c>
      <c r="AD262" s="192">
        <f t="shared" si="78"/>
        <v>0</v>
      </c>
      <c r="AE262" s="482"/>
      <c r="AF262" s="482"/>
      <c r="AG262" s="482"/>
    </row>
    <row r="263" spans="1:33" s="141" customFormat="1" x14ac:dyDescent="0.2">
      <c r="A263" s="38"/>
      <c r="B263" s="34" t="str">
        <f>IF(A263="","",(VLOOKUP(A263,'II.Distribution of grant'!$A$6:$E$45,2,FALSE)))</f>
        <v/>
      </c>
      <c r="C263" s="34" t="str">
        <f>IF(A263="","",(VLOOKUP(A263,'II.Distribution of grant'!$A$6:$E$45,4,FALSE)))</f>
        <v/>
      </c>
      <c r="D263" s="11" t="str">
        <f>IF(C263=""," ",VLOOKUP(C263,'Ceiling - Project impl.'!$A$1:$F$204,2,FALSE))</f>
        <v xml:space="preserve"> </v>
      </c>
      <c r="E263" s="6"/>
      <c r="F263" s="6"/>
      <c r="G263" s="6"/>
      <c r="H263" s="6"/>
      <c r="I263" s="41"/>
      <c r="J263" s="42"/>
      <c r="K263" s="35">
        <f t="shared" si="69"/>
        <v>0</v>
      </c>
      <c r="L263" s="13">
        <f t="shared" si="70"/>
        <v>0</v>
      </c>
      <c r="M263" s="42"/>
      <c r="N263" s="103"/>
      <c r="O263" s="103"/>
      <c r="P263" s="109" t="str">
        <f t="shared" si="71"/>
        <v/>
      </c>
      <c r="Q263" s="35">
        <f t="shared" si="72"/>
        <v>0</v>
      </c>
      <c r="R263" s="13" t="str">
        <f t="shared" si="73"/>
        <v xml:space="preserve"> </v>
      </c>
      <c r="S263" s="480"/>
      <c r="T263" s="481"/>
      <c r="U263" s="121"/>
      <c r="V263" s="186">
        <f t="shared" si="74"/>
        <v>0</v>
      </c>
      <c r="W263" s="187"/>
      <c r="X263" s="188" t="s">
        <v>461</v>
      </c>
      <c r="Y263" s="189">
        <f t="shared" si="75"/>
        <v>0</v>
      </c>
      <c r="Z263" s="186">
        <f t="shared" si="76"/>
        <v>0</v>
      </c>
      <c r="AA263" s="187"/>
      <c r="AB263" s="188" t="s">
        <v>462</v>
      </c>
      <c r="AC263" s="191">
        <f t="shared" si="77"/>
        <v>0</v>
      </c>
      <c r="AD263" s="192">
        <f t="shared" si="78"/>
        <v>0</v>
      </c>
      <c r="AE263" s="482"/>
      <c r="AF263" s="482"/>
      <c r="AG263" s="482"/>
    </row>
    <row r="264" spans="1:33" s="141" customFormat="1" x14ac:dyDescent="0.2">
      <c r="A264" s="38"/>
      <c r="B264" s="34" t="str">
        <f>IF(A264="","",(VLOOKUP(A264,'II.Distribution of grant'!$A$6:$E$45,2,FALSE)))</f>
        <v/>
      </c>
      <c r="C264" s="34" t="str">
        <f>IF(A264="","",(VLOOKUP(A264,'II.Distribution of grant'!$A$6:$E$45,4,FALSE)))</f>
        <v/>
      </c>
      <c r="D264" s="11" t="str">
        <f>IF(C264=""," ",VLOOKUP(C264,'Ceiling - Project impl.'!$A$1:$F$204,2,FALSE))</f>
        <v xml:space="preserve"> </v>
      </c>
      <c r="E264" s="6"/>
      <c r="F264" s="6"/>
      <c r="G264" s="6"/>
      <c r="H264" s="6"/>
      <c r="I264" s="41"/>
      <c r="J264" s="42"/>
      <c r="K264" s="35">
        <f t="shared" si="69"/>
        <v>0</v>
      </c>
      <c r="L264" s="13">
        <f t="shared" si="70"/>
        <v>0</v>
      </c>
      <c r="M264" s="42"/>
      <c r="N264" s="103"/>
      <c r="O264" s="103"/>
      <c r="P264" s="109" t="str">
        <f t="shared" si="71"/>
        <v/>
      </c>
      <c r="Q264" s="35">
        <f t="shared" si="72"/>
        <v>0</v>
      </c>
      <c r="R264" s="13" t="str">
        <f t="shared" si="73"/>
        <v xml:space="preserve"> </v>
      </c>
      <c r="S264" s="480"/>
      <c r="T264" s="481"/>
      <c r="U264" s="121"/>
      <c r="V264" s="186">
        <f t="shared" si="74"/>
        <v>0</v>
      </c>
      <c r="W264" s="187"/>
      <c r="X264" s="188" t="s">
        <v>461</v>
      </c>
      <c r="Y264" s="189">
        <f t="shared" si="75"/>
        <v>0</v>
      </c>
      <c r="Z264" s="186">
        <f t="shared" si="76"/>
        <v>0</v>
      </c>
      <c r="AA264" s="187"/>
      <c r="AB264" s="188" t="s">
        <v>462</v>
      </c>
      <c r="AC264" s="191">
        <f t="shared" si="77"/>
        <v>0</v>
      </c>
      <c r="AD264" s="192">
        <f t="shared" si="78"/>
        <v>0</v>
      </c>
      <c r="AE264" s="482"/>
      <c r="AF264" s="482"/>
      <c r="AG264" s="482"/>
    </row>
    <row r="265" spans="1:33" s="141" customFormat="1" x14ac:dyDescent="0.2">
      <c r="A265" s="38"/>
      <c r="B265" s="34" t="str">
        <f>IF(A265="","",(VLOOKUP(A265,'II.Distribution of grant'!$A$6:$E$45,2,FALSE)))</f>
        <v/>
      </c>
      <c r="C265" s="34" t="str">
        <f>IF(A265="","",(VLOOKUP(A265,'II.Distribution of grant'!$A$6:$E$45,4,FALSE)))</f>
        <v/>
      </c>
      <c r="D265" s="11" t="str">
        <f>IF(C265=""," ",VLOOKUP(C265,'Ceiling - Project impl.'!$A$1:$F$204,2,FALSE))</f>
        <v xml:space="preserve"> </v>
      </c>
      <c r="E265" s="6"/>
      <c r="F265" s="6"/>
      <c r="G265" s="6"/>
      <c r="H265" s="6"/>
      <c r="I265" s="41"/>
      <c r="J265" s="42"/>
      <c r="K265" s="35">
        <f t="shared" si="69"/>
        <v>0</v>
      </c>
      <c r="L265" s="13">
        <f t="shared" si="70"/>
        <v>0</v>
      </c>
      <c r="M265" s="42"/>
      <c r="N265" s="103"/>
      <c r="O265" s="103"/>
      <c r="P265" s="109" t="str">
        <f t="shared" si="71"/>
        <v/>
      </c>
      <c r="Q265" s="35">
        <f t="shared" si="72"/>
        <v>0</v>
      </c>
      <c r="R265" s="13" t="str">
        <f t="shared" si="73"/>
        <v xml:space="preserve"> </v>
      </c>
      <c r="S265" s="480"/>
      <c r="T265" s="481"/>
      <c r="U265" s="121"/>
      <c r="V265" s="186">
        <f t="shared" si="74"/>
        <v>0</v>
      </c>
      <c r="W265" s="187"/>
      <c r="X265" s="188" t="s">
        <v>461</v>
      </c>
      <c r="Y265" s="189">
        <f t="shared" si="75"/>
        <v>0</v>
      </c>
      <c r="Z265" s="186">
        <f t="shared" si="76"/>
        <v>0</v>
      </c>
      <c r="AA265" s="187"/>
      <c r="AB265" s="188" t="s">
        <v>462</v>
      </c>
      <c r="AC265" s="191">
        <f t="shared" si="77"/>
        <v>0</v>
      </c>
      <c r="AD265" s="192">
        <f t="shared" si="78"/>
        <v>0</v>
      </c>
      <c r="AE265" s="482"/>
      <c r="AF265" s="482"/>
      <c r="AG265" s="482"/>
    </row>
    <row r="266" spans="1:33" s="141" customFormat="1" x14ac:dyDescent="0.2">
      <c r="A266" s="38"/>
      <c r="B266" s="34" t="str">
        <f>IF(A266="","",(VLOOKUP(A266,'II.Distribution of grant'!$A$6:$E$45,2,FALSE)))</f>
        <v/>
      </c>
      <c r="C266" s="34" t="str">
        <f>IF(A266="","",(VLOOKUP(A266,'II.Distribution of grant'!$A$6:$E$45,4,FALSE)))</f>
        <v/>
      </c>
      <c r="D266" s="11" t="str">
        <f>IF(C266=""," ",VLOOKUP(C266,'Ceiling - Project impl.'!$A$1:$F$204,2,FALSE))</f>
        <v xml:space="preserve"> </v>
      </c>
      <c r="E266" s="6"/>
      <c r="F266" s="6"/>
      <c r="G266" s="6"/>
      <c r="H266" s="6"/>
      <c r="I266" s="41"/>
      <c r="J266" s="42"/>
      <c r="K266" s="35">
        <f t="shared" si="69"/>
        <v>0</v>
      </c>
      <c r="L266" s="13">
        <f t="shared" si="70"/>
        <v>0</v>
      </c>
      <c r="M266" s="42"/>
      <c r="N266" s="103"/>
      <c r="O266" s="103"/>
      <c r="P266" s="109" t="str">
        <f t="shared" si="71"/>
        <v/>
      </c>
      <c r="Q266" s="35">
        <f t="shared" si="72"/>
        <v>0</v>
      </c>
      <c r="R266" s="13" t="str">
        <f t="shared" si="73"/>
        <v xml:space="preserve"> </v>
      </c>
      <c r="S266" s="480"/>
      <c r="T266" s="481"/>
      <c r="U266" s="121"/>
      <c r="V266" s="186">
        <f t="shared" si="74"/>
        <v>0</v>
      </c>
      <c r="W266" s="187"/>
      <c r="X266" s="188" t="s">
        <v>461</v>
      </c>
      <c r="Y266" s="189">
        <f t="shared" si="75"/>
        <v>0</v>
      </c>
      <c r="Z266" s="186">
        <f t="shared" si="76"/>
        <v>0</v>
      </c>
      <c r="AA266" s="187"/>
      <c r="AB266" s="188" t="s">
        <v>462</v>
      </c>
      <c r="AC266" s="191">
        <f t="shared" si="77"/>
        <v>0</v>
      </c>
      <c r="AD266" s="192">
        <f t="shared" si="78"/>
        <v>0</v>
      </c>
      <c r="AE266" s="482"/>
      <c r="AF266" s="482"/>
      <c r="AG266" s="482"/>
    </row>
    <row r="267" spans="1:33" s="141" customFormat="1" x14ac:dyDescent="0.2">
      <c r="A267" s="38"/>
      <c r="B267" s="34" t="str">
        <f>IF(A267="","",(VLOOKUP(A267,'II.Distribution of grant'!$A$6:$E$45,2,FALSE)))</f>
        <v/>
      </c>
      <c r="C267" s="34" t="str">
        <f>IF(A267="","",(VLOOKUP(A267,'II.Distribution of grant'!$A$6:$E$45,4,FALSE)))</f>
        <v/>
      </c>
      <c r="D267" s="11" t="str">
        <f>IF(C267=""," ",VLOOKUP(C267,'Ceiling - Project impl.'!$A$1:$F$204,2,FALSE))</f>
        <v xml:space="preserve"> </v>
      </c>
      <c r="E267" s="6"/>
      <c r="F267" s="6"/>
      <c r="G267" s="6"/>
      <c r="H267" s="6"/>
      <c r="I267" s="41"/>
      <c r="J267" s="42"/>
      <c r="K267" s="35">
        <f t="shared" si="69"/>
        <v>0</v>
      </c>
      <c r="L267" s="13">
        <f t="shared" si="70"/>
        <v>0</v>
      </c>
      <c r="M267" s="42"/>
      <c r="N267" s="103"/>
      <c r="O267" s="103"/>
      <c r="P267" s="109" t="str">
        <f t="shared" si="71"/>
        <v/>
      </c>
      <c r="Q267" s="35">
        <f t="shared" si="72"/>
        <v>0</v>
      </c>
      <c r="R267" s="13" t="str">
        <f t="shared" si="73"/>
        <v xml:space="preserve"> </v>
      </c>
      <c r="S267" s="480"/>
      <c r="T267" s="481"/>
      <c r="U267" s="121"/>
      <c r="V267" s="186">
        <f t="shared" si="74"/>
        <v>0</v>
      </c>
      <c r="W267" s="187"/>
      <c r="X267" s="188" t="s">
        <v>461</v>
      </c>
      <c r="Y267" s="189">
        <f t="shared" si="75"/>
        <v>0</v>
      </c>
      <c r="Z267" s="186">
        <f t="shared" si="76"/>
        <v>0</v>
      </c>
      <c r="AA267" s="187"/>
      <c r="AB267" s="188" t="s">
        <v>462</v>
      </c>
      <c r="AC267" s="191">
        <f t="shared" si="77"/>
        <v>0</v>
      </c>
      <c r="AD267" s="192">
        <f t="shared" si="78"/>
        <v>0</v>
      </c>
      <c r="AE267" s="482"/>
      <c r="AF267" s="482"/>
      <c r="AG267" s="482"/>
    </row>
    <row r="268" spans="1:33" s="141" customFormat="1" x14ac:dyDescent="0.2">
      <c r="A268" s="38"/>
      <c r="B268" s="34" t="str">
        <f>IF(A268="","",(VLOOKUP(A268,'II.Distribution of grant'!$A$6:$E$45,2,FALSE)))</f>
        <v/>
      </c>
      <c r="C268" s="34" t="str">
        <f>IF(A268="","",(VLOOKUP(A268,'II.Distribution of grant'!$A$6:$E$45,4,FALSE)))</f>
        <v/>
      </c>
      <c r="D268" s="11" t="str">
        <f>IF(C268=""," ",VLOOKUP(C268,'Ceiling - Project impl.'!$A$1:$F$204,2,FALSE))</f>
        <v xml:space="preserve"> </v>
      </c>
      <c r="E268" s="6"/>
      <c r="F268" s="6"/>
      <c r="G268" s="6"/>
      <c r="H268" s="6"/>
      <c r="I268" s="41"/>
      <c r="J268" s="42"/>
      <c r="K268" s="35">
        <f t="shared" si="69"/>
        <v>0</v>
      </c>
      <c r="L268" s="13">
        <f t="shared" si="70"/>
        <v>0</v>
      </c>
      <c r="M268" s="42"/>
      <c r="N268" s="103"/>
      <c r="O268" s="103"/>
      <c r="P268" s="109" t="str">
        <f t="shared" si="71"/>
        <v/>
      </c>
      <c r="Q268" s="35">
        <f t="shared" si="72"/>
        <v>0</v>
      </c>
      <c r="R268" s="13" t="str">
        <f t="shared" si="73"/>
        <v xml:space="preserve"> </v>
      </c>
      <c r="S268" s="480"/>
      <c r="T268" s="481"/>
      <c r="U268" s="121"/>
      <c r="V268" s="186">
        <f t="shared" si="74"/>
        <v>0</v>
      </c>
      <c r="W268" s="187"/>
      <c r="X268" s="188" t="s">
        <v>461</v>
      </c>
      <c r="Y268" s="189">
        <f t="shared" si="75"/>
        <v>0</v>
      </c>
      <c r="Z268" s="186">
        <f t="shared" si="76"/>
        <v>0</v>
      </c>
      <c r="AA268" s="187"/>
      <c r="AB268" s="188" t="s">
        <v>462</v>
      </c>
      <c r="AC268" s="191">
        <f t="shared" si="77"/>
        <v>0</v>
      </c>
      <c r="AD268" s="192">
        <f t="shared" si="78"/>
        <v>0</v>
      </c>
      <c r="AE268" s="482"/>
      <c r="AF268" s="482"/>
      <c r="AG268" s="482"/>
    </row>
    <row r="269" spans="1:33" s="141" customFormat="1" x14ac:dyDescent="0.2">
      <c r="A269" s="38"/>
      <c r="B269" s="34" t="str">
        <f>IF(A269="","",(VLOOKUP(A269,'II.Distribution of grant'!$A$6:$E$45,2,FALSE)))</f>
        <v/>
      </c>
      <c r="C269" s="34" t="str">
        <f>IF(A269="","",(VLOOKUP(A269,'II.Distribution of grant'!$A$6:$E$45,4,FALSE)))</f>
        <v/>
      </c>
      <c r="D269" s="11" t="str">
        <f>IF(C269=""," ",VLOOKUP(C269,'Ceiling - Project impl.'!$A$1:$F$204,2,FALSE))</f>
        <v xml:space="preserve"> </v>
      </c>
      <c r="E269" s="6"/>
      <c r="F269" s="6"/>
      <c r="G269" s="6"/>
      <c r="H269" s="6"/>
      <c r="I269" s="41"/>
      <c r="J269" s="42"/>
      <c r="K269" s="35">
        <f t="shared" si="69"/>
        <v>0</v>
      </c>
      <c r="L269" s="13">
        <f t="shared" si="70"/>
        <v>0</v>
      </c>
      <c r="M269" s="42"/>
      <c r="N269" s="103"/>
      <c r="O269" s="103"/>
      <c r="P269" s="109" t="str">
        <f t="shared" si="71"/>
        <v/>
      </c>
      <c r="Q269" s="35">
        <f t="shared" si="72"/>
        <v>0</v>
      </c>
      <c r="R269" s="13" t="str">
        <f t="shared" si="73"/>
        <v xml:space="preserve"> </v>
      </c>
      <c r="S269" s="480"/>
      <c r="T269" s="481"/>
      <c r="U269" s="121"/>
      <c r="V269" s="186">
        <f t="shared" si="74"/>
        <v>0</v>
      </c>
      <c r="W269" s="187"/>
      <c r="X269" s="188" t="s">
        <v>461</v>
      </c>
      <c r="Y269" s="189">
        <f t="shared" si="75"/>
        <v>0</v>
      </c>
      <c r="Z269" s="186">
        <f t="shared" si="76"/>
        <v>0</v>
      </c>
      <c r="AA269" s="187"/>
      <c r="AB269" s="188" t="s">
        <v>462</v>
      </c>
      <c r="AC269" s="191">
        <f t="shared" si="77"/>
        <v>0</v>
      </c>
      <c r="AD269" s="192">
        <f t="shared" si="78"/>
        <v>0</v>
      </c>
      <c r="AE269" s="482"/>
      <c r="AF269" s="482"/>
      <c r="AG269" s="482"/>
    </row>
    <row r="270" spans="1:33" s="141" customFormat="1" x14ac:dyDescent="0.2">
      <c r="A270" s="38"/>
      <c r="B270" s="34" t="str">
        <f>IF(A270="","",(VLOOKUP(A270,'II.Distribution of grant'!$A$6:$E$45,2,FALSE)))</f>
        <v/>
      </c>
      <c r="C270" s="34" t="str">
        <f>IF(A270="","",(VLOOKUP(A270,'II.Distribution of grant'!$A$6:$E$45,4,FALSE)))</f>
        <v/>
      </c>
      <c r="D270" s="11" t="str">
        <f>IF(C270=""," ",VLOOKUP(C270,'Ceiling - Project impl.'!$A$1:$F$204,2,FALSE))</f>
        <v xml:space="preserve"> </v>
      </c>
      <c r="E270" s="6"/>
      <c r="F270" s="6"/>
      <c r="G270" s="6"/>
      <c r="H270" s="6"/>
      <c r="I270" s="41"/>
      <c r="J270" s="42"/>
      <c r="K270" s="35">
        <f t="shared" si="69"/>
        <v>0</v>
      </c>
      <c r="L270" s="13">
        <f t="shared" si="70"/>
        <v>0</v>
      </c>
      <c r="M270" s="42"/>
      <c r="N270" s="103"/>
      <c r="O270" s="103"/>
      <c r="P270" s="109" t="str">
        <f t="shared" si="71"/>
        <v/>
      </c>
      <c r="Q270" s="35">
        <f t="shared" si="72"/>
        <v>0</v>
      </c>
      <c r="R270" s="13" t="str">
        <f t="shared" si="73"/>
        <v xml:space="preserve"> </v>
      </c>
      <c r="S270" s="480"/>
      <c r="T270" s="481"/>
      <c r="U270" s="121"/>
      <c r="V270" s="186">
        <f t="shared" si="74"/>
        <v>0</v>
      </c>
      <c r="W270" s="187"/>
      <c r="X270" s="188" t="s">
        <v>461</v>
      </c>
      <c r="Y270" s="189">
        <f t="shared" si="75"/>
        <v>0</v>
      </c>
      <c r="Z270" s="186">
        <f t="shared" si="76"/>
        <v>0</v>
      </c>
      <c r="AA270" s="187"/>
      <c r="AB270" s="188" t="s">
        <v>462</v>
      </c>
      <c r="AC270" s="191">
        <f t="shared" si="77"/>
        <v>0</v>
      </c>
      <c r="AD270" s="192">
        <f t="shared" si="78"/>
        <v>0</v>
      </c>
      <c r="AE270" s="482"/>
      <c r="AF270" s="482"/>
      <c r="AG270" s="482"/>
    </row>
    <row r="271" spans="1:33" s="141" customFormat="1" x14ac:dyDescent="0.2">
      <c r="A271" s="38"/>
      <c r="B271" s="34" t="str">
        <f>IF(A271="","",(VLOOKUP(A271,'II.Distribution of grant'!$A$6:$E$45,2,FALSE)))</f>
        <v/>
      </c>
      <c r="C271" s="34" t="str">
        <f>IF(A271="","",(VLOOKUP(A271,'II.Distribution of grant'!$A$6:$E$45,4,FALSE)))</f>
        <v/>
      </c>
      <c r="D271" s="11" t="str">
        <f>IF(C271=""," ",VLOOKUP(C271,'Ceiling - Project impl.'!$A$1:$F$204,2,FALSE))</f>
        <v xml:space="preserve"> </v>
      </c>
      <c r="E271" s="6"/>
      <c r="F271" s="6"/>
      <c r="G271" s="6"/>
      <c r="H271" s="6"/>
      <c r="I271" s="41"/>
      <c r="J271" s="42"/>
      <c r="K271" s="35">
        <f t="shared" si="69"/>
        <v>0</v>
      </c>
      <c r="L271" s="13">
        <f t="shared" si="70"/>
        <v>0</v>
      </c>
      <c r="M271" s="42"/>
      <c r="N271" s="103"/>
      <c r="O271" s="103"/>
      <c r="P271" s="109" t="str">
        <f t="shared" si="71"/>
        <v/>
      </c>
      <c r="Q271" s="35">
        <f t="shared" si="72"/>
        <v>0</v>
      </c>
      <c r="R271" s="13" t="str">
        <f t="shared" si="73"/>
        <v xml:space="preserve"> </v>
      </c>
      <c r="S271" s="480"/>
      <c r="T271" s="481"/>
      <c r="U271" s="121"/>
      <c r="V271" s="186">
        <f t="shared" si="74"/>
        <v>0</v>
      </c>
      <c r="W271" s="187"/>
      <c r="X271" s="188" t="s">
        <v>461</v>
      </c>
      <c r="Y271" s="189">
        <f t="shared" si="75"/>
        <v>0</v>
      </c>
      <c r="Z271" s="186">
        <f t="shared" si="76"/>
        <v>0</v>
      </c>
      <c r="AA271" s="187"/>
      <c r="AB271" s="188" t="s">
        <v>462</v>
      </c>
      <c r="AC271" s="191">
        <f t="shared" si="77"/>
        <v>0</v>
      </c>
      <c r="AD271" s="192">
        <f t="shared" si="78"/>
        <v>0</v>
      </c>
      <c r="AE271" s="482"/>
      <c r="AF271" s="482"/>
      <c r="AG271" s="482"/>
    </row>
    <row r="272" spans="1:33" s="141" customFormat="1" x14ac:dyDescent="0.2">
      <c r="A272" s="38"/>
      <c r="B272" s="34" t="str">
        <f>IF(A272="","",(VLOOKUP(A272,'II.Distribution of grant'!$A$6:$E$45,2,FALSE)))</f>
        <v/>
      </c>
      <c r="C272" s="34" t="str">
        <f>IF(A272="","",(VLOOKUP(A272,'II.Distribution of grant'!$A$6:$E$45,4,FALSE)))</f>
        <v/>
      </c>
      <c r="D272" s="11" t="str">
        <f>IF(C272=""," ",VLOOKUP(C272,'Ceiling - Project impl.'!$A$1:$F$204,2,FALSE))</f>
        <v xml:space="preserve"> </v>
      </c>
      <c r="E272" s="6"/>
      <c r="F272" s="6"/>
      <c r="G272" s="6"/>
      <c r="H272" s="6"/>
      <c r="I272" s="41"/>
      <c r="J272" s="42"/>
      <c r="K272" s="35">
        <f t="shared" si="69"/>
        <v>0</v>
      </c>
      <c r="L272" s="13">
        <f t="shared" si="70"/>
        <v>0</v>
      </c>
      <c r="M272" s="42"/>
      <c r="N272" s="103"/>
      <c r="O272" s="103"/>
      <c r="P272" s="109" t="str">
        <f t="shared" si="71"/>
        <v/>
      </c>
      <c r="Q272" s="35">
        <f t="shared" si="72"/>
        <v>0</v>
      </c>
      <c r="R272" s="13" t="str">
        <f t="shared" si="73"/>
        <v xml:space="preserve"> </v>
      </c>
      <c r="S272" s="480"/>
      <c r="T272" s="481"/>
      <c r="U272" s="121"/>
      <c r="V272" s="186">
        <f t="shared" si="74"/>
        <v>0</v>
      </c>
      <c r="W272" s="187"/>
      <c r="X272" s="188" t="s">
        <v>461</v>
      </c>
      <c r="Y272" s="189">
        <f t="shared" si="75"/>
        <v>0</v>
      </c>
      <c r="Z272" s="186">
        <f t="shared" si="76"/>
        <v>0</v>
      </c>
      <c r="AA272" s="187"/>
      <c r="AB272" s="188" t="s">
        <v>462</v>
      </c>
      <c r="AC272" s="191">
        <f t="shared" si="77"/>
        <v>0</v>
      </c>
      <c r="AD272" s="192">
        <f t="shared" si="78"/>
        <v>0</v>
      </c>
      <c r="AE272" s="482"/>
      <c r="AF272" s="482"/>
      <c r="AG272" s="482"/>
    </row>
    <row r="273" spans="1:33" s="141" customFormat="1" x14ac:dyDescent="0.2">
      <c r="A273" s="38"/>
      <c r="B273" s="34" t="str">
        <f>IF(A273="","",(VLOOKUP(A273,'II.Distribution of grant'!$A$6:$E$45,2,FALSE)))</f>
        <v/>
      </c>
      <c r="C273" s="34" t="str">
        <f>IF(A273="","",(VLOOKUP(A273,'II.Distribution of grant'!$A$6:$E$45,4,FALSE)))</f>
        <v/>
      </c>
      <c r="D273" s="11" t="str">
        <f>IF(C273=""," ",VLOOKUP(C273,'Ceiling - Project impl.'!$A$1:$F$204,2,FALSE))</f>
        <v xml:space="preserve"> </v>
      </c>
      <c r="E273" s="6"/>
      <c r="F273" s="6"/>
      <c r="G273" s="6"/>
      <c r="H273" s="6"/>
      <c r="I273" s="41"/>
      <c r="J273" s="42"/>
      <c r="K273" s="35">
        <f t="shared" si="69"/>
        <v>0</v>
      </c>
      <c r="L273" s="13">
        <f t="shared" si="70"/>
        <v>0</v>
      </c>
      <c r="M273" s="42"/>
      <c r="N273" s="103"/>
      <c r="O273" s="103"/>
      <c r="P273" s="109" t="str">
        <f t="shared" si="71"/>
        <v/>
      </c>
      <c r="Q273" s="35">
        <f t="shared" si="72"/>
        <v>0</v>
      </c>
      <c r="R273" s="13" t="str">
        <f t="shared" si="73"/>
        <v xml:space="preserve"> </v>
      </c>
      <c r="S273" s="480"/>
      <c r="T273" s="481"/>
      <c r="U273" s="121"/>
      <c r="V273" s="186">
        <f t="shared" si="74"/>
        <v>0</v>
      </c>
      <c r="W273" s="187"/>
      <c r="X273" s="188" t="s">
        <v>461</v>
      </c>
      <c r="Y273" s="189">
        <f t="shared" si="75"/>
        <v>0</v>
      </c>
      <c r="Z273" s="186">
        <f t="shared" si="76"/>
        <v>0</v>
      </c>
      <c r="AA273" s="187"/>
      <c r="AB273" s="188" t="s">
        <v>462</v>
      </c>
      <c r="AC273" s="191">
        <f t="shared" si="77"/>
        <v>0</v>
      </c>
      <c r="AD273" s="192">
        <f t="shared" si="78"/>
        <v>0</v>
      </c>
      <c r="AE273" s="482"/>
      <c r="AF273" s="482"/>
      <c r="AG273" s="482"/>
    </row>
    <row r="274" spans="1:33" s="141" customFormat="1" x14ac:dyDescent="0.2">
      <c r="A274" s="38"/>
      <c r="B274" s="34" t="str">
        <f>IF(A274="","",(VLOOKUP(A274,'II.Distribution of grant'!$A$6:$E$45,2,FALSE)))</f>
        <v/>
      </c>
      <c r="C274" s="34" t="str">
        <f>IF(A274="","",(VLOOKUP(A274,'II.Distribution of grant'!$A$6:$E$45,4,FALSE)))</f>
        <v/>
      </c>
      <c r="D274" s="11" t="str">
        <f>IF(C274=""," ",VLOOKUP(C274,'Ceiling - Project impl.'!$A$1:$F$204,2,FALSE))</f>
        <v xml:space="preserve"> </v>
      </c>
      <c r="E274" s="6"/>
      <c r="F274" s="6"/>
      <c r="G274" s="6"/>
      <c r="H274" s="6"/>
      <c r="I274" s="41"/>
      <c r="J274" s="42"/>
      <c r="K274" s="35">
        <f t="shared" si="69"/>
        <v>0</v>
      </c>
      <c r="L274" s="13">
        <f t="shared" si="70"/>
        <v>0</v>
      </c>
      <c r="M274" s="42"/>
      <c r="N274" s="103"/>
      <c r="O274" s="103"/>
      <c r="P274" s="109" t="str">
        <f t="shared" si="71"/>
        <v/>
      </c>
      <c r="Q274" s="35">
        <f t="shared" si="72"/>
        <v>0</v>
      </c>
      <c r="R274" s="13" t="str">
        <f t="shared" si="73"/>
        <v xml:space="preserve"> </v>
      </c>
      <c r="S274" s="480"/>
      <c r="T274" s="481"/>
      <c r="U274" s="121"/>
      <c r="V274" s="186">
        <f t="shared" si="74"/>
        <v>0</v>
      </c>
      <c r="W274" s="187"/>
      <c r="X274" s="188" t="s">
        <v>461</v>
      </c>
      <c r="Y274" s="189">
        <f t="shared" si="75"/>
        <v>0</v>
      </c>
      <c r="Z274" s="186">
        <f t="shared" si="76"/>
        <v>0</v>
      </c>
      <c r="AA274" s="187"/>
      <c r="AB274" s="188" t="s">
        <v>462</v>
      </c>
      <c r="AC274" s="191">
        <f t="shared" si="77"/>
        <v>0</v>
      </c>
      <c r="AD274" s="192">
        <f t="shared" si="78"/>
        <v>0</v>
      </c>
      <c r="AE274" s="482"/>
      <c r="AF274" s="482"/>
      <c r="AG274" s="482"/>
    </row>
    <row r="275" spans="1:33" s="141" customFormat="1" x14ac:dyDescent="0.2">
      <c r="A275" s="38"/>
      <c r="B275" s="34" t="str">
        <f>IF(A275="","",(VLOOKUP(A275,'II.Distribution of grant'!$A$6:$E$45,2,FALSE)))</f>
        <v/>
      </c>
      <c r="C275" s="34" t="str">
        <f>IF(A275="","",(VLOOKUP(A275,'II.Distribution of grant'!$A$6:$E$45,4,FALSE)))</f>
        <v/>
      </c>
      <c r="D275" s="11" t="str">
        <f>IF(C275=""," ",VLOOKUP(C275,'Ceiling - Project impl.'!$A$1:$F$204,2,FALSE))</f>
        <v xml:space="preserve"> </v>
      </c>
      <c r="E275" s="6"/>
      <c r="F275" s="6"/>
      <c r="G275" s="6"/>
      <c r="H275" s="6"/>
      <c r="I275" s="41"/>
      <c r="J275" s="42"/>
      <c r="K275" s="35">
        <f t="shared" si="69"/>
        <v>0</v>
      </c>
      <c r="L275" s="13">
        <f t="shared" si="70"/>
        <v>0</v>
      </c>
      <c r="M275" s="42"/>
      <c r="N275" s="103"/>
      <c r="O275" s="103"/>
      <c r="P275" s="109" t="str">
        <f t="shared" si="71"/>
        <v/>
      </c>
      <c r="Q275" s="35">
        <f t="shared" si="72"/>
        <v>0</v>
      </c>
      <c r="R275" s="13" t="str">
        <f t="shared" si="73"/>
        <v xml:space="preserve"> </v>
      </c>
      <c r="S275" s="480"/>
      <c r="T275" s="481"/>
      <c r="U275" s="121"/>
      <c r="V275" s="186">
        <f t="shared" si="74"/>
        <v>0</v>
      </c>
      <c r="W275" s="187"/>
      <c r="X275" s="188" t="s">
        <v>461</v>
      </c>
      <c r="Y275" s="189">
        <f t="shared" si="75"/>
        <v>0</v>
      </c>
      <c r="Z275" s="186">
        <f t="shared" si="76"/>
        <v>0</v>
      </c>
      <c r="AA275" s="187"/>
      <c r="AB275" s="188" t="s">
        <v>462</v>
      </c>
      <c r="AC275" s="191">
        <f t="shared" si="77"/>
        <v>0</v>
      </c>
      <c r="AD275" s="192">
        <f t="shared" si="78"/>
        <v>0</v>
      </c>
      <c r="AE275" s="482"/>
      <c r="AF275" s="482"/>
      <c r="AG275" s="482"/>
    </row>
    <row r="276" spans="1:33" s="141" customFormat="1" x14ac:dyDescent="0.2">
      <c r="A276" s="38"/>
      <c r="B276" s="34" t="str">
        <f>IF(A276="","",(VLOOKUP(A276,'II.Distribution of grant'!$A$6:$E$45,2,FALSE)))</f>
        <v/>
      </c>
      <c r="C276" s="34" t="str">
        <f>IF(A276="","",(VLOOKUP(A276,'II.Distribution of grant'!$A$6:$E$45,4,FALSE)))</f>
        <v/>
      </c>
      <c r="D276" s="11" t="str">
        <f>IF(C276=""," ",VLOOKUP(C276,'Ceiling - Project impl.'!$A$1:$F$204,2,FALSE))</f>
        <v xml:space="preserve"> </v>
      </c>
      <c r="E276" s="6"/>
      <c r="F276" s="6"/>
      <c r="G276" s="6"/>
      <c r="H276" s="6"/>
      <c r="I276" s="41"/>
      <c r="J276" s="42"/>
      <c r="K276" s="35">
        <f t="shared" si="69"/>
        <v>0</v>
      </c>
      <c r="L276" s="13">
        <f t="shared" si="70"/>
        <v>0</v>
      </c>
      <c r="M276" s="42"/>
      <c r="N276" s="103"/>
      <c r="O276" s="103"/>
      <c r="P276" s="109" t="str">
        <f t="shared" si="71"/>
        <v/>
      </c>
      <c r="Q276" s="35">
        <f t="shared" si="72"/>
        <v>0</v>
      </c>
      <c r="R276" s="13" t="str">
        <f t="shared" si="73"/>
        <v xml:space="preserve"> </v>
      </c>
      <c r="S276" s="480"/>
      <c r="T276" s="481"/>
      <c r="U276" s="121"/>
      <c r="V276" s="186">
        <f t="shared" si="74"/>
        <v>0</v>
      </c>
      <c r="W276" s="187"/>
      <c r="X276" s="188" t="s">
        <v>461</v>
      </c>
      <c r="Y276" s="189">
        <f t="shared" si="75"/>
        <v>0</v>
      </c>
      <c r="Z276" s="186">
        <f t="shared" si="76"/>
        <v>0</v>
      </c>
      <c r="AA276" s="187"/>
      <c r="AB276" s="188" t="s">
        <v>462</v>
      </c>
      <c r="AC276" s="191">
        <f t="shared" si="77"/>
        <v>0</v>
      </c>
      <c r="AD276" s="192">
        <f t="shared" si="78"/>
        <v>0</v>
      </c>
      <c r="AE276" s="482"/>
      <c r="AF276" s="482"/>
      <c r="AG276" s="482"/>
    </row>
    <row r="277" spans="1:33" s="141" customFormat="1" x14ac:dyDescent="0.2">
      <c r="A277" s="38"/>
      <c r="B277" s="34" t="str">
        <f>IF(A277="","",(VLOOKUP(A277,'II.Distribution of grant'!$A$6:$E$45,2,FALSE)))</f>
        <v/>
      </c>
      <c r="C277" s="34" t="str">
        <f>IF(A277="","",(VLOOKUP(A277,'II.Distribution of grant'!$A$6:$E$45,4,FALSE)))</f>
        <v/>
      </c>
      <c r="D277" s="11" t="str">
        <f>IF(C277=""," ",VLOOKUP(C277,'Ceiling - Project impl.'!$A$1:$F$204,2,FALSE))</f>
        <v xml:space="preserve"> </v>
      </c>
      <c r="E277" s="6"/>
      <c r="F277" s="6"/>
      <c r="G277" s="6"/>
      <c r="H277" s="6"/>
      <c r="I277" s="41"/>
      <c r="J277" s="42"/>
      <c r="K277" s="35">
        <f t="shared" si="69"/>
        <v>0</v>
      </c>
      <c r="L277" s="13">
        <f t="shared" si="70"/>
        <v>0</v>
      </c>
      <c r="M277" s="42"/>
      <c r="N277" s="103"/>
      <c r="O277" s="103"/>
      <c r="P277" s="109" t="str">
        <f t="shared" si="71"/>
        <v/>
      </c>
      <c r="Q277" s="35">
        <f t="shared" si="72"/>
        <v>0</v>
      </c>
      <c r="R277" s="13" t="str">
        <f t="shared" si="73"/>
        <v xml:space="preserve"> </v>
      </c>
      <c r="S277" s="480"/>
      <c r="T277" s="481"/>
      <c r="U277" s="121"/>
      <c r="V277" s="186">
        <f t="shared" si="74"/>
        <v>0</v>
      </c>
      <c r="W277" s="187"/>
      <c r="X277" s="188" t="s">
        <v>461</v>
      </c>
      <c r="Y277" s="189">
        <f t="shared" si="75"/>
        <v>0</v>
      </c>
      <c r="Z277" s="186">
        <f t="shared" si="76"/>
        <v>0</v>
      </c>
      <c r="AA277" s="187"/>
      <c r="AB277" s="188" t="s">
        <v>462</v>
      </c>
      <c r="AC277" s="191">
        <f t="shared" si="77"/>
        <v>0</v>
      </c>
      <c r="AD277" s="192">
        <f t="shared" si="78"/>
        <v>0</v>
      </c>
      <c r="AE277" s="482"/>
      <c r="AF277" s="482"/>
      <c r="AG277" s="482"/>
    </row>
    <row r="278" spans="1:33" s="141" customFormat="1" x14ac:dyDescent="0.2">
      <c r="A278" s="38"/>
      <c r="B278" s="34" t="str">
        <f>IF(A278="","",(VLOOKUP(A278,'II.Distribution of grant'!$A$6:$E$45,2,FALSE)))</f>
        <v/>
      </c>
      <c r="C278" s="34" t="str">
        <f>IF(A278="","",(VLOOKUP(A278,'II.Distribution of grant'!$A$6:$E$45,4,FALSE)))</f>
        <v/>
      </c>
      <c r="D278" s="11" t="str">
        <f>IF(C278=""," ",VLOOKUP(C278,'Ceiling - Project impl.'!$A$1:$F$204,2,FALSE))</f>
        <v xml:space="preserve"> </v>
      </c>
      <c r="E278" s="6"/>
      <c r="F278" s="6"/>
      <c r="G278" s="6"/>
      <c r="H278" s="6"/>
      <c r="I278" s="41"/>
      <c r="J278" s="42"/>
      <c r="K278" s="35">
        <f t="shared" si="69"/>
        <v>0</v>
      </c>
      <c r="L278" s="13">
        <f t="shared" si="70"/>
        <v>0</v>
      </c>
      <c r="M278" s="42"/>
      <c r="N278" s="103"/>
      <c r="O278" s="103"/>
      <c r="P278" s="109" t="str">
        <f t="shared" si="71"/>
        <v/>
      </c>
      <c r="Q278" s="35">
        <f t="shared" si="72"/>
        <v>0</v>
      </c>
      <c r="R278" s="13" t="str">
        <f t="shared" si="73"/>
        <v xml:space="preserve"> </v>
      </c>
      <c r="S278" s="480"/>
      <c r="T278" s="481"/>
      <c r="U278" s="121"/>
      <c r="V278" s="186">
        <f t="shared" si="74"/>
        <v>0</v>
      </c>
      <c r="W278" s="187"/>
      <c r="X278" s="188" t="s">
        <v>461</v>
      </c>
      <c r="Y278" s="189">
        <f t="shared" si="75"/>
        <v>0</v>
      </c>
      <c r="Z278" s="186">
        <f t="shared" si="76"/>
        <v>0</v>
      </c>
      <c r="AA278" s="187"/>
      <c r="AB278" s="188" t="s">
        <v>462</v>
      </c>
      <c r="AC278" s="191">
        <f t="shared" si="77"/>
        <v>0</v>
      </c>
      <c r="AD278" s="192">
        <f t="shared" si="78"/>
        <v>0</v>
      </c>
      <c r="AE278" s="482"/>
      <c r="AF278" s="482"/>
      <c r="AG278" s="482"/>
    </row>
    <row r="279" spans="1:33" s="141" customFormat="1" x14ac:dyDescent="0.2">
      <c r="A279" s="38"/>
      <c r="B279" s="34" t="str">
        <f>IF(A279="","",(VLOOKUP(A279,'II.Distribution of grant'!$A$6:$E$45,2,FALSE)))</f>
        <v/>
      </c>
      <c r="C279" s="34" t="str">
        <f>IF(A279="","",(VLOOKUP(A279,'II.Distribution of grant'!$A$6:$E$45,4,FALSE)))</f>
        <v/>
      </c>
      <c r="D279" s="11" t="str">
        <f>IF(C279=""," ",VLOOKUP(C279,'Ceiling - Project impl.'!$A$1:$F$204,2,FALSE))</f>
        <v xml:space="preserve"> </v>
      </c>
      <c r="E279" s="6"/>
      <c r="F279" s="6"/>
      <c r="G279" s="6"/>
      <c r="H279" s="6"/>
      <c r="I279" s="41"/>
      <c r="J279" s="42"/>
      <c r="K279" s="35">
        <f t="shared" si="69"/>
        <v>0</v>
      </c>
      <c r="L279" s="13">
        <f t="shared" si="70"/>
        <v>0</v>
      </c>
      <c r="M279" s="42"/>
      <c r="N279" s="103"/>
      <c r="O279" s="103"/>
      <c r="P279" s="109" t="str">
        <f t="shared" si="71"/>
        <v/>
      </c>
      <c r="Q279" s="35">
        <f t="shared" si="72"/>
        <v>0</v>
      </c>
      <c r="R279" s="13" t="str">
        <f t="shared" si="73"/>
        <v xml:space="preserve"> </v>
      </c>
      <c r="S279" s="480"/>
      <c r="T279" s="481"/>
      <c r="U279" s="121"/>
      <c r="V279" s="186">
        <f t="shared" si="74"/>
        <v>0</v>
      </c>
      <c r="W279" s="187"/>
      <c r="X279" s="188" t="s">
        <v>461</v>
      </c>
      <c r="Y279" s="189">
        <f t="shared" si="75"/>
        <v>0</v>
      </c>
      <c r="Z279" s="186">
        <f t="shared" si="76"/>
        <v>0</v>
      </c>
      <c r="AA279" s="187"/>
      <c r="AB279" s="188" t="s">
        <v>462</v>
      </c>
      <c r="AC279" s="191">
        <f t="shared" si="77"/>
        <v>0</v>
      </c>
      <c r="AD279" s="192">
        <f t="shared" si="78"/>
        <v>0</v>
      </c>
      <c r="AE279" s="482"/>
      <c r="AF279" s="482"/>
      <c r="AG279" s="482"/>
    </row>
    <row r="280" spans="1:33" s="141" customFormat="1" x14ac:dyDescent="0.2">
      <c r="A280" s="38"/>
      <c r="B280" s="34" t="str">
        <f>IF(A280="","",(VLOOKUP(A280,'II.Distribution of grant'!$A$6:$E$45,2,FALSE)))</f>
        <v/>
      </c>
      <c r="C280" s="34" t="str">
        <f>IF(A280="","",(VLOOKUP(A280,'II.Distribution of grant'!$A$6:$E$45,4,FALSE)))</f>
        <v/>
      </c>
      <c r="D280" s="11" t="str">
        <f>IF(C280=""," ",VLOOKUP(C280,'Ceiling - Project impl.'!$A$1:$F$204,2,FALSE))</f>
        <v xml:space="preserve"> </v>
      </c>
      <c r="E280" s="6"/>
      <c r="F280" s="6"/>
      <c r="G280" s="6"/>
      <c r="H280" s="6"/>
      <c r="I280" s="41"/>
      <c r="J280" s="42"/>
      <c r="K280" s="35">
        <f t="shared" si="69"/>
        <v>0</v>
      </c>
      <c r="L280" s="13">
        <f t="shared" si="70"/>
        <v>0</v>
      </c>
      <c r="M280" s="42"/>
      <c r="N280" s="103"/>
      <c r="O280" s="103"/>
      <c r="P280" s="109" t="str">
        <f t="shared" si="71"/>
        <v/>
      </c>
      <c r="Q280" s="35">
        <f t="shared" si="72"/>
        <v>0</v>
      </c>
      <c r="R280" s="13" t="str">
        <f t="shared" si="73"/>
        <v xml:space="preserve"> </v>
      </c>
      <c r="S280" s="480"/>
      <c r="T280" s="481"/>
      <c r="U280" s="121"/>
      <c r="V280" s="186">
        <f t="shared" si="74"/>
        <v>0</v>
      </c>
      <c r="W280" s="187"/>
      <c r="X280" s="188" t="s">
        <v>461</v>
      </c>
      <c r="Y280" s="189">
        <f t="shared" si="75"/>
        <v>0</v>
      </c>
      <c r="Z280" s="186">
        <f t="shared" si="76"/>
        <v>0</v>
      </c>
      <c r="AA280" s="187"/>
      <c r="AB280" s="188" t="s">
        <v>462</v>
      </c>
      <c r="AC280" s="191">
        <f t="shared" si="77"/>
        <v>0</v>
      </c>
      <c r="AD280" s="192">
        <f t="shared" si="78"/>
        <v>0</v>
      </c>
      <c r="AE280" s="482"/>
      <c r="AF280" s="482"/>
      <c r="AG280" s="482"/>
    </row>
    <row r="281" spans="1:33" s="141" customFormat="1" x14ac:dyDescent="0.2">
      <c r="A281" s="38"/>
      <c r="B281" s="34" t="str">
        <f>IF(A281="","",(VLOOKUP(A281,'II.Distribution of grant'!$A$6:$E$45,2,FALSE)))</f>
        <v/>
      </c>
      <c r="C281" s="34" t="str">
        <f>IF(A281="","",(VLOOKUP(A281,'II.Distribution of grant'!$A$6:$E$45,4,FALSE)))</f>
        <v/>
      </c>
      <c r="D281" s="11" t="str">
        <f>IF(C281=""," ",VLOOKUP(C281,'Ceiling - Project impl.'!$A$1:$F$204,2,FALSE))</f>
        <v xml:space="preserve"> </v>
      </c>
      <c r="E281" s="6"/>
      <c r="F281" s="6"/>
      <c r="G281" s="6"/>
      <c r="H281" s="6"/>
      <c r="I281" s="41"/>
      <c r="J281" s="42"/>
      <c r="K281" s="35">
        <f t="shared" si="69"/>
        <v>0</v>
      </c>
      <c r="L281" s="13">
        <f t="shared" si="70"/>
        <v>0</v>
      </c>
      <c r="M281" s="42"/>
      <c r="N281" s="103"/>
      <c r="O281" s="103"/>
      <c r="P281" s="109" t="str">
        <f t="shared" si="71"/>
        <v/>
      </c>
      <c r="Q281" s="35">
        <f t="shared" si="72"/>
        <v>0</v>
      </c>
      <c r="R281" s="13" t="str">
        <f t="shared" si="73"/>
        <v xml:space="preserve"> </v>
      </c>
      <c r="S281" s="480"/>
      <c r="T281" s="481"/>
      <c r="U281" s="121"/>
      <c r="V281" s="186">
        <f t="shared" si="74"/>
        <v>0</v>
      </c>
      <c r="W281" s="187"/>
      <c r="X281" s="188" t="s">
        <v>461</v>
      </c>
      <c r="Y281" s="189">
        <f t="shared" si="75"/>
        <v>0</v>
      </c>
      <c r="Z281" s="186">
        <f t="shared" si="76"/>
        <v>0</v>
      </c>
      <c r="AA281" s="187"/>
      <c r="AB281" s="188" t="s">
        <v>462</v>
      </c>
      <c r="AC281" s="191">
        <f t="shared" si="77"/>
        <v>0</v>
      </c>
      <c r="AD281" s="192">
        <f t="shared" si="78"/>
        <v>0</v>
      </c>
      <c r="AE281" s="482"/>
      <c r="AF281" s="482"/>
      <c r="AG281" s="482"/>
    </row>
    <row r="282" spans="1:33" s="141" customFormat="1" x14ac:dyDescent="0.2">
      <c r="A282" s="38"/>
      <c r="B282" s="34" t="str">
        <f>IF(A282="","",(VLOOKUP(A282,'II.Distribution of grant'!$A$6:$E$45,2,FALSE)))</f>
        <v/>
      </c>
      <c r="C282" s="34" t="str">
        <f>IF(A282="","",(VLOOKUP(A282,'II.Distribution of grant'!$A$6:$E$45,4,FALSE)))</f>
        <v/>
      </c>
      <c r="D282" s="11" t="str">
        <f>IF(C282=""," ",VLOOKUP(C282,'Ceiling - Project impl.'!$A$1:$F$204,2,FALSE))</f>
        <v xml:space="preserve"> </v>
      </c>
      <c r="E282" s="6"/>
      <c r="F282" s="6"/>
      <c r="G282" s="6"/>
      <c r="H282" s="6"/>
      <c r="I282" s="41"/>
      <c r="J282" s="42"/>
      <c r="K282" s="35">
        <f t="shared" si="69"/>
        <v>0</v>
      </c>
      <c r="L282" s="13">
        <f t="shared" si="70"/>
        <v>0</v>
      </c>
      <c r="M282" s="42"/>
      <c r="N282" s="103"/>
      <c r="O282" s="103"/>
      <c r="P282" s="109" t="str">
        <f t="shared" si="71"/>
        <v/>
      </c>
      <c r="Q282" s="35">
        <f t="shared" si="72"/>
        <v>0</v>
      </c>
      <c r="R282" s="13" t="str">
        <f t="shared" si="73"/>
        <v xml:space="preserve"> </v>
      </c>
      <c r="S282" s="480"/>
      <c r="T282" s="481"/>
      <c r="U282" s="121"/>
      <c r="V282" s="186">
        <f t="shared" si="74"/>
        <v>0</v>
      </c>
      <c r="W282" s="187"/>
      <c r="X282" s="188" t="s">
        <v>461</v>
      </c>
      <c r="Y282" s="189">
        <f t="shared" si="75"/>
        <v>0</v>
      </c>
      <c r="Z282" s="186">
        <f t="shared" si="76"/>
        <v>0</v>
      </c>
      <c r="AA282" s="187"/>
      <c r="AB282" s="188" t="s">
        <v>462</v>
      </c>
      <c r="AC282" s="191">
        <f t="shared" si="77"/>
        <v>0</v>
      </c>
      <c r="AD282" s="192">
        <f t="shared" si="78"/>
        <v>0</v>
      </c>
      <c r="AE282" s="482"/>
      <c r="AF282" s="482"/>
      <c r="AG282" s="482"/>
    </row>
    <row r="283" spans="1:33" s="141" customFormat="1" x14ac:dyDescent="0.2">
      <c r="A283" s="38"/>
      <c r="B283" s="34" t="str">
        <f>IF(A283="","",(VLOOKUP(A283,'II.Distribution of grant'!$A$6:$E$45,2,FALSE)))</f>
        <v/>
      </c>
      <c r="C283" s="34" t="str">
        <f>IF(A283="","",(VLOOKUP(A283,'II.Distribution of grant'!$A$6:$E$45,4,FALSE)))</f>
        <v/>
      </c>
      <c r="D283" s="11" t="str">
        <f>IF(C283=""," ",VLOOKUP(C283,'Ceiling - Project impl.'!$A$1:$F$204,2,FALSE))</f>
        <v xml:space="preserve"> </v>
      </c>
      <c r="E283" s="6"/>
      <c r="F283" s="6"/>
      <c r="G283" s="6"/>
      <c r="H283" s="6"/>
      <c r="I283" s="41"/>
      <c r="J283" s="42"/>
      <c r="K283" s="35">
        <f t="shared" si="69"/>
        <v>0</v>
      </c>
      <c r="L283" s="13">
        <f t="shared" si="70"/>
        <v>0</v>
      </c>
      <c r="M283" s="42"/>
      <c r="N283" s="103"/>
      <c r="O283" s="103"/>
      <c r="P283" s="109" t="str">
        <f t="shared" si="71"/>
        <v/>
      </c>
      <c r="Q283" s="35">
        <f t="shared" si="72"/>
        <v>0</v>
      </c>
      <c r="R283" s="13" t="str">
        <f t="shared" si="73"/>
        <v xml:space="preserve"> </v>
      </c>
      <c r="S283" s="480"/>
      <c r="T283" s="481"/>
      <c r="U283" s="121"/>
      <c r="V283" s="186">
        <f t="shared" si="74"/>
        <v>0</v>
      </c>
      <c r="W283" s="187"/>
      <c r="X283" s="188" t="s">
        <v>461</v>
      </c>
      <c r="Y283" s="189">
        <f t="shared" si="75"/>
        <v>0</v>
      </c>
      <c r="Z283" s="186">
        <f t="shared" si="76"/>
        <v>0</v>
      </c>
      <c r="AA283" s="187"/>
      <c r="AB283" s="188" t="s">
        <v>462</v>
      </c>
      <c r="AC283" s="191">
        <f t="shared" si="77"/>
        <v>0</v>
      </c>
      <c r="AD283" s="192">
        <f t="shared" si="78"/>
        <v>0</v>
      </c>
      <c r="AE283" s="482"/>
      <c r="AF283" s="482"/>
      <c r="AG283" s="482"/>
    </row>
    <row r="284" spans="1:33" s="141" customFormat="1" x14ac:dyDescent="0.2">
      <c r="A284" s="38"/>
      <c r="B284" s="34" t="str">
        <f>IF(A284="","",(VLOOKUP(A284,'II.Distribution of grant'!$A$6:$E$45,2,FALSE)))</f>
        <v/>
      </c>
      <c r="C284" s="34" t="str">
        <f>IF(A284="","",(VLOOKUP(A284,'II.Distribution of grant'!$A$6:$E$45,4,FALSE)))</f>
        <v/>
      </c>
      <c r="D284" s="11" t="str">
        <f>IF(C284=""," ",VLOOKUP(C284,'Ceiling - Project impl.'!$A$1:$F$204,2,FALSE))</f>
        <v xml:space="preserve"> </v>
      </c>
      <c r="E284" s="6"/>
      <c r="F284" s="6"/>
      <c r="G284" s="6"/>
      <c r="H284" s="6"/>
      <c r="I284" s="41"/>
      <c r="J284" s="42"/>
      <c r="K284" s="35">
        <f t="shared" si="69"/>
        <v>0</v>
      </c>
      <c r="L284" s="13">
        <f t="shared" si="70"/>
        <v>0</v>
      </c>
      <c r="M284" s="42"/>
      <c r="N284" s="103"/>
      <c r="O284" s="103"/>
      <c r="P284" s="109" t="str">
        <f t="shared" si="71"/>
        <v/>
      </c>
      <c r="Q284" s="35">
        <f t="shared" si="72"/>
        <v>0</v>
      </c>
      <c r="R284" s="13" t="str">
        <f t="shared" si="73"/>
        <v xml:space="preserve"> </v>
      </c>
      <c r="S284" s="480"/>
      <c r="T284" s="481"/>
      <c r="U284" s="121"/>
      <c r="V284" s="186">
        <f t="shared" si="74"/>
        <v>0</v>
      </c>
      <c r="W284" s="187"/>
      <c r="X284" s="188" t="s">
        <v>461</v>
      </c>
      <c r="Y284" s="189">
        <f t="shared" si="75"/>
        <v>0</v>
      </c>
      <c r="Z284" s="186">
        <f t="shared" si="76"/>
        <v>0</v>
      </c>
      <c r="AA284" s="187"/>
      <c r="AB284" s="188" t="s">
        <v>462</v>
      </c>
      <c r="AC284" s="191">
        <f t="shared" si="77"/>
        <v>0</v>
      </c>
      <c r="AD284" s="192">
        <f t="shared" si="78"/>
        <v>0</v>
      </c>
      <c r="AE284" s="482"/>
      <c r="AF284" s="482"/>
      <c r="AG284" s="482"/>
    </row>
    <row r="285" spans="1:33" s="141" customFormat="1" x14ac:dyDescent="0.2">
      <c r="A285" s="38"/>
      <c r="B285" s="34" t="str">
        <f>IF(A285="","",(VLOOKUP(A285,'II.Distribution of grant'!$A$6:$E$45,2,FALSE)))</f>
        <v/>
      </c>
      <c r="C285" s="34" t="str">
        <f>IF(A285="","",(VLOOKUP(A285,'II.Distribution of grant'!$A$6:$E$45,4,FALSE)))</f>
        <v/>
      </c>
      <c r="D285" s="11" t="str">
        <f>IF(C285=""," ",VLOOKUP(C285,'Ceiling - Project impl.'!$A$1:$F$204,2,FALSE))</f>
        <v xml:space="preserve"> </v>
      </c>
      <c r="E285" s="6"/>
      <c r="F285" s="6"/>
      <c r="G285" s="6"/>
      <c r="H285" s="6"/>
      <c r="I285" s="41"/>
      <c r="J285" s="42"/>
      <c r="K285" s="35">
        <f t="shared" si="69"/>
        <v>0</v>
      </c>
      <c r="L285" s="13">
        <f t="shared" si="70"/>
        <v>0</v>
      </c>
      <c r="M285" s="42"/>
      <c r="N285" s="103"/>
      <c r="O285" s="103"/>
      <c r="P285" s="109" t="str">
        <f t="shared" si="71"/>
        <v/>
      </c>
      <c r="Q285" s="35">
        <f t="shared" si="72"/>
        <v>0</v>
      </c>
      <c r="R285" s="13" t="str">
        <f t="shared" si="73"/>
        <v xml:space="preserve"> </v>
      </c>
      <c r="S285" s="480"/>
      <c r="T285" s="481"/>
      <c r="U285" s="121"/>
      <c r="V285" s="186">
        <f t="shared" si="74"/>
        <v>0</v>
      </c>
      <c r="W285" s="187"/>
      <c r="X285" s="188" t="s">
        <v>461</v>
      </c>
      <c r="Y285" s="189">
        <f t="shared" si="75"/>
        <v>0</v>
      </c>
      <c r="Z285" s="186">
        <f t="shared" si="76"/>
        <v>0</v>
      </c>
      <c r="AA285" s="187"/>
      <c r="AB285" s="188" t="s">
        <v>462</v>
      </c>
      <c r="AC285" s="191">
        <f t="shared" si="77"/>
        <v>0</v>
      </c>
      <c r="AD285" s="192">
        <f t="shared" si="78"/>
        <v>0</v>
      </c>
      <c r="AE285" s="482"/>
      <c r="AF285" s="482"/>
      <c r="AG285" s="482"/>
    </row>
    <row r="286" spans="1:33" s="141" customFormat="1" x14ac:dyDescent="0.2">
      <c r="A286" s="38"/>
      <c r="B286" s="34" t="str">
        <f>IF(A286="","",(VLOOKUP(A286,'II.Distribution of grant'!$A$6:$E$45,2,FALSE)))</f>
        <v/>
      </c>
      <c r="C286" s="34" t="str">
        <f>IF(A286="","",(VLOOKUP(A286,'II.Distribution of grant'!$A$6:$E$45,4,FALSE)))</f>
        <v/>
      </c>
      <c r="D286" s="11" t="str">
        <f>IF(C286=""," ",VLOOKUP(C286,'Ceiling - Project impl.'!$A$1:$F$204,2,FALSE))</f>
        <v xml:space="preserve"> </v>
      </c>
      <c r="E286" s="6"/>
      <c r="F286" s="6"/>
      <c r="G286" s="6"/>
      <c r="H286" s="6"/>
      <c r="I286" s="41"/>
      <c r="J286" s="42"/>
      <c r="K286" s="35">
        <f t="shared" si="69"/>
        <v>0</v>
      </c>
      <c r="L286" s="13">
        <f t="shared" si="70"/>
        <v>0</v>
      </c>
      <c r="M286" s="42"/>
      <c r="N286" s="103"/>
      <c r="O286" s="103"/>
      <c r="P286" s="109" t="str">
        <f t="shared" si="71"/>
        <v/>
      </c>
      <c r="Q286" s="35">
        <f t="shared" si="72"/>
        <v>0</v>
      </c>
      <c r="R286" s="13" t="str">
        <f t="shared" si="73"/>
        <v xml:space="preserve"> </v>
      </c>
      <c r="S286" s="480"/>
      <c r="T286" s="481"/>
      <c r="U286" s="121"/>
      <c r="V286" s="186">
        <f t="shared" si="74"/>
        <v>0</v>
      </c>
      <c r="W286" s="187"/>
      <c r="X286" s="188" t="s">
        <v>461</v>
      </c>
      <c r="Y286" s="189">
        <f t="shared" si="75"/>
        <v>0</v>
      </c>
      <c r="Z286" s="186">
        <f t="shared" si="76"/>
        <v>0</v>
      </c>
      <c r="AA286" s="187"/>
      <c r="AB286" s="188" t="s">
        <v>462</v>
      </c>
      <c r="AC286" s="191">
        <f t="shared" si="77"/>
        <v>0</v>
      </c>
      <c r="AD286" s="192">
        <f t="shared" si="78"/>
        <v>0</v>
      </c>
      <c r="AE286" s="482"/>
      <c r="AF286" s="482"/>
      <c r="AG286" s="482"/>
    </row>
    <row r="287" spans="1:33" s="141" customFormat="1" x14ac:dyDescent="0.2">
      <c r="A287" s="38"/>
      <c r="B287" s="34" t="str">
        <f>IF(A287="","",(VLOOKUP(A287,'II.Distribution of grant'!$A$6:$E$45,2,FALSE)))</f>
        <v/>
      </c>
      <c r="C287" s="34" t="str">
        <f>IF(A287="","",(VLOOKUP(A287,'II.Distribution of grant'!$A$6:$E$45,4,FALSE)))</f>
        <v/>
      </c>
      <c r="D287" s="11" t="str">
        <f>IF(C287=""," ",VLOOKUP(C287,'Ceiling - Project impl.'!$A$1:$F$204,2,FALSE))</f>
        <v xml:space="preserve"> </v>
      </c>
      <c r="E287" s="6"/>
      <c r="F287" s="6"/>
      <c r="G287" s="6"/>
      <c r="H287" s="6"/>
      <c r="I287" s="41"/>
      <c r="J287" s="42"/>
      <c r="K287" s="35">
        <f t="shared" si="69"/>
        <v>0</v>
      </c>
      <c r="L287" s="13">
        <f t="shared" si="70"/>
        <v>0</v>
      </c>
      <c r="M287" s="42"/>
      <c r="N287" s="103"/>
      <c r="O287" s="103"/>
      <c r="P287" s="109" t="str">
        <f t="shared" si="71"/>
        <v/>
      </c>
      <c r="Q287" s="35">
        <f t="shared" si="72"/>
        <v>0</v>
      </c>
      <c r="R287" s="13" t="str">
        <f t="shared" si="73"/>
        <v xml:space="preserve"> </v>
      </c>
      <c r="S287" s="480"/>
      <c r="T287" s="481"/>
      <c r="U287" s="121"/>
      <c r="V287" s="186">
        <f t="shared" si="74"/>
        <v>0</v>
      </c>
      <c r="W287" s="187"/>
      <c r="X287" s="188" t="s">
        <v>461</v>
      </c>
      <c r="Y287" s="189">
        <f t="shared" si="75"/>
        <v>0</v>
      </c>
      <c r="Z287" s="186">
        <f t="shared" si="76"/>
        <v>0</v>
      </c>
      <c r="AA287" s="187"/>
      <c r="AB287" s="188" t="s">
        <v>462</v>
      </c>
      <c r="AC287" s="191">
        <f t="shared" si="77"/>
        <v>0</v>
      </c>
      <c r="AD287" s="192">
        <f t="shared" si="78"/>
        <v>0</v>
      </c>
      <c r="AE287" s="482"/>
      <c r="AF287" s="482"/>
      <c r="AG287" s="482"/>
    </row>
    <row r="288" spans="1:33" s="141" customFormat="1" x14ac:dyDescent="0.2">
      <c r="A288" s="38"/>
      <c r="B288" s="34" t="str">
        <f>IF(A288="","",(VLOOKUP(A288,'II.Distribution of grant'!$A$6:$E$45,2,FALSE)))</f>
        <v/>
      </c>
      <c r="C288" s="34" t="str">
        <f>IF(A288="","",(VLOOKUP(A288,'II.Distribution of grant'!$A$6:$E$45,4,FALSE)))</f>
        <v/>
      </c>
      <c r="D288" s="11" t="str">
        <f>IF(C288=""," ",VLOOKUP(C288,'Ceiling - Project impl.'!$A$1:$F$204,2,FALSE))</f>
        <v xml:space="preserve"> </v>
      </c>
      <c r="E288" s="6"/>
      <c r="F288" s="6"/>
      <c r="G288" s="6"/>
      <c r="H288" s="6"/>
      <c r="I288" s="41"/>
      <c r="J288" s="42"/>
      <c r="K288" s="35">
        <f t="shared" si="69"/>
        <v>0</v>
      </c>
      <c r="L288" s="13">
        <f t="shared" si="70"/>
        <v>0</v>
      </c>
      <c r="M288" s="42"/>
      <c r="N288" s="103"/>
      <c r="O288" s="103"/>
      <c r="P288" s="109" t="str">
        <f t="shared" si="71"/>
        <v/>
      </c>
      <c r="Q288" s="35">
        <f t="shared" si="72"/>
        <v>0</v>
      </c>
      <c r="R288" s="13" t="str">
        <f t="shared" si="73"/>
        <v xml:space="preserve"> </v>
      </c>
      <c r="S288" s="480"/>
      <c r="T288" s="481"/>
      <c r="U288" s="121"/>
      <c r="V288" s="186">
        <f t="shared" si="74"/>
        <v>0</v>
      </c>
      <c r="W288" s="187"/>
      <c r="X288" s="188" t="s">
        <v>461</v>
      </c>
      <c r="Y288" s="189">
        <f t="shared" si="75"/>
        <v>0</v>
      </c>
      <c r="Z288" s="186">
        <f t="shared" si="76"/>
        <v>0</v>
      </c>
      <c r="AA288" s="187"/>
      <c r="AB288" s="188" t="s">
        <v>462</v>
      </c>
      <c r="AC288" s="191">
        <f t="shared" si="77"/>
        <v>0</v>
      </c>
      <c r="AD288" s="192">
        <f t="shared" si="78"/>
        <v>0</v>
      </c>
      <c r="AE288" s="482"/>
      <c r="AF288" s="482"/>
      <c r="AG288" s="482"/>
    </row>
    <row r="289" spans="1:33" s="141" customFormat="1" x14ac:dyDescent="0.2">
      <c r="A289" s="38"/>
      <c r="B289" s="34" t="str">
        <f>IF(A289="","",(VLOOKUP(A289,'II.Distribution of grant'!$A$6:$E$45,2,FALSE)))</f>
        <v/>
      </c>
      <c r="C289" s="34" t="str">
        <f>IF(A289="","",(VLOOKUP(A289,'II.Distribution of grant'!$A$6:$E$45,4,FALSE)))</f>
        <v/>
      </c>
      <c r="D289" s="11" t="str">
        <f>IF(C289=""," ",VLOOKUP(C289,'Ceiling - Project impl.'!$A$1:$F$204,2,FALSE))</f>
        <v xml:space="preserve"> </v>
      </c>
      <c r="E289" s="6"/>
      <c r="F289" s="6"/>
      <c r="G289" s="6"/>
      <c r="H289" s="6"/>
      <c r="I289" s="41"/>
      <c r="J289" s="42"/>
      <c r="K289" s="35">
        <f t="shared" si="69"/>
        <v>0</v>
      </c>
      <c r="L289" s="13">
        <f t="shared" si="70"/>
        <v>0</v>
      </c>
      <c r="M289" s="42"/>
      <c r="N289" s="103"/>
      <c r="O289" s="103"/>
      <c r="P289" s="109" t="str">
        <f t="shared" si="71"/>
        <v/>
      </c>
      <c r="Q289" s="35">
        <f t="shared" si="72"/>
        <v>0</v>
      </c>
      <c r="R289" s="13" t="str">
        <f t="shared" si="73"/>
        <v xml:space="preserve"> </v>
      </c>
      <c r="S289" s="480"/>
      <c r="T289" s="481"/>
      <c r="U289" s="121"/>
      <c r="V289" s="186">
        <f t="shared" si="74"/>
        <v>0</v>
      </c>
      <c r="W289" s="187"/>
      <c r="X289" s="188" t="s">
        <v>461</v>
      </c>
      <c r="Y289" s="189">
        <f t="shared" si="75"/>
        <v>0</v>
      </c>
      <c r="Z289" s="186">
        <f t="shared" si="76"/>
        <v>0</v>
      </c>
      <c r="AA289" s="187"/>
      <c r="AB289" s="188" t="s">
        <v>462</v>
      </c>
      <c r="AC289" s="191">
        <f t="shared" si="77"/>
        <v>0</v>
      </c>
      <c r="AD289" s="192">
        <f t="shared" si="78"/>
        <v>0</v>
      </c>
      <c r="AE289" s="482"/>
      <c r="AF289" s="482"/>
      <c r="AG289" s="482"/>
    </row>
    <row r="290" spans="1:33" s="141" customFormat="1" x14ac:dyDescent="0.2">
      <c r="A290" s="38"/>
      <c r="B290" s="34" t="str">
        <f>IF(A290="","",(VLOOKUP(A290,'II.Distribution of grant'!$A$6:$E$45,2,FALSE)))</f>
        <v/>
      </c>
      <c r="C290" s="34" t="str">
        <f>IF(A290="","",(VLOOKUP(A290,'II.Distribution of grant'!$A$6:$E$45,4,FALSE)))</f>
        <v/>
      </c>
      <c r="D290" s="11" t="str">
        <f>IF(C290=""," ",VLOOKUP(C290,'Ceiling - Project impl.'!$A$1:$F$204,2,FALSE))</f>
        <v xml:space="preserve"> </v>
      </c>
      <c r="E290" s="6"/>
      <c r="F290" s="6"/>
      <c r="G290" s="6"/>
      <c r="H290" s="6"/>
      <c r="I290" s="41"/>
      <c r="J290" s="42"/>
      <c r="K290" s="35">
        <f t="shared" si="69"/>
        <v>0</v>
      </c>
      <c r="L290" s="13">
        <f t="shared" si="70"/>
        <v>0</v>
      </c>
      <c r="M290" s="42"/>
      <c r="N290" s="103"/>
      <c r="O290" s="103"/>
      <c r="P290" s="109" t="str">
        <f t="shared" si="71"/>
        <v/>
      </c>
      <c r="Q290" s="35">
        <f t="shared" si="72"/>
        <v>0</v>
      </c>
      <c r="R290" s="13" t="str">
        <f t="shared" si="73"/>
        <v xml:space="preserve"> </v>
      </c>
      <c r="S290" s="480"/>
      <c r="T290" s="481"/>
      <c r="U290" s="121"/>
      <c r="V290" s="186">
        <f t="shared" si="74"/>
        <v>0</v>
      </c>
      <c r="W290" s="187"/>
      <c r="X290" s="188" t="s">
        <v>461</v>
      </c>
      <c r="Y290" s="189">
        <f t="shared" si="75"/>
        <v>0</v>
      </c>
      <c r="Z290" s="186">
        <f t="shared" si="76"/>
        <v>0</v>
      </c>
      <c r="AA290" s="187"/>
      <c r="AB290" s="188" t="s">
        <v>462</v>
      </c>
      <c r="AC290" s="191">
        <f t="shared" si="77"/>
        <v>0</v>
      </c>
      <c r="AD290" s="192">
        <f t="shared" si="78"/>
        <v>0</v>
      </c>
      <c r="AE290" s="482"/>
      <c r="AF290" s="482"/>
      <c r="AG290" s="482"/>
    </row>
    <row r="291" spans="1:33" s="141" customFormat="1" x14ac:dyDescent="0.2">
      <c r="A291" s="38"/>
      <c r="B291" s="34" t="str">
        <f>IF(A291="","",(VLOOKUP(A291,'II.Distribution of grant'!$A$6:$E$45,2,FALSE)))</f>
        <v/>
      </c>
      <c r="C291" s="34" t="str">
        <f>IF(A291="","",(VLOOKUP(A291,'II.Distribution of grant'!$A$6:$E$45,4,FALSE)))</f>
        <v/>
      </c>
      <c r="D291" s="11" t="str">
        <f>IF(C291=""," ",VLOOKUP(C291,'Ceiling - Project impl.'!$A$1:$F$204,2,FALSE))</f>
        <v xml:space="preserve"> </v>
      </c>
      <c r="E291" s="6"/>
      <c r="F291" s="6"/>
      <c r="G291" s="6"/>
      <c r="H291" s="6"/>
      <c r="I291" s="41"/>
      <c r="J291" s="42"/>
      <c r="K291" s="35">
        <f t="shared" si="69"/>
        <v>0</v>
      </c>
      <c r="L291" s="13">
        <f t="shared" si="70"/>
        <v>0</v>
      </c>
      <c r="M291" s="42"/>
      <c r="N291" s="103"/>
      <c r="O291" s="103"/>
      <c r="P291" s="109" t="str">
        <f t="shared" si="71"/>
        <v/>
      </c>
      <c r="Q291" s="35">
        <f t="shared" si="72"/>
        <v>0</v>
      </c>
      <c r="R291" s="13" t="str">
        <f t="shared" si="73"/>
        <v xml:space="preserve"> </v>
      </c>
      <c r="S291" s="480"/>
      <c r="T291" s="481"/>
      <c r="U291" s="121"/>
      <c r="V291" s="186">
        <f t="shared" si="74"/>
        <v>0</v>
      </c>
      <c r="W291" s="187"/>
      <c r="X291" s="188" t="s">
        <v>461</v>
      </c>
      <c r="Y291" s="189">
        <f t="shared" si="75"/>
        <v>0</v>
      </c>
      <c r="Z291" s="186">
        <f t="shared" si="76"/>
        <v>0</v>
      </c>
      <c r="AA291" s="187"/>
      <c r="AB291" s="188" t="s">
        <v>462</v>
      </c>
      <c r="AC291" s="191">
        <f t="shared" si="77"/>
        <v>0</v>
      </c>
      <c r="AD291" s="192">
        <f t="shared" si="78"/>
        <v>0</v>
      </c>
      <c r="AE291" s="482"/>
      <c r="AF291" s="482"/>
      <c r="AG291" s="482"/>
    </row>
    <row r="292" spans="1:33" s="141" customFormat="1" x14ac:dyDescent="0.2">
      <c r="A292" s="38"/>
      <c r="B292" s="34" t="str">
        <f>IF(A292="","",(VLOOKUP(A292,'II.Distribution of grant'!$A$6:$E$45,2,FALSE)))</f>
        <v/>
      </c>
      <c r="C292" s="34" t="str">
        <f>IF(A292="","",(VLOOKUP(A292,'II.Distribution of grant'!$A$6:$E$45,4,FALSE)))</f>
        <v/>
      </c>
      <c r="D292" s="11" t="str">
        <f>IF(C292=""," ",VLOOKUP(C292,'Ceiling - Project impl.'!$A$1:$F$204,2,FALSE))</f>
        <v xml:space="preserve"> </v>
      </c>
      <c r="E292" s="6"/>
      <c r="F292" s="6"/>
      <c r="G292" s="6"/>
      <c r="H292" s="6"/>
      <c r="I292" s="41"/>
      <c r="J292" s="42"/>
      <c r="K292" s="35">
        <f t="shared" si="69"/>
        <v>0</v>
      </c>
      <c r="L292" s="13">
        <f t="shared" si="70"/>
        <v>0</v>
      </c>
      <c r="M292" s="42"/>
      <c r="N292" s="103"/>
      <c r="O292" s="103"/>
      <c r="P292" s="109" t="str">
        <f t="shared" si="71"/>
        <v/>
      </c>
      <c r="Q292" s="35">
        <f t="shared" si="72"/>
        <v>0</v>
      </c>
      <c r="R292" s="13" t="str">
        <f t="shared" si="73"/>
        <v xml:space="preserve"> </v>
      </c>
      <c r="S292" s="480"/>
      <c r="T292" s="481"/>
      <c r="U292" s="121"/>
      <c r="V292" s="186">
        <f t="shared" si="74"/>
        <v>0</v>
      </c>
      <c r="W292" s="187"/>
      <c r="X292" s="188" t="s">
        <v>461</v>
      </c>
      <c r="Y292" s="189">
        <f t="shared" si="75"/>
        <v>0</v>
      </c>
      <c r="Z292" s="186">
        <f t="shared" si="76"/>
        <v>0</v>
      </c>
      <c r="AA292" s="187"/>
      <c r="AB292" s="188" t="s">
        <v>462</v>
      </c>
      <c r="AC292" s="191">
        <f t="shared" si="77"/>
        <v>0</v>
      </c>
      <c r="AD292" s="192">
        <f t="shared" si="78"/>
        <v>0</v>
      </c>
      <c r="AE292" s="482"/>
      <c r="AF292" s="482"/>
      <c r="AG292" s="482"/>
    </row>
    <row r="293" spans="1:33" s="141" customFormat="1" x14ac:dyDescent="0.2">
      <c r="A293" s="38"/>
      <c r="B293" s="34" t="str">
        <f>IF(A293="","",(VLOOKUP(A293,'II.Distribution of grant'!$A$6:$E$45,2,FALSE)))</f>
        <v/>
      </c>
      <c r="C293" s="34" t="str">
        <f>IF(A293="","",(VLOOKUP(A293,'II.Distribution of grant'!$A$6:$E$45,4,FALSE)))</f>
        <v/>
      </c>
      <c r="D293" s="11" t="str">
        <f>IF(C293=""," ",VLOOKUP(C293,'Ceiling - Project impl.'!$A$1:$F$204,2,FALSE))</f>
        <v xml:space="preserve"> </v>
      </c>
      <c r="E293" s="6"/>
      <c r="F293" s="6"/>
      <c r="G293" s="6"/>
      <c r="H293" s="6"/>
      <c r="I293" s="41"/>
      <c r="J293" s="42"/>
      <c r="K293" s="35">
        <f t="shared" si="69"/>
        <v>0</v>
      </c>
      <c r="L293" s="13">
        <f t="shared" si="70"/>
        <v>0</v>
      </c>
      <c r="M293" s="42"/>
      <c r="N293" s="103"/>
      <c r="O293" s="103"/>
      <c r="P293" s="109" t="str">
        <f t="shared" si="71"/>
        <v/>
      </c>
      <c r="Q293" s="35">
        <f t="shared" si="72"/>
        <v>0</v>
      </c>
      <c r="R293" s="13" t="str">
        <f t="shared" si="73"/>
        <v xml:space="preserve"> </v>
      </c>
      <c r="S293" s="480"/>
      <c r="T293" s="481"/>
      <c r="U293" s="121"/>
      <c r="V293" s="186">
        <f t="shared" si="74"/>
        <v>0</v>
      </c>
      <c r="W293" s="187"/>
      <c r="X293" s="188" t="s">
        <v>461</v>
      </c>
      <c r="Y293" s="189">
        <f t="shared" si="75"/>
        <v>0</v>
      </c>
      <c r="Z293" s="186">
        <f t="shared" si="76"/>
        <v>0</v>
      </c>
      <c r="AA293" s="187"/>
      <c r="AB293" s="188" t="s">
        <v>462</v>
      </c>
      <c r="AC293" s="191">
        <f t="shared" si="77"/>
        <v>0</v>
      </c>
      <c r="AD293" s="192">
        <f t="shared" si="78"/>
        <v>0</v>
      </c>
      <c r="AE293" s="482"/>
      <c r="AF293" s="482"/>
      <c r="AG293" s="482"/>
    </row>
    <row r="294" spans="1:33" s="141" customFormat="1" x14ac:dyDescent="0.2">
      <c r="A294" s="38"/>
      <c r="B294" s="34" t="str">
        <f>IF(A294="","",(VLOOKUP(A294,'II.Distribution of grant'!$A$6:$E$45,2,FALSE)))</f>
        <v/>
      </c>
      <c r="C294" s="34" t="str">
        <f>IF(A294="","",(VLOOKUP(A294,'II.Distribution of grant'!$A$6:$E$45,4,FALSE)))</f>
        <v/>
      </c>
      <c r="D294" s="11" t="str">
        <f>IF(C294=""," ",VLOOKUP(C294,'Ceiling - Project impl.'!$A$1:$F$204,2,FALSE))</f>
        <v xml:space="preserve"> </v>
      </c>
      <c r="E294" s="6"/>
      <c r="F294" s="6"/>
      <c r="G294" s="6"/>
      <c r="H294" s="6"/>
      <c r="I294" s="41"/>
      <c r="J294" s="42"/>
      <c r="K294" s="35">
        <f t="shared" si="69"/>
        <v>0</v>
      </c>
      <c r="L294" s="13">
        <f t="shared" si="70"/>
        <v>0</v>
      </c>
      <c r="M294" s="42"/>
      <c r="N294" s="103"/>
      <c r="O294" s="103"/>
      <c r="P294" s="109" t="str">
        <f t="shared" si="71"/>
        <v/>
      </c>
      <c r="Q294" s="35">
        <f t="shared" si="72"/>
        <v>0</v>
      </c>
      <c r="R294" s="13" t="str">
        <f t="shared" si="73"/>
        <v xml:space="preserve"> </v>
      </c>
      <c r="S294" s="480"/>
      <c r="T294" s="481"/>
      <c r="U294" s="121"/>
      <c r="V294" s="186">
        <f t="shared" si="74"/>
        <v>0</v>
      </c>
      <c r="W294" s="187"/>
      <c r="X294" s="188" t="s">
        <v>461</v>
      </c>
      <c r="Y294" s="189">
        <f t="shared" si="75"/>
        <v>0</v>
      </c>
      <c r="Z294" s="186">
        <f t="shared" si="76"/>
        <v>0</v>
      </c>
      <c r="AA294" s="187"/>
      <c r="AB294" s="188" t="s">
        <v>462</v>
      </c>
      <c r="AC294" s="191">
        <f t="shared" si="77"/>
        <v>0</v>
      </c>
      <c r="AD294" s="192">
        <f t="shared" si="78"/>
        <v>0</v>
      </c>
      <c r="AE294" s="482"/>
      <c r="AF294" s="482"/>
      <c r="AG294" s="482"/>
    </row>
    <row r="295" spans="1:33" s="141" customFormat="1" x14ac:dyDescent="0.2">
      <c r="A295" s="38"/>
      <c r="B295" s="34" t="str">
        <f>IF(A295="","",(VLOOKUP(A295,'II.Distribution of grant'!$A$6:$E$45,2,FALSE)))</f>
        <v/>
      </c>
      <c r="C295" s="34" t="str">
        <f>IF(A295="","",(VLOOKUP(A295,'II.Distribution of grant'!$A$6:$E$45,4,FALSE)))</f>
        <v/>
      </c>
      <c r="D295" s="11" t="str">
        <f>IF(C295=""," ",VLOOKUP(C295,'Ceiling - Project impl.'!$A$1:$F$204,2,FALSE))</f>
        <v xml:space="preserve"> </v>
      </c>
      <c r="E295" s="6"/>
      <c r="F295" s="6"/>
      <c r="G295" s="6"/>
      <c r="H295" s="6"/>
      <c r="I295" s="41"/>
      <c r="J295" s="42"/>
      <c r="K295" s="35">
        <f t="shared" si="69"/>
        <v>0</v>
      </c>
      <c r="L295" s="13">
        <f t="shared" si="70"/>
        <v>0</v>
      </c>
      <c r="M295" s="42"/>
      <c r="N295" s="103"/>
      <c r="O295" s="103"/>
      <c r="P295" s="109" t="str">
        <f t="shared" si="71"/>
        <v/>
      </c>
      <c r="Q295" s="35">
        <f t="shared" si="72"/>
        <v>0</v>
      </c>
      <c r="R295" s="13" t="str">
        <f t="shared" si="73"/>
        <v xml:space="preserve"> </v>
      </c>
      <c r="S295" s="480"/>
      <c r="T295" s="481"/>
      <c r="U295" s="121"/>
      <c r="V295" s="186">
        <f t="shared" si="74"/>
        <v>0</v>
      </c>
      <c r="W295" s="187"/>
      <c r="X295" s="188" t="s">
        <v>461</v>
      </c>
      <c r="Y295" s="189">
        <f t="shared" si="75"/>
        <v>0</v>
      </c>
      <c r="Z295" s="186">
        <f t="shared" si="76"/>
        <v>0</v>
      </c>
      <c r="AA295" s="187"/>
      <c r="AB295" s="188" t="s">
        <v>462</v>
      </c>
      <c r="AC295" s="191">
        <f t="shared" si="77"/>
        <v>0</v>
      </c>
      <c r="AD295" s="192">
        <f t="shared" si="78"/>
        <v>0</v>
      </c>
      <c r="AE295" s="482"/>
      <c r="AF295" s="482"/>
      <c r="AG295" s="482"/>
    </row>
    <row r="296" spans="1:33" s="141" customFormat="1" x14ac:dyDescent="0.2">
      <c r="A296" s="38"/>
      <c r="B296" s="34" t="str">
        <f>IF(A296="","",(VLOOKUP(A296,'II.Distribution of grant'!$A$6:$E$45,2,FALSE)))</f>
        <v/>
      </c>
      <c r="C296" s="34" t="str">
        <f>IF(A296="","",(VLOOKUP(A296,'II.Distribution of grant'!$A$6:$E$45,4,FALSE)))</f>
        <v/>
      </c>
      <c r="D296" s="11" t="str">
        <f>IF(C296=""," ",VLOOKUP(C296,'Ceiling - Project impl.'!$A$1:$F$204,2,FALSE))</f>
        <v xml:space="preserve"> </v>
      </c>
      <c r="E296" s="6"/>
      <c r="F296" s="6"/>
      <c r="G296" s="6"/>
      <c r="H296" s="6"/>
      <c r="I296" s="41"/>
      <c r="J296" s="42"/>
      <c r="K296" s="35">
        <f t="shared" si="69"/>
        <v>0</v>
      </c>
      <c r="L296" s="13">
        <f t="shared" si="70"/>
        <v>0</v>
      </c>
      <c r="M296" s="42"/>
      <c r="N296" s="103"/>
      <c r="O296" s="103"/>
      <c r="P296" s="109" t="str">
        <f t="shared" si="71"/>
        <v/>
      </c>
      <c r="Q296" s="35">
        <f t="shared" si="72"/>
        <v>0</v>
      </c>
      <c r="R296" s="13" t="str">
        <f t="shared" si="73"/>
        <v xml:space="preserve"> </v>
      </c>
      <c r="S296" s="480"/>
      <c r="T296" s="481"/>
      <c r="U296" s="121"/>
      <c r="V296" s="186">
        <f t="shared" si="74"/>
        <v>0</v>
      </c>
      <c r="W296" s="187"/>
      <c r="X296" s="188" t="s">
        <v>461</v>
      </c>
      <c r="Y296" s="189">
        <f t="shared" si="75"/>
        <v>0</v>
      </c>
      <c r="Z296" s="186">
        <f t="shared" si="76"/>
        <v>0</v>
      </c>
      <c r="AA296" s="187"/>
      <c r="AB296" s="188" t="s">
        <v>462</v>
      </c>
      <c r="AC296" s="191">
        <f t="shared" si="77"/>
        <v>0</v>
      </c>
      <c r="AD296" s="192">
        <f t="shared" si="78"/>
        <v>0</v>
      </c>
      <c r="AE296" s="482"/>
      <c r="AF296" s="482"/>
      <c r="AG296" s="482"/>
    </row>
    <row r="297" spans="1:33" s="141" customFormat="1" x14ac:dyDescent="0.2">
      <c r="A297" s="38"/>
      <c r="B297" s="34" t="str">
        <f>IF(A297="","",(VLOOKUP(A297,'II.Distribution of grant'!$A$6:$E$45,2,FALSE)))</f>
        <v/>
      </c>
      <c r="C297" s="34" t="str">
        <f>IF(A297="","",(VLOOKUP(A297,'II.Distribution of grant'!$A$6:$E$45,4,FALSE)))</f>
        <v/>
      </c>
      <c r="D297" s="11" t="str">
        <f>IF(C297=""," ",VLOOKUP(C297,'Ceiling - Project impl.'!$A$1:$F$204,2,FALSE))</f>
        <v xml:space="preserve"> </v>
      </c>
      <c r="E297" s="6"/>
      <c r="F297" s="6"/>
      <c r="G297" s="6"/>
      <c r="H297" s="6"/>
      <c r="I297" s="41"/>
      <c r="J297" s="42"/>
      <c r="K297" s="35">
        <f t="shared" si="69"/>
        <v>0</v>
      </c>
      <c r="L297" s="13">
        <f t="shared" si="70"/>
        <v>0</v>
      </c>
      <c r="M297" s="42"/>
      <c r="N297" s="103"/>
      <c r="O297" s="103"/>
      <c r="P297" s="109" t="str">
        <f t="shared" si="71"/>
        <v/>
      </c>
      <c r="Q297" s="35">
        <f t="shared" si="72"/>
        <v>0</v>
      </c>
      <c r="R297" s="13" t="str">
        <f t="shared" si="73"/>
        <v xml:space="preserve"> </v>
      </c>
      <c r="S297" s="480"/>
      <c r="T297" s="481"/>
      <c r="U297" s="121"/>
      <c r="V297" s="186">
        <f t="shared" si="74"/>
        <v>0</v>
      </c>
      <c r="W297" s="187"/>
      <c r="X297" s="188" t="s">
        <v>461</v>
      </c>
      <c r="Y297" s="189">
        <f t="shared" si="75"/>
        <v>0</v>
      </c>
      <c r="Z297" s="186">
        <f t="shared" si="76"/>
        <v>0</v>
      </c>
      <c r="AA297" s="187"/>
      <c r="AB297" s="188" t="s">
        <v>462</v>
      </c>
      <c r="AC297" s="191">
        <f t="shared" si="77"/>
        <v>0</v>
      </c>
      <c r="AD297" s="192">
        <f t="shared" si="78"/>
        <v>0</v>
      </c>
      <c r="AE297" s="482"/>
      <c r="AF297" s="482"/>
      <c r="AG297" s="482"/>
    </row>
    <row r="298" spans="1:33" s="141" customFormat="1" x14ac:dyDescent="0.2">
      <c r="A298" s="38"/>
      <c r="B298" s="34" t="str">
        <f>IF(A298="","",(VLOOKUP(A298,'II.Distribution of grant'!$A$6:$E$45,2,FALSE)))</f>
        <v/>
      </c>
      <c r="C298" s="34" t="str">
        <f>IF(A298="","",(VLOOKUP(A298,'II.Distribution of grant'!$A$6:$E$45,4,FALSE)))</f>
        <v/>
      </c>
      <c r="D298" s="11" t="str">
        <f>IF(C298=""," ",VLOOKUP(C298,'Ceiling - Project impl.'!$A$1:$F$204,2,FALSE))</f>
        <v xml:space="preserve"> </v>
      </c>
      <c r="E298" s="6"/>
      <c r="F298" s="6"/>
      <c r="G298" s="6"/>
      <c r="H298" s="6"/>
      <c r="I298" s="41"/>
      <c r="J298" s="42"/>
      <c r="K298" s="35">
        <f t="shared" si="69"/>
        <v>0</v>
      </c>
      <c r="L298" s="13">
        <f t="shared" si="70"/>
        <v>0</v>
      </c>
      <c r="M298" s="42"/>
      <c r="N298" s="103"/>
      <c r="O298" s="103"/>
      <c r="P298" s="109" t="str">
        <f t="shared" si="71"/>
        <v/>
      </c>
      <c r="Q298" s="35">
        <f t="shared" si="72"/>
        <v>0</v>
      </c>
      <c r="R298" s="13" t="str">
        <f t="shared" si="73"/>
        <v xml:space="preserve"> </v>
      </c>
      <c r="S298" s="480"/>
      <c r="T298" s="481"/>
      <c r="U298" s="121"/>
      <c r="V298" s="186">
        <f t="shared" si="74"/>
        <v>0</v>
      </c>
      <c r="W298" s="187"/>
      <c r="X298" s="188" t="s">
        <v>461</v>
      </c>
      <c r="Y298" s="189">
        <f t="shared" si="75"/>
        <v>0</v>
      </c>
      <c r="Z298" s="186">
        <f t="shared" si="76"/>
        <v>0</v>
      </c>
      <c r="AA298" s="187"/>
      <c r="AB298" s="188" t="s">
        <v>462</v>
      </c>
      <c r="AC298" s="191">
        <f t="shared" si="77"/>
        <v>0</v>
      </c>
      <c r="AD298" s="192">
        <f t="shared" si="78"/>
        <v>0</v>
      </c>
      <c r="AE298" s="482"/>
      <c r="AF298" s="482"/>
      <c r="AG298" s="482"/>
    </row>
    <row r="299" spans="1:33" s="141" customFormat="1" x14ac:dyDescent="0.2">
      <c r="A299" s="38"/>
      <c r="B299" s="34" t="str">
        <f>IF(A299="","",(VLOOKUP(A299,'II.Distribution of grant'!$A$6:$E$45,2,FALSE)))</f>
        <v/>
      </c>
      <c r="C299" s="34" t="str">
        <f>IF(A299="","",(VLOOKUP(A299,'II.Distribution of grant'!$A$6:$E$45,4,FALSE)))</f>
        <v/>
      </c>
      <c r="D299" s="11" t="str">
        <f>IF(C299=""," ",VLOOKUP(C299,'Ceiling - Project impl.'!$A$1:$F$204,2,FALSE))</f>
        <v xml:space="preserve"> </v>
      </c>
      <c r="E299" s="6"/>
      <c r="F299" s="6"/>
      <c r="G299" s="6"/>
      <c r="H299" s="6"/>
      <c r="I299" s="41"/>
      <c r="J299" s="42"/>
      <c r="K299" s="35">
        <f t="shared" si="69"/>
        <v>0</v>
      </c>
      <c r="L299" s="13">
        <f t="shared" si="70"/>
        <v>0</v>
      </c>
      <c r="M299" s="42"/>
      <c r="N299" s="103"/>
      <c r="O299" s="103"/>
      <c r="P299" s="109" t="str">
        <f t="shared" si="71"/>
        <v/>
      </c>
      <c r="Q299" s="35">
        <f t="shared" si="72"/>
        <v>0</v>
      </c>
      <c r="R299" s="13" t="str">
        <f t="shared" si="73"/>
        <v xml:space="preserve"> </v>
      </c>
      <c r="S299" s="480"/>
      <c r="T299" s="481"/>
      <c r="U299" s="121"/>
      <c r="V299" s="186">
        <f t="shared" si="74"/>
        <v>0</v>
      </c>
      <c r="W299" s="187"/>
      <c r="X299" s="188" t="s">
        <v>461</v>
      </c>
      <c r="Y299" s="189">
        <f t="shared" si="75"/>
        <v>0</v>
      </c>
      <c r="Z299" s="186">
        <f t="shared" si="76"/>
        <v>0</v>
      </c>
      <c r="AA299" s="187"/>
      <c r="AB299" s="188" t="s">
        <v>462</v>
      </c>
      <c r="AC299" s="191">
        <f t="shared" si="77"/>
        <v>0</v>
      </c>
      <c r="AD299" s="192">
        <f t="shared" si="78"/>
        <v>0</v>
      </c>
      <c r="AE299" s="482"/>
      <c r="AF299" s="482"/>
      <c r="AG299" s="482"/>
    </row>
    <row r="300" spans="1:33" s="141" customFormat="1" x14ac:dyDescent="0.2">
      <c r="A300" s="38"/>
      <c r="B300" s="34" t="str">
        <f>IF(A300="","",(VLOOKUP(A300,'II.Distribution of grant'!$A$6:$E$45,2,FALSE)))</f>
        <v/>
      </c>
      <c r="C300" s="34" t="str">
        <f>IF(A300="","",(VLOOKUP(A300,'II.Distribution of grant'!$A$6:$E$45,4,FALSE)))</f>
        <v/>
      </c>
      <c r="D300" s="11" t="str">
        <f>IF(C300=""," ",VLOOKUP(C300,'Ceiling - Project impl.'!$A$1:$F$204,2,FALSE))</f>
        <v xml:space="preserve"> </v>
      </c>
      <c r="E300" s="6"/>
      <c r="F300" s="6"/>
      <c r="G300" s="6"/>
      <c r="H300" s="6"/>
      <c r="I300" s="41"/>
      <c r="J300" s="42"/>
      <c r="K300" s="35">
        <f t="shared" si="69"/>
        <v>0</v>
      </c>
      <c r="L300" s="13">
        <f t="shared" si="70"/>
        <v>0</v>
      </c>
      <c r="M300" s="42"/>
      <c r="N300" s="103"/>
      <c r="O300" s="103"/>
      <c r="P300" s="109" t="str">
        <f t="shared" si="71"/>
        <v/>
      </c>
      <c r="Q300" s="35">
        <f t="shared" si="72"/>
        <v>0</v>
      </c>
      <c r="R300" s="13" t="str">
        <f t="shared" si="73"/>
        <v xml:space="preserve"> </v>
      </c>
      <c r="S300" s="480"/>
      <c r="T300" s="481"/>
      <c r="U300" s="121"/>
      <c r="V300" s="186">
        <f t="shared" si="74"/>
        <v>0</v>
      </c>
      <c r="W300" s="187"/>
      <c r="X300" s="188" t="s">
        <v>461</v>
      </c>
      <c r="Y300" s="189">
        <f t="shared" si="75"/>
        <v>0</v>
      </c>
      <c r="Z300" s="186">
        <f t="shared" si="76"/>
        <v>0</v>
      </c>
      <c r="AA300" s="187"/>
      <c r="AB300" s="188" t="s">
        <v>462</v>
      </c>
      <c r="AC300" s="191">
        <f t="shared" si="77"/>
        <v>0</v>
      </c>
      <c r="AD300" s="192">
        <f t="shared" si="78"/>
        <v>0</v>
      </c>
      <c r="AE300" s="482"/>
      <c r="AF300" s="482"/>
      <c r="AG300" s="482"/>
    </row>
    <row r="301" spans="1:33" s="141" customFormat="1" x14ac:dyDescent="0.2">
      <c r="A301" s="38"/>
      <c r="B301" s="34" t="str">
        <f>IF(A301="","",(VLOOKUP(A301,'II.Distribution of grant'!$A$6:$E$45,2,FALSE)))</f>
        <v/>
      </c>
      <c r="C301" s="34" t="str">
        <f>IF(A301="","",(VLOOKUP(A301,'II.Distribution of grant'!$A$6:$E$45,4,FALSE)))</f>
        <v/>
      </c>
      <c r="D301" s="11" t="str">
        <f>IF(C301=""," ",VLOOKUP(C301,'Ceiling - Project impl.'!$A$1:$F$204,2,FALSE))</f>
        <v xml:space="preserve"> </v>
      </c>
      <c r="E301" s="6"/>
      <c r="F301" s="6"/>
      <c r="G301" s="6"/>
      <c r="H301" s="6"/>
      <c r="I301" s="41"/>
      <c r="J301" s="42"/>
      <c r="K301" s="35">
        <f t="shared" ref="K301:K364" si="79">+IFERROR(VLOOKUP(I301,$B$5:$I$6,8,FALSE),0)</f>
        <v>0</v>
      </c>
      <c r="L301" s="13">
        <f t="shared" ref="L301:L364" si="80">IFERROR(J301*K301," ")</f>
        <v>0</v>
      </c>
      <c r="M301" s="42"/>
      <c r="N301" s="103"/>
      <c r="O301" s="103"/>
      <c r="P301" s="109" t="str">
        <f t="shared" ref="P301:P364" si="81">+IF(N301=0,"",(O301-(N301-1)))</f>
        <v/>
      </c>
      <c r="Q301" s="35">
        <f t="shared" ref="Q301:Q364" si="82">IFERROR(VLOOKUP(M301,$K$5:$S$8,9,FALSE),0)</f>
        <v>0</v>
      </c>
      <c r="R301" s="13" t="str">
        <f t="shared" ref="R301:R364" si="83">IFERROR(P301*Q301," ")</f>
        <v xml:space="preserve"> </v>
      </c>
      <c r="S301" s="480"/>
      <c r="T301" s="481"/>
      <c r="U301" s="121"/>
      <c r="V301" s="186">
        <f t="shared" ref="V301:V364" si="84">IFERROR(J301*K301,0)</f>
        <v>0</v>
      </c>
      <c r="W301" s="187"/>
      <c r="X301" s="188" t="s">
        <v>461</v>
      </c>
      <c r="Y301" s="189">
        <f t="shared" ref="Y301:Y364" si="85">+V301-W301</f>
        <v>0</v>
      </c>
      <c r="Z301" s="186">
        <f t="shared" ref="Z301:Z364" si="86">IFERROR(P301*Q301,0)</f>
        <v>0</v>
      </c>
      <c r="AA301" s="187"/>
      <c r="AB301" s="188" t="s">
        <v>462</v>
      </c>
      <c r="AC301" s="191">
        <f t="shared" ref="AC301:AC364" si="87">+Z301-AA301</f>
        <v>0</v>
      </c>
      <c r="AD301" s="192">
        <f t="shared" ref="AD301:AD364" si="88">+W301+AA301</f>
        <v>0</v>
      </c>
      <c r="AE301" s="482"/>
      <c r="AF301" s="482"/>
      <c r="AG301" s="482"/>
    </row>
    <row r="302" spans="1:33" s="141" customFormat="1" x14ac:dyDescent="0.2">
      <c r="A302" s="38"/>
      <c r="B302" s="34" t="str">
        <f>IF(A302="","",(VLOOKUP(A302,'II.Distribution of grant'!$A$6:$E$45,2,FALSE)))</f>
        <v/>
      </c>
      <c r="C302" s="34" t="str">
        <f>IF(A302="","",(VLOOKUP(A302,'II.Distribution of grant'!$A$6:$E$45,4,FALSE)))</f>
        <v/>
      </c>
      <c r="D302" s="11" t="str">
        <f>IF(C302=""," ",VLOOKUP(C302,'Ceiling - Project impl.'!$A$1:$F$204,2,FALSE))</f>
        <v xml:space="preserve"> </v>
      </c>
      <c r="E302" s="6"/>
      <c r="F302" s="6"/>
      <c r="G302" s="6"/>
      <c r="H302" s="6"/>
      <c r="I302" s="41"/>
      <c r="J302" s="42"/>
      <c r="K302" s="35">
        <f t="shared" si="79"/>
        <v>0</v>
      </c>
      <c r="L302" s="13">
        <f t="shared" si="80"/>
        <v>0</v>
      </c>
      <c r="M302" s="42"/>
      <c r="N302" s="103"/>
      <c r="O302" s="103"/>
      <c r="P302" s="109" t="str">
        <f t="shared" si="81"/>
        <v/>
      </c>
      <c r="Q302" s="35">
        <f t="shared" si="82"/>
        <v>0</v>
      </c>
      <c r="R302" s="13" t="str">
        <f t="shared" si="83"/>
        <v xml:space="preserve"> </v>
      </c>
      <c r="S302" s="480"/>
      <c r="T302" s="481"/>
      <c r="U302" s="121"/>
      <c r="V302" s="186">
        <f t="shared" si="84"/>
        <v>0</v>
      </c>
      <c r="W302" s="187"/>
      <c r="X302" s="188" t="s">
        <v>461</v>
      </c>
      <c r="Y302" s="189">
        <f t="shared" si="85"/>
        <v>0</v>
      </c>
      <c r="Z302" s="186">
        <f t="shared" si="86"/>
        <v>0</v>
      </c>
      <c r="AA302" s="187"/>
      <c r="AB302" s="188" t="s">
        <v>462</v>
      </c>
      <c r="AC302" s="191">
        <f t="shared" si="87"/>
        <v>0</v>
      </c>
      <c r="AD302" s="192">
        <f t="shared" si="88"/>
        <v>0</v>
      </c>
      <c r="AE302" s="482"/>
      <c r="AF302" s="482"/>
      <c r="AG302" s="482"/>
    </row>
    <row r="303" spans="1:33" s="141" customFormat="1" x14ac:dyDescent="0.2">
      <c r="A303" s="38"/>
      <c r="B303" s="34" t="str">
        <f>IF(A303="","",(VLOOKUP(A303,'II.Distribution of grant'!$A$6:$E$45,2,FALSE)))</f>
        <v/>
      </c>
      <c r="C303" s="34" t="str">
        <f>IF(A303="","",(VLOOKUP(A303,'II.Distribution of grant'!$A$6:$E$45,4,FALSE)))</f>
        <v/>
      </c>
      <c r="D303" s="11" t="str">
        <f>IF(C303=""," ",VLOOKUP(C303,'Ceiling - Project impl.'!$A$1:$F$204,2,FALSE))</f>
        <v xml:space="preserve"> </v>
      </c>
      <c r="E303" s="6"/>
      <c r="F303" s="6"/>
      <c r="G303" s="6"/>
      <c r="H303" s="6"/>
      <c r="I303" s="41"/>
      <c r="J303" s="42"/>
      <c r="K303" s="35">
        <f t="shared" si="79"/>
        <v>0</v>
      </c>
      <c r="L303" s="13">
        <f t="shared" si="80"/>
        <v>0</v>
      </c>
      <c r="M303" s="42"/>
      <c r="N303" s="103"/>
      <c r="O303" s="103"/>
      <c r="P303" s="109" t="str">
        <f t="shared" si="81"/>
        <v/>
      </c>
      <c r="Q303" s="35">
        <f t="shared" si="82"/>
        <v>0</v>
      </c>
      <c r="R303" s="13" t="str">
        <f t="shared" si="83"/>
        <v xml:space="preserve"> </v>
      </c>
      <c r="S303" s="480"/>
      <c r="T303" s="481"/>
      <c r="U303" s="121"/>
      <c r="V303" s="186">
        <f t="shared" si="84"/>
        <v>0</v>
      </c>
      <c r="W303" s="187"/>
      <c r="X303" s="188" t="s">
        <v>461</v>
      </c>
      <c r="Y303" s="189">
        <f t="shared" si="85"/>
        <v>0</v>
      </c>
      <c r="Z303" s="186">
        <f t="shared" si="86"/>
        <v>0</v>
      </c>
      <c r="AA303" s="187"/>
      <c r="AB303" s="188" t="s">
        <v>462</v>
      </c>
      <c r="AC303" s="191">
        <f t="shared" si="87"/>
        <v>0</v>
      </c>
      <c r="AD303" s="192">
        <f t="shared" si="88"/>
        <v>0</v>
      </c>
      <c r="AE303" s="482"/>
      <c r="AF303" s="482"/>
      <c r="AG303" s="482"/>
    </row>
    <row r="304" spans="1:33" s="141" customFormat="1" x14ac:dyDescent="0.2">
      <c r="A304" s="38"/>
      <c r="B304" s="34" t="str">
        <f>IF(A304="","",(VLOOKUP(A304,'II.Distribution of grant'!$A$6:$E$45,2,FALSE)))</f>
        <v/>
      </c>
      <c r="C304" s="34" t="str">
        <f>IF(A304="","",(VLOOKUP(A304,'II.Distribution of grant'!$A$6:$E$45,4,FALSE)))</f>
        <v/>
      </c>
      <c r="D304" s="11" t="str">
        <f>IF(C304=""," ",VLOOKUP(C304,'Ceiling - Project impl.'!$A$1:$F$204,2,FALSE))</f>
        <v xml:space="preserve"> </v>
      </c>
      <c r="E304" s="6"/>
      <c r="F304" s="6"/>
      <c r="G304" s="6"/>
      <c r="H304" s="6"/>
      <c r="I304" s="41"/>
      <c r="J304" s="42"/>
      <c r="K304" s="35">
        <f t="shared" si="79"/>
        <v>0</v>
      </c>
      <c r="L304" s="13">
        <f t="shared" si="80"/>
        <v>0</v>
      </c>
      <c r="M304" s="42"/>
      <c r="N304" s="103"/>
      <c r="O304" s="103"/>
      <c r="P304" s="109" t="str">
        <f t="shared" si="81"/>
        <v/>
      </c>
      <c r="Q304" s="35">
        <f t="shared" si="82"/>
        <v>0</v>
      </c>
      <c r="R304" s="13" t="str">
        <f t="shared" si="83"/>
        <v xml:space="preserve"> </v>
      </c>
      <c r="S304" s="480"/>
      <c r="T304" s="481"/>
      <c r="U304" s="121"/>
      <c r="V304" s="186">
        <f t="shared" si="84"/>
        <v>0</v>
      </c>
      <c r="W304" s="187"/>
      <c r="X304" s="188" t="s">
        <v>461</v>
      </c>
      <c r="Y304" s="189">
        <f t="shared" si="85"/>
        <v>0</v>
      </c>
      <c r="Z304" s="186">
        <f t="shared" si="86"/>
        <v>0</v>
      </c>
      <c r="AA304" s="187"/>
      <c r="AB304" s="188" t="s">
        <v>462</v>
      </c>
      <c r="AC304" s="191">
        <f t="shared" si="87"/>
        <v>0</v>
      </c>
      <c r="AD304" s="192">
        <f t="shared" si="88"/>
        <v>0</v>
      </c>
      <c r="AE304" s="482"/>
      <c r="AF304" s="482"/>
      <c r="AG304" s="482"/>
    </row>
    <row r="305" spans="1:33" s="141" customFormat="1" x14ac:dyDescent="0.2">
      <c r="A305" s="38"/>
      <c r="B305" s="34" t="str">
        <f>IF(A305="","",(VLOOKUP(A305,'II.Distribution of grant'!$A$6:$E$45,2,FALSE)))</f>
        <v/>
      </c>
      <c r="C305" s="34" t="str">
        <f>IF(A305="","",(VLOOKUP(A305,'II.Distribution of grant'!$A$6:$E$45,4,FALSE)))</f>
        <v/>
      </c>
      <c r="D305" s="11" t="str">
        <f>IF(C305=""," ",VLOOKUP(C305,'Ceiling - Project impl.'!$A$1:$F$204,2,FALSE))</f>
        <v xml:space="preserve"> </v>
      </c>
      <c r="E305" s="6"/>
      <c r="F305" s="6"/>
      <c r="G305" s="6"/>
      <c r="H305" s="6"/>
      <c r="I305" s="41"/>
      <c r="J305" s="42"/>
      <c r="K305" s="35">
        <f t="shared" si="79"/>
        <v>0</v>
      </c>
      <c r="L305" s="13">
        <f t="shared" si="80"/>
        <v>0</v>
      </c>
      <c r="M305" s="42"/>
      <c r="N305" s="103"/>
      <c r="O305" s="103"/>
      <c r="P305" s="109" t="str">
        <f t="shared" si="81"/>
        <v/>
      </c>
      <c r="Q305" s="35">
        <f t="shared" si="82"/>
        <v>0</v>
      </c>
      <c r="R305" s="13" t="str">
        <f t="shared" si="83"/>
        <v xml:space="preserve"> </v>
      </c>
      <c r="S305" s="480"/>
      <c r="T305" s="481"/>
      <c r="U305" s="121"/>
      <c r="V305" s="186">
        <f t="shared" si="84"/>
        <v>0</v>
      </c>
      <c r="W305" s="187"/>
      <c r="X305" s="188" t="s">
        <v>461</v>
      </c>
      <c r="Y305" s="189">
        <f t="shared" si="85"/>
        <v>0</v>
      </c>
      <c r="Z305" s="186">
        <f t="shared" si="86"/>
        <v>0</v>
      </c>
      <c r="AA305" s="187"/>
      <c r="AB305" s="188" t="s">
        <v>462</v>
      </c>
      <c r="AC305" s="191">
        <f t="shared" si="87"/>
        <v>0</v>
      </c>
      <c r="AD305" s="192">
        <f t="shared" si="88"/>
        <v>0</v>
      </c>
      <c r="AE305" s="482"/>
      <c r="AF305" s="482"/>
      <c r="AG305" s="482"/>
    </row>
    <row r="306" spans="1:33" s="141" customFormat="1" x14ac:dyDescent="0.2">
      <c r="A306" s="38"/>
      <c r="B306" s="34" t="str">
        <f>IF(A306="","",(VLOOKUP(A306,'II.Distribution of grant'!$A$6:$E$45,2,FALSE)))</f>
        <v/>
      </c>
      <c r="C306" s="34" t="str">
        <f>IF(A306="","",(VLOOKUP(A306,'II.Distribution of grant'!$A$6:$E$45,4,FALSE)))</f>
        <v/>
      </c>
      <c r="D306" s="11" t="str">
        <f>IF(C306=""," ",VLOOKUP(C306,'Ceiling - Project impl.'!$A$1:$F$204,2,FALSE))</f>
        <v xml:space="preserve"> </v>
      </c>
      <c r="E306" s="6"/>
      <c r="F306" s="6"/>
      <c r="G306" s="6"/>
      <c r="H306" s="6"/>
      <c r="I306" s="41"/>
      <c r="J306" s="42"/>
      <c r="K306" s="35">
        <f t="shared" si="79"/>
        <v>0</v>
      </c>
      <c r="L306" s="13">
        <f t="shared" si="80"/>
        <v>0</v>
      </c>
      <c r="M306" s="42"/>
      <c r="N306" s="103"/>
      <c r="O306" s="103"/>
      <c r="P306" s="109" t="str">
        <f t="shared" si="81"/>
        <v/>
      </c>
      <c r="Q306" s="35">
        <f t="shared" si="82"/>
        <v>0</v>
      </c>
      <c r="R306" s="13" t="str">
        <f t="shared" si="83"/>
        <v xml:space="preserve"> </v>
      </c>
      <c r="S306" s="480"/>
      <c r="T306" s="481"/>
      <c r="U306" s="121"/>
      <c r="V306" s="186">
        <f t="shared" si="84"/>
        <v>0</v>
      </c>
      <c r="W306" s="187"/>
      <c r="X306" s="188" t="s">
        <v>461</v>
      </c>
      <c r="Y306" s="189">
        <f t="shared" si="85"/>
        <v>0</v>
      </c>
      <c r="Z306" s="186">
        <f t="shared" si="86"/>
        <v>0</v>
      </c>
      <c r="AA306" s="187"/>
      <c r="AB306" s="188" t="s">
        <v>462</v>
      </c>
      <c r="AC306" s="191">
        <f t="shared" si="87"/>
        <v>0</v>
      </c>
      <c r="AD306" s="192">
        <f t="shared" si="88"/>
        <v>0</v>
      </c>
      <c r="AE306" s="482"/>
      <c r="AF306" s="482"/>
      <c r="AG306" s="482"/>
    </row>
    <row r="307" spans="1:33" s="141" customFormat="1" x14ac:dyDescent="0.2">
      <c r="A307" s="38"/>
      <c r="B307" s="34" t="str">
        <f>IF(A307="","",(VLOOKUP(A307,'II.Distribution of grant'!$A$6:$E$45,2,FALSE)))</f>
        <v/>
      </c>
      <c r="C307" s="34" t="str">
        <f>IF(A307="","",(VLOOKUP(A307,'II.Distribution of grant'!$A$6:$E$45,4,FALSE)))</f>
        <v/>
      </c>
      <c r="D307" s="11" t="str">
        <f>IF(C307=""," ",VLOOKUP(C307,'Ceiling - Project impl.'!$A$1:$F$204,2,FALSE))</f>
        <v xml:space="preserve"> </v>
      </c>
      <c r="E307" s="6"/>
      <c r="F307" s="6"/>
      <c r="G307" s="6"/>
      <c r="H307" s="6"/>
      <c r="I307" s="41"/>
      <c r="J307" s="42"/>
      <c r="K307" s="35">
        <f t="shared" si="79"/>
        <v>0</v>
      </c>
      <c r="L307" s="13">
        <f t="shared" si="80"/>
        <v>0</v>
      </c>
      <c r="M307" s="42"/>
      <c r="N307" s="103"/>
      <c r="O307" s="103"/>
      <c r="P307" s="109" t="str">
        <f t="shared" si="81"/>
        <v/>
      </c>
      <c r="Q307" s="35">
        <f t="shared" si="82"/>
        <v>0</v>
      </c>
      <c r="R307" s="13" t="str">
        <f t="shared" si="83"/>
        <v xml:space="preserve"> </v>
      </c>
      <c r="S307" s="480"/>
      <c r="T307" s="481"/>
      <c r="U307" s="121"/>
      <c r="V307" s="186">
        <f t="shared" si="84"/>
        <v>0</v>
      </c>
      <c r="W307" s="187"/>
      <c r="X307" s="188" t="s">
        <v>461</v>
      </c>
      <c r="Y307" s="189">
        <f t="shared" si="85"/>
        <v>0</v>
      </c>
      <c r="Z307" s="186">
        <f t="shared" si="86"/>
        <v>0</v>
      </c>
      <c r="AA307" s="187"/>
      <c r="AB307" s="188" t="s">
        <v>462</v>
      </c>
      <c r="AC307" s="191">
        <f t="shared" si="87"/>
        <v>0</v>
      </c>
      <c r="AD307" s="192">
        <f t="shared" si="88"/>
        <v>0</v>
      </c>
      <c r="AE307" s="482"/>
      <c r="AF307" s="482"/>
      <c r="AG307" s="482"/>
    </row>
    <row r="308" spans="1:33" s="141" customFormat="1" x14ac:dyDescent="0.2">
      <c r="A308" s="38"/>
      <c r="B308" s="34" t="str">
        <f>IF(A308="","",(VLOOKUP(A308,'II.Distribution of grant'!$A$6:$E$45,2,FALSE)))</f>
        <v/>
      </c>
      <c r="C308" s="34" t="str">
        <f>IF(A308="","",(VLOOKUP(A308,'II.Distribution of grant'!$A$6:$E$45,4,FALSE)))</f>
        <v/>
      </c>
      <c r="D308" s="11" t="str">
        <f>IF(C308=""," ",VLOOKUP(C308,'Ceiling - Project impl.'!$A$1:$F$204,2,FALSE))</f>
        <v xml:space="preserve"> </v>
      </c>
      <c r="E308" s="6"/>
      <c r="F308" s="6"/>
      <c r="G308" s="6"/>
      <c r="H308" s="6"/>
      <c r="I308" s="41"/>
      <c r="J308" s="42"/>
      <c r="K308" s="35">
        <f t="shared" si="79"/>
        <v>0</v>
      </c>
      <c r="L308" s="13">
        <f t="shared" si="80"/>
        <v>0</v>
      </c>
      <c r="M308" s="42"/>
      <c r="N308" s="103"/>
      <c r="O308" s="103"/>
      <c r="P308" s="109" t="str">
        <f t="shared" si="81"/>
        <v/>
      </c>
      <c r="Q308" s="35">
        <f t="shared" si="82"/>
        <v>0</v>
      </c>
      <c r="R308" s="13" t="str">
        <f t="shared" si="83"/>
        <v xml:space="preserve"> </v>
      </c>
      <c r="S308" s="480"/>
      <c r="T308" s="481"/>
      <c r="U308" s="121"/>
      <c r="V308" s="186">
        <f t="shared" si="84"/>
        <v>0</v>
      </c>
      <c r="W308" s="187"/>
      <c r="X308" s="188" t="s">
        <v>461</v>
      </c>
      <c r="Y308" s="189">
        <f t="shared" si="85"/>
        <v>0</v>
      </c>
      <c r="Z308" s="186">
        <f t="shared" si="86"/>
        <v>0</v>
      </c>
      <c r="AA308" s="187"/>
      <c r="AB308" s="188" t="s">
        <v>462</v>
      </c>
      <c r="AC308" s="191">
        <f t="shared" si="87"/>
        <v>0</v>
      </c>
      <c r="AD308" s="192">
        <f t="shared" si="88"/>
        <v>0</v>
      </c>
      <c r="AE308" s="482"/>
      <c r="AF308" s="482"/>
      <c r="AG308" s="482"/>
    </row>
    <row r="309" spans="1:33" s="141" customFormat="1" x14ac:dyDescent="0.2">
      <c r="A309" s="38"/>
      <c r="B309" s="34" t="str">
        <f>IF(A309="","",(VLOOKUP(A309,'II.Distribution of grant'!$A$6:$E$45,2,FALSE)))</f>
        <v/>
      </c>
      <c r="C309" s="34" t="str">
        <f>IF(A309="","",(VLOOKUP(A309,'II.Distribution of grant'!$A$6:$E$45,4,FALSE)))</f>
        <v/>
      </c>
      <c r="D309" s="11" t="str">
        <f>IF(C309=""," ",VLOOKUP(C309,'Ceiling - Project impl.'!$A$1:$F$204,2,FALSE))</f>
        <v xml:space="preserve"> </v>
      </c>
      <c r="E309" s="6"/>
      <c r="F309" s="6"/>
      <c r="G309" s="6"/>
      <c r="H309" s="6"/>
      <c r="I309" s="41"/>
      <c r="J309" s="42"/>
      <c r="K309" s="35">
        <f t="shared" si="79"/>
        <v>0</v>
      </c>
      <c r="L309" s="13">
        <f t="shared" si="80"/>
        <v>0</v>
      </c>
      <c r="M309" s="42"/>
      <c r="N309" s="103"/>
      <c r="O309" s="103"/>
      <c r="P309" s="109" t="str">
        <f t="shared" si="81"/>
        <v/>
      </c>
      <c r="Q309" s="35">
        <f t="shared" si="82"/>
        <v>0</v>
      </c>
      <c r="R309" s="13" t="str">
        <f t="shared" si="83"/>
        <v xml:space="preserve"> </v>
      </c>
      <c r="S309" s="480"/>
      <c r="T309" s="481"/>
      <c r="U309" s="121"/>
      <c r="V309" s="186">
        <f t="shared" si="84"/>
        <v>0</v>
      </c>
      <c r="W309" s="187"/>
      <c r="X309" s="188" t="s">
        <v>461</v>
      </c>
      <c r="Y309" s="189">
        <f t="shared" si="85"/>
        <v>0</v>
      </c>
      <c r="Z309" s="186">
        <f t="shared" si="86"/>
        <v>0</v>
      </c>
      <c r="AA309" s="187"/>
      <c r="AB309" s="188" t="s">
        <v>462</v>
      </c>
      <c r="AC309" s="191">
        <f t="shared" si="87"/>
        <v>0</v>
      </c>
      <c r="AD309" s="192">
        <f t="shared" si="88"/>
        <v>0</v>
      </c>
      <c r="AE309" s="482"/>
      <c r="AF309" s="482"/>
      <c r="AG309" s="482"/>
    </row>
    <row r="310" spans="1:33" s="141" customFormat="1" x14ac:dyDescent="0.2">
      <c r="A310" s="38"/>
      <c r="B310" s="34" t="str">
        <f>IF(A310="","",(VLOOKUP(A310,'II.Distribution of grant'!$A$6:$E$45,2,FALSE)))</f>
        <v/>
      </c>
      <c r="C310" s="34" t="str">
        <f>IF(A310="","",(VLOOKUP(A310,'II.Distribution of grant'!$A$6:$E$45,4,FALSE)))</f>
        <v/>
      </c>
      <c r="D310" s="11" t="str">
        <f>IF(C310=""," ",VLOOKUP(C310,'Ceiling - Project impl.'!$A$1:$F$204,2,FALSE))</f>
        <v xml:space="preserve"> </v>
      </c>
      <c r="E310" s="6"/>
      <c r="F310" s="6"/>
      <c r="G310" s="6"/>
      <c r="H310" s="6"/>
      <c r="I310" s="41"/>
      <c r="J310" s="42"/>
      <c r="K310" s="35">
        <f t="shared" si="79"/>
        <v>0</v>
      </c>
      <c r="L310" s="13">
        <f t="shared" si="80"/>
        <v>0</v>
      </c>
      <c r="M310" s="42"/>
      <c r="N310" s="103"/>
      <c r="O310" s="103"/>
      <c r="P310" s="109" t="str">
        <f t="shared" si="81"/>
        <v/>
      </c>
      <c r="Q310" s="35">
        <f t="shared" si="82"/>
        <v>0</v>
      </c>
      <c r="R310" s="13" t="str">
        <f t="shared" si="83"/>
        <v xml:space="preserve"> </v>
      </c>
      <c r="S310" s="480"/>
      <c r="T310" s="481"/>
      <c r="U310" s="121"/>
      <c r="V310" s="186">
        <f t="shared" si="84"/>
        <v>0</v>
      </c>
      <c r="W310" s="187"/>
      <c r="X310" s="188" t="s">
        <v>461</v>
      </c>
      <c r="Y310" s="189">
        <f t="shared" si="85"/>
        <v>0</v>
      </c>
      <c r="Z310" s="186">
        <f t="shared" si="86"/>
        <v>0</v>
      </c>
      <c r="AA310" s="187"/>
      <c r="AB310" s="188" t="s">
        <v>462</v>
      </c>
      <c r="AC310" s="191">
        <f t="shared" si="87"/>
        <v>0</v>
      </c>
      <c r="AD310" s="192">
        <f t="shared" si="88"/>
        <v>0</v>
      </c>
      <c r="AE310" s="482"/>
      <c r="AF310" s="482"/>
      <c r="AG310" s="482"/>
    </row>
    <row r="311" spans="1:33" s="141" customFormat="1" x14ac:dyDescent="0.2">
      <c r="A311" s="38"/>
      <c r="B311" s="34" t="str">
        <f>IF(A311="","",(VLOOKUP(A311,'II.Distribution of grant'!$A$6:$E$45,2,FALSE)))</f>
        <v/>
      </c>
      <c r="C311" s="34" t="str">
        <f>IF(A311="","",(VLOOKUP(A311,'II.Distribution of grant'!$A$6:$E$45,4,FALSE)))</f>
        <v/>
      </c>
      <c r="D311" s="11" t="str">
        <f>IF(C311=""," ",VLOOKUP(C311,'Ceiling - Project impl.'!$A$1:$F$204,2,FALSE))</f>
        <v xml:space="preserve"> </v>
      </c>
      <c r="E311" s="6"/>
      <c r="F311" s="6"/>
      <c r="G311" s="6"/>
      <c r="H311" s="6"/>
      <c r="I311" s="41"/>
      <c r="J311" s="42"/>
      <c r="K311" s="35">
        <f t="shared" si="79"/>
        <v>0</v>
      </c>
      <c r="L311" s="13">
        <f t="shared" si="80"/>
        <v>0</v>
      </c>
      <c r="M311" s="42"/>
      <c r="N311" s="103"/>
      <c r="O311" s="103"/>
      <c r="P311" s="109" t="str">
        <f t="shared" si="81"/>
        <v/>
      </c>
      <c r="Q311" s="35">
        <f t="shared" si="82"/>
        <v>0</v>
      </c>
      <c r="R311" s="13" t="str">
        <f t="shared" si="83"/>
        <v xml:space="preserve"> </v>
      </c>
      <c r="S311" s="480"/>
      <c r="T311" s="481"/>
      <c r="U311" s="121"/>
      <c r="V311" s="186">
        <f t="shared" si="84"/>
        <v>0</v>
      </c>
      <c r="W311" s="187"/>
      <c r="X311" s="188" t="s">
        <v>461</v>
      </c>
      <c r="Y311" s="189">
        <f t="shared" si="85"/>
        <v>0</v>
      </c>
      <c r="Z311" s="186">
        <f t="shared" si="86"/>
        <v>0</v>
      </c>
      <c r="AA311" s="187"/>
      <c r="AB311" s="188" t="s">
        <v>462</v>
      </c>
      <c r="AC311" s="191">
        <f t="shared" si="87"/>
        <v>0</v>
      </c>
      <c r="AD311" s="192">
        <f t="shared" si="88"/>
        <v>0</v>
      </c>
      <c r="AE311" s="482"/>
      <c r="AF311" s="482"/>
      <c r="AG311" s="482"/>
    </row>
    <row r="312" spans="1:33" s="141" customFormat="1" x14ac:dyDescent="0.2">
      <c r="A312" s="38"/>
      <c r="B312" s="34" t="str">
        <f>IF(A312="","",(VLOOKUP(A312,'II.Distribution of grant'!$A$6:$E$45,2,FALSE)))</f>
        <v/>
      </c>
      <c r="C312" s="34" t="str">
        <f>IF(A312="","",(VLOOKUP(A312,'II.Distribution of grant'!$A$6:$E$45,4,FALSE)))</f>
        <v/>
      </c>
      <c r="D312" s="11" t="str">
        <f>IF(C312=""," ",VLOOKUP(C312,'Ceiling - Project impl.'!$A$1:$F$204,2,FALSE))</f>
        <v xml:space="preserve"> </v>
      </c>
      <c r="E312" s="6"/>
      <c r="F312" s="6"/>
      <c r="G312" s="6"/>
      <c r="H312" s="6"/>
      <c r="I312" s="41"/>
      <c r="J312" s="42"/>
      <c r="K312" s="35">
        <f t="shared" si="79"/>
        <v>0</v>
      </c>
      <c r="L312" s="13">
        <f t="shared" si="80"/>
        <v>0</v>
      </c>
      <c r="M312" s="42"/>
      <c r="N312" s="103"/>
      <c r="O312" s="103"/>
      <c r="P312" s="109" t="str">
        <f t="shared" si="81"/>
        <v/>
      </c>
      <c r="Q312" s="35">
        <f t="shared" si="82"/>
        <v>0</v>
      </c>
      <c r="R312" s="13" t="str">
        <f t="shared" si="83"/>
        <v xml:space="preserve"> </v>
      </c>
      <c r="S312" s="480"/>
      <c r="T312" s="481"/>
      <c r="U312" s="121"/>
      <c r="V312" s="186">
        <f t="shared" si="84"/>
        <v>0</v>
      </c>
      <c r="W312" s="187"/>
      <c r="X312" s="188" t="s">
        <v>461</v>
      </c>
      <c r="Y312" s="189">
        <f t="shared" si="85"/>
        <v>0</v>
      </c>
      <c r="Z312" s="186">
        <f t="shared" si="86"/>
        <v>0</v>
      </c>
      <c r="AA312" s="187"/>
      <c r="AB312" s="188" t="s">
        <v>462</v>
      </c>
      <c r="AC312" s="191">
        <f t="shared" si="87"/>
        <v>0</v>
      </c>
      <c r="AD312" s="192">
        <f t="shared" si="88"/>
        <v>0</v>
      </c>
      <c r="AE312" s="482"/>
      <c r="AF312" s="482"/>
      <c r="AG312" s="482"/>
    </row>
    <row r="313" spans="1:33" s="141" customFormat="1" x14ac:dyDescent="0.2">
      <c r="A313" s="38"/>
      <c r="B313" s="34" t="str">
        <f>IF(A313="","",(VLOOKUP(A313,'II.Distribution of grant'!$A$6:$E$45,2,FALSE)))</f>
        <v/>
      </c>
      <c r="C313" s="34" t="str">
        <f>IF(A313="","",(VLOOKUP(A313,'II.Distribution of grant'!$A$6:$E$45,4,FALSE)))</f>
        <v/>
      </c>
      <c r="D313" s="11" t="str">
        <f>IF(C313=""," ",VLOOKUP(C313,'Ceiling - Project impl.'!$A$1:$F$204,2,FALSE))</f>
        <v xml:space="preserve"> </v>
      </c>
      <c r="E313" s="6"/>
      <c r="F313" s="6"/>
      <c r="G313" s="6"/>
      <c r="H313" s="6"/>
      <c r="I313" s="41"/>
      <c r="J313" s="42"/>
      <c r="K313" s="35">
        <f t="shared" si="79"/>
        <v>0</v>
      </c>
      <c r="L313" s="13">
        <f t="shared" si="80"/>
        <v>0</v>
      </c>
      <c r="M313" s="42"/>
      <c r="N313" s="103"/>
      <c r="O313" s="103"/>
      <c r="P313" s="109" t="str">
        <f t="shared" si="81"/>
        <v/>
      </c>
      <c r="Q313" s="35">
        <f t="shared" si="82"/>
        <v>0</v>
      </c>
      <c r="R313" s="13" t="str">
        <f t="shared" si="83"/>
        <v xml:space="preserve"> </v>
      </c>
      <c r="S313" s="480"/>
      <c r="T313" s="481"/>
      <c r="U313" s="121"/>
      <c r="V313" s="186">
        <f t="shared" si="84"/>
        <v>0</v>
      </c>
      <c r="W313" s="187"/>
      <c r="X313" s="188" t="s">
        <v>461</v>
      </c>
      <c r="Y313" s="189">
        <f t="shared" si="85"/>
        <v>0</v>
      </c>
      <c r="Z313" s="186">
        <f t="shared" si="86"/>
        <v>0</v>
      </c>
      <c r="AA313" s="187"/>
      <c r="AB313" s="188" t="s">
        <v>462</v>
      </c>
      <c r="AC313" s="191">
        <f t="shared" si="87"/>
        <v>0</v>
      </c>
      <c r="AD313" s="192">
        <f t="shared" si="88"/>
        <v>0</v>
      </c>
      <c r="AE313" s="482"/>
      <c r="AF313" s="482"/>
      <c r="AG313" s="482"/>
    </row>
    <row r="314" spans="1:33" s="141" customFormat="1" x14ac:dyDescent="0.2">
      <c r="A314" s="38"/>
      <c r="B314" s="34" t="str">
        <f>IF(A314="","",(VLOOKUP(A314,'II.Distribution of grant'!$A$6:$E$45,2,FALSE)))</f>
        <v/>
      </c>
      <c r="C314" s="34" t="str">
        <f>IF(A314="","",(VLOOKUP(A314,'II.Distribution of grant'!$A$6:$E$45,4,FALSE)))</f>
        <v/>
      </c>
      <c r="D314" s="11" t="str">
        <f>IF(C314=""," ",VLOOKUP(C314,'Ceiling - Project impl.'!$A$1:$F$204,2,FALSE))</f>
        <v xml:space="preserve"> </v>
      </c>
      <c r="E314" s="6"/>
      <c r="F314" s="6"/>
      <c r="G314" s="6"/>
      <c r="H314" s="6"/>
      <c r="I314" s="41"/>
      <c r="J314" s="42"/>
      <c r="K314" s="35">
        <f t="shared" si="79"/>
        <v>0</v>
      </c>
      <c r="L314" s="13">
        <f t="shared" si="80"/>
        <v>0</v>
      </c>
      <c r="M314" s="42"/>
      <c r="N314" s="103"/>
      <c r="O314" s="103"/>
      <c r="P314" s="109" t="str">
        <f t="shared" si="81"/>
        <v/>
      </c>
      <c r="Q314" s="35">
        <f t="shared" si="82"/>
        <v>0</v>
      </c>
      <c r="R314" s="13" t="str">
        <f t="shared" si="83"/>
        <v xml:space="preserve"> </v>
      </c>
      <c r="S314" s="480"/>
      <c r="T314" s="481"/>
      <c r="U314" s="121"/>
      <c r="V314" s="186">
        <f t="shared" si="84"/>
        <v>0</v>
      </c>
      <c r="W314" s="187"/>
      <c r="X314" s="188" t="s">
        <v>461</v>
      </c>
      <c r="Y314" s="189">
        <f t="shared" si="85"/>
        <v>0</v>
      </c>
      <c r="Z314" s="186">
        <f t="shared" si="86"/>
        <v>0</v>
      </c>
      <c r="AA314" s="187"/>
      <c r="AB314" s="188" t="s">
        <v>462</v>
      </c>
      <c r="AC314" s="191">
        <f t="shared" si="87"/>
        <v>0</v>
      </c>
      <c r="AD314" s="192">
        <f t="shared" si="88"/>
        <v>0</v>
      </c>
      <c r="AE314" s="482"/>
      <c r="AF314" s="482"/>
      <c r="AG314" s="482"/>
    </row>
    <row r="315" spans="1:33" s="141" customFormat="1" x14ac:dyDescent="0.2">
      <c r="A315" s="38"/>
      <c r="B315" s="34" t="str">
        <f>IF(A315="","",(VLOOKUP(A315,'II.Distribution of grant'!$A$6:$E$45,2,FALSE)))</f>
        <v/>
      </c>
      <c r="C315" s="34" t="str">
        <f>IF(A315="","",(VLOOKUP(A315,'II.Distribution of grant'!$A$6:$E$45,4,FALSE)))</f>
        <v/>
      </c>
      <c r="D315" s="11" t="str">
        <f>IF(C315=""," ",VLOOKUP(C315,'Ceiling - Project impl.'!$A$1:$F$204,2,FALSE))</f>
        <v xml:space="preserve"> </v>
      </c>
      <c r="E315" s="6"/>
      <c r="F315" s="6"/>
      <c r="G315" s="6"/>
      <c r="H315" s="6"/>
      <c r="I315" s="41"/>
      <c r="J315" s="42"/>
      <c r="K315" s="35">
        <f t="shared" si="79"/>
        <v>0</v>
      </c>
      <c r="L315" s="13">
        <f t="shared" si="80"/>
        <v>0</v>
      </c>
      <c r="M315" s="42"/>
      <c r="N315" s="103"/>
      <c r="O315" s="103"/>
      <c r="P315" s="109" t="str">
        <f t="shared" si="81"/>
        <v/>
      </c>
      <c r="Q315" s="35">
        <f t="shared" si="82"/>
        <v>0</v>
      </c>
      <c r="R315" s="13" t="str">
        <f t="shared" si="83"/>
        <v xml:space="preserve"> </v>
      </c>
      <c r="S315" s="480"/>
      <c r="T315" s="481"/>
      <c r="U315" s="121"/>
      <c r="V315" s="186">
        <f t="shared" si="84"/>
        <v>0</v>
      </c>
      <c r="W315" s="187"/>
      <c r="X315" s="188" t="s">
        <v>461</v>
      </c>
      <c r="Y315" s="189">
        <f t="shared" si="85"/>
        <v>0</v>
      </c>
      <c r="Z315" s="186">
        <f t="shared" si="86"/>
        <v>0</v>
      </c>
      <c r="AA315" s="187"/>
      <c r="AB315" s="188" t="s">
        <v>462</v>
      </c>
      <c r="AC315" s="191">
        <f t="shared" si="87"/>
        <v>0</v>
      </c>
      <c r="AD315" s="192">
        <f t="shared" si="88"/>
        <v>0</v>
      </c>
      <c r="AE315" s="482"/>
      <c r="AF315" s="482"/>
      <c r="AG315" s="482"/>
    </row>
    <row r="316" spans="1:33" s="141" customFormat="1" x14ac:dyDescent="0.2">
      <c r="A316" s="38"/>
      <c r="B316" s="34" t="str">
        <f>IF(A316="","",(VLOOKUP(A316,'II.Distribution of grant'!$A$6:$E$45,2,FALSE)))</f>
        <v/>
      </c>
      <c r="C316" s="34" t="str">
        <f>IF(A316="","",(VLOOKUP(A316,'II.Distribution of grant'!$A$6:$E$45,4,FALSE)))</f>
        <v/>
      </c>
      <c r="D316" s="11" t="str">
        <f>IF(C316=""," ",VLOOKUP(C316,'Ceiling - Project impl.'!$A$1:$F$204,2,FALSE))</f>
        <v xml:space="preserve"> </v>
      </c>
      <c r="E316" s="6"/>
      <c r="F316" s="6"/>
      <c r="G316" s="6"/>
      <c r="H316" s="6"/>
      <c r="I316" s="41"/>
      <c r="J316" s="42"/>
      <c r="K316" s="35">
        <f t="shared" si="79"/>
        <v>0</v>
      </c>
      <c r="L316" s="13">
        <f t="shared" si="80"/>
        <v>0</v>
      </c>
      <c r="M316" s="42"/>
      <c r="N316" s="103"/>
      <c r="O316" s="103"/>
      <c r="P316" s="109" t="str">
        <f t="shared" si="81"/>
        <v/>
      </c>
      <c r="Q316" s="35">
        <f t="shared" si="82"/>
        <v>0</v>
      </c>
      <c r="R316" s="13" t="str">
        <f t="shared" si="83"/>
        <v xml:space="preserve"> </v>
      </c>
      <c r="S316" s="480"/>
      <c r="T316" s="481"/>
      <c r="U316" s="121"/>
      <c r="V316" s="186">
        <f t="shared" si="84"/>
        <v>0</v>
      </c>
      <c r="W316" s="187"/>
      <c r="X316" s="188" t="s">
        <v>461</v>
      </c>
      <c r="Y316" s="189">
        <f t="shared" si="85"/>
        <v>0</v>
      </c>
      <c r="Z316" s="186">
        <f t="shared" si="86"/>
        <v>0</v>
      </c>
      <c r="AA316" s="187"/>
      <c r="AB316" s="188" t="s">
        <v>462</v>
      </c>
      <c r="AC316" s="191">
        <f t="shared" si="87"/>
        <v>0</v>
      </c>
      <c r="AD316" s="192">
        <f t="shared" si="88"/>
        <v>0</v>
      </c>
      <c r="AE316" s="482"/>
      <c r="AF316" s="482"/>
      <c r="AG316" s="482"/>
    </row>
    <row r="317" spans="1:33" s="141" customFormat="1" x14ac:dyDescent="0.2">
      <c r="A317" s="38"/>
      <c r="B317" s="34" t="str">
        <f>IF(A317="","",(VLOOKUP(A317,'II.Distribution of grant'!$A$6:$E$45,2,FALSE)))</f>
        <v/>
      </c>
      <c r="C317" s="34" t="str">
        <f>IF(A317="","",(VLOOKUP(A317,'II.Distribution of grant'!$A$6:$E$45,4,FALSE)))</f>
        <v/>
      </c>
      <c r="D317" s="11" t="str">
        <f>IF(C317=""," ",VLOOKUP(C317,'Ceiling - Project impl.'!$A$1:$F$204,2,FALSE))</f>
        <v xml:space="preserve"> </v>
      </c>
      <c r="E317" s="6"/>
      <c r="F317" s="6"/>
      <c r="G317" s="6"/>
      <c r="H317" s="6"/>
      <c r="I317" s="41"/>
      <c r="J317" s="42"/>
      <c r="K317" s="35">
        <f t="shared" si="79"/>
        <v>0</v>
      </c>
      <c r="L317" s="13">
        <f t="shared" si="80"/>
        <v>0</v>
      </c>
      <c r="M317" s="42"/>
      <c r="N317" s="103"/>
      <c r="O317" s="103"/>
      <c r="P317" s="109" t="str">
        <f t="shared" si="81"/>
        <v/>
      </c>
      <c r="Q317" s="35">
        <f t="shared" si="82"/>
        <v>0</v>
      </c>
      <c r="R317" s="13" t="str">
        <f t="shared" si="83"/>
        <v xml:space="preserve"> </v>
      </c>
      <c r="S317" s="480"/>
      <c r="T317" s="481"/>
      <c r="U317" s="121"/>
      <c r="V317" s="186">
        <f t="shared" si="84"/>
        <v>0</v>
      </c>
      <c r="W317" s="187"/>
      <c r="X317" s="188" t="s">
        <v>461</v>
      </c>
      <c r="Y317" s="189">
        <f t="shared" si="85"/>
        <v>0</v>
      </c>
      <c r="Z317" s="186">
        <f t="shared" si="86"/>
        <v>0</v>
      </c>
      <c r="AA317" s="187"/>
      <c r="AB317" s="188" t="s">
        <v>462</v>
      </c>
      <c r="AC317" s="191">
        <f t="shared" si="87"/>
        <v>0</v>
      </c>
      <c r="AD317" s="192">
        <f t="shared" si="88"/>
        <v>0</v>
      </c>
      <c r="AE317" s="482"/>
      <c r="AF317" s="482"/>
      <c r="AG317" s="482"/>
    </row>
    <row r="318" spans="1:33" s="141" customFormat="1" x14ac:dyDescent="0.2">
      <c r="A318" s="38"/>
      <c r="B318" s="34" t="str">
        <f>IF(A318="","",(VLOOKUP(A318,'II.Distribution of grant'!$A$6:$E$45,2,FALSE)))</f>
        <v/>
      </c>
      <c r="C318" s="34" t="str">
        <f>IF(A318="","",(VLOOKUP(A318,'II.Distribution of grant'!$A$6:$E$45,4,FALSE)))</f>
        <v/>
      </c>
      <c r="D318" s="11" t="str">
        <f>IF(C318=""," ",VLOOKUP(C318,'Ceiling - Project impl.'!$A$1:$F$204,2,FALSE))</f>
        <v xml:space="preserve"> </v>
      </c>
      <c r="E318" s="6"/>
      <c r="F318" s="6"/>
      <c r="G318" s="6"/>
      <c r="H318" s="6"/>
      <c r="I318" s="41"/>
      <c r="J318" s="42"/>
      <c r="K318" s="35">
        <f t="shared" si="79"/>
        <v>0</v>
      </c>
      <c r="L318" s="13">
        <f t="shared" si="80"/>
        <v>0</v>
      </c>
      <c r="M318" s="42"/>
      <c r="N318" s="103"/>
      <c r="O318" s="103"/>
      <c r="P318" s="109" t="str">
        <f t="shared" si="81"/>
        <v/>
      </c>
      <c r="Q318" s="35">
        <f t="shared" si="82"/>
        <v>0</v>
      </c>
      <c r="R318" s="13" t="str">
        <f t="shared" si="83"/>
        <v xml:space="preserve"> </v>
      </c>
      <c r="S318" s="480"/>
      <c r="T318" s="481"/>
      <c r="U318" s="121"/>
      <c r="V318" s="186">
        <f t="shared" si="84"/>
        <v>0</v>
      </c>
      <c r="W318" s="187"/>
      <c r="X318" s="188" t="s">
        <v>461</v>
      </c>
      <c r="Y318" s="189">
        <f t="shared" si="85"/>
        <v>0</v>
      </c>
      <c r="Z318" s="186">
        <f t="shared" si="86"/>
        <v>0</v>
      </c>
      <c r="AA318" s="187"/>
      <c r="AB318" s="188" t="s">
        <v>462</v>
      </c>
      <c r="AC318" s="191">
        <f t="shared" si="87"/>
        <v>0</v>
      </c>
      <c r="AD318" s="192">
        <f t="shared" si="88"/>
        <v>0</v>
      </c>
      <c r="AE318" s="482"/>
      <c r="AF318" s="482"/>
      <c r="AG318" s="482"/>
    </row>
    <row r="319" spans="1:33" s="141" customFormat="1" x14ac:dyDescent="0.2">
      <c r="A319" s="38"/>
      <c r="B319" s="34" t="str">
        <f>IF(A319="","",(VLOOKUP(A319,'II.Distribution of grant'!$A$6:$E$45,2,FALSE)))</f>
        <v/>
      </c>
      <c r="C319" s="34" t="str">
        <f>IF(A319="","",(VLOOKUP(A319,'II.Distribution of grant'!$A$6:$E$45,4,FALSE)))</f>
        <v/>
      </c>
      <c r="D319" s="11" t="str">
        <f>IF(C319=""," ",VLOOKUP(C319,'Ceiling - Project impl.'!$A$1:$F$204,2,FALSE))</f>
        <v xml:space="preserve"> </v>
      </c>
      <c r="E319" s="6"/>
      <c r="F319" s="6"/>
      <c r="G319" s="6"/>
      <c r="H319" s="6"/>
      <c r="I319" s="41"/>
      <c r="J319" s="42"/>
      <c r="K319" s="35">
        <f t="shared" si="79"/>
        <v>0</v>
      </c>
      <c r="L319" s="13">
        <f t="shared" si="80"/>
        <v>0</v>
      </c>
      <c r="M319" s="42"/>
      <c r="N319" s="103"/>
      <c r="O319" s="103"/>
      <c r="P319" s="109" t="str">
        <f t="shared" si="81"/>
        <v/>
      </c>
      <c r="Q319" s="35">
        <f t="shared" si="82"/>
        <v>0</v>
      </c>
      <c r="R319" s="13" t="str">
        <f t="shared" si="83"/>
        <v xml:space="preserve"> </v>
      </c>
      <c r="S319" s="480"/>
      <c r="T319" s="481"/>
      <c r="U319" s="121"/>
      <c r="V319" s="186">
        <f t="shared" si="84"/>
        <v>0</v>
      </c>
      <c r="W319" s="187"/>
      <c r="X319" s="188" t="s">
        <v>461</v>
      </c>
      <c r="Y319" s="189">
        <f t="shared" si="85"/>
        <v>0</v>
      </c>
      <c r="Z319" s="186">
        <f t="shared" si="86"/>
        <v>0</v>
      </c>
      <c r="AA319" s="187"/>
      <c r="AB319" s="188" t="s">
        <v>462</v>
      </c>
      <c r="AC319" s="191">
        <f t="shared" si="87"/>
        <v>0</v>
      </c>
      <c r="AD319" s="192">
        <f t="shared" si="88"/>
        <v>0</v>
      </c>
      <c r="AE319" s="482"/>
      <c r="AF319" s="482"/>
      <c r="AG319" s="482"/>
    </row>
    <row r="320" spans="1:33" s="141" customFormat="1" x14ac:dyDescent="0.2">
      <c r="A320" s="38"/>
      <c r="B320" s="34" t="str">
        <f>IF(A320="","",(VLOOKUP(A320,'II.Distribution of grant'!$A$6:$E$45,2,FALSE)))</f>
        <v/>
      </c>
      <c r="C320" s="34" t="str">
        <f>IF(A320="","",(VLOOKUP(A320,'II.Distribution of grant'!$A$6:$E$45,4,FALSE)))</f>
        <v/>
      </c>
      <c r="D320" s="11" t="str">
        <f>IF(C320=""," ",VLOOKUP(C320,'Ceiling - Project impl.'!$A$1:$F$204,2,FALSE))</f>
        <v xml:space="preserve"> </v>
      </c>
      <c r="E320" s="6"/>
      <c r="F320" s="6"/>
      <c r="G320" s="6"/>
      <c r="H320" s="6"/>
      <c r="I320" s="41"/>
      <c r="J320" s="42"/>
      <c r="K320" s="35">
        <f t="shared" si="79"/>
        <v>0</v>
      </c>
      <c r="L320" s="13">
        <f t="shared" si="80"/>
        <v>0</v>
      </c>
      <c r="M320" s="42"/>
      <c r="N320" s="103"/>
      <c r="O320" s="103"/>
      <c r="P320" s="109" t="str">
        <f t="shared" si="81"/>
        <v/>
      </c>
      <c r="Q320" s="35">
        <f t="shared" si="82"/>
        <v>0</v>
      </c>
      <c r="R320" s="13" t="str">
        <f t="shared" si="83"/>
        <v xml:space="preserve"> </v>
      </c>
      <c r="S320" s="480"/>
      <c r="T320" s="481"/>
      <c r="U320" s="121"/>
      <c r="V320" s="186">
        <f t="shared" si="84"/>
        <v>0</v>
      </c>
      <c r="W320" s="187"/>
      <c r="X320" s="188" t="s">
        <v>461</v>
      </c>
      <c r="Y320" s="189">
        <f t="shared" si="85"/>
        <v>0</v>
      </c>
      <c r="Z320" s="186">
        <f t="shared" si="86"/>
        <v>0</v>
      </c>
      <c r="AA320" s="187"/>
      <c r="AB320" s="188" t="s">
        <v>462</v>
      </c>
      <c r="AC320" s="191">
        <f t="shared" si="87"/>
        <v>0</v>
      </c>
      <c r="AD320" s="192">
        <f t="shared" si="88"/>
        <v>0</v>
      </c>
      <c r="AE320" s="482"/>
      <c r="AF320" s="482"/>
      <c r="AG320" s="482"/>
    </row>
    <row r="321" spans="1:33" s="141" customFormat="1" x14ac:dyDescent="0.2">
      <c r="A321" s="38"/>
      <c r="B321" s="34" t="str">
        <f>IF(A321="","",(VLOOKUP(A321,'II.Distribution of grant'!$A$6:$E$45,2,FALSE)))</f>
        <v/>
      </c>
      <c r="C321" s="34" t="str">
        <f>IF(A321="","",(VLOOKUP(A321,'II.Distribution of grant'!$A$6:$E$45,4,FALSE)))</f>
        <v/>
      </c>
      <c r="D321" s="11" t="str">
        <f>IF(C321=""," ",VLOOKUP(C321,'Ceiling - Project impl.'!$A$1:$F$204,2,FALSE))</f>
        <v xml:space="preserve"> </v>
      </c>
      <c r="E321" s="6"/>
      <c r="F321" s="6"/>
      <c r="G321" s="6"/>
      <c r="H321" s="6"/>
      <c r="I321" s="41"/>
      <c r="J321" s="42"/>
      <c r="K321" s="35">
        <f t="shared" si="79"/>
        <v>0</v>
      </c>
      <c r="L321" s="13">
        <f t="shared" si="80"/>
        <v>0</v>
      </c>
      <c r="M321" s="42"/>
      <c r="N321" s="103"/>
      <c r="O321" s="103"/>
      <c r="P321" s="109" t="str">
        <f t="shared" si="81"/>
        <v/>
      </c>
      <c r="Q321" s="35">
        <f t="shared" si="82"/>
        <v>0</v>
      </c>
      <c r="R321" s="13" t="str">
        <f t="shared" si="83"/>
        <v xml:space="preserve"> </v>
      </c>
      <c r="S321" s="480"/>
      <c r="T321" s="481"/>
      <c r="U321" s="121"/>
      <c r="V321" s="186">
        <f t="shared" si="84"/>
        <v>0</v>
      </c>
      <c r="W321" s="187"/>
      <c r="X321" s="188" t="s">
        <v>461</v>
      </c>
      <c r="Y321" s="189">
        <f t="shared" si="85"/>
        <v>0</v>
      </c>
      <c r="Z321" s="186">
        <f t="shared" si="86"/>
        <v>0</v>
      </c>
      <c r="AA321" s="187"/>
      <c r="AB321" s="188" t="s">
        <v>462</v>
      </c>
      <c r="AC321" s="191">
        <f t="shared" si="87"/>
        <v>0</v>
      </c>
      <c r="AD321" s="192">
        <f t="shared" si="88"/>
        <v>0</v>
      </c>
      <c r="AE321" s="482"/>
      <c r="AF321" s="482"/>
      <c r="AG321" s="482"/>
    </row>
    <row r="322" spans="1:33" s="141" customFormat="1" x14ac:dyDescent="0.2">
      <c r="A322" s="38"/>
      <c r="B322" s="34" t="str">
        <f>IF(A322="","",(VLOOKUP(A322,'II.Distribution of grant'!$A$6:$E$45,2,FALSE)))</f>
        <v/>
      </c>
      <c r="C322" s="34" t="str">
        <f>IF(A322="","",(VLOOKUP(A322,'II.Distribution of grant'!$A$6:$E$45,4,FALSE)))</f>
        <v/>
      </c>
      <c r="D322" s="11" t="str">
        <f>IF(C322=""," ",VLOOKUP(C322,'Ceiling - Project impl.'!$A$1:$F$204,2,FALSE))</f>
        <v xml:space="preserve"> </v>
      </c>
      <c r="E322" s="6"/>
      <c r="F322" s="6"/>
      <c r="G322" s="6"/>
      <c r="H322" s="6"/>
      <c r="I322" s="41"/>
      <c r="J322" s="42"/>
      <c r="K322" s="35">
        <f t="shared" si="79"/>
        <v>0</v>
      </c>
      <c r="L322" s="13">
        <f t="shared" si="80"/>
        <v>0</v>
      </c>
      <c r="M322" s="42"/>
      <c r="N322" s="103"/>
      <c r="O322" s="103"/>
      <c r="P322" s="109" t="str">
        <f t="shared" si="81"/>
        <v/>
      </c>
      <c r="Q322" s="35">
        <f t="shared" si="82"/>
        <v>0</v>
      </c>
      <c r="R322" s="13" t="str">
        <f t="shared" si="83"/>
        <v xml:space="preserve"> </v>
      </c>
      <c r="S322" s="480"/>
      <c r="T322" s="481"/>
      <c r="U322" s="121"/>
      <c r="V322" s="186">
        <f t="shared" si="84"/>
        <v>0</v>
      </c>
      <c r="W322" s="187"/>
      <c r="X322" s="188" t="s">
        <v>461</v>
      </c>
      <c r="Y322" s="189">
        <f t="shared" si="85"/>
        <v>0</v>
      </c>
      <c r="Z322" s="186">
        <f t="shared" si="86"/>
        <v>0</v>
      </c>
      <c r="AA322" s="187"/>
      <c r="AB322" s="188" t="s">
        <v>462</v>
      </c>
      <c r="AC322" s="191">
        <f t="shared" si="87"/>
        <v>0</v>
      </c>
      <c r="AD322" s="192">
        <f t="shared" si="88"/>
        <v>0</v>
      </c>
      <c r="AE322" s="482"/>
      <c r="AF322" s="482"/>
      <c r="AG322" s="482"/>
    </row>
    <row r="323" spans="1:33" s="141" customFormat="1" x14ac:dyDescent="0.2">
      <c r="A323" s="38"/>
      <c r="B323" s="34" t="str">
        <f>IF(A323="","",(VLOOKUP(A323,'II.Distribution of grant'!$A$6:$E$45,2,FALSE)))</f>
        <v/>
      </c>
      <c r="C323" s="34" t="str">
        <f>IF(A323="","",(VLOOKUP(A323,'II.Distribution of grant'!$A$6:$E$45,4,FALSE)))</f>
        <v/>
      </c>
      <c r="D323" s="11" t="str">
        <f>IF(C323=""," ",VLOOKUP(C323,'Ceiling - Project impl.'!$A$1:$F$204,2,FALSE))</f>
        <v xml:space="preserve"> </v>
      </c>
      <c r="E323" s="6"/>
      <c r="F323" s="6"/>
      <c r="G323" s="6"/>
      <c r="H323" s="6"/>
      <c r="I323" s="41"/>
      <c r="J323" s="42"/>
      <c r="K323" s="35">
        <f t="shared" si="79"/>
        <v>0</v>
      </c>
      <c r="L323" s="13">
        <f t="shared" si="80"/>
        <v>0</v>
      </c>
      <c r="M323" s="42"/>
      <c r="N323" s="103"/>
      <c r="O323" s="103"/>
      <c r="P323" s="109" t="str">
        <f t="shared" si="81"/>
        <v/>
      </c>
      <c r="Q323" s="35">
        <f t="shared" si="82"/>
        <v>0</v>
      </c>
      <c r="R323" s="13" t="str">
        <f t="shared" si="83"/>
        <v xml:space="preserve"> </v>
      </c>
      <c r="S323" s="480"/>
      <c r="T323" s="481"/>
      <c r="U323" s="121"/>
      <c r="V323" s="186">
        <f t="shared" si="84"/>
        <v>0</v>
      </c>
      <c r="W323" s="187"/>
      <c r="X323" s="188" t="s">
        <v>461</v>
      </c>
      <c r="Y323" s="189">
        <f t="shared" si="85"/>
        <v>0</v>
      </c>
      <c r="Z323" s="186">
        <f t="shared" si="86"/>
        <v>0</v>
      </c>
      <c r="AA323" s="187"/>
      <c r="AB323" s="188" t="s">
        <v>462</v>
      </c>
      <c r="AC323" s="191">
        <f t="shared" si="87"/>
        <v>0</v>
      </c>
      <c r="AD323" s="192">
        <f t="shared" si="88"/>
        <v>0</v>
      </c>
      <c r="AE323" s="482"/>
      <c r="AF323" s="482"/>
      <c r="AG323" s="482"/>
    </row>
    <row r="324" spans="1:33" s="141" customFormat="1" x14ac:dyDescent="0.2">
      <c r="A324" s="38"/>
      <c r="B324" s="34" t="str">
        <f>IF(A324="","",(VLOOKUP(A324,'II.Distribution of grant'!$A$6:$E$45,2,FALSE)))</f>
        <v/>
      </c>
      <c r="C324" s="34" t="str">
        <f>IF(A324="","",(VLOOKUP(A324,'II.Distribution of grant'!$A$6:$E$45,4,FALSE)))</f>
        <v/>
      </c>
      <c r="D324" s="11" t="str">
        <f>IF(C324=""," ",VLOOKUP(C324,'Ceiling - Project impl.'!$A$1:$F$204,2,FALSE))</f>
        <v xml:space="preserve"> </v>
      </c>
      <c r="E324" s="6"/>
      <c r="F324" s="6"/>
      <c r="G324" s="6"/>
      <c r="H324" s="6"/>
      <c r="I324" s="41"/>
      <c r="J324" s="42"/>
      <c r="K324" s="35">
        <f t="shared" si="79"/>
        <v>0</v>
      </c>
      <c r="L324" s="13">
        <f t="shared" si="80"/>
        <v>0</v>
      </c>
      <c r="M324" s="42"/>
      <c r="N324" s="103"/>
      <c r="O324" s="103"/>
      <c r="P324" s="109" t="str">
        <f t="shared" si="81"/>
        <v/>
      </c>
      <c r="Q324" s="35">
        <f t="shared" si="82"/>
        <v>0</v>
      </c>
      <c r="R324" s="13" t="str">
        <f t="shared" si="83"/>
        <v xml:space="preserve"> </v>
      </c>
      <c r="S324" s="480"/>
      <c r="T324" s="481"/>
      <c r="U324" s="121"/>
      <c r="V324" s="186">
        <f t="shared" si="84"/>
        <v>0</v>
      </c>
      <c r="W324" s="187"/>
      <c r="X324" s="188" t="s">
        <v>461</v>
      </c>
      <c r="Y324" s="189">
        <f t="shared" si="85"/>
        <v>0</v>
      </c>
      <c r="Z324" s="186">
        <f t="shared" si="86"/>
        <v>0</v>
      </c>
      <c r="AA324" s="187"/>
      <c r="AB324" s="188" t="s">
        <v>462</v>
      </c>
      <c r="AC324" s="191">
        <f t="shared" si="87"/>
        <v>0</v>
      </c>
      <c r="AD324" s="192">
        <f t="shared" si="88"/>
        <v>0</v>
      </c>
      <c r="AE324" s="482"/>
      <c r="AF324" s="482"/>
      <c r="AG324" s="482"/>
    </row>
    <row r="325" spans="1:33" s="141" customFormat="1" x14ac:dyDescent="0.2">
      <c r="A325" s="38"/>
      <c r="B325" s="34" t="str">
        <f>IF(A325="","",(VLOOKUP(A325,'II.Distribution of grant'!$A$6:$E$45,2,FALSE)))</f>
        <v/>
      </c>
      <c r="C325" s="34" t="str">
        <f>IF(A325="","",(VLOOKUP(A325,'II.Distribution of grant'!$A$6:$E$45,4,FALSE)))</f>
        <v/>
      </c>
      <c r="D325" s="11" t="str">
        <f>IF(C325=""," ",VLOOKUP(C325,'Ceiling - Project impl.'!$A$1:$F$204,2,FALSE))</f>
        <v xml:space="preserve"> </v>
      </c>
      <c r="E325" s="6"/>
      <c r="F325" s="6"/>
      <c r="G325" s="6"/>
      <c r="H325" s="6"/>
      <c r="I325" s="41"/>
      <c r="J325" s="42"/>
      <c r="K325" s="35">
        <f t="shared" si="79"/>
        <v>0</v>
      </c>
      <c r="L325" s="13">
        <f t="shared" si="80"/>
        <v>0</v>
      </c>
      <c r="M325" s="42"/>
      <c r="N325" s="103"/>
      <c r="O325" s="103"/>
      <c r="P325" s="109" t="str">
        <f t="shared" si="81"/>
        <v/>
      </c>
      <c r="Q325" s="35">
        <f t="shared" si="82"/>
        <v>0</v>
      </c>
      <c r="R325" s="13" t="str">
        <f t="shared" si="83"/>
        <v xml:space="preserve"> </v>
      </c>
      <c r="S325" s="480"/>
      <c r="T325" s="481"/>
      <c r="U325" s="121"/>
      <c r="V325" s="186">
        <f t="shared" si="84"/>
        <v>0</v>
      </c>
      <c r="W325" s="187"/>
      <c r="X325" s="188" t="s">
        <v>461</v>
      </c>
      <c r="Y325" s="189">
        <f t="shared" si="85"/>
        <v>0</v>
      </c>
      <c r="Z325" s="186">
        <f t="shared" si="86"/>
        <v>0</v>
      </c>
      <c r="AA325" s="187"/>
      <c r="AB325" s="188" t="s">
        <v>462</v>
      </c>
      <c r="AC325" s="191">
        <f t="shared" si="87"/>
        <v>0</v>
      </c>
      <c r="AD325" s="192">
        <f t="shared" si="88"/>
        <v>0</v>
      </c>
      <c r="AE325" s="482"/>
      <c r="AF325" s="482"/>
      <c r="AG325" s="482"/>
    </row>
    <row r="326" spans="1:33" s="141" customFormat="1" x14ac:dyDescent="0.2">
      <c r="A326" s="38"/>
      <c r="B326" s="34" t="str">
        <f>IF(A326="","",(VLOOKUP(A326,'II.Distribution of grant'!$A$6:$E$45,2,FALSE)))</f>
        <v/>
      </c>
      <c r="C326" s="34" t="str">
        <f>IF(A326="","",(VLOOKUP(A326,'II.Distribution of grant'!$A$6:$E$45,4,FALSE)))</f>
        <v/>
      </c>
      <c r="D326" s="11" t="str">
        <f>IF(C326=""," ",VLOOKUP(C326,'Ceiling - Project impl.'!$A$1:$F$204,2,FALSE))</f>
        <v xml:space="preserve"> </v>
      </c>
      <c r="E326" s="6"/>
      <c r="F326" s="6"/>
      <c r="G326" s="6"/>
      <c r="H326" s="6"/>
      <c r="I326" s="41"/>
      <c r="J326" s="42"/>
      <c r="K326" s="35">
        <f t="shared" si="79"/>
        <v>0</v>
      </c>
      <c r="L326" s="13">
        <f t="shared" si="80"/>
        <v>0</v>
      </c>
      <c r="M326" s="42"/>
      <c r="N326" s="103"/>
      <c r="O326" s="103"/>
      <c r="P326" s="109" t="str">
        <f t="shared" si="81"/>
        <v/>
      </c>
      <c r="Q326" s="35">
        <f t="shared" si="82"/>
        <v>0</v>
      </c>
      <c r="R326" s="13" t="str">
        <f t="shared" si="83"/>
        <v xml:space="preserve"> </v>
      </c>
      <c r="S326" s="480"/>
      <c r="T326" s="481"/>
      <c r="U326" s="121"/>
      <c r="V326" s="186">
        <f t="shared" si="84"/>
        <v>0</v>
      </c>
      <c r="W326" s="187"/>
      <c r="X326" s="188" t="s">
        <v>461</v>
      </c>
      <c r="Y326" s="189">
        <f t="shared" si="85"/>
        <v>0</v>
      </c>
      <c r="Z326" s="186">
        <f t="shared" si="86"/>
        <v>0</v>
      </c>
      <c r="AA326" s="187"/>
      <c r="AB326" s="188" t="s">
        <v>462</v>
      </c>
      <c r="AC326" s="191">
        <f t="shared" si="87"/>
        <v>0</v>
      </c>
      <c r="AD326" s="192">
        <f t="shared" si="88"/>
        <v>0</v>
      </c>
      <c r="AE326" s="482"/>
      <c r="AF326" s="482"/>
      <c r="AG326" s="482"/>
    </row>
    <row r="327" spans="1:33" s="141" customFormat="1" x14ac:dyDescent="0.2">
      <c r="A327" s="38"/>
      <c r="B327" s="34" t="str">
        <f>IF(A327="","",(VLOOKUP(A327,'II.Distribution of grant'!$A$6:$E$45,2,FALSE)))</f>
        <v/>
      </c>
      <c r="C327" s="34" t="str">
        <f>IF(A327="","",(VLOOKUP(A327,'II.Distribution of grant'!$A$6:$E$45,4,FALSE)))</f>
        <v/>
      </c>
      <c r="D327" s="11" t="str">
        <f>IF(C327=""," ",VLOOKUP(C327,'Ceiling - Project impl.'!$A$1:$F$204,2,FALSE))</f>
        <v xml:space="preserve"> </v>
      </c>
      <c r="E327" s="6"/>
      <c r="F327" s="6"/>
      <c r="G327" s="6"/>
      <c r="H327" s="6"/>
      <c r="I327" s="41"/>
      <c r="J327" s="42"/>
      <c r="K327" s="35">
        <f t="shared" si="79"/>
        <v>0</v>
      </c>
      <c r="L327" s="13">
        <f t="shared" si="80"/>
        <v>0</v>
      </c>
      <c r="M327" s="42"/>
      <c r="N327" s="103"/>
      <c r="O327" s="103"/>
      <c r="P327" s="109" t="str">
        <f t="shared" si="81"/>
        <v/>
      </c>
      <c r="Q327" s="35">
        <f t="shared" si="82"/>
        <v>0</v>
      </c>
      <c r="R327" s="13" t="str">
        <f t="shared" si="83"/>
        <v xml:space="preserve"> </v>
      </c>
      <c r="S327" s="480"/>
      <c r="T327" s="481"/>
      <c r="U327" s="121"/>
      <c r="V327" s="186">
        <f t="shared" si="84"/>
        <v>0</v>
      </c>
      <c r="W327" s="187"/>
      <c r="X327" s="188" t="s">
        <v>461</v>
      </c>
      <c r="Y327" s="189">
        <f t="shared" si="85"/>
        <v>0</v>
      </c>
      <c r="Z327" s="186">
        <f t="shared" si="86"/>
        <v>0</v>
      </c>
      <c r="AA327" s="187"/>
      <c r="AB327" s="188" t="s">
        <v>462</v>
      </c>
      <c r="AC327" s="191">
        <f t="shared" si="87"/>
        <v>0</v>
      </c>
      <c r="AD327" s="192">
        <f t="shared" si="88"/>
        <v>0</v>
      </c>
      <c r="AE327" s="482"/>
      <c r="AF327" s="482"/>
      <c r="AG327" s="482"/>
    </row>
    <row r="328" spans="1:33" s="141" customFormat="1" x14ac:dyDescent="0.2">
      <c r="A328" s="38"/>
      <c r="B328" s="34" t="str">
        <f>IF(A328="","",(VLOOKUP(A328,'II.Distribution of grant'!$A$6:$E$45,2,FALSE)))</f>
        <v/>
      </c>
      <c r="C328" s="34" t="str">
        <f>IF(A328="","",(VLOOKUP(A328,'II.Distribution of grant'!$A$6:$E$45,4,FALSE)))</f>
        <v/>
      </c>
      <c r="D328" s="11" t="str">
        <f>IF(C328=""," ",VLOOKUP(C328,'Ceiling - Project impl.'!$A$1:$F$204,2,FALSE))</f>
        <v xml:space="preserve"> </v>
      </c>
      <c r="E328" s="6"/>
      <c r="F328" s="6"/>
      <c r="G328" s="6"/>
      <c r="H328" s="6"/>
      <c r="I328" s="41"/>
      <c r="J328" s="42"/>
      <c r="K328" s="35">
        <f t="shared" si="79"/>
        <v>0</v>
      </c>
      <c r="L328" s="13">
        <f t="shared" si="80"/>
        <v>0</v>
      </c>
      <c r="M328" s="42"/>
      <c r="N328" s="103"/>
      <c r="O328" s="103"/>
      <c r="P328" s="109" t="str">
        <f t="shared" si="81"/>
        <v/>
      </c>
      <c r="Q328" s="35">
        <f t="shared" si="82"/>
        <v>0</v>
      </c>
      <c r="R328" s="13" t="str">
        <f t="shared" si="83"/>
        <v xml:space="preserve"> </v>
      </c>
      <c r="S328" s="480"/>
      <c r="T328" s="481"/>
      <c r="U328" s="121"/>
      <c r="V328" s="186">
        <f t="shared" si="84"/>
        <v>0</v>
      </c>
      <c r="W328" s="187"/>
      <c r="X328" s="188" t="s">
        <v>461</v>
      </c>
      <c r="Y328" s="189">
        <f t="shared" si="85"/>
        <v>0</v>
      </c>
      <c r="Z328" s="186">
        <f t="shared" si="86"/>
        <v>0</v>
      </c>
      <c r="AA328" s="187"/>
      <c r="AB328" s="188" t="s">
        <v>462</v>
      </c>
      <c r="AC328" s="191">
        <f t="shared" si="87"/>
        <v>0</v>
      </c>
      <c r="AD328" s="192">
        <f t="shared" si="88"/>
        <v>0</v>
      </c>
      <c r="AE328" s="482"/>
      <c r="AF328" s="482"/>
      <c r="AG328" s="482"/>
    </row>
    <row r="329" spans="1:33" s="141" customFormat="1" x14ac:dyDescent="0.2">
      <c r="A329" s="38"/>
      <c r="B329" s="34" t="str">
        <f>IF(A329="","",(VLOOKUP(A329,'II.Distribution of grant'!$A$6:$E$45,2,FALSE)))</f>
        <v/>
      </c>
      <c r="C329" s="34" t="str">
        <f>IF(A329="","",(VLOOKUP(A329,'II.Distribution of grant'!$A$6:$E$45,4,FALSE)))</f>
        <v/>
      </c>
      <c r="D329" s="11" t="str">
        <f>IF(C329=""," ",VLOOKUP(C329,'Ceiling - Project impl.'!$A$1:$F$204,2,FALSE))</f>
        <v xml:space="preserve"> </v>
      </c>
      <c r="E329" s="6"/>
      <c r="F329" s="6"/>
      <c r="G329" s="6"/>
      <c r="H329" s="6"/>
      <c r="I329" s="41"/>
      <c r="J329" s="42"/>
      <c r="K329" s="35">
        <f t="shared" si="79"/>
        <v>0</v>
      </c>
      <c r="L329" s="13">
        <f t="shared" si="80"/>
        <v>0</v>
      </c>
      <c r="M329" s="42"/>
      <c r="N329" s="103"/>
      <c r="O329" s="103"/>
      <c r="P329" s="109" t="str">
        <f t="shared" si="81"/>
        <v/>
      </c>
      <c r="Q329" s="35">
        <f t="shared" si="82"/>
        <v>0</v>
      </c>
      <c r="R329" s="13" t="str">
        <f t="shared" si="83"/>
        <v xml:space="preserve"> </v>
      </c>
      <c r="S329" s="480"/>
      <c r="T329" s="481"/>
      <c r="U329" s="121"/>
      <c r="V329" s="186">
        <f t="shared" si="84"/>
        <v>0</v>
      </c>
      <c r="W329" s="187"/>
      <c r="X329" s="188" t="s">
        <v>461</v>
      </c>
      <c r="Y329" s="189">
        <f t="shared" si="85"/>
        <v>0</v>
      </c>
      <c r="Z329" s="186">
        <f t="shared" si="86"/>
        <v>0</v>
      </c>
      <c r="AA329" s="187"/>
      <c r="AB329" s="188" t="s">
        <v>462</v>
      </c>
      <c r="AC329" s="191">
        <f t="shared" si="87"/>
        <v>0</v>
      </c>
      <c r="AD329" s="192">
        <f t="shared" si="88"/>
        <v>0</v>
      </c>
      <c r="AE329" s="482"/>
      <c r="AF329" s="482"/>
      <c r="AG329" s="482"/>
    </row>
    <row r="330" spans="1:33" s="141" customFormat="1" x14ac:dyDescent="0.2">
      <c r="A330" s="38"/>
      <c r="B330" s="34" t="str">
        <f>IF(A330="","",(VLOOKUP(A330,'II.Distribution of grant'!$A$6:$E$45,2,FALSE)))</f>
        <v/>
      </c>
      <c r="C330" s="34" t="str">
        <f>IF(A330="","",(VLOOKUP(A330,'II.Distribution of grant'!$A$6:$E$45,4,FALSE)))</f>
        <v/>
      </c>
      <c r="D330" s="11" t="str">
        <f>IF(C330=""," ",VLOOKUP(C330,'Ceiling - Project impl.'!$A$1:$F$204,2,FALSE))</f>
        <v xml:space="preserve"> </v>
      </c>
      <c r="E330" s="6"/>
      <c r="F330" s="6"/>
      <c r="G330" s="6"/>
      <c r="H330" s="6"/>
      <c r="I330" s="41"/>
      <c r="J330" s="42"/>
      <c r="K330" s="35">
        <f t="shared" si="79"/>
        <v>0</v>
      </c>
      <c r="L330" s="13">
        <f t="shared" si="80"/>
        <v>0</v>
      </c>
      <c r="M330" s="42"/>
      <c r="N330" s="103"/>
      <c r="O330" s="103"/>
      <c r="P330" s="109" t="str">
        <f t="shared" si="81"/>
        <v/>
      </c>
      <c r="Q330" s="35">
        <f t="shared" si="82"/>
        <v>0</v>
      </c>
      <c r="R330" s="13" t="str">
        <f t="shared" si="83"/>
        <v xml:space="preserve"> </v>
      </c>
      <c r="S330" s="480"/>
      <c r="T330" s="481"/>
      <c r="U330" s="121"/>
      <c r="V330" s="186">
        <f t="shared" si="84"/>
        <v>0</v>
      </c>
      <c r="W330" s="187"/>
      <c r="X330" s="188" t="s">
        <v>461</v>
      </c>
      <c r="Y330" s="189">
        <f t="shared" si="85"/>
        <v>0</v>
      </c>
      <c r="Z330" s="186">
        <f t="shared" si="86"/>
        <v>0</v>
      </c>
      <c r="AA330" s="187"/>
      <c r="AB330" s="188" t="s">
        <v>462</v>
      </c>
      <c r="AC330" s="191">
        <f t="shared" si="87"/>
        <v>0</v>
      </c>
      <c r="AD330" s="192">
        <f t="shared" si="88"/>
        <v>0</v>
      </c>
      <c r="AE330" s="482"/>
      <c r="AF330" s="482"/>
      <c r="AG330" s="482"/>
    </row>
    <row r="331" spans="1:33" s="141" customFormat="1" x14ac:dyDescent="0.2">
      <c r="A331" s="38"/>
      <c r="B331" s="34" t="str">
        <f>IF(A331="","",(VLOOKUP(A331,'II.Distribution of grant'!$A$6:$E$45,2,FALSE)))</f>
        <v/>
      </c>
      <c r="C331" s="34" t="str">
        <f>IF(A331="","",(VLOOKUP(A331,'II.Distribution of grant'!$A$6:$E$45,4,FALSE)))</f>
        <v/>
      </c>
      <c r="D331" s="11" t="str">
        <f>IF(C331=""," ",VLOOKUP(C331,'Ceiling - Project impl.'!$A$1:$F$204,2,FALSE))</f>
        <v xml:space="preserve"> </v>
      </c>
      <c r="E331" s="6"/>
      <c r="F331" s="6"/>
      <c r="G331" s="6"/>
      <c r="H331" s="6"/>
      <c r="I331" s="41"/>
      <c r="J331" s="42"/>
      <c r="K331" s="35">
        <f t="shared" si="79"/>
        <v>0</v>
      </c>
      <c r="L331" s="13">
        <f t="shared" si="80"/>
        <v>0</v>
      </c>
      <c r="M331" s="42"/>
      <c r="N331" s="103"/>
      <c r="O331" s="103"/>
      <c r="P331" s="109" t="str">
        <f t="shared" si="81"/>
        <v/>
      </c>
      <c r="Q331" s="35">
        <f t="shared" si="82"/>
        <v>0</v>
      </c>
      <c r="R331" s="13" t="str">
        <f t="shared" si="83"/>
        <v xml:space="preserve"> </v>
      </c>
      <c r="S331" s="480"/>
      <c r="T331" s="481"/>
      <c r="U331" s="121"/>
      <c r="V331" s="186">
        <f t="shared" si="84"/>
        <v>0</v>
      </c>
      <c r="W331" s="187"/>
      <c r="X331" s="188" t="s">
        <v>461</v>
      </c>
      <c r="Y331" s="189">
        <f t="shared" si="85"/>
        <v>0</v>
      </c>
      <c r="Z331" s="186">
        <f t="shared" si="86"/>
        <v>0</v>
      </c>
      <c r="AA331" s="187"/>
      <c r="AB331" s="188" t="s">
        <v>462</v>
      </c>
      <c r="AC331" s="191">
        <f t="shared" si="87"/>
        <v>0</v>
      </c>
      <c r="AD331" s="192">
        <f t="shared" si="88"/>
        <v>0</v>
      </c>
      <c r="AE331" s="482"/>
      <c r="AF331" s="482"/>
      <c r="AG331" s="482"/>
    </row>
    <row r="332" spans="1:33" s="141" customFormat="1" x14ac:dyDescent="0.2">
      <c r="A332" s="38"/>
      <c r="B332" s="34" t="str">
        <f>IF(A332="","",(VLOOKUP(A332,'II.Distribution of grant'!$A$6:$E$45,2,FALSE)))</f>
        <v/>
      </c>
      <c r="C332" s="34" t="str">
        <f>IF(A332="","",(VLOOKUP(A332,'II.Distribution of grant'!$A$6:$E$45,4,FALSE)))</f>
        <v/>
      </c>
      <c r="D332" s="11" t="str">
        <f>IF(C332=""," ",VLOOKUP(C332,'Ceiling - Project impl.'!$A$1:$F$204,2,FALSE))</f>
        <v xml:space="preserve"> </v>
      </c>
      <c r="E332" s="6"/>
      <c r="F332" s="6"/>
      <c r="G332" s="6"/>
      <c r="H332" s="6"/>
      <c r="I332" s="41"/>
      <c r="J332" s="42"/>
      <c r="K332" s="35">
        <f t="shared" si="79"/>
        <v>0</v>
      </c>
      <c r="L332" s="13">
        <f t="shared" si="80"/>
        <v>0</v>
      </c>
      <c r="M332" s="42"/>
      <c r="N332" s="103"/>
      <c r="O332" s="103"/>
      <c r="P332" s="109" t="str">
        <f t="shared" si="81"/>
        <v/>
      </c>
      <c r="Q332" s="35">
        <f t="shared" si="82"/>
        <v>0</v>
      </c>
      <c r="R332" s="13" t="str">
        <f t="shared" si="83"/>
        <v xml:space="preserve"> </v>
      </c>
      <c r="S332" s="480"/>
      <c r="T332" s="481"/>
      <c r="U332" s="121"/>
      <c r="V332" s="186">
        <f t="shared" si="84"/>
        <v>0</v>
      </c>
      <c r="W332" s="187"/>
      <c r="X332" s="188" t="s">
        <v>461</v>
      </c>
      <c r="Y332" s="189">
        <f t="shared" si="85"/>
        <v>0</v>
      </c>
      <c r="Z332" s="186">
        <f t="shared" si="86"/>
        <v>0</v>
      </c>
      <c r="AA332" s="187"/>
      <c r="AB332" s="188" t="s">
        <v>462</v>
      </c>
      <c r="AC332" s="191">
        <f t="shared" si="87"/>
        <v>0</v>
      </c>
      <c r="AD332" s="192">
        <f t="shared" si="88"/>
        <v>0</v>
      </c>
      <c r="AE332" s="482"/>
      <c r="AF332" s="482"/>
      <c r="AG332" s="482"/>
    </row>
    <row r="333" spans="1:33" s="141" customFormat="1" x14ac:dyDescent="0.2">
      <c r="A333" s="38"/>
      <c r="B333" s="34" t="str">
        <f>IF(A333="","",(VLOOKUP(A333,'II.Distribution of grant'!$A$6:$E$45,2,FALSE)))</f>
        <v/>
      </c>
      <c r="C333" s="34" t="str">
        <f>IF(A333="","",(VLOOKUP(A333,'II.Distribution of grant'!$A$6:$E$45,4,FALSE)))</f>
        <v/>
      </c>
      <c r="D333" s="11" t="str">
        <f>IF(C333=""," ",VLOOKUP(C333,'Ceiling - Project impl.'!$A$1:$F$204,2,FALSE))</f>
        <v xml:space="preserve"> </v>
      </c>
      <c r="E333" s="6"/>
      <c r="F333" s="6"/>
      <c r="G333" s="6"/>
      <c r="H333" s="6"/>
      <c r="I333" s="41"/>
      <c r="J333" s="42"/>
      <c r="K333" s="35">
        <f t="shared" si="79"/>
        <v>0</v>
      </c>
      <c r="L333" s="13">
        <f t="shared" si="80"/>
        <v>0</v>
      </c>
      <c r="M333" s="42"/>
      <c r="N333" s="103"/>
      <c r="O333" s="103"/>
      <c r="P333" s="109" t="str">
        <f t="shared" si="81"/>
        <v/>
      </c>
      <c r="Q333" s="35">
        <f t="shared" si="82"/>
        <v>0</v>
      </c>
      <c r="R333" s="13" t="str">
        <f t="shared" si="83"/>
        <v xml:space="preserve"> </v>
      </c>
      <c r="S333" s="480"/>
      <c r="T333" s="481"/>
      <c r="U333" s="121"/>
      <c r="V333" s="186">
        <f t="shared" si="84"/>
        <v>0</v>
      </c>
      <c r="W333" s="187"/>
      <c r="X333" s="188" t="s">
        <v>461</v>
      </c>
      <c r="Y333" s="189">
        <f t="shared" si="85"/>
        <v>0</v>
      </c>
      <c r="Z333" s="186">
        <f t="shared" si="86"/>
        <v>0</v>
      </c>
      <c r="AA333" s="187"/>
      <c r="AB333" s="188" t="s">
        <v>462</v>
      </c>
      <c r="AC333" s="191">
        <f t="shared" si="87"/>
        <v>0</v>
      </c>
      <c r="AD333" s="192">
        <f t="shared" si="88"/>
        <v>0</v>
      </c>
      <c r="AE333" s="482"/>
      <c r="AF333" s="482"/>
      <c r="AG333" s="482"/>
    </row>
    <row r="334" spans="1:33" s="141" customFormat="1" x14ac:dyDescent="0.2">
      <c r="A334" s="38"/>
      <c r="B334" s="34" t="str">
        <f>IF(A334="","",(VLOOKUP(A334,'II.Distribution of grant'!$A$6:$E$45,2,FALSE)))</f>
        <v/>
      </c>
      <c r="C334" s="34" t="str">
        <f>IF(A334="","",(VLOOKUP(A334,'II.Distribution of grant'!$A$6:$E$45,4,FALSE)))</f>
        <v/>
      </c>
      <c r="D334" s="11" t="str">
        <f>IF(C334=""," ",VLOOKUP(C334,'Ceiling - Project impl.'!$A$1:$F$204,2,FALSE))</f>
        <v xml:space="preserve"> </v>
      </c>
      <c r="E334" s="6"/>
      <c r="F334" s="6"/>
      <c r="G334" s="6"/>
      <c r="H334" s="6"/>
      <c r="I334" s="41"/>
      <c r="J334" s="42"/>
      <c r="K334" s="35">
        <f t="shared" si="79"/>
        <v>0</v>
      </c>
      <c r="L334" s="13">
        <f t="shared" si="80"/>
        <v>0</v>
      </c>
      <c r="M334" s="42"/>
      <c r="N334" s="103"/>
      <c r="O334" s="103"/>
      <c r="P334" s="109" t="str">
        <f t="shared" si="81"/>
        <v/>
      </c>
      <c r="Q334" s="35">
        <f t="shared" si="82"/>
        <v>0</v>
      </c>
      <c r="R334" s="13" t="str">
        <f t="shared" si="83"/>
        <v xml:space="preserve"> </v>
      </c>
      <c r="S334" s="480"/>
      <c r="T334" s="481"/>
      <c r="U334" s="121"/>
      <c r="V334" s="186">
        <f t="shared" si="84"/>
        <v>0</v>
      </c>
      <c r="W334" s="187"/>
      <c r="X334" s="188" t="s">
        <v>461</v>
      </c>
      <c r="Y334" s="189">
        <f t="shared" si="85"/>
        <v>0</v>
      </c>
      <c r="Z334" s="186">
        <f t="shared" si="86"/>
        <v>0</v>
      </c>
      <c r="AA334" s="187"/>
      <c r="AB334" s="188" t="s">
        <v>462</v>
      </c>
      <c r="AC334" s="191">
        <f t="shared" si="87"/>
        <v>0</v>
      </c>
      <c r="AD334" s="192">
        <f t="shared" si="88"/>
        <v>0</v>
      </c>
      <c r="AE334" s="482"/>
      <c r="AF334" s="482"/>
      <c r="AG334" s="482"/>
    </row>
    <row r="335" spans="1:33" s="141" customFormat="1" x14ac:dyDescent="0.2">
      <c r="A335" s="38"/>
      <c r="B335" s="34" t="str">
        <f>IF(A335="","",(VLOOKUP(A335,'II.Distribution of grant'!$A$6:$E$45,2,FALSE)))</f>
        <v/>
      </c>
      <c r="C335" s="34" t="str">
        <f>IF(A335="","",(VLOOKUP(A335,'II.Distribution of grant'!$A$6:$E$45,4,FALSE)))</f>
        <v/>
      </c>
      <c r="D335" s="11" t="str">
        <f>IF(C335=""," ",VLOOKUP(C335,'Ceiling - Project impl.'!$A$1:$F$204,2,FALSE))</f>
        <v xml:space="preserve"> </v>
      </c>
      <c r="E335" s="6"/>
      <c r="F335" s="6"/>
      <c r="G335" s="6"/>
      <c r="H335" s="6"/>
      <c r="I335" s="41"/>
      <c r="J335" s="42"/>
      <c r="K335" s="35">
        <f t="shared" si="79"/>
        <v>0</v>
      </c>
      <c r="L335" s="13">
        <f t="shared" si="80"/>
        <v>0</v>
      </c>
      <c r="M335" s="42"/>
      <c r="N335" s="103"/>
      <c r="O335" s="103"/>
      <c r="P335" s="109" t="str">
        <f t="shared" si="81"/>
        <v/>
      </c>
      <c r="Q335" s="35">
        <f t="shared" si="82"/>
        <v>0</v>
      </c>
      <c r="R335" s="13" t="str">
        <f t="shared" si="83"/>
        <v xml:space="preserve"> </v>
      </c>
      <c r="S335" s="480"/>
      <c r="T335" s="481"/>
      <c r="U335" s="121"/>
      <c r="V335" s="186">
        <f t="shared" si="84"/>
        <v>0</v>
      </c>
      <c r="W335" s="187"/>
      <c r="X335" s="188" t="s">
        <v>461</v>
      </c>
      <c r="Y335" s="189">
        <f t="shared" si="85"/>
        <v>0</v>
      </c>
      <c r="Z335" s="186">
        <f t="shared" si="86"/>
        <v>0</v>
      </c>
      <c r="AA335" s="187"/>
      <c r="AB335" s="188" t="s">
        <v>462</v>
      </c>
      <c r="AC335" s="191">
        <f t="shared" si="87"/>
        <v>0</v>
      </c>
      <c r="AD335" s="192">
        <f t="shared" si="88"/>
        <v>0</v>
      </c>
      <c r="AE335" s="482"/>
      <c r="AF335" s="482"/>
      <c r="AG335" s="482"/>
    </row>
    <row r="336" spans="1:33" s="141" customFormat="1" x14ac:dyDescent="0.2">
      <c r="A336" s="38"/>
      <c r="B336" s="34" t="str">
        <f>IF(A336="","",(VLOOKUP(A336,'II.Distribution of grant'!$A$6:$E$45,2,FALSE)))</f>
        <v/>
      </c>
      <c r="C336" s="34" t="str">
        <f>IF(A336="","",(VLOOKUP(A336,'II.Distribution of grant'!$A$6:$E$45,4,FALSE)))</f>
        <v/>
      </c>
      <c r="D336" s="11" t="str">
        <f>IF(C336=""," ",VLOOKUP(C336,'Ceiling - Project impl.'!$A$1:$F$204,2,FALSE))</f>
        <v xml:space="preserve"> </v>
      </c>
      <c r="E336" s="6"/>
      <c r="F336" s="6"/>
      <c r="G336" s="6"/>
      <c r="H336" s="6"/>
      <c r="I336" s="41"/>
      <c r="J336" s="42"/>
      <c r="K336" s="35">
        <f t="shared" si="79"/>
        <v>0</v>
      </c>
      <c r="L336" s="13">
        <f t="shared" si="80"/>
        <v>0</v>
      </c>
      <c r="M336" s="42"/>
      <c r="N336" s="103"/>
      <c r="O336" s="103"/>
      <c r="P336" s="109" t="str">
        <f t="shared" si="81"/>
        <v/>
      </c>
      <c r="Q336" s="35">
        <f t="shared" si="82"/>
        <v>0</v>
      </c>
      <c r="R336" s="13" t="str">
        <f t="shared" si="83"/>
        <v xml:space="preserve"> </v>
      </c>
      <c r="S336" s="480"/>
      <c r="T336" s="481"/>
      <c r="U336" s="121"/>
      <c r="V336" s="186">
        <f t="shared" si="84"/>
        <v>0</v>
      </c>
      <c r="W336" s="187"/>
      <c r="X336" s="188" t="s">
        <v>461</v>
      </c>
      <c r="Y336" s="189">
        <f t="shared" si="85"/>
        <v>0</v>
      </c>
      <c r="Z336" s="186">
        <f t="shared" si="86"/>
        <v>0</v>
      </c>
      <c r="AA336" s="187"/>
      <c r="AB336" s="188" t="s">
        <v>462</v>
      </c>
      <c r="AC336" s="191">
        <f t="shared" si="87"/>
        <v>0</v>
      </c>
      <c r="AD336" s="192">
        <f t="shared" si="88"/>
        <v>0</v>
      </c>
      <c r="AE336" s="482"/>
      <c r="AF336" s="482"/>
      <c r="AG336" s="482"/>
    </row>
    <row r="337" spans="1:33" s="141" customFormat="1" x14ac:dyDescent="0.2">
      <c r="A337" s="38"/>
      <c r="B337" s="34" t="str">
        <f>IF(A337="","",(VLOOKUP(A337,'II.Distribution of grant'!$A$6:$E$45,2,FALSE)))</f>
        <v/>
      </c>
      <c r="C337" s="34" t="str">
        <f>IF(A337="","",(VLOOKUP(A337,'II.Distribution of grant'!$A$6:$E$45,4,FALSE)))</f>
        <v/>
      </c>
      <c r="D337" s="11" t="str">
        <f>IF(C337=""," ",VLOOKUP(C337,'Ceiling - Project impl.'!$A$1:$F$204,2,FALSE))</f>
        <v xml:space="preserve"> </v>
      </c>
      <c r="E337" s="6"/>
      <c r="F337" s="6"/>
      <c r="G337" s="6"/>
      <c r="H337" s="6"/>
      <c r="I337" s="41"/>
      <c r="J337" s="42"/>
      <c r="K337" s="35">
        <f t="shared" si="79"/>
        <v>0</v>
      </c>
      <c r="L337" s="13">
        <f t="shared" si="80"/>
        <v>0</v>
      </c>
      <c r="M337" s="42"/>
      <c r="N337" s="103"/>
      <c r="O337" s="103"/>
      <c r="P337" s="109" t="str">
        <f t="shared" si="81"/>
        <v/>
      </c>
      <c r="Q337" s="35">
        <f t="shared" si="82"/>
        <v>0</v>
      </c>
      <c r="R337" s="13" t="str">
        <f t="shared" si="83"/>
        <v xml:space="preserve"> </v>
      </c>
      <c r="S337" s="480"/>
      <c r="T337" s="481"/>
      <c r="U337" s="121"/>
      <c r="V337" s="186">
        <f t="shared" si="84"/>
        <v>0</v>
      </c>
      <c r="W337" s="187"/>
      <c r="X337" s="188" t="s">
        <v>461</v>
      </c>
      <c r="Y337" s="189">
        <f t="shared" si="85"/>
        <v>0</v>
      </c>
      <c r="Z337" s="186">
        <f t="shared" si="86"/>
        <v>0</v>
      </c>
      <c r="AA337" s="187"/>
      <c r="AB337" s="188" t="s">
        <v>462</v>
      </c>
      <c r="AC337" s="191">
        <f t="shared" si="87"/>
        <v>0</v>
      </c>
      <c r="AD337" s="192">
        <f t="shared" si="88"/>
        <v>0</v>
      </c>
      <c r="AE337" s="482"/>
      <c r="AF337" s="482"/>
      <c r="AG337" s="482"/>
    </row>
    <row r="338" spans="1:33" s="141" customFormat="1" x14ac:dyDescent="0.2">
      <c r="A338" s="38"/>
      <c r="B338" s="34" t="str">
        <f>IF(A338="","",(VLOOKUP(A338,'II.Distribution of grant'!$A$6:$E$45,2,FALSE)))</f>
        <v/>
      </c>
      <c r="C338" s="34" t="str">
        <f>IF(A338="","",(VLOOKUP(A338,'II.Distribution of grant'!$A$6:$E$45,4,FALSE)))</f>
        <v/>
      </c>
      <c r="D338" s="11" t="str">
        <f>IF(C338=""," ",VLOOKUP(C338,'Ceiling - Project impl.'!$A$1:$F$204,2,FALSE))</f>
        <v xml:space="preserve"> </v>
      </c>
      <c r="E338" s="6"/>
      <c r="F338" s="6"/>
      <c r="G338" s="6"/>
      <c r="H338" s="6"/>
      <c r="I338" s="41"/>
      <c r="J338" s="42"/>
      <c r="K338" s="35">
        <f t="shared" si="79"/>
        <v>0</v>
      </c>
      <c r="L338" s="13">
        <f t="shared" si="80"/>
        <v>0</v>
      </c>
      <c r="M338" s="42"/>
      <c r="N338" s="103"/>
      <c r="O338" s="103"/>
      <c r="P338" s="109" t="str">
        <f t="shared" si="81"/>
        <v/>
      </c>
      <c r="Q338" s="35">
        <f t="shared" si="82"/>
        <v>0</v>
      </c>
      <c r="R338" s="13" t="str">
        <f t="shared" si="83"/>
        <v xml:space="preserve"> </v>
      </c>
      <c r="S338" s="480"/>
      <c r="T338" s="481"/>
      <c r="U338" s="121"/>
      <c r="V338" s="186">
        <f t="shared" si="84"/>
        <v>0</v>
      </c>
      <c r="W338" s="187"/>
      <c r="X338" s="188" t="s">
        <v>461</v>
      </c>
      <c r="Y338" s="189">
        <f t="shared" si="85"/>
        <v>0</v>
      </c>
      <c r="Z338" s="186">
        <f t="shared" si="86"/>
        <v>0</v>
      </c>
      <c r="AA338" s="187"/>
      <c r="AB338" s="188" t="s">
        <v>462</v>
      </c>
      <c r="AC338" s="191">
        <f t="shared" si="87"/>
        <v>0</v>
      </c>
      <c r="AD338" s="192">
        <f t="shared" si="88"/>
        <v>0</v>
      </c>
      <c r="AE338" s="482"/>
      <c r="AF338" s="482"/>
      <c r="AG338" s="482"/>
    </row>
    <row r="339" spans="1:33" s="141" customFormat="1" x14ac:dyDescent="0.2">
      <c r="A339" s="38"/>
      <c r="B339" s="34" t="str">
        <f>IF(A339="","",(VLOOKUP(A339,'II.Distribution of grant'!$A$6:$E$45,2,FALSE)))</f>
        <v/>
      </c>
      <c r="C339" s="34" t="str">
        <f>IF(A339="","",(VLOOKUP(A339,'II.Distribution of grant'!$A$6:$E$45,4,FALSE)))</f>
        <v/>
      </c>
      <c r="D339" s="11" t="str">
        <f>IF(C339=""," ",VLOOKUP(C339,'Ceiling - Project impl.'!$A$1:$F$204,2,FALSE))</f>
        <v xml:space="preserve"> </v>
      </c>
      <c r="E339" s="6"/>
      <c r="F339" s="6"/>
      <c r="G339" s="6"/>
      <c r="H339" s="6"/>
      <c r="I339" s="41"/>
      <c r="J339" s="42"/>
      <c r="K339" s="35">
        <f t="shared" si="79"/>
        <v>0</v>
      </c>
      <c r="L339" s="13">
        <f t="shared" si="80"/>
        <v>0</v>
      </c>
      <c r="M339" s="42"/>
      <c r="N339" s="103"/>
      <c r="O339" s="103"/>
      <c r="P339" s="109" t="str">
        <f t="shared" si="81"/>
        <v/>
      </c>
      <c r="Q339" s="35">
        <f t="shared" si="82"/>
        <v>0</v>
      </c>
      <c r="R339" s="13" t="str">
        <f t="shared" si="83"/>
        <v xml:space="preserve"> </v>
      </c>
      <c r="S339" s="480"/>
      <c r="T339" s="481"/>
      <c r="U339" s="121"/>
      <c r="V339" s="186">
        <f t="shared" si="84"/>
        <v>0</v>
      </c>
      <c r="W339" s="187"/>
      <c r="X339" s="188" t="s">
        <v>461</v>
      </c>
      <c r="Y339" s="189">
        <f t="shared" si="85"/>
        <v>0</v>
      </c>
      <c r="Z339" s="186">
        <f t="shared" si="86"/>
        <v>0</v>
      </c>
      <c r="AA339" s="187"/>
      <c r="AB339" s="188" t="s">
        <v>462</v>
      </c>
      <c r="AC339" s="191">
        <f t="shared" si="87"/>
        <v>0</v>
      </c>
      <c r="AD339" s="192">
        <f t="shared" si="88"/>
        <v>0</v>
      </c>
      <c r="AE339" s="482"/>
      <c r="AF339" s="482"/>
      <c r="AG339" s="482"/>
    </row>
    <row r="340" spans="1:33" s="141" customFormat="1" x14ac:dyDescent="0.2">
      <c r="A340" s="38"/>
      <c r="B340" s="34" t="str">
        <f>IF(A340="","",(VLOOKUP(A340,'II.Distribution of grant'!$A$6:$E$45,2,FALSE)))</f>
        <v/>
      </c>
      <c r="C340" s="34" t="str">
        <f>IF(A340="","",(VLOOKUP(A340,'II.Distribution of grant'!$A$6:$E$45,4,FALSE)))</f>
        <v/>
      </c>
      <c r="D340" s="11" t="str">
        <f>IF(C340=""," ",VLOOKUP(C340,'Ceiling - Project impl.'!$A$1:$F$204,2,FALSE))</f>
        <v xml:space="preserve"> </v>
      </c>
      <c r="E340" s="6"/>
      <c r="F340" s="6"/>
      <c r="G340" s="6"/>
      <c r="H340" s="6"/>
      <c r="I340" s="41"/>
      <c r="J340" s="42"/>
      <c r="K340" s="35">
        <f t="shared" si="79"/>
        <v>0</v>
      </c>
      <c r="L340" s="13">
        <f t="shared" si="80"/>
        <v>0</v>
      </c>
      <c r="M340" s="42"/>
      <c r="N340" s="103"/>
      <c r="O340" s="103"/>
      <c r="P340" s="109" t="str">
        <f t="shared" si="81"/>
        <v/>
      </c>
      <c r="Q340" s="35">
        <f t="shared" si="82"/>
        <v>0</v>
      </c>
      <c r="R340" s="13" t="str">
        <f t="shared" si="83"/>
        <v xml:space="preserve"> </v>
      </c>
      <c r="S340" s="480"/>
      <c r="T340" s="481"/>
      <c r="U340" s="121"/>
      <c r="V340" s="186">
        <f t="shared" si="84"/>
        <v>0</v>
      </c>
      <c r="W340" s="187"/>
      <c r="X340" s="188" t="s">
        <v>461</v>
      </c>
      <c r="Y340" s="189">
        <f t="shared" si="85"/>
        <v>0</v>
      </c>
      <c r="Z340" s="186">
        <f t="shared" si="86"/>
        <v>0</v>
      </c>
      <c r="AA340" s="187"/>
      <c r="AB340" s="188" t="s">
        <v>462</v>
      </c>
      <c r="AC340" s="191">
        <f t="shared" si="87"/>
        <v>0</v>
      </c>
      <c r="AD340" s="192">
        <f t="shared" si="88"/>
        <v>0</v>
      </c>
      <c r="AE340" s="482"/>
      <c r="AF340" s="482"/>
      <c r="AG340" s="482"/>
    </row>
    <row r="341" spans="1:33" s="141" customFormat="1" x14ac:dyDescent="0.2">
      <c r="A341" s="38"/>
      <c r="B341" s="34" t="str">
        <f>IF(A341="","",(VLOOKUP(A341,'II.Distribution of grant'!$A$6:$E$45,2,FALSE)))</f>
        <v/>
      </c>
      <c r="C341" s="34" t="str">
        <f>IF(A341="","",(VLOOKUP(A341,'II.Distribution of grant'!$A$6:$E$45,4,FALSE)))</f>
        <v/>
      </c>
      <c r="D341" s="11" t="str">
        <f>IF(C341=""," ",VLOOKUP(C341,'Ceiling - Project impl.'!$A$1:$F$204,2,FALSE))</f>
        <v xml:space="preserve"> </v>
      </c>
      <c r="E341" s="6"/>
      <c r="F341" s="6"/>
      <c r="G341" s="6"/>
      <c r="H341" s="6"/>
      <c r="I341" s="41"/>
      <c r="J341" s="42"/>
      <c r="K341" s="35">
        <f t="shared" si="79"/>
        <v>0</v>
      </c>
      <c r="L341" s="13">
        <f t="shared" si="80"/>
        <v>0</v>
      </c>
      <c r="M341" s="42"/>
      <c r="N341" s="103"/>
      <c r="O341" s="103"/>
      <c r="P341" s="109" t="str">
        <f t="shared" si="81"/>
        <v/>
      </c>
      <c r="Q341" s="35">
        <f t="shared" si="82"/>
        <v>0</v>
      </c>
      <c r="R341" s="13" t="str">
        <f t="shared" si="83"/>
        <v xml:space="preserve"> </v>
      </c>
      <c r="S341" s="480"/>
      <c r="T341" s="481"/>
      <c r="U341" s="121"/>
      <c r="V341" s="186">
        <f t="shared" si="84"/>
        <v>0</v>
      </c>
      <c r="W341" s="187"/>
      <c r="X341" s="188" t="s">
        <v>461</v>
      </c>
      <c r="Y341" s="189">
        <f t="shared" si="85"/>
        <v>0</v>
      </c>
      <c r="Z341" s="186">
        <f t="shared" si="86"/>
        <v>0</v>
      </c>
      <c r="AA341" s="187"/>
      <c r="AB341" s="188" t="s">
        <v>462</v>
      </c>
      <c r="AC341" s="191">
        <f t="shared" si="87"/>
        <v>0</v>
      </c>
      <c r="AD341" s="192">
        <f t="shared" si="88"/>
        <v>0</v>
      </c>
      <c r="AE341" s="482"/>
      <c r="AF341" s="482"/>
      <c r="AG341" s="482"/>
    </row>
    <row r="342" spans="1:33" s="141" customFormat="1" x14ac:dyDescent="0.2">
      <c r="A342" s="38"/>
      <c r="B342" s="34" t="str">
        <f>IF(A342="","",(VLOOKUP(A342,'II.Distribution of grant'!$A$6:$E$45,2,FALSE)))</f>
        <v/>
      </c>
      <c r="C342" s="34" t="str">
        <f>IF(A342="","",(VLOOKUP(A342,'II.Distribution of grant'!$A$6:$E$45,4,FALSE)))</f>
        <v/>
      </c>
      <c r="D342" s="11" t="str">
        <f>IF(C342=""," ",VLOOKUP(C342,'Ceiling - Project impl.'!$A$1:$F$204,2,FALSE))</f>
        <v xml:space="preserve"> </v>
      </c>
      <c r="E342" s="6"/>
      <c r="F342" s="6"/>
      <c r="G342" s="6"/>
      <c r="H342" s="6"/>
      <c r="I342" s="41"/>
      <c r="J342" s="42"/>
      <c r="K342" s="35">
        <f t="shared" si="79"/>
        <v>0</v>
      </c>
      <c r="L342" s="13">
        <f t="shared" si="80"/>
        <v>0</v>
      </c>
      <c r="M342" s="42"/>
      <c r="N342" s="103"/>
      <c r="O342" s="103"/>
      <c r="P342" s="109" t="str">
        <f t="shared" si="81"/>
        <v/>
      </c>
      <c r="Q342" s="35">
        <f t="shared" si="82"/>
        <v>0</v>
      </c>
      <c r="R342" s="13" t="str">
        <f t="shared" si="83"/>
        <v xml:space="preserve"> </v>
      </c>
      <c r="S342" s="480"/>
      <c r="T342" s="481"/>
      <c r="U342" s="121"/>
      <c r="V342" s="186">
        <f t="shared" si="84"/>
        <v>0</v>
      </c>
      <c r="W342" s="187"/>
      <c r="X342" s="188" t="s">
        <v>461</v>
      </c>
      <c r="Y342" s="189">
        <f t="shared" si="85"/>
        <v>0</v>
      </c>
      <c r="Z342" s="186">
        <f t="shared" si="86"/>
        <v>0</v>
      </c>
      <c r="AA342" s="187"/>
      <c r="AB342" s="188" t="s">
        <v>462</v>
      </c>
      <c r="AC342" s="191">
        <f t="shared" si="87"/>
        <v>0</v>
      </c>
      <c r="AD342" s="192">
        <f t="shared" si="88"/>
        <v>0</v>
      </c>
      <c r="AE342" s="482"/>
      <c r="AF342" s="482"/>
      <c r="AG342" s="482"/>
    </row>
    <row r="343" spans="1:33" s="141" customFormat="1" x14ac:dyDescent="0.2">
      <c r="A343" s="38"/>
      <c r="B343" s="34" t="str">
        <f>IF(A343="","",(VLOOKUP(A343,'II.Distribution of grant'!$A$6:$E$45,2,FALSE)))</f>
        <v/>
      </c>
      <c r="C343" s="34" t="str">
        <f>IF(A343="","",(VLOOKUP(A343,'II.Distribution of grant'!$A$6:$E$45,4,FALSE)))</f>
        <v/>
      </c>
      <c r="D343" s="11" t="str">
        <f>IF(C343=""," ",VLOOKUP(C343,'Ceiling - Project impl.'!$A$1:$F$204,2,FALSE))</f>
        <v xml:space="preserve"> </v>
      </c>
      <c r="E343" s="6"/>
      <c r="F343" s="6"/>
      <c r="G343" s="6"/>
      <c r="H343" s="6"/>
      <c r="I343" s="41"/>
      <c r="J343" s="42"/>
      <c r="K343" s="35">
        <f t="shared" si="79"/>
        <v>0</v>
      </c>
      <c r="L343" s="13">
        <f t="shared" si="80"/>
        <v>0</v>
      </c>
      <c r="M343" s="42"/>
      <c r="N343" s="103"/>
      <c r="O343" s="103"/>
      <c r="P343" s="109" t="str">
        <f t="shared" si="81"/>
        <v/>
      </c>
      <c r="Q343" s="35">
        <f t="shared" si="82"/>
        <v>0</v>
      </c>
      <c r="R343" s="13" t="str">
        <f t="shared" si="83"/>
        <v xml:space="preserve"> </v>
      </c>
      <c r="S343" s="480"/>
      <c r="T343" s="481"/>
      <c r="U343" s="121"/>
      <c r="V343" s="186">
        <f t="shared" si="84"/>
        <v>0</v>
      </c>
      <c r="W343" s="187"/>
      <c r="X343" s="188" t="s">
        <v>461</v>
      </c>
      <c r="Y343" s="189">
        <f t="shared" si="85"/>
        <v>0</v>
      </c>
      <c r="Z343" s="186">
        <f t="shared" si="86"/>
        <v>0</v>
      </c>
      <c r="AA343" s="187"/>
      <c r="AB343" s="188" t="s">
        <v>462</v>
      </c>
      <c r="AC343" s="191">
        <f t="shared" si="87"/>
        <v>0</v>
      </c>
      <c r="AD343" s="192">
        <f t="shared" si="88"/>
        <v>0</v>
      </c>
      <c r="AE343" s="482"/>
      <c r="AF343" s="482"/>
      <c r="AG343" s="482"/>
    </row>
    <row r="344" spans="1:33" s="141" customFormat="1" x14ac:dyDescent="0.2">
      <c r="A344" s="38"/>
      <c r="B344" s="34" t="str">
        <f>IF(A344="","",(VLOOKUP(A344,'II.Distribution of grant'!$A$6:$E$45,2,FALSE)))</f>
        <v/>
      </c>
      <c r="C344" s="34" t="str">
        <f>IF(A344="","",(VLOOKUP(A344,'II.Distribution of grant'!$A$6:$E$45,4,FALSE)))</f>
        <v/>
      </c>
      <c r="D344" s="11" t="str">
        <f>IF(C344=""," ",VLOOKUP(C344,'Ceiling - Project impl.'!$A$1:$F$204,2,FALSE))</f>
        <v xml:space="preserve"> </v>
      </c>
      <c r="E344" s="6"/>
      <c r="F344" s="6"/>
      <c r="G344" s="6"/>
      <c r="H344" s="6"/>
      <c r="I344" s="41"/>
      <c r="J344" s="42"/>
      <c r="K344" s="35">
        <f t="shared" si="79"/>
        <v>0</v>
      </c>
      <c r="L344" s="13">
        <f t="shared" si="80"/>
        <v>0</v>
      </c>
      <c r="M344" s="42"/>
      <c r="N344" s="103"/>
      <c r="O344" s="103"/>
      <c r="P344" s="109" t="str">
        <f t="shared" si="81"/>
        <v/>
      </c>
      <c r="Q344" s="35">
        <f t="shared" si="82"/>
        <v>0</v>
      </c>
      <c r="R344" s="13" t="str">
        <f t="shared" si="83"/>
        <v xml:space="preserve"> </v>
      </c>
      <c r="S344" s="480"/>
      <c r="T344" s="481"/>
      <c r="U344" s="121"/>
      <c r="V344" s="186">
        <f t="shared" si="84"/>
        <v>0</v>
      </c>
      <c r="W344" s="187"/>
      <c r="X344" s="188" t="s">
        <v>461</v>
      </c>
      <c r="Y344" s="189">
        <f t="shared" si="85"/>
        <v>0</v>
      </c>
      <c r="Z344" s="186">
        <f t="shared" si="86"/>
        <v>0</v>
      </c>
      <c r="AA344" s="187"/>
      <c r="AB344" s="188" t="s">
        <v>462</v>
      </c>
      <c r="AC344" s="191">
        <f t="shared" si="87"/>
        <v>0</v>
      </c>
      <c r="AD344" s="192">
        <f t="shared" si="88"/>
        <v>0</v>
      </c>
      <c r="AE344" s="482"/>
      <c r="AF344" s="482"/>
      <c r="AG344" s="482"/>
    </row>
    <row r="345" spans="1:33" s="141" customFormat="1" x14ac:dyDescent="0.2">
      <c r="A345" s="38"/>
      <c r="B345" s="34" t="str">
        <f>IF(A345="","",(VLOOKUP(A345,'II.Distribution of grant'!$A$6:$E$45,2,FALSE)))</f>
        <v/>
      </c>
      <c r="C345" s="34" t="str">
        <f>IF(A345="","",(VLOOKUP(A345,'II.Distribution of grant'!$A$6:$E$45,4,FALSE)))</f>
        <v/>
      </c>
      <c r="D345" s="11" t="str">
        <f>IF(C345=""," ",VLOOKUP(C345,'Ceiling - Project impl.'!$A$1:$F$204,2,FALSE))</f>
        <v xml:space="preserve"> </v>
      </c>
      <c r="E345" s="6"/>
      <c r="F345" s="6"/>
      <c r="G345" s="6"/>
      <c r="H345" s="6"/>
      <c r="I345" s="41"/>
      <c r="J345" s="42"/>
      <c r="K345" s="35">
        <f t="shared" si="79"/>
        <v>0</v>
      </c>
      <c r="L345" s="13">
        <f t="shared" si="80"/>
        <v>0</v>
      </c>
      <c r="M345" s="42"/>
      <c r="N345" s="103"/>
      <c r="O345" s="103"/>
      <c r="P345" s="109" t="str">
        <f t="shared" si="81"/>
        <v/>
      </c>
      <c r="Q345" s="35">
        <f t="shared" si="82"/>
        <v>0</v>
      </c>
      <c r="R345" s="13" t="str">
        <f t="shared" si="83"/>
        <v xml:space="preserve"> </v>
      </c>
      <c r="S345" s="480"/>
      <c r="T345" s="481"/>
      <c r="U345" s="121"/>
      <c r="V345" s="186">
        <f t="shared" si="84"/>
        <v>0</v>
      </c>
      <c r="W345" s="187"/>
      <c r="X345" s="188" t="s">
        <v>461</v>
      </c>
      <c r="Y345" s="189">
        <f t="shared" si="85"/>
        <v>0</v>
      </c>
      <c r="Z345" s="186">
        <f t="shared" si="86"/>
        <v>0</v>
      </c>
      <c r="AA345" s="187"/>
      <c r="AB345" s="188" t="s">
        <v>462</v>
      </c>
      <c r="AC345" s="191">
        <f t="shared" si="87"/>
        <v>0</v>
      </c>
      <c r="AD345" s="192">
        <f t="shared" si="88"/>
        <v>0</v>
      </c>
      <c r="AE345" s="482"/>
      <c r="AF345" s="482"/>
      <c r="AG345" s="482"/>
    </row>
    <row r="346" spans="1:33" s="141" customFormat="1" x14ac:dyDescent="0.2">
      <c r="A346" s="38"/>
      <c r="B346" s="34" t="str">
        <f>IF(A346="","",(VLOOKUP(A346,'II.Distribution of grant'!$A$6:$E$45,2,FALSE)))</f>
        <v/>
      </c>
      <c r="C346" s="34" t="str">
        <f>IF(A346="","",(VLOOKUP(A346,'II.Distribution of grant'!$A$6:$E$45,4,FALSE)))</f>
        <v/>
      </c>
      <c r="D346" s="11" t="str">
        <f>IF(C346=""," ",VLOOKUP(C346,'Ceiling - Project impl.'!$A$1:$F$204,2,FALSE))</f>
        <v xml:space="preserve"> </v>
      </c>
      <c r="E346" s="6"/>
      <c r="F346" s="6"/>
      <c r="G346" s="6"/>
      <c r="H346" s="6"/>
      <c r="I346" s="41"/>
      <c r="J346" s="42"/>
      <c r="K346" s="35">
        <f t="shared" si="79"/>
        <v>0</v>
      </c>
      <c r="L346" s="13">
        <f t="shared" si="80"/>
        <v>0</v>
      </c>
      <c r="M346" s="42"/>
      <c r="N346" s="103"/>
      <c r="O346" s="103"/>
      <c r="P346" s="109" t="str">
        <f t="shared" si="81"/>
        <v/>
      </c>
      <c r="Q346" s="35">
        <f t="shared" si="82"/>
        <v>0</v>
      </c>
      <c r="R346" s="13" t="str">
        <f t="shared" si="83"/>
        <v xml:space="preserve"> </v>
      </c>
      <c r="S346" s="480"/>
      <c r="T346" s="481"/>
      <c r="U346" s="121"/>
      <c r="V346" s="186">
        <f t="shared" si="84"/>
        <v>0</v>
      </c>
      <c r="W346" s="187"/>
      <c r="X346" s="188" t="s">
        <v>461</v>
      </c>
      <c r="Y346" s="189">
        <f t="shared" si="85"/>
        <v>0</v>
      </c>
      <c r="Z346" s="186">
        <f t="shared" si="86"/>
        <v>0</v>
      </c>
      <c r="AA346" s="187"/>
      <c r="AB346" s="188" t="s">
        <v>462</v>
      </c>
      <c r="AC346" s="191">
        <f t="shared" si="87"/>
        <v>0</v>
      </c>
      <c r="AD346" s="192">
        <f t="shared" si="88"/>
        <v>0</v>
      </c>
      <c r="AE346" s="482"/>
      <c r="AF346" s="482"/>
      <c r="AG346" s="482"/>
    </row>
    <row r="347" spans="1:33" s="141" customFormat="1" x14ac:dyDescent="0.2">
      <c r="A347" s="38"/>
      <c r="B347" s="34" t="str">
        <f>IF(A347="","",(VLOOKUP(A347,'II.Distribution of grant'!$A$6:$E$45,2,FALSE)))</f>
        <v/>
      </c>
      <c r="C347" s="34" t="str">
        <f>IF(A347="","",(VLOOKUP(A347,'II.Distribution of grant'!$A$6:$E$45,4,FALSE)))</f>
        <v/>
      </c>
      <c r="D347" s="11" t="str">
        <f>IF(C347=""," ",VLOOKUP(C347,'Ceiling - Project impl.'!$A$1:$F$204,2,FALSE))</f>
        <v xml:space="preserve"> </v>
      </c>
      <c r="E347" s="6"/>
      <c r="F347" s="6"/>
      <c r="G347" s="6"/>
      <c r="H347" s="6"/>
      <c r="I347" s="41"/>
      <c r="J347" s="42"/>
      <c r="K347" s="35">
        <f t="shared" si="79"/>
        <v>0</v>
      </c>
      <c r="L347" s="13">
        <f t="shared" si="80"/>
        <v>0</v>
      </c>
      <c r="M347" s="42"/>
      <c r="N347" s="103"/>
      <c r="O347" s="103"/>
      <c r="P347" s="109" t="str">
        <f t="shared" si="81"/>
        <v/>
      </c>
      <c r="Q347" s="35">
        <f t="shared" si="82"/>
        <v>0</v>
      </c>
      <c r="R347" s="13" t="str">
        <f t="shared" si="83"/>
        <v xml:space="preserve"> </v>
      </c>
      <c r="S347" s="480"/>
      <c r="T347" s="481"/>
      <c r="U347" s="121"/>
      <c r="V347" s="186">
        <f t="shared" si="84"/>
        <v>0</v>
      </c>
      <c r="W347" s="187"/>
      <c r="X347" s="188" t="s">
        <v>461</v>
      </c>
      <c r="Y347" s="189">
        <f t="shared" si="85"/>
        <v>0</v>
      </c>
      <c r="Z347" s="186">
        <f t="shared" si="86"/>
        <v>0</v>
      </c>
      <c r="AA347" s="187"/>
      <c r="AB347" s="188" t="s">
        <v>462</v>
      </c>
      <c r="AC347" s="191">
        <f t="shared" si="87"/>
        <v>0</v>
      </c>
      <c r="AD347" s="192">
        <f t="shared" si="88"/>
        <v>0</v>
      </c>
      <c r="AE347" s="482"/>
      <c r="AF347" s="482"/>
      <c r="AG347" s="482"/>
    </row>
    <row r="348" spans="1:33" s="141" customFormat="1" x14ac:dyDescent="0.2">
      <c r="A348" s="38"/>
      <c r="B348" s="34" t="str">
        <f>IF(A348="","",(VLOOKUP(A348,'II.Distribution of grant'!$A$6:$E$45,2,FALSE)))</f>
        <v/>
      </c>
      <c r="C348" s="34" t="str">
        <f>IF(A348="","",(VLOOKUP(A348,'II.Distribution of grant'!$A$6:$E$45,4,FALSE)))</f>
        <v/>
      </c>
      <c r="D348" s="11" t="str">
        <f>IF(C348=""," ",VLOOKUP(C348,'Ceiling - Project impl.'!$A$1:$F$204,2,FALSE))</f>
        <v xml:space="preserve"> </v>
      </c>
      <c r="E348" s="6"/>
      <c r="F348" s="6"/>
      <c r="G348" s="6"/>
      <c r="H348" s="6"/>
      <c r="I348" s="41"/>
      <c r="J348" s="42"/>
      <c r="K348" s="35">
        <f t="shared" si="79"/>
        <v>0</v>
      </c>
      <c r="L348" s="13">
        <f t="shared" si="80"/>
        <v>0</v>
      </c>
      <c r="M348" s="42"/>
      <c r="N348" s="103"/>
      <c r="O348" s="103"/>
      <c r="P348" s="109" t="str">
        <f t="shared" si="81"/>
        <v/>
      </c>
      <c r="Q348" s="35">
        <f t="shared" si="82"/>
        <v>0</v>
      </c>
      <c r="R348" s="13" t="str">
        <f t="shared" si="83"/>
        <v xml:space="preserve"> </v>
      </c>
      <c r="S348" s="480"/>
      <c r="T348" s="481"/>
      <c r="U348" s="121"/>
      <c r="V348" s="186">
        <f t="shared" si="84"/>
        <v>0</v>
      </c>
      <c r="W348" s="187"/>
      <c r="X348" s="188" t="s">
        <v>461</v>
      </c>
      <c r="Y348" s="189">
        <f t="shared" si="85"/>
        <v>0</v>
      </c>
      <c r="Z348" s="186">
        <f t="shared" si="86"/>
        <v>0</v>
      </c>
      <c r="AA348" s="187"/>
      <c r="AB348" s="188" t="s">
        <v>462</v>
      </c>
      <c r="AC348" s="191">
        <f t="shared" si="87"/>
        <v>0</v>
      </c>
      <c r="AD348" s="192">
        <f t="shared" si="88"/>
        <v>0</v>
      </c>
      <c r="AE348" s="482"/>
      <c r="AF348" s="482"/>
      <c r="AG348" s="482"/>
    </row>
    <row r="349" spans="1:33" s="141" customFormat="1" x14ac:dyDescent="0.2">
      <c r="A349" s="38"/>
      <c r="B349" s="34" t="str">
        <f>IF(A349="","",(VLOOKUP(A349,'II.Distribution of grant'!$A$6:$E$45,2,FALSE)))</f>
        <v/>
      </c>
      <c r="C349" s="34" t="str">
        <f>IF(A349="","",(VLOOKUP(A349,'II.Distribution of grant'!$A$6:$E$45,4,FALSE)))</f>
        <v/>
      </c>
      <c r="D349" s="11" t="str">
        <f>IF(C349=""," ",VLOOKUP(C349,'Ceiling - Project impl.'!$A$1:$F$204,2,FALSE))</f>
        <v xml:space="preserve"> </v>
      </c>
      <c r="E349" s="6"/>
      <c r="F349" s="6"/>
      <c r="G349" s="6"/>
      <c r="H349" s="6"/>
      <c r="I349" s="41"/>
      <c r="J349" s="42"/>
      <c r="K349" s="35">
        <f t="shared" si="79"/>
        <v>0</v>
      </c>
      <c r="L349" s="13">
        <f t="shared" si="80"/>
        <v>0</v>
      </c>
      <c r="M349" s="42"/>
      <c r="N349" s="103"/>
      <c r="O349" s="103"/>
      <c r="P349" s="109" t="str">
        <f t="shared" si="81"/>
        <v/>
      </c>
      <c r="Q349" s="35">
        <f t="shared" si="82"/>
        <v>0</v>
      </c>
      <c r="R349" s="13" t="str">
        <f t="shared" si="83"/>
        <v xml:space="preserve"> </v>
      </c>
      <c r="S349" s="480"/>
      <c r="T349" s="481"/>
      <c r="U349" s="121"/>
      <c r="V349" s="186">
        <f t="shared" si="84"/>
        <v>0</v>
      </c>
      <c r="W349" s="187"/>
      <c r="X349" s="188" t="s">
        <v>461</v>
      </c>
      <c r="Y349" s="189">
        <f t="shared" si="85"/>
        <v>0</v>
      </c>
      <c r="Z349" s="186">
        <f t="shared" si="86"/>
        <v>0</v>
      </c>
      <c r="AA349" s="187"/>
      <c r="AB349" s="188" t="s">
        <v>462</v>
      </c>
      <c r="AC349" s="191">
        <f t="shared" si="87"/>
        <v>0</v>
      </c>
      <c r="AD349" s="192">
        <f t="shared" si="88"/>
        <v>0</v>
      </c>
      <c r="AE349" s="482"/>
      <c r="AF349" s="482"/>
      <c r="AG349" s="482"/>
    </row>
    <row r="350" spans="1:33" s="141" customFormat="1" x14ac:dyDescent="0.2">
      <c r="A350" s="38"/>
      <c r="B350" s="34" t="str">
        <f>IF(A350="","",(VLOOKUP(A350,'II.Distribution of grant'!$A$6:$E$45,2,FALSE)))</f>
        <v/>
      </c>
      <c r="C350" s="34" t="str">
        <f>IF(A350="","",(VLOOKUP(A350,'II.Distribution of grant'!$A$6:$E$45,4,FALSE)))</f>
        <v/>
      </c>
      <c r="D350" s="11" t="str">
        <f>IF(C350=""," ",VLOOKUP(C350,'Ceiling - Project impl.'!$A$1:$F$204,2,FALSE))</f>
        <v xml:space="preserve"> </v>
      </c>
      <c r="E350" s="6"/>
      <c r="F350" s="6"/>
      <c r="G350" s="6"/>
      <c r="H350" s="6"/>
      <c r="I350" s="41"/>
      <c r="J350" s="42"/>
      <c r="K350" s="35">
        <f t="shared" si="79"/>
        <v>0</v>
      </c>
      <c r="L350" s="13">
        <f t="shared" si="80"/>
        <v>0</v>
      </c>
      <c r="M350" s="42"/>
      <c r="N350" s="103"/>
      <c r="O350" s="103"/>
      <c r="P350" s="109" t="str">
        <f t="shared" si="81"/>
        <v/>
      </c>
      <c r="Q350" s="35">
        <f t="shared" si="82"/>
        <v>0</v>
      </c>
      <c r="R350" s="13" t="str">
        <f t="shared" si="83"/>
        <v xml:space="preserve"> </v>
      </c>
      <c r="S350" s="480"/>
      <c r="T350" s="481"/>
      <c r="U350" s="121"/>
      <c r="V350" s="186">
        <f t="shared" si="84"/>
        <v>0</v>
      </c>
      <c r="W350" s="187"/>
      <c r="X350" s="188" t="s">
        <v>461</v>
      </c>
      <c r="Y350" s="189">
        <f t="shared" si="85"/>
        <v>0</v>
      </c>
      <c r="Z350" s="186">
        <f t="shared" si="86"/>
        <v>0</v>
      </c>
      <c r="AA350" s="187"/>
      <c r="AB350" s="188" t="s">
        <v>462</v>
      </c>
      <c r="AC350" s="191">
        <f t="shared" si="87"/>
        <v>0</v>
      </c>
      <c r="AD350" s="192">
        <f t="shared" si="88"/>
        <v>0</v>
      </c>
      <c r="AE350" s="482"/>
      <c r="AF350" s="482"/>
      <c r="AG350" s="482"/>
    </row>
    <row r="351" spans="1:33" s="141" customFormat="1" x14ac:dyDescent="0.2">
      <c r="A351" s="38"/>
      <c r="B351" s="34" t="str">
        <f>IF(A351="","",(VLOOKUP(A351,'II.Distribution of grant'!$A$6:$E$45,2,FALSE)))</f>
        <v/>
      </c>
      <c r="C351" s="34" t="str">
        <f>IF(A351="","",(VLOOKUP(A351,'II.Distribution of grant'!$A$6:$E$45,4,FALSE)))</f>
        <v/>
      </c>
      <c r="D351" s="11" t="str">
        <f>IF(C351=""," ",VLOOKUP(C351,'Ceiling - Project impl.'!$A$1:$F$204,2,FALSE))</f>
        <v xml:space="preserve"> </v>
      </c>
      <c r="E351" s="6"/>
      <c r="F351" s="6"/>
      <c r="G351" s="6"/>
      <c r="H351" s="6"/>
      <c r="I351" s="41"/>
      <c r="J351" s="42"/>
      <c r="K351" s="35">
        <f t="shared" si="79"/>
        <v>0</v>
      </c>
      <c r="L351" s="13">
        <f t="shared" si="80"/>
        <v>0</v>
      </c>
      <c r="M351" s="42"/>
      <c r="N351" s="103"/>
      <c r="O351" s="103"/>
      <c r="P351" s="109" t="str">
        <f t="shared" si="81"/>
        <v/>
      </c>
      <c r="Q351" s="35">
        <f t="shared" si="82"/>
        <v>0</v>
      </c>
      <c r="R351" s="13" t="str">
        <f t="shared" si="83"/>
        <v xml:space="preserve"> </v>
      </c>
      <c r="S351" s="480"/>
      <c r="T351" s="481"/>
      <c r="U351" s="121"/>
      <c r="V351" s="186">
        <f t="shared" si="84"/>
        <v>0</v>
      </c>
      <c r="W351" s="187"/>
      <c r="X351" s="188" t="s">
        <v>461</v>
      </c>
      <c r="Y351" s="189">
        <f t="shared" si="85"/>
        <v>0</v>
      </c>
      <c r="Z351" s="186">
        <f t="shared" si="86"/>
        <v>0</v>
      </c>
      <c r="AA351" s="187"/>
      <c r="AB351" s="188" t="s">
        <v>462</v>
      </c>
      <c r="AC351" s="191">
        <f t="shared" si="87"/>
        <v>0</v>
      </c>
      <c r="AD351" s="192">
        <f t="shared" si="88"/>
        <v>0</v>
      </c>
      <c r="AE351" s="482"/>
      <c r="AF351" s="482"/>
      <c r="AG351" s="482"/>
    </row>
    <row r="352" spans="1:33" s="141" customFormat="1" x14ac:dyDescent="0.2">
      <c r="A352" s="38"/>
      <c r="B352" s="34" t="str">
        <f>IF(A352="","",(VLOOKUP(A352,'II.Distribution of grant'!$A$6:$E$45,2,FALSE)))</f>
        <v/>
      </c>
      <c r="C352" s="34" t="str">
        <f>IF(A352="","",(VLOOKUP(A352,'II.Distribution of grant'!$A$6:$E$45,4,FALSE)))</f>
        <v/>
      </c>
      <c r="D352" s="11" t="str">
        <f>IF(C352=""," ",VLOOKUP(C352,'Ceiling - Project impl.'!$A$1:$F$204,2,FALSE))</f>
        <v xml:space="preserve"> </v>
      </c>
      <c r="E352" s="6"/>
      <c r="F352" s="6"/>
      <c r="G352" s="6"/>
      <c r="H352" s="6"/>
      <c r="I352" s="41"/>
      <c r="J352" s="42"/>
      <c r="K352" s="35">
        <f t="shared" si="79"/>
        <v>0</v>
      </c>
      <c r="L352" s="13">
        <f t="shared" si="80"/>
        <v>0</v>
      </c>
      <c r="M352" s="42"/>
      <c r="N352" s="103"/>
      <c r="O352" s="103"/>
      <c r="P352" s="109" t="str">
        <f t="shared" si="81"/>
        <v/>
      </c>
      <c r="Q352" s="35">
        <f t="shared" si="82"/>
        <v>0</v>
      </c>
      <c r="R352" s="13" t="str">
        <f t="shared" si="83"/>
        <v xml:space="preserve"> </v>
      </c>
      <c r="S352" s="480"/>
      <c r="T352" s="481"/>
      <c r="U352" s="121"/>
      <c r="V352" s="186">
        <f t="shared" si="84"/>
        <v>0</v>
      </c>
      <c r="W352" s="187"/>
      <c r="X352" s="188" t="s">
        <v>461</v>
      </c>
      <c r="Y352" s="189">
        <f t="shared" si="85"/>
        <v>0</v>
      </c>
      <c r="Z352" s="186">
        <f t="shared" si="86"/>
        <v>0</v>
      </c>
      <c r="AA352" s="187"/>
      <c r="AB352" s="188" t="s">
        <v>462</v>
      </c>
      <c r="AC352" s="191">
        <f t="shared" si="87"/>
        <v>0</v>
      </c>
      <c r="AD352" s="192">
        <f t="shared" si="88"/>
        <v>0</v>
      </c>
      <c r="AE352" s="482"/>
      <c r="AF352" s="482"/>
      <c r="AG352" s="482"/>
    </row>
    <row r="353" spans="1:33" s="141" customFormat="1" x14ac:dyDescent="0.2">
      <c r="A353" s="38"/>
      <c r="B353" s="34" t="str">
        <f>IF(A353="","",(VLOOKUP(A353,'II.Distribution of grant'!$A$6:$E$45,2,FALSE)))</f>
        <v/>
      </c>
      <c r="C353" s="34" t="str">
        <f>IF(A353="","",(VLOOKUP(A353,'II.Distribution of grant'!$A$6:$E$45,4,FALSE)))</f>
        <v/>
      </c>
      <c r="D353" s="11" t="str">
        <f>IF(C353=""," ",VLOOKUP(C353,'Ceiling - Project impl.'!$A$1:$F$204,2,FALSE))</f>
        <v xml:space="preserve"> </v>
      </c>
      <c r="E353" s="6"/>
      <c r="F353" s="6"/>
      <c r="G353" s="6"/>
      <c r="H353" s="6"/>
      <c r="I353" s="41"/>
      <c r="J353" s="42"/>
      <c r="K353" s="35">
        <f t="shared" si="79"/>
        <v>0</v>
      </c>
      <c r="L353" s="13">
        <f t="shared" si="80"/>
        <v>0</v>
      </c>
      <c r="M353" s="42"/>
      <c r="N353" s="103"/>
      <c r="O353" s="103"/>
      <c r="P353" s="109" t="str">
        <f t="shared" si="81"/>
        <v/>
      </c>
      <c r="Q353" s="35">
        <f t="shared" si="82"/>
        <v>0</v>
      </c>
      <c r="R353" s="13" t="str">
        <f t="shared" si="83"/>
        <v xml:space="preserve"> </v>
      </c>
      <c r="S353" s="480"/>
      <c r="T353" s="481"/>
      <c r="U353" s="121"/>
      <c r="V353" s="186">
        <f t="shared" si="84"/>
        <v>0</v>
      </c>
      <c r="W353" s="187"/>
      <c r="X353" s="188" t="s">
        <v>461</v>
      </c>
      <c r="Y353" s="189">
        <f t="shared" si="85"/>
        <v>0</v>
      </c>
      <c r="Z353" s="186">
        <f t="shared" si="86"/>
        <v>0</v>
      </c>
      <c r="AA353" s="187"/>
      <c r="AB353" s="188" t="s">
        <v>462</v>
      </c>
      <c r="AC353" s="191">
        <f t="shared" si="87"/>
        <v>0</v>
      </c>
      <c r="AD353" s="192">
        <f t="shared" si="88"/>
        <v>0</v>
      </c>
      <c r="AE353" s="482"/>
      <c r="AF353" s="482"/>
      <c r="AG353" s="482"/>
    </row>
    <row r="354" spans="1:33" s="141" customFormat="1" x14ac:dyDescent="0.2">
      <c r="A354" s="38"/>
      <c r="B354" s="34" t="str">
        <f>IF(A354="","",(VLOOKUP(A354,'II.Distribution of grant'!$A$6:$E$45,2,FALSE)))</f>
        <v/>
      </c>
      <c r="C354" s="34" t="str">
        <f>IF(A354="","",(VLOOKUP(A354,'II.Distribution of grant'!$A$6:$E$45,4,FALSE)))</f>
        <v/>
      </c>
      <c r="D354" s="11" t="str">
        <f>IF(C354=""," ",VLOOKUP(C354,'Ceiling - Project impl.'!$A$1:$F$204,2,FALSE))</f>
        <v xml:space="preserve"> </v>
      </c>
      <c r="E354" s="6"/>
      <c r="F354" s="6"/>
      <c r="G354" s="6"/>
      <c r="H354" s="6"/>
      <c r="I354" s="41"/>
      <c r="J354" s="42"/>
      <c r="K354" s="35">
        <f t="shared" si="79"/>
        <v>0</v>
      </c>
      <c r="L354" s="13">
        <f t="shared" si="80"/>
        <v>0</v>
      </c>
      <c r="M354" s="42"/>
      <c r="N354" s="103"/>
      <c r="O354" s="103"/>
      <c r="P354" s="109" t="str">
        <f t="shared" si="81"/>
        <v/>
      </c>
      <c r="Q354" s="35">
        <f t="shared" si="82"/>
        <v>0</v>
      </c>
      <c r="R354" s="13" t="str">
        <f t="shared" si="83"/>
        <v xml:space="preserve"> </v>
      </c>
      <c r="S354" s="480"/>
      <c r="T354" s="481"/>
      <c r="U354" s="121"/>
      <c r="V354" s="186">
        <f t="shared" si="84"/>
        <v>0</v>
      </c>
      <c r="W354" s="187"/>
      <c r="X354" s="188" t="s">
        <v>461</v>
      </c>
      <c r="Y354" s="189">
        <f t="shared" si="85"/>
        <v>0</v>
      </c>
      <c r="Z354" s="186">
        <f t="shared" si="86"/>
        <v>0</v>
      </c>
      <c r="AA354" s="187"/>
      <c r="AB354" s="188" t="s">
        <v>462</v>
      </c>
      <c r="AC354" s="191">
        <f t="shared" si="87"/>
        <v>0</v>
      </c>
      <c r="AD354" s="192">
        <f t="shared" si="88"/>
        <v>0</v>
      </c>
      <c r="AE354" s="482"/>
      <c r="AF354" s="482"/>
      <c r="AG354" s="482"/>
    </row>
    <row r="355" spans="1:33" s="141" customFormat="1" x14ac:dyDescent="0.2">
      <c r="A355" s="38"/>
      <c r="B355" s="34" t="str">
        <f>IF(A355="","",(VLOOKUP(A355,'II.Distribution of grant'!$A$6:$E$45,2,FALSE)))</f>
        <v/>
      </c>
      <c r="C355" s="34" t="str">
        <f>IF(A355="","",(VLOOKUP(A355,'II.Distribution of grant'!$A$6:$E$45,4,FALSE)))</f>
        <v/>
      </c>
      <c r="D355" s="11" t="str">
        <f>IF(C355=""," ",VLOOKUP(C355,'Ceiling - Project impl.'!$A$1:$F$204,2,FALSE))</f>
        <v xml:space="preserve"> </v>
      </c>
      <c r="E355" s="6"/>
      <c r="F355" s="6"/>
      <c r="G355" s="6"/>
      <c r="H355" s="6"/>
      <c r="I355" s="41"/>
      <c r="J355" s="42"/>
      <c r="K355" s="35">
        <f t="shared" si="79"/>
        <v>0</v>
      </c>
      <c r="L355" s="13">
        <f t="shared" si="80"/>
        <v>0</v>
      </c>
      <c r="M355" s="42"/>
      <c r="N355" s="103"/>
      <c r="O355" s="103"/>
      <c r="P355" s="109" t="str">
        <f t="shared" si="81"/>
        <v/>
      </c>
      <c r="Q355" s="35">
        <f t="shared" si="82"/>
        <v>0</v>
      </c>
      <c r="R355" s="13" t="str">
        <f t="shared" si="83"/>
        <v xml:space="preserve"> </v>
      </c>
      <c r="S355" s="480"/>
      <c r="T355" s="481"/>
      <c r="U355" s="121"/>
      <c r="V355" s="186">
        <f t="shared" si="84"/>
        <v>0</v>
      </c>
      <c r="W355" s="187"/>
      <c r="X355" s="188" t="s">
        <v>461</v>
      </c>
      <c r="Y355" s="189">
        <f t="shared" si="85"/>
        <v>0</v>
      </c>
      <c r="Z355" s="186">
        <f t="shared" si="86"/>
        <v>0</v>
      </c>
      <c r="AA355" s="187"/>
      <c r="AB355" s="188" t="s">
        <v>462</v>
      </c>
      <c r="AC355" s="191">
        <f t="shared" si="87"/>
        <v>0</v>
      </c>
      <c r="AD355" s="192">
        <f t="shared" si="88"/>
        <v>0</v>
      </c>
      <c r="AE355" s="482"/>
      <c r="AF355" s="482"/>
      <c r="AG355" s="482"/>
    </row>
    <row r="356" spans="1:33" s="141" customFormat="1" x14ac:dyDescent="0.2">
      <c r="A356" s="38"/>
      <c r="B356" s="34" t="str">
        <f>IF(A356="","",(VLOOKUP(A356,'II.Distribution of grant'!$A$6:$E$45,2,FALSE)))</f>
        <v/>
      </c>
      <c r="C356" s="34" t="str">
        <f>IF(A356="","",(VLOOKUP(A356,'II.Distribution of grant'!$A$6:$E$45,4,FALSE)))</f>
        <v/>
      </c>
      <c r="D356" s="11" t="str">
        <f>IF(C356=""," ",VLOOKUP(C356,'Ceiling - Project impl.'!$A$1:$F$204,2,FALSE))</f>
        <v xml:space="preserve"> </v>
      </c>
      <c r="E356" s="6"/>
      <c r="F356" s="6"/>
      <c r="G356" s="6"/>
      <c r="H356" s="6"/>
      <c r="I356" s="41"/>
      <c r="J356" s="42"/>
      <c r="K356" s="35">
        <f t="shared" si="79"/>
        <v>0</v>
      </c>
      <c r="L356" s="13">
        <f t="shared" si="80"/>
        <v>0</v>
      </c>
      <c r="M356" s="42"/>
      <c r="N356" s="103"/>
      <c r="O356" s="103"/>
      <c r="P356" s="109" t="str">
        <f t="shared" si="81"/>
        <v/>
      </c>
      <c r="Q356" s="35">
        <f t="shared" si="82"/>
        <v>0</v>
      </c>
      <c r="R356" s="13" t="str">
        <f t="shared" si="83"/>
        <v xml:space="preserve"> </v>
      </c>
      <c r="S356" s="480"/>
      <c r="T356" s="481"/>
      <c r="U356" s="121"/>
      <c r="V356" s="186">
        <f t="shared" si="84"/>
        <v>0</v>
      </c>
      <c r="W356" s="187"/>
      <c r="X356" s="188" t="s">
        <v>461</v>
      </c>
      <c r="Y356" s="189">
        <f t="shared" si="85"/>
        <v>0</v>
      </c>
      <c r="Z356" s="186">
        <f t="shared" si="86"/>
        <v>0</v>
      </c>
      <c r="AA356" s="187"/>
      <c r="AB356" s="188" t="s">
        <v>462</v>
      </c>
      <c r="AC356" s="191">
        <f t="shared" si="87"/>
        <v>0</v>
      </c>
      <c r="AD356" s="192">
        <f t="shared" si="88"/>
        <v>0</v>
      </c>
      <c r="AE356" s="482"/>
      <c r="AF356" s="482"/>
      <c r="AG356" s="482"/>
    </row>
    <row r="357" spans="1:33" s="141" customFormat="1" x14ac:dyDescent="0.2">
      <c r="A357" s="38"/>
      <c r="B357" s="34" t="str">
        <f>IF(A357="","",(VLOOKUP(A357,'II.Distribution of grant'!$A$6:$E$45,2,FALSE)))</f>
        <v/>
      </c>
      <c r="C357" s="34" t="str">
        <f>IF(A357="","",(VLOOKUP(A357,'II.Distribution of grant'!$A$6:$E$45,4,FALSE)))</f>
        <v/>
      </c>
      <c r="D357" s="11" t="str">
        <f>IF(C357=""," ",VLOOKUP(C357,'Ceiling - Project impl.'!$A$1:$F$204,2,FALSE))</f>
        <v xml:space="preserve"> </v>
      </c>
      <c r="E357" s="6"/>
      <c r="F357" s="6"/>
      <c r="G357" s="6"/>
      <c r="H357" s="6"/>
      <c r="I357" s="41"/>
      <c r="J357" s="42"/>
      <c r="K357" s="35">
        <f t="shared" si="79"/>
        <v>0</v>
      </c>
      <c r="L357" s="13">
        <f t="shared" si="80"/>
        <v>0</v>
      </c>
      <c r="M357" s="42"/>
      <c r="N357" s="103"/>
      <c r="O357" s="103"/>
      <c r="P357" s="109" t="str">
        <f t="shared" si="81"/>
        <v/>
      </c>
      <c r="Q357" s="35">
        <f t="shared" si="82"/>
        <v>0</v>
      </c>
      <c r="R357" s="13" t="str">
        <f t="shared" si="83"/>
        <v xml:space="preserve"> </v>
      </c>
      <c r="S357" s="480"/>
      <c r="T357" s="481"/>
      <c r="U357" s="121"/>
      <c r="V357" s="186">
        <f t="shared" si="84"/>
        <v>0</v>
      </c>
      <c r="W357" s="187"/>
      <c r="X357" s="188" t="s">
        <v>461</v>
      </c>
      <c r="Y357" s="189">
        <f t="shared" si="85"/>
        <v>0</v>
      </c>
      <c r="Z357" s="186">
        <f t="shared" si="86"/>
        <v>0</v>
      </c>
      <c r="AA357" s="187"/>
      <c r="AB357" s="188" t="s">
        <v>462</v>
      </c>
      <c r="AC357" s="191">
        <f t="shared" si="87"/>
        <v>0</v>
      </c>
      <c r="AD357" s="192">
        <f t="shared" si="88"/>
        <v>0</v>
      </c>
      <c r="AE357" s="482"/>
      <c r="AF357" s="482"/>
      <c r="AG357" s="482"/>
    </row>
    <row r="358" spans="1:33" s="141" customFormat="1" x14ac:dyDescent="0.2">
      <c r="A358" s="38"/>
      <c r="B358" s="34" t="str">
        <f>IF(A358="","",(VLOOKUP(A358,'II.Distribution of grant'!$A$6:$E$45,2,FALSE)))</f>
        <v/>
      </c>
      <c r="C358" s="34" t="str">
        <f>IF(A358="","",(VLOOKUP(A358,'II.Distribution of grant'!$A$6:$E$45,4,FALSE)))</f>
        <v/>
      </c>
      <c r="D358" s="11" t="str">
        <f>IF(C358=""," ",VLOOKUP(C358,'Ceiling - Project impl.'!$A$1:$F$204,2,FALSE))</f>
        <v xml:space="preserve"> </v>
      </c>
      <c r="E358" s="6"/>
      <c r="F358" s="6"/>
      <c r="G358" s="6"/>
      <c r="H358" s="6"/>
      <c r="I358" s="41"/>
      <c r="J358" s="42"/>
      <c r="K358" s="35">
        <f t="shared" si="79"/>
        <v>0</v>
      </c>
      <c r="L358" s="13">
        <f t="shared" si="80"/>
        <v>0</v>
      </c>
      <c r="M358" s="42"/>
      <c r="N358" s="103"/>
      <c r="O358" s="103"/>
      <c r="P358" s="109" t="str">
        <f t="shared" si="81"/>
        <v/>
      </c>
      <c r="Q358" s="35">
        <f t="shared" si="82"/>
        <v>0</v>
      </c>
      <c r="R358" s="13" t="str">
        <f t="shared" si="83"/>
        <v xml:space="preserve"> </v>
      </c>
      <c r="S358" s="480"/>
      <c r="T358" s="481"/>
      <c r="U358" s="121"/>
      <c r="V358" s="186">
        <f t="shared" si="84"/>
        <v>0</v>
      </c>
      <c r="W358" s="187"/>
      <c r="X358" s="188" t="s">
        <v>461</v>
      </c>
      <c r="Y358" s="189">
        <f t="shared" si="85"/>
        <v>0</v>
      </c>
      <c r="Z358" s="186">
        <f t="shared" si="86"/>
        <v>0</v>
      </c>
      <c r="AA358" s="187"/>
      <c r="AB358" s="188" t="s">
        <v>462</v>
      </c>
      <c r="AC358" s="191">
        <f t="shared" si="87"/>
        <v>0</v>
      </c>
      <c r="AD358" s="192">
        <f t="shared" si="88"/>
        <v>0</v>
      </c>
      <c r="AE358" s="482"/>
      <c r="AF358" s="482"/>
      <c r="AG358" s="482"/>
    </row>
    <row r="359" spans="1:33" s="141" customFormat="1" x14ac:dyDescent="0.2">
      <c r="A359" s="38"/>
      <c r="B359" s="34" t="str">
        <f>IF(A359="","",(VLOOKUP(A359,'II.Distribution of grant'!$A$6:$E$45,2,FALSE)))</f>
        <v/>
      </c>
      <c r="C359" s="34" t="str">
        <f>IF(A359="","",(VLOOKUP(A359,'II.Distribution of grant'!$A$6:$E$45,4,FALSE)))</f>
        <v/>
      </c>
      <c r="D359" s="11" t="str">
        <f>IF(C359=""," ",VLOOKUP(C359,'Ceiling - Project impl.'!$A$1:$F$204,2,FALSE))</f>
        <v xml:space="preserve"> </v>
      </c>
      <c r="E359" s="6"/>
      <c r="F359" s="6"/>
      <c r="G359" s="6"/>
      <c r="H359" s="6"/>
      <c r="I359" s="41"/>
      <c r="J359" s="42"/>
      <c r="K359" s="35">
        <f t="shared" si="79"/>
        <v>0</v>
      </c>
      <c r="L359" s="13">
        <f t="shared" si="80"/>
        <v>0</v>
      </c>
      <c r="M359" s="42"/>
      <c r="N359" s="103"/>
      <c r="O359" s="103"/>
      <c r="P359" s="109" t="str">
        <f t="shared" si="81"/>
        <v/>
      </c>
      <c r="Q359" s="35">
        <f t="shared" si="82"/>
        <v>0</v>
      </c>
      <c r="R359" s="13" t="str">
        <f t="shared" si="83"/>
        <v xml:space="preserve"> </v>
      </c>
      <c r="S359" s="480"/>
      <c r="T359" s="481"/>
      <c r="U359" s="121"/>
      <c r="V359" s="186">
        <f t="shared" si="84"/>
        <v>0</v>
      </c>
      <c r="W359" s="187"/>
      <c r="X359" s="188" t="s">
        <v>461</v>
      </c>
      <c r="Y359" s="189">
        <f t="shared" si="85"/>
        <v>0</v>
      </c>
      <c r="Z359" s="186">
        <f t="shared" si="86"/>
        <v>0</v>
      </c>
      <c r="AA359" s="187"/>
      <c r="AB359" s="188" t="s">
        <v>462</v>
      </c>
      <c r="AC359" s="191">
        <f t="shared" si="87"/>
        <v>0</v>
      </c>
      <c r="AD359" s="192">
        <f t="shared" si="88"/>
        <v>0</v>
      </c>
      <c r="AE359" s="482"/>
      <c r="AF359" s="482"/>
      <c r="AG359" s="482"/>
    </row>
    <row r="360" spans="1:33" s="141" customFormat="1" x14ac:dyDescent="0.2">
      <c r="A360" s="38"/>
      <c r="B360" s="34" t="str">
        <f>IF(A360="","",(VLOOKUP(A360,'II.Distribution of grant'!$A$6:$E$45,2,FALSE)))</f>
        <v/>
      </c>
      <c r="C360" s="34" t="str">
        <f>IF(A360="","",(VLOOKUP(A360,'II.Distribution of grant'!$A$6:$E$45,4,FALSE)))</f>
        <v/>
      </c>
      <c r="D360" s="11" t="str">
        <f>IF(C360=""," ",VLOOKUP(C360,'Ceiling - Project impl.'!$A$1:$F$204,2,FALSE))</f>
        <v xml:space="preserve"> </v>
      </c>
      <c r="E360" s="6"/>
      <c r="F360" s="6"/>
      <c r="G360" s="6"/>
      <c r="H360" s="6"/>
      <c r="I360" s="41"/>
      <c r="J360" s="42"/>
      <c r="K360" s="35">
        <f t="shared" si="79"/>
        <v>0</v>
      </c>
      <c r="L360" s="13">
        <f t="shared" si="80"/>
        <v>0</v>
      </c>
      <c r="M360" s="42"/>
      <c r="N360" s="103"/>
      <c r="O360" s="103"/>
      <c r="P360" s="109" t="str">
        <f t="shared" si="81"/>
        <v/>
      </c>
      <c r="Q360" s="35">
        <f t="shared" si="82"/>
        <v>0</v>
      </c>
      <c r="R360" s="13" t="str">
        <f t="shared" si="83"/>
        <v xml:space="preserve"> </v>
      </c>
      <c r="S360" s="480"/>
      <c r="T360" s="481"/>
      <c r="U360" s="121"/>
      <c r="V360" s="186">
        <f t="shared" si="84"/>
        <v>0</v>
      </c>
      <c r="W360" s="187"/>
      <c r="X360" s="188" t="s">
        <v>461</v>
      </c>
      <c r="Y360" s="189">
        <f t="shared" si="85"/>
        <v>0</v>
      </c>
      <c r="Z360" s="186">
        <f t="shared" si="86"/>
        <v>0</v>
      </c>
      <c r="AA360" s="187"/>
      <c r="AB360" s="188" t="s">
        <v>462</v>
      </c>
      <c r="AC360" s="191">
        <f t="shared" si="87"/>
        <v>0</v>
      </c>
      <c r="AD360" s="192">
        <f t="shared" si="88"/>
        <v>0</v>
      </c>
      <c r="AE360" s="482"/>
      <c r="AF360" s="482"/>
      <c r="AG360" s="482"/>
    </row>
    <row r="361" spans="1:33" s="141" customFormat="1" x14ac:dyDescent="0.2">
      <c r="A361" s="38"/>
      <c r="B361" s="34" t="str">
        <f>IF(A361="","",(VLOOKUP(A361,'II.Distribution of grant'!$A$6:$E$45,2,FALSE)))</f>
        <v/>
      </c>
      <c r="C361" s="34" t="str">
        <f>IF(A361="","",(VLOOKUP(A361,'II.Distribution of grant'!$A$6:$E$45,4,FALSE)))</f>
        <v/>
      </c>
      <c r="D361" s="11" t="str">
        <f>IF(C361=""," ",VLOOKUP(C361,'Ceiling - Project impl.'!$A$1:$F$204,2,FALSE))</f>
        <v xml:space="preserve"> </v>
      </c>
      <c r="E361" s="6"/>
      <c r="F361" s="6"/>
      <c r="G361" s="6"/>
      <c r="H361" s="6"/>
      <c r="I361" s="41"/>
      <c r="J361" s="42"/>
      <c r="K361" s="35">
        <f t="shared" si="79"/>
        <v>0</v>
      </c>
      <c r="L361" s="13">
        <f t="shared" si="80"/>
        <v>0</v>
      </c>
      <c r="M361" s="42"/>
      <c r="N361" s="103"/>
      <c r="O361" s="103"/>
      <c r="P361" s="109" t="str">
        <f t="shared" si="81"/>
        <v/>
      </c>
      <c r="Q361" s="35">
        <f t="shared" si="82"/>
        <v>0</v>
      </c>
      <c r="R361" s="13" t="str">
        <f t="shared" si="83"/>
        <v xml:space="preserve"> </v>
      </c>
      <c r="S361" s="480"/>
      <c r="T361" s="481"/>
      <c r="U361" s="121"/>
      <c r="V361" s="186">
        <f t="shared" si="84"/>
        <v>0</v>
      </c>
      <c r="W361" s="187"/>
      <c r="X361" s="188" t="s">
        <v>461</v>
      </c>
      <c r="Y361" s="189">
        <f t="shared" si="85"/>
        <v>0</v>
      </c>
      <c r="Z361" s="186">
        <f t="shared" si="86"/>
        <v>0</v>
      </c>
      <c r="AA361" s="187"/>
      <c r="AB361" s="188" t="s">
        <v>462</v>
      </c>
      <c r="AC361" s="191">
        <f t="shared" si="87"/>
        <v>0</v>
      </c>
      <c r="AD361" s="192">
        <f t="shared" si="88"/>
        <v>0</v>
      </c>
      <c r="AE361" s="482"/>
      <c r="AF361" s="482"/>
      <c r="AG361" s="482"/>
    </row>
    <row r="362" spans="1:33" s="141" customFormat="1" x14ac:dyDescent="0.2">
      <c r="A362" s="38"/>
      <c r="B362" s="34" t="str">
        <f>IF(A362="","",(VLOOKUP(A362,'II.Distribution of grant'!$A$6:$E$45,2,FALSE)))</f>
        <v/>
      </c>
      <c r="C362" s="34" t="str">
        <f>IF(A362="","",(VLOOKUP(A362,'II.Distribution of grant'!$A$6:$E$45,4,FALSE)))</f>
        <v/>
      </c>
      <c r="D362" s="11" t="str">
        <f>IF(C362=""," ",VLOOKUP(C362,'Ceiling - Project impl.'!$A$1:$F$204,2,FALSE))</f>
        <v xml:space="preserve"> </v>
      </c>
      <c r="E362" s="6"/>
      <c r="F362" s="6"/>
      <c r="G362" s="6"/>
      <c r="H362" s="6"/>
      <c r="I362" s="41"/>
      <c r="J362" s="42"/>
      <c r="K362" s="35">
        <f t="shared" si="79"/>
        <v>0</v>
      </c>
      <c r="L362" s="13">
        <f t="shared" si="80"/>
        <v>0</v>
      </c>
      <c r="M362" s="42"/>
      <c r="N362" s="103"/>
      <c r="O362" s="103"/>
      <c r="P362" s="109" t="str">
        <f t="shared" si="81"/>
        <v/>
      </c>
      <c r="Q362" s="35">
        <f t="shared" si="82"/>
        <v>0</v>
      </c>
      <c r="R362" s="13" t="str">
        <f t="shared" si="83"/>
        <v xml:space="preserve"> </v>
      </c>
      <c r="S362" s="480"/>
      <c r="T362" s="481"/>
      <c r="U362" s="121"/>
      <c r="V362" s="186">
        <f t="shared" si="84"/>
        <v>0</v>
      </c>
      <c r="W362" s="187"/>
      <c r="X362" s="188" t="s">
        <v>461</v>
      </c>
      <c r="Y362" s="189">
        <f t="shared" si="85"/>
        <v>0</v>
      </c>
      <c r="Z362" s="186">
        <f t="shared" si="86"/>
        <v>0</v>
      </c>
      <c r="AA362" s="187"/>
      <c r="AB362" s="188" t="s">
        <v>462</v>
      </c>
      <c r="AC362" s="191">
        <f t="shared" si="87"/>
        <v>0</v>
      </c>
      <c r="AD362" s="192">
        <f t="shared" si="88"/>
        <v>0</v>
      </c>
      <c r="AE362" s="482"/>
      <c r="AF362" s="482"/>
      <c r="AG362" s="482"/>
    </row>
    <row r="363" spans="1:33" s="141" customFormat="1" x14ac:dyDescent="0.2">
      <c r="A363" s="38"/>
      <c r="B363" s="34" t="str">
        <f>IF(A363="","",(VLOOKUP(A363,'II.Distribution of grant'!$A$6:$E$45,2,FALSE)))</f>
        <v/>
      </c>
      <c r="C363" s="34" t="str">
        <f>IF(A363="","",(VLOOKUP(A363,'II.Distribution of grant'!$A$6:$E$45,4,FALSE)))</f>
        <v/>
      </c>
      <c r="D363" s="11" t="str">
        <f>IF(C363=""," ",VLOOKUP(C363,'Ceiling - Project impl.'!$A$1:$F$204,2,FALSE))</f>
        <v xml:space="preserve"> </v>
      </c>
      <c r="E363" s="6"/>
      <c r="F363" s="6"/>
      <c r="G363" s="6"/>
      <c r="H363" s="6"/>
      <c r="I363" s="41"/>
      <c r="J363" s="42"/>
      <c r="K363" s="35">
        <f t="shared" si="79"/>
        <v>0</v>
      </c>
      <c r="L363" s="13">
        <f t="shared" si="80"/>
        <v>0</v>
      </c>
      <c r="M363" s="42"/>
      <c r="N363" s="103"/>
      <c r="O363" s="103"/>
      <c r="P363" s="109" t="str">
        <f t="shared" si="81"/>
        <v/>
      </c>
      <c r="Q363" s="35">
        <f t="shared" si="82"/>
        <v>0</v>
      </c>
      <c r="R363" s="13" t="str">
        <f t="shared" si="83"/>
        <v xml:space="preserve"> </v>
      </c>
      <c r="S363" s="480"/>
      <c r="T363" s="481"/>
      <c r="U363" s="121"/>
      <c r="V363" s="186">
        <f t="shared" si="84"/>
        <v>0</v>
      </c>
      <c r="W363" s="187"/>
      <c r="X363" s="188" t="s">
        <v>461</v>
      </c>
      <c r="Y363" s="189">
        <f t="shared" si="85"/>
        <v>0</v>
      </c>
      <c r="Z363" s="186">
        <f t="shared" si="86"/>
        <v>0</v>
      </c>
      <c r="AA363" s="187"/>
      <c r="AB363" s="188" t="s">
        <v>462</v>
      </c>
      <c r="AC363" s="191">
        <f t="shared" si="87"/>
        <v>0</v>
      </c>
      <c r="AD363" s="192">
        <f t="shared" si="88"/>
        <v>0</v>
      </c>
      <c r="AE363" s="482"/>
      <c r="AF363" s="482"/>
      <c r="AG363" s="482"/>
    </row>
    <row r="364" spans="1:33" s="141" customFormat="1" x14ac:dyDescent="0.2">
      <c r="A364" s="38"/>
      <c r="B364" s="34" t="str">
        <f>IF(A364="","",(VLOOKUP(A364,'II.Distribution of grant'!$A$6:$E$45,2,FALSE)))</f>
        <v/>
      </c>
      <c r="C364" s="34" t="str">
        <f>IF(A364="","",(VLOOKUP(A364,'II.Distribution of grant'!$A$6:$E$45,4,FALSE)))</f>
        <v/>
      </c>
      <c r="D364" s="11" t="str">
        <f>IF(C364=""," ",VLOOKUP(C364,'Ceiling - Project impl.'!$A$1:$F$204,2,FALSE))</f>
        <v xml:space="preserve"> </v>
      </c>
      <c r="E364" s="6"/>
      <c r="F364" s="6"/>
      <c r="G364" s="6"/>
      <c r="H364" s="6"/>
      <c r="I364" s="41"/>
      <c r="J364" s="42"/>
      <c r="K364" s="35">
        <f t="shared" si="79"/>
        <v>0</v>
      </c>
      <c r="L364" s="13">
        <f t="shared" si="80"/>
        <v>0</v>
      </c>
      <c r="M364" s="42"/>
      <c r="N364" s="103"/>
      <c r="O364" s="103"/>
      <c r="P364" s="109" t="str">
        <f t="shared" si="81"/>
        <v/>
      </c>
      <c r="Q364" s="35">
        <f t="shared" si="82"/>
        <v>0</v>
      </c>
      <c r="R364" s="13" t="str">
        <f t="shared" si="83"/>
        <v xml:space="preserve"> </v>
      </c>
      <c r="S364" s="480"/>
      <c r="T364" s="481"/>
      <c r="U364" s="121"/>
      <c r="V364" s="186">
        <f t="shared" si="84"/>
        <v>0</v>
      </c>
      <c r="W364" s="187"/>
      <c r="X364" s="188" t="s">
        <v>461</v>
      </c>
      <c r="Y364" s="189">
        <f t="shared" si="85"/>
        <v>0</v>
      </c>
      <c r="Z364" s="186">
        <f t="shared" si="86"/>
        <v>0</v>
      </c>
      <c r="AA364" s="187"/>
      <c r="AB364" s="188" t="s">
        <v>462</v>
      </c>
      <c r="AC364" s="191">
        <f t="shared" si="87"/>
        <v>0</v>
      </c>
      <c r="AD364" s="192">
        <f t="shared" si="88"/>
        <v>0</v>
      </c>
      <c r="AE364" s="482"/>
      <c r="AF364" s="482"/>
      <c r="AG364" s="482"/>
    </row>
    <row r="365" spans="1:33" s="141" customFormat="1" x14ac:dyDescent="0.2">
      <c r="A365" s="38"/>
      <c r="B365" s="34" t="str">
        <f>IF(A365="","",(VLOOKUP(A365,'II.Distribution of grant'!$A$6:$E$45,2,FALSE)))</f>
        <v/>
      </c>
      <c r="C365" s="34" t="str">
        <f>IF(A365="","",(VLOOKUP(A365,'II.Distribution of grant'!$A$6:$E$45,4,FALSE)))</f>
        <v/>
      </c>
      <c r="D365" s="11" t="str">
        <f>IF(C365=""," ",VLOOKUP(C365,'Ceiling - Project impl.'!$A$1:$F$204,2,FALSE))</f>
        <v xml:space="preserve"> </v>
      </c>
      <c r="E365" s="6"/>
      <c r="F365" s="6"/>
      <c r="G365" s="6"/>
      <c r="H365" s="6"/>
      <c r="I365" s="41"/>
      <c r="J365" s="42"/>
      <c r="K365" s="35">
        <f t="shared" ref="K365:K410" si="89">+IFERROR(VLOOKUP(I365,$B$5:$I$6,8,FALSE),0)</f>
        <v>0</v>
      </c>
      <c r="L365" s="13">
        <f t="shared" ref="L365:L410" si="90">IFERROR(J365*K365," ")</f>
        <v>0</v>
      </c>
      <c r="M365" s="42"/>
      <c r="N365" s="103"/>
      <c r="O365" s="103"/>
      <c r="P365" s="109" t="str">
        <f t="shared" ref="P365:P410" si="91">+IF(N365=0,"",(O365-(N365-1)))</f>
        <v/>
      </c>
      <c r="Q365" s="35">
        <f t="shared" ref="Q365:Q410" si="92">IFERROR(VLOOKUP(M365,$K$5:$S$8,9,FALSE),0)</f>
        <v>0</v>
      </c>
      <c r="R365" s="13" t="str">
        <f t="shared" ref="R365:R410" si="93">IFERROR(P365*Q365," ")</f>
        <v xml:space="preserve"> </v>
      </c>
      <c r="S365" s="480"/>
      <c r="T365" s="481"/>
      <c r="U365" s="121"/>
      <c r="V365" s="186">
        <f t="shared" ref="V365:V410" si="94">IFERROR(J365*K365,0)</f>
        <v>0</v>
      </c>
      <c r="W365" s="187"/>
      <c r="X365" s="188" t="s">
        <v>461</v>
      </c>
      <c r="Y365" s="189">
        <f t="shared" ref="Y365:Y410" si="95">+V365-W365</f>
        <v>0</v>
      </c>
      <c r="Z365" s="186">
        <f t="shared" ref="Z365:Z410" si="96">IFERROR(P365*Q365,0)</f>
        <v>0</v>
      </c>
      <c r="AA365" s="187"/>
      <c r="AB365" s="188" t="s">
        <v>462</v>
      </c>
      <c r="AC365" s="191">
        <f t="shared" ref="AC365:AC410" si="97">+Z365-AA365</f>
        <v>0</v>
      </c>
      <c r="AD365" s="192">
        <f t="shared" ref="AD365:AD410" si="98">+W365+AA365</f>
        <v>0</v>
      </c>
      <c r="AE365" s="482"/>
      <c r="AF365" s="482"/>
      <c r="AG365" s="482"/>
    </row>
    <row r="366" spans="1:33" s="141" customFormat="1" x14ac:dyDescent="0.2">
      <c r="A366" s="38"/>
      <c r="B366" s="34" t="str">
        <f>IF(A366="","",(VLOOKUP(A366,'II.Distribution of grant'!$A$6:$E$45,2,FALSE)))</f>
        <v/>
      </c>
      <c r="C366" s="34" t="str">
        <f>IF(A366="","",(VLOOKUP(A366,'II.Distribution of grant'!$A$6:$E$45,4,FALSE)))</f>
        <v/>
      </c>
      <c r="D366" s="11" t="str">
        <f>IF(C366=""," ",VLOOKUP(C366,'Ceiling - Project impl.'!$A$1:$F$204,2,FALSE))</f>
        <v xml:space="preserve"> </v>
      </c>
      <c r="E366" s="6"/>
      <c r="F366" s="6"/>
      <c r="G366" s="6"/>
      <c r="H366" s="6"/>
      <c r="I366" s="41"/>
      <c r="J366" s="42"/>
      <c r="K366" s="35">
        <f t="shared" si="89"/>
        <v>0</v>
      </c>
      <c r="L366" s="13">
        <f t="shared" si="90"/>
        <v>0</v>
      </c>
      <c r="M366" s="42"/>
      <c r="N366" s="103"/>
      <c r="O366" s="103"/>
      <c r="P366" s="109" t="str">
        <f t="shared" si="91"/>
        <v/>
      </c>
      <c r="Q366" s="35">
        <f t="shared" si="92"/>
        <v>0</v>
      </c>
      <c r="R366" s="13" t="str">
        <f t="shared" si="93"/>
        <v xml:space="preserve"> </v>
      </c>
      <c r="S366" s="480"/>
      <c r="T366" s="481"/>
      <c r="U366" s="121"/>
      <c r="V366" s="186">
        <f t="shared" si="94"/>
        <v>0</v>
      </c>
      <c r="W366" s="187"/>
      <c r="X366" s="188" t="s">
        <v>461</v>
      </c>
      <c r="Y366" s="189">
        <f t="shared" si="95"/>
        <v>0</v>
      </c>
      <c r="Z366" s="186">
        <f t="shared" si="96"/>
        <v>0</v>
      </c>
      <c r="AA366" s="187"/>
      <c r="AB366" s="188" t="s">
        <v>462</v>
      </c>
      <c r="AC366" s="191">
        <f t="shared" si="97"/>
        <v>0</v>
      </c>
      <c r="AD366" s="192">
        <f t="shared" si="98"/>
        <v>0</v>
      </c>
      <c r="AE366" s="482"/>
      <c r="AF366" s="482"/>
      <c r="AG366" s="482"/>
    </row>
    <row r="367" spans="1:33" s="141" customFormat="1" x14ac:dyDescent="0.2">
      <c r="A367" s="38"/>
      <c r="B367" s="34" t="str">
        <f>IF(A367="","",(VLOOKUP(A367,'II.Distribution of grant'!$A$6:$E$45,2,FALSE)))</f>
        <v/>
      </c>
      <c r="C367" s="34" t="str">
        <f>IF(A367="","",(VLOOKUP(A367,'II.Distribution of grant'!$A$6:$E$45,4,FALSE)))</f>
        <v/>
      </c>
      <c r="D367" s="11" t="str">
        <f>IF(C367=""," ",VLOOKUP(C367,'Ceiling - Project impl.'!$A$1:$F$204,2,FALSE))</f>
        <v xml:space="preserve"> </v>
      </c>
      <c r="E367" s="6"/>
      <c r="F367" s="6"/>
      <c r="G367" s="6"/>
      <c r="H367" s="6"/>
      <c r="I367" s="41"/>
      <c r="J367" s="42"/>
      <c r="K367" s="35">
        <f t="shared" si="89"/>
        <v>0</v>
      </c>
      <c r="L367" s="13">
        <f t="shared" si="90"/>
        <v>0</v>
      </c>
      <c r="M367" s="42"/>
      <c r="N367" s="103"/>
      <c r="O367" s="103"/>
      <c r="P367" s="109" t="str">
        <f t="shared" si="91"/>
        <v/>
      </c>
      <c r="Q367" s="35">
        <f t="shared" si="92"/>
        <v>0</v>
      </c>
      <c r="R367" s="13" t="str">
        <f t="shared" si="93"/>
        <v xml:space="preserve"> </v>
      </c>
      <c r="S367" s="480"/>
      <c r="T367" s="481"/>
      <c r="U367" s="121"/>
      <c r="V367" s="186">
        <f t="shared" si="94"/>
        <v>0</v>
      </c>
      <c r="W367" s="187"/>
      <c r="X367" s="188" t="s">
        <v>461</v>
      </c>
      <c r="Y367" s="189">
        <f t="shared" si="95"/>
        <v>0</v>
      </c>
      <c r="Z367" s="186">
        <f t="shared" si="96"/>
        <v>0</v>
      </c>
      <c r="AA367" s="187"/>
      <c r="AB367" s="188" t="s">
        <v>462</v>
      </c>
      <c r="AC367" s="191">
        <f t="shared" si="97"/>
        <v>0</v>
      </c>
      <c r="AD367" s="192">
        <f t="shared" si="98"/>
        <v>0</v>
      </c>
      <c r="AE367" s="482"/>
      <c r="AF367" s="482"/>
      <c r="AG367" s="482"/>
    </row>
    <row r="368" spans="1:33" s="141" customFormat="1" x14ac:dyDescent="0.2">
      <c r="A368" s="38"/>
      <c r="B368" s="34" t="str">
        <f>IF(A368="","",(VLOOKUP(A368,'II.Distribution of grant'!$A$6:$E$45,2,FALSE)))</f>
        <v/>
      </c>
      <c r="C368" s="34" t="str">
        <f>IF(A368="","",(VLOOKUP(A368,'II.Distribution of grant'!$A$6:$E$45,4,FALSE)))</f>
        <v/>
      </c>
      <c r="D368" s="11" t="str">
        <f>IF(C368=""," ",VLOOKUP(C368,'Ceiling - Project impl.'!$A$1:$F$204,2,FALSE))</f>
        <v xml:space="preserve"> </v>
      </c>
      <c r="E368" s="6"/>
      <c r="F368" s="6"/>
      <c r="G368" s="6"/>
      <c r="H368" s="6"/>
      <c r="I368" s="41"/>
      <c r="J368" s="42"/>
      <c r="K368" s="35">
        <f t="shared" si="89"/>
        <v>0</v>
      </c>
      <c r="L368" s="13">
        <f t="shared" si="90"/>
        <v>0</v>
      </c>
      <c r="M368" s="42"/>
      <c r="N368" s="103"/>
      <c r="O368" s="103"/>
      <c r="P368" s="109" t="str">
        <f t="shared" si="91"/>
        <v/>
      </c>
      <c r="Q368" s="35">
        <f t="shared" si="92"/>
        <v>0</v>
      </c>
      <c r="R368" s="13" t="str">
        <f t="shared" si="93"/>
        <v xml:space="preserve"> </v>
      </c>
      <c r="S368" s="480"/>
      <c r="T368" s="481"/>
      <c r="U368" s="121"/>
      <c r="V368" s="186">
        <f t="shared" si="94"/>
        <v>0</v>
      </c>
      <c r="W368" s="187"/>
      <c r="X368" s="188" t="s">
        <v>461</v>
      </c>
      <c r="Y368" s="189">
        <f t="shared" si="95"/>
        <v>0</v>
      </c>
      <c r="Z368" s="186">
        <f t="shared" si="96"/>
        <v>0</v>
      </c>
      <c r="AA368" s="187"/>
      <c r="AB368" s="188" t="s">
        <v>462</v>
      </c>
      <c r="AC368" s="191">
        <f t="shared" si="97"/>
        <v>0</v>
      </c>
      <c r="AD368" s="192">
        <f t="shared" si="98"/>
        <v>0</v>
      </c>
      <c r="AE368" s="482"/>
      <c r="AF368" s="482"/>
      <c r="AG368" s="482"/>
    </row>
    <row r="369" spans="1:33" s="141" customFormat="1" x14ac:dyDescent="0.2">
      <c r="A369" s="38"/>
      <c r="B369" s="34" t="str">
        <f>IF(A369="","",(VLOOKUP(A369,'II.Distribution of grant'!$A$6:$E$45,2,FALSE)))</f>
        <v/>
      </c>
      <c r="C369" s="34" t="str">
        <f>IF(A369="","",(VLOOKUP(A369,'II.Distribution of grant'!$A$6:$E$45,4,FALSE)))</f>
        <v/>
      </c>
      <c r="D369" s="11" t="str">
        <f>IF(C369=""," ",VLOOKUP(C369,'Ceiling - Project impl.'!$A$1:$F$204,2,FALSE))</f>
        <v xml:space="preserve"> </v>
      </c>
      <c r="E369" s="6"/>
      <c r="F369" s="6"/>
      <c r="G369" s="6"/>
      <c r="H369" s="6"/>
      <c r="I369" s="41"/>
      <c r="J369" s="42"/>
      <c r="K369" s="35">
        <f t="shared" si="89"/>
        <v>0</v>
      </c>
      <c r="L369" s="13">
        <f t="shared" si="90"/>
        <v>0</v>
      </c>
      <c r="M369" s="42"/>
      <c r="N369" s="103"/>
      <c r="O369" s="103"/>
      <c r="P369" s="109" t="str">
        <f t="shared" si="91"/>
        <v/>
      </c>
      <c r="Q369" s="35">
        <f t="shared" si="92"/>
        <v>0</v>
      </c>
      <c r="R369" s="13" t="str">
        <f t="shared" si="93"/>
        <v xml:space="preserve"> </v>
      </c>
      <c r="S369" s="480"/>
      <c r="T369" s="481"/>
      <c r="U369" s="121"/>
      <c r="V369" s="186">
        <f t="shared" si="94"/>
        <v>0</v>
      </c>
      <c r="W369" s="187"/>
      <c r="X369" s="188" t="s">
        <v>461</v>
      </c>
      <c r="Y369" s="189">
        <f t="shared" si="95"/>
        <v>0</v>
      </c>
      <c r="Z369" s="186">
        <f t="shared" si="96"/>
        <v>0</v>
      </c>
      <c r="AA369" s="187"/>
      <c r="AB369" s="188" t="s">
        <v>462</v>
      </c>
      <c r="AC369" s="191">
        <f t="shared" si="97"/>
        <v>0</v>
      </c>
      <c r="AD369" s="192">
        <f t="shared" si="98"/>
        <v>0</v>
      </c>
      <c r="AE369" s="482"/>
      <c r="AF369" s="482"/>
      <c r="AG369" s="482"/>
    </row>
    <row r="370" spans="1:33" s="141" customFormat="1" x14ac:dyDescent="0.2">
      <c r="A370" s="38"/>
      <c r="B370" s="34" t="str">
        <f>IF(A370="","",(VLOOKUP(A370,'II.Distribution of grant'!$A$6:$E$45,2,FALSE)))</f>
        <v/>
      </c>
      <c r="C370" s="34" t="str">
        <f>IF(A370="","",(VLOOKUP(A370,'II.Distribution of grant'!$A$6:$E$45,4,FALSE)))</f>
        <v/>
      </c>
      <c r="D370" s="11" t="str">
        <f>IF(C370=""," ",VLOOKUP(C370,'Ceiling - Project impl.'!$A$1:$F$204,2,FALSE))</f>
        <v xml:space="preserve"> </v>
      </c>
      <c r="E370" s="6"/>
      <c r="F370" s="6"/>
      <c r="G370" s="6"/>
      <c r="H370" s="6"/>
      <c r="I370" s="41"/>
      <c r="J370" s="42"/>
      <c r="K370" s="35">
        <f t="shared" si="89"/>
        <v>0</v>
      </c>
      <c r="L370" s="13">
        <f t="shared" si="90"/>
        <v>0</v>
      </c>
      <c r="M370" s="42"/>
      <c r="N370" s="103"/>
      <c r="O370" s="103"/>
      <c r="P370" s="109" t="str">
        <f t="shared" si="91"/>
        <v/>
      </c>
      <c r="Q370" s="35">
        <f t="shared" si="92"/>
        <v>0</v>
      </c>
      <c r="R370" s="13" t="str">
        <f t="shared" si="93"/>
        <v xml:space="preserve"> </v>
      </c>
      <c r="S370" s="480"/>
      <c r="T370" s="481"/>
      <c r="U370" s="121"/>
      <c r="V370" s="186">
        <f t="shared" si="94"/>
        <v>0</v>
      </c>
      <c r="W370" s="187"/>
      <c r="X370" s="188" t="s">
        <v>461</v>
      </c>
      <c r="Y370" s="189">
        <f t="shared" si="95"/>
        <v>0</v>
      </c>
      <c r="Z370" s="186">
        <f t="shared" si="96"/>
        <v>0</v>
      </c>
      <c r="AA370" s="187"/>
      <c r="AB370" s="188" t="s">
        <v>462</v>
      </c>
      <c r="AC370" s="191">
        <f t="shared" si="97"/>
        <v>0</v>
      </c>
      <c r="AD370" s="192">
        <f t="shared" si="98"/>
        <v>0</v>
      </c>
      <c r="AE370" s="482"/>
      <c r="AF370" s="482"/>
      <c r="AG370" s="482"/>
    </row>
    <row r="371" spans="1:33" s="141" customFormat="1" x14ac:dyDescent="0.2">
      <c r="A371" s="38"/>
      <c r="B371" s="34" t="str">
        <f>IF(A371="","",(VLOOKUP(A371,'II.Distribution of grant'!$A$6:$E$45,2,FALSE)))</f>
        <v/>
      </c>
      <c r="C371" s="34" t="str">
        <f>IF(A371="","",(VLOOKUP(A371,'II.Distribution of grant'!$A$6:$E$45,4,FALSE)))</f>
        <v/>
      </c>
      <c r="D371" s="11" t="str">
        <f>IF(C371=""," ",VLOOKUP(C371,'Ceiling - Project impl.'!$A$1:$F$204,2,FALSE))</f>
        <v xml:space="preserve"> </v>
      </c>
      <c r="E371" s="6"/>
      <c r="F371" s="6"/>
      <c r="G371" s="6"/>
      <c r="H371" s="6"/>
      <c r="I371" s="41"/>
      <c r="J371" s="42"/>
      <c r="K371" s="35">
        <f t="shared" si="89"/>
        <v>0</v>
      </c>
      <c r="L371" s="13">
        <f t="shared" si="90"/>
        <v>0</v>
      </c>
      <c r="M371" s="42"/>
      <c r="N371" s="103"/>
      <c r="O371" s="103"/>
      <c r="P371" s="109" t="str">
        <f t="shared" si="91"/>
        <v/>
      </c>
      <c r="Q371" s="35">
        <f t="shared" si="92"/>
        <v>0</v>
      </c>
      <c r="R371" s="13" t="str">
        <f t="shared" si="93"/>
        <v xml:space="preserve"> </v>
      </c>
      <c r="S371" s="480"/>
      <c r="T371" s="481"/>
      <c r="U371" s="121"/>
      <c r="V371" s="186">
        <f t="shared" si="94"/>
        <v>0</v>
      </c>
      <c r="W371" s="187"/>
      <c r="X371" s="188" t="s">
        <v>461</v>
      </c>
      <c r="Y371" s="189">
        <f t="shared" si="95"/>
        <v>0</v>
      </c>
      <c r="Z371" s="186">
        <f t="shared" si="96"/>
        <v>0</v>
      </c>
      <c r="AA371" s="187"/>
      <c r="AB371" s="188" t="s">
        <v>462</v>
      </c>
      <c r="AC371" s="191">
        <f t="shared" si="97"/>
        <v>0</v>
      </c>
      <c r="AD371" s="192">
        <f t="shared" si="98"/>
        <v>0</v>
      </c>
      <c r="AE371" s="482"/>
      <c r="AF371" s="482"/>
      <c r="AG371" s="482"/>
    </row>
    <row r="372" spans="1:33" s="141" customFormat="1" x14ac:dyDescent="0.2">
      <c r="A372" s="38"/>
      <c r="B372" s="34" t="str">
        <f>IF(A372="","",(VLOOKUP(A372,'II.Distribution of grant'!$A$6:$E$45,2,FALSE)))</f>
        <v/>
      </c>
      <c r="C372" s="34" t="str">
        <f>IF(A372="","",(VLOOKUP(A372,'II.Distribution of grant'!$A$6:$E$45,4,FALSE)))</f>
        <v/>
      </c>
      <c r="D372" s="11" t="str">
        <f>IF(C372=""," ",VLOOKUP(C372,'Ceiling - Project impl.'!$A$1:$F$204,2,FALSE))</f>
        <v xml:space="preserve"> </v>
      </c>
      <c r="E372" s="6"/>
      <c r="F372" s="6"/>
      <c r="G372" s="6"/>
      <c r="H372" s="6"/>
      <c r="I372" s="41"/>
      <c r="J372" s="42"/>
      <c r="K372" s="35">
        <f t="shared" si="89"/>
        <v>0</v>
      </c>
      <c r="L372" s="13">
        <f t="shared" si="90"/>
        <v>0</v>
      </c>
      <c r="M372" s="42"/>
      <c r="N372" s="103"/>
      <c r="O372" s="103"/>
      <c r="P372" s="109" t="str">
        <f t="shared" si="91"/>
        <v/>
      </c>
      <c r="Q372" s="35">
        <f t="shared" si="92"/>
        <v>0</v>
      </c>
      <c r="R372" s="13" t="str">
        <f t="shared" si="93"/>
        <v xml:space="preserve"> </v>
      </c>
      <c r="S372" s="480"/>
      <c r="T372" s="481"/>
      <c r="U372" s="121"/>
      <c r="V372" s="186">
        <f t="shared" si="94"/>
        <v>0</v>
      </c>
      <c r="W372" s="187"/>
      <c r="X372" s="188" t="s">
        <v>461</v>
      </c>
      <c r="Y372" s="189">
        <f t="shared" si="95"/>
        <v>0</v>
      </c>
      <c r="Z372" s="186">
        <f t="shared" si="96"/>
        <v>0</v>
      </c>
      <c r="AA372" s="187"/>
      <c r="AB372" s="188" t="s">
        <v>462</v>
      </c>
      <c r="AC372" s="191">
        <f t="shared" si="97"/>
        <v>0</v>
      </c>
      <c r="AD372" s="192">
        <f t="shared" si="98"/>
        <v>0</v>
      </c>
      <c r="AE372" s="482"/>
      <c r="AF372" s="482"/>
      <c r="AG372" s="482"/>
    </row>
    <row r="373" spans="1:33" s="141" customFormat="1" x14ac:dyDescent="0.2">
      <c r="A373" s="38"/>
      <c r="B373" s="34" t="str">
        <f>IF(A373="","",(VLOOKUP(A373,'II.Distribution of grant'!$A$6:$E$45,2,FALSE)))</f>
        <v/>
      </c>
      <c r="C373" s="34" t="str">
        <f>IF(A373="","",(VLOOKUP(A373,'II.Distribution of grant'!$A$6:$E$45,4,FALSE)))</f>
        <v/>
      </c>
      <c r="D373" s="11" t="str">
        <f>IF(C373=""," ",VLOOKUP(C373,'Ceiling - Project impl.'!$A$1:$F$204,2,FALSE))</f>
        <v xml:space="preserve"> </v>
      </c>
      <c r="E373" s="6"/>
      <c r="F373" s="6"/>
      <c r="G373" s="6"/>
      <c r="H373" s="6"/>
      <c r="I373" s="41"/>
      <c r="J373" s="42"/>
      <c r="K373" s="35">
        <f t="shared" si="89"/>
        <v>0</v>
      </c>
      <c r="L373" s="13">
        <f t="shared" si="90"/>
        <v>0</v>
      </c>
      <c r="M373" s="42"/>
      <c r="N373" s="103"/>
      <c r="O373" s="103"/>
      <c r="P373" s="109" t="str">
        <f t="shared" si="91"/>
        <v/>
      </c>
      <c r="Q373" s="35">
        <f t="shared" si="92"/>
        <v>0</v>
      </c>
      <c r="R373" s="13" t="str">
        <f t="shared" si="93"/>
        <v xml:space="preserve"> </v>
      </c>
      <c r="S373" s="480"/>
      <c r="T373" s="481"/>
      <c r="U373" s="121"/>
      <c r="V373" s="186">
        <f t="shared" si="94"/>
        <v>0</v>
      </c>
      <c r="W373" s="187"/>
      <c r="X373" s="188" t="s">
        <v>461</v>
      </c>
      <c r="Y373" s="189">
        <f t="shared" si="95"/>
        <v>0</v>
      </c>
      <c r="Z373" s="186">
        <f t="shared" si="96"/>
        <v>0</v>
      </c>
      <c r="AA373" s="187"/>
      <c r="AB373" s="188" t="s">
        <v>462</v>
      </c>
      <c r="AC373" s="191">
        <f t="shared" si="97"/>
        <v>0</v>
      </c>
      <c r="AD373" s="192">
        <f t="shared" si="98"/>
        <v>0</v>
      </c>
      <c r="AE373" s="482"/>
      <c r="AF373" s="482"/>
      <c r="AG373" s="482"/>
    </row>
    <row r="374" spans="1:33" s="141" customFormat="1" x14ac:dyDescent="0.2">
      <c r="A374" s="38"/>
      <c r="B374" s="34" t="str">
        <f>IF(A374="","",(VLOOKUP(A374,'II.Distribution of grant'!$A$6:$E$45,2,FALSE)))</f>
        <v/>
      </c>
      <c r="C374" s="34" t="str">
        <f>IF(A374="","",(VLOOKUP(A374,'II.Distribution of grant'!$A$6:$E$45,4,FALSE)))</f>
        <v/>
      </c>
      <c r="D374" s="11" t="str">
        <f>IF(C374=""," ",VLOOKUP(C374,'Ceiling - Project impl.'!$A$1:$F$204,2,FALSE))</f>
        <v xml:space="preserve"> </v>
      </c>
      <c r="E374" s="6"/>
      <c r="F374" s="6"/>
      <c r="G374" s="6"/>
      <c r="H374" s="6"/>
      <c r="I374" s="41"/>
      <c r="J374" s="42"/>
      <c r="K374" s="35">
        <f t="shared" si="89"/>
        <v>0</v>
      </c>
      <c r="L374" s="13">
        <f t="shared" si="90"/>
        <v>0</v>
      </c>
      <c r="M374" s="42"/>
      <c r="N374" s="103"/>
      <c r="O374" s="103"/>
      <c r="P374" s="109" t="str">
        <f t="shared" si="91"/>
        <v/>
      </c>
      <c r="Q374" s="35">
        <f t="shared" si="92"/>
        <v>0</v>
      </c>
      <c r="R374" s="13" t="str">
        <f t="shared" si="93"/>
        <v xml:space="preserve"> </v>
      </c>
      <c r="S374" s="480"/>
      <c r="T374" s="481"/>
      <c r="U374" s="121"/>
      <c r="V374" s="186">
        <f t="shared" si="94"/>
        <v>0</v>
      </c>
      <c r="W374" s="187"/>
      <c r="X374" s="188" t="s">
        <v>461</v>
      </c>
      <c r="Y374" s="189">
        <f t="shared" si="95"/>
        <v>0</v>
      </c>
      <c r="Z374" s="186">
        <f t="shared" si="96"/>
        <v>0</v>
      </c>
      <c r="AA374" s="187"/>
      <c r="AB374" s="188" t="s">
        <v>462</v>
      </c>
      <c r="AC374" s="191">
        <f t="shared" si="97"/>
        <v>0</v>
      </c>
      <c r="AD374" s="192">
        <f t="shared" si="98"/>
        <v>0</v>
      </c>
      <c r="AE374" s="482"/>
      <c r="AF374" s="482"/>
      <c r="AG374" s="482"/>
    </row>
    <row r="375" spans="1:33" s="141" customFormat="1" x14ac:dyDescent="0.2">
      <c r="A375" s="38"/>
      <c r="B375" s="34" t="str">
        <f>IF(A375="","",(VLOOKUP(A375,'II.Distribution of grant'!$A$6:$E$45,2,FALSE)))</f>
        <v/>
      </c>
      <c r="C375" s="34" t="str">
        <f>IF(A375="","",(VLOOKUP(A375,'II.Distribution of grant'!$A$6:$E$45,4,FALSE)))</f>
        <v/>
      </c>
      <c r="D375" s="11" t="str">
        <f>IF(C375=""," ",VLOOKUP(C375,'Ceiling - Project impl.'!$A$1:$F$204,2,FALSE))</f>
        <v xml:space="preserve"> </v>
      </c>
      <c r="E375" s="6"/>
      <c r="F375" s="6"/>
      <c r="G375" s="6"/>
      <c r="H375" s="6"/>
      <c r="I375" s="41"/>
      <c r="J375" s="42"/>
      <c r="K375" s="35">
        <f t="shared" si="89"/>
        <v>0</v>
      </c>
      <c r="L375" s="13">
        <f t="shared" si="90"/>
        <v>0</v>
      </c>
      <c r="M375" s="42"/>
      <c r="N375" s="103"/>
      <c r="O375" s="103"/>
      <c r="P375" s="109" t="str">
        <f t="shared" si="91"/>
        <v/>
      </c>
      <c r="Q375" s="35">
        <f t="shared" si="92"/>
        <v>0</v>
      </c>
      <c r="R375" s="13" t="str">
        <f t="shared" si="93"/>
        <v xml:space="preserve"> </v>
      </c>
      <c r="S375" s="480"/>
      <c r="T375" s="481"/>
      <c r="U375" s="121"/>
      <c r="V375" s="186">
        <f t="shared" si="94"/>
        <v>0</v>
      </c>
      <c r="W375" s="187"/>
      <c r="X375" s="188" t="s">
        <v>461</v>
      </c>
      <c r="Y375" s="189">
        <f t="shared" si="95"/>
        <v>0</v>
      </c>
      <c r="Z375" s="186">
        <f t="shared" si="96"/>
        <v>0</v>
      </c>
      <c r="AA375" s="187"/>
      <c r="AB375" s="188" t="s">
        <v>462</v>
      </c>
      <c r="AC375" s="191">
        <f t="shared" si="97"/>
        <v>0</v>
      </c>
      <c r="AD375" s="192">
        <f t="shared" si="98"/>
        <v>0</v>
      </c>
      <c r="AE375" s="482"/>
      <c r="AF375" s="482"/>
      <c r="AG375" s="482"/>
    </row>
    <row r="376" spans="1:33" s="141" customFormat="1" x14ac:dyDescent="0.2">
      <c r="A376" s="38"/>
      <c r="B376" s="34" t="str">
        <f>IF(A376="","",(VLOOKUP(A376,'II.Distribution of grant'!$A$6:$E$45,2,FALSE)))</f>
        <v/>
      </c>
      <c r="C376" s="34" t="str">
        <f>IF(A376="","",(VLOOKUP(A376,'II.Distribution of grant'!$A$6:$E$45,4,FALSE)))</f>
        <v/>
      </c>
      <c r="D376" s="11" t="str">
        <f>IF(C376=""," ",VLOOKUP(C376,'Ceiling - Project impl.'!$A$1:$F$204,2,FALSE))</f>
        <v xml:space="preserve"> </v>
      </c>
      <c r="E376" s="6"/>
      <c r="F376" s="6"/>
      <c r="G376" s="6"/>
      <c r="H376" s="6"/>
      <c r="I376" s="41"/>
      <c r="J376" s="42"/>
      <c r="K376" s="35">
        <f t="shared" si="89"/>
        <v>0</v>
      </c>
      <c r="L376" s="13">
        <f t="shared" si="90"/>
        <v>0</v>
      </c>
      <c r="M376" s="42"/>
      <c r="N376" s="103"/>
      <c r="O376" s="103"/>
      <c r="P376" s="109" t="str">
        <f t="shared" si="91"/>
        <v/>
      </c>
      <c r="Q376" s="35">
        <f t="shared" si="92"/>
        <v>0</v>
      </c>
      <c r="R376" s="13" t="str">
        <f t="shared" si="93"/>
        <v xml:space="preserve"> </v>
      </c>
      <c r="S376" s="480"/>
      <c r="T376" s="481"/>
      <c r="U376" s="121"/>
      <c r="V376" s="186">
        <f t="shared" si="94"/>
        <v>0</v>
      </c>
      <c r="W376" s="187"/>
      <c r="X376" s="188" t="s">
        <v>461</v>
      </c>
      <c r="Y376" s="189">
        <f t="shared" si="95"/>
        <v>0</v>
      </c>
      <c r="Z376" s="186">
        <f t="shared" si="96"/>
        <v>0</v>
      </c>
      <c r="AA376" s="187"/>
      <c r="AB376" s="188" t="s">
        <v>462</v>
      </c>
      <c r="AC376" s="191">
        <f t="shared" si="97"/>
        <v>0</v>
      </c>
      <c r="AD376" s="192">
        <f t="shared" si="98"/>
        <v>0</v>
      </c>
      <c r="AE376" s="482"/>
      <c r="AF376" s="482"/>
      <c r="AG376" s="482"/>
    </row>
    <row r="377" spans="1:33" s="141" customFormat="1" x14ac:dyDescent="0.2">
      <c r="A377" s="38"/>
      <c r="B377" s="34" t="str">
        <f>IF(A377="","",(VLOOKUP(A377,'II.Distribution of grant'!$A$6:$E$45,2,FALSE)))</f>
        <v/>
      </c>
      <c r="C377" s="34" t="str">
        <f>IF(A377="","",(VLOOKUP(A377,'II.Distribution of grant'!$A$6:$E$45,4,FALSE)))</f>
        <v/>
      </c>
      <c r="D377" s="11" t="str">
        <f>IF(C377=""," ",VLOOKUP(C377,'Ceiling - Project impl.'!$A$1:$F$204,2,FALSE))</f>
        <v xml:space="preserve"> </v>
      </c>
      <c r="E377" s="6"/>
      <c r="F377" s="6"/>
      <c r="G377" s="6"/>
      <c r="H377" s="6"/>
      <c r="I377" s="41"/>
      <c r="J377" s="42"/>
      <c r="K377" s="35">
        <f t="shared" si="89"/>
        <v>0</v>
      </c>
      <c r="L377" s="13">
        <f t="shared" si="90"/>
        <v>0</v>
      </c>
      <c r="M377" s="42"/>
      <c r="N377" s="103"/>
      <c r="O377" s="103"/>
      <c r="P377" s="109" t="str">
        <f t="shared" si="91"/>
        <v/>
      </c>
      <c r="Q377" s="35">
        <f t="shared" si="92"/>
        <v>0</v>
      </c>
      <c r="R377" s="13" t="str">
        <f t="shared" si="93"/>
        <v xml:space="preserve"> </v>
      </c>
      <c r="S377" s="480"/>
      <c r="T377" s="481"/>
      <c r="U377" s="121"/>
      <c r="V377" s="186">
        <f t="shared" si="94"/>
        <v>0</v>
      </c>
      <c r="W377" s="187"/>
      <c r="X377" s="188" t="s">
        <v>461</v>
      </c>
      <c r="Y377" s="189">
        <f t="shared" si="95"/>
        <v>0</v>
      </c>
      <c r="Z377" s="186">
        <f t="shared" si="96"/>
        <v>0</v>
      </c>
      <c r="AA377" s="187"/>
      <c r="AB377" s="188" t="s">
        <v>462</v>
      </c>
      <c r="AC377" s="191">
        <f t="shared" si="97"/>
        <v>0</v>
      </c>
      <c r="AD377" s="192">
        <f t="shared" si="98"/>
        <v>0</v>
      </c>
      <c r="AE377" s="482"/>
      <c r="AF377" s="482"/>
      <c r="AG377" s="482"/>
    </row>
    <row r="378" spans="1:33" s="141" customFormat="1" x14ac:dyDescent="0.2">
      <c r="A378" s="38"/>
      <c r="B378" s="34" t="str">
        <f>IF(A378="","",(VLOOKUP(A378,'II.Distribution of grant'!$A$6:$E$45,2,FALSE)))</f>
        <v/>
      </c>
      <c r="C378" s="34" t="str">
        <f>IF(A378="","",(VLOOKUP(A378,'II.Distribution of grant'!$A$6:$E$45,4,FALSE)))</f>
        <v/>
      </c>
      <c r="D378" s="11" t="str">
        <f>IF(C378=""," ",VLOOKUP(C378,'Ceiling - Project impl.'!$A$1:$F$204,2,FALSE))</f>
        <v xml:space="preserve"> </v>
      </c>
      <c r="E378" s="6"/>
      <c r="F378" s="6"/>
      <c r="G378" s="6"/>
      <c r="H378" s="6"/>
      <c r="I378" s="41"/>
      <c r="J378" s="42"/>
      <c r="K378" s="35">
        <f t="shared" si="89"/>
        <v>0</v>
      </c>
      <c r="L378" s="13">
        <f t="shared" si="90"/>
        <v>0</v>
      </c>
      <c r="M378" s="42"/>
      <c r="N378" s="103"/>
      <c r="O378" s="103"/>
      <c r="P378" s="109" t="str">
        <f t="shared" si="91"/>
        <v/>
      </c>
      <c r="Q378" s="35">
        <f t="shared" si="92"/>
        <v>0</v>
      </c>
      <c r="R378" s="13" t="str">
        <f t="shared" si="93"/>
        <v xml:space="preserve"> </v>
      </c>
      <c r="S378" s="480"/>
      <c r="T378" s="481"/>
      <c r="U378" s="121"/>
      <c r="V378" s="186">
        <f t="shared" si="94"/>
        <v>0</v>
      </c>
      <c r="W378" s="187"/>
      <c r="X378" s="188" t="s">
        <v>461</v>
      </c>
      <c r="Y378" s="189">
        <f t="shared" si="95"/>
        <v>0</v>
      </c>
      <c r="Z378" s="186">
        <f t="shared" si="96"/>
        <v>0</v>
      </c>
      <c r="AA378" s="187"/>
      <c r="AB378" s="188" t="s">
        <v>462</v>
      </c>
      <c r="AC378" s="191">
        <f t="shared" si="97"/>
        <v>0</v>
      </c>
      <c r="AD378" s="192">
        <f t="shared" si="98"/>
        <v>0</v>
      </c>
      <c r="AE378" s="482"/>
      <c r="AF378" s="482"/>
      <c r="AG378" s="482"/>
    </row>
    <row r="379" spans="1:33" s="141" customFormat="1" x14ac:dyDescent="0.2">
      <c r="A379" s="38"/>
      <c r="B379" s="34" t="str">
        <f>IF(A379="","",(VLOOKUP(A379,'II.Distribution of grant'!$A$6:$E$45,2,FALSE)))</f>
        <v/>
      </c>
      <c r="C379" s="34" t="str">
        <f>IF(A379="","",(VLOOKUP(A379,'II.Distribution of grant'!$A$6:$E$45,4,FALSE)))</f>
        <v/>
      </c>
      <c r="D379" s="11" t="str">
        <f>IF(C379=""," ",VLOOKUP(C379,'Ceiling - Project impl.'!$A$1:$F$204,2,FALSE))</f>
        <v xml:space="preserve"> </v>
      </c>
      <c r="E379" s="6"/>
      <c r="F379" s="6"/>
      <c r="G379" s="6"/>
      <c r="H379" s="6"/>
      <c r="I379" s="41"/>
      <c r="J379" s="42"/>
      <c r="K379" s="35">
        <f t="shared" si="89"/>
        <v>0</v>
      </c>
      <c r="L379" s="13">
        <f t="shared" si="90"/>
        <v>0</v>
      </c>
      <c r="M379" s="42"/>
      <c r="N379" s="103"/>
      <c r="O379" s="103"/>
      <c r="P379" s="109" t="str">
        <f t="shared" si="91"/>
        <v/>
      </c>
      <c r="Q379" s="35">
        <f t="shared" si="92"/>
        <v>0</v>
      </c>
      <c r="R379" s="13" t="str">
        <f t="shared" si="93"/>
        <v xml:space="preserve"> </v>
      </c>
      <c r="S379" s="480"/>
      <c r="T379" s="481"/>
      <c r="U379" s="121"/>
      <c r="V379" s="186">
        <f t="shared" si="94"/>
        <v>0</v>
      </c>
      <c r="W379" s="187"/>
      <c r="X379" s="188" t="s">
        <v>461</v>
      </c>
      <c r="Y379" s="189">
        <f t="shared" si="95"/>
        <v>0</v>
      </c>
      <c r="Z379" s="186">
        <f t="shared" si="96"/>
        <v>0</v>
      </c>
      <c r="AA379" s="187"/>
      <c r="AB379" s="188" t="s">
        <v>462</v>
      </c>
      <c r="AC379" s="191">
        <f t="shared" si="97"/>
        <v>0</v>
      </c>
      <c r="AD379" s="192">
        <f t="shared" si="98"/>
        <v>0</v>
      </c>
      <c r="AE379" s="482"/>
      <c r="AF379" s="482"/>
      <c r="AG379" s="482"/>
    </row>
    <row r="380" spans="1:33" s="141" customFormat="1" x14ac:dyDescent="0.2">
      <c r="A380" s="38"/>
      <c r="B380" s="34" t="str">
        <f>IF(A380="","",(VLOOKUP(A380,'II.Distribution of grant'!$A$6:$E$45,2,FALSE)))</f>
        <v/>
      </c>
      <c r="C380" s="34" t="str">
        <f>IF(A380="","",(VLOOKUP(A380,'II.Distribution of grant'!$A$6:$E$45,4,FALSE)))</f>
        <v/>
      </c>
      <c r="D380" s="11" t="str">
        <f>IF(C380=""," ",VLOOKUP(C380,'Ceiling - Project impl.'!$A$1:$F$204,2,FALSE))</f>
        <v xml:space="preserve"> </v>
      </c>
      <c r="E380" s="6"/>
      <c r="F380" s="6"/>
      <c r="G380" s="6"/>
      <c r="H380" s="6"/>
      <c r="I380" s="41"/>
      <c r="J380" s="42"/>
      <c r="K380" s="35">
        <f t="shared" si="89"/>
        <v>0</v>
      </c>
      <c r="L380" s="13">
        <f t="shared" si="90"/>
        <v>0</v>
      </c>
      <c r="M380" s="42"/>
      <c r="N380" s="103"/>
      <c r="O380" s="103"/>
      <c r="P380" s="109" t="str">
        <f t="shared" si="91"/>
        <v/>
      </c>
      <c r="Q380" s="35">
        <f t="shared" si="92"/>
        <v>0</v>
      </c>
      <c r="R380" s="13" t="str">
        <f t="shared" si="93"/>
        <v xml:space="preserve"> </v>
      </c>
      <c r="S380" s="480"/>
      <c r="T380" s="481"/>
      <c r="U380" s="121"/>
      <c r="V380" s="186">
        <f t="shared" si="94"/>
        <v>0</v>
      </c>
      <c r="W380" s="187"/>
      <c r="X380" s="188" t="s">
        <v>461</v>
      </c>
      <c r="Y380" s="189">
        <f t="shared" si="95"/>
        <v>0</v>
      </c>
      <c r="Z380" s="186">
        <f t="shared" si="96"/>
        <v>0</v>
      </c>
      <c r="AA380" s="187"/>
      <c r="AB380" s="188" t="s">
        <v>462</v>
      </c>
      <c r="AC380" s="191">
        <f t="shared" si="97"/>
        <v>0</v>
      </c>
      <c r="AD380" s="192">
        <f t="shared" si="98"/>
        <v>0</v>
      </c>
      <c r="AE380" s="482"/>
      <c r="AF380" s="482"/>
      <c r="AG380" s="482"/>
    </row>
    <row r="381" spans="1:33" s="141" customFormat="1" x14ac:dyDescent="0.2">
      <c r="A381" s="38"/>
      <c r="B381" s="34" t="str">
        <f>IF(A381="","",(VLOOKUP(A381,'II.Distribution of grant'!$A$6:$E$45,2,FALSE)))</f>
        <v/>
      </c>
      <c r="C381" s="34" t="str">
        <f>IF(A381="","",(VLOOKUP(A381,'II.Distribution of grant'!$A$6:$E$45,4,FALSE)))</f>
        <v/>
      </c>
      <c r="D381" s="11" t="str">
        <f>IF(C381=""," ",VLOOKUP(C381,'Ceiling - Project impl.'!$A$1:$F$204,2,FALSE))</f>
        <v xml:space="preserve"> </v>
      </c>
      <c r="E381" s="6"/>
      <c r="F381" s="6"/>
      <c r="G381" s="6"/>
      <c r="H381" s="6"/>
      <c r="I381" s="41"/>
      <c r="J381" s="42"/>
      <c r="K381" s="35">
        <f t="shared" si="89"/>
        <v>0</v>
      </c>
      <c r="L381" s="13">
        <f t="shared" si="90"/>
        <v>0</v>
      </c>
      <c r="M381" s="42"/>
      <c r="N381" s="103"/>
      <c r="O381" s="103"/>
      <c r="P381" s="109" t="str">
        <f t="shared" si="91"/>
        <v/>
      </c>
      <c r="Q381" s="35">
        <f t="shared" si="92"/>
        <v>0</v>
      </c>
      <c r="R381" s="13" t="str">
        <f t="shared" si="93"/>
        <v xml:space="preserve"> </v>
      </c>
      <c r="S381" s="480"/>
      <c r="T381" s="481"/>
      <c r="U381" s="121"/>
      <c r="V381" s="186">
        <f t="shared" si="94"/>
        <v>0</v>
      </c>
      <c r="W381" s="187"/>
      <c r="X381" s="188" t="s">
        <v>461</v>
      </c>
      <c r="Y381" s="189">
        <f t="shared" si="95"/>
        <v>0</v>
      </c>
      <c r="Z381" s="186">
        <f t="shared" si="96"/>
        <v>0</v>
      </c>
      <c r="AA381" s="187"/>
      <c r="AB381" s="188" t="s">
        <v>462</v>
      </c>
      <c r="AC381" s="191">
        <f t="shared" si="97"/>
        <v>0</v>
      </c>
      <c r="AD381" s="192">
        <f t="shared" si="98"/>
        <v>0</v>
      </c>
      <c r="AE381" s="482"/>
      <c r="AF381" s="482"/>
      <c r="AG381" s="482"/>
    </row>
    <row r="382" spans="1:33" s="141" customFormat="1" x14ac:dyDescent="0.2">
      <c r="A382" s="38"/>
      <c r="B382" s="34" t="str">
        <f>IF(A382="","",(VLOOKUP(A382,'II.Distribution of grant'!$A$6:$E$45,2,FALSE)))</f>
        <v/>
      </c>
      <c r="C382" s="34" t="str">
        <f>IF(A382="","",(VLOOKUP(A382,'II.Distribution of grant'!$A$6:$E$45,4,FALSE)))</f>
        <v/>
      </c>
      <c r="D382" s="11" t="str">
        <f>IF(C382=""," ",VLOOKUP(C382,'Ceiling - Project impl.'!$A$1:$F$204,2,FALSE))</f>
        <v xml:space="preserve"> </v>
      </c>
      <c r="E382" s="6"/>
      <c r="F382" s="6"/>
      <c r="G382" s="6"/>
      <c r="H382" s="6"/>
      <c r="I382" s="41"/>
      <c r="J382" s="42"/>
      <c r="K382" s="35">
        <f t="shared" si="89"/>
        <v>0</v>
      </c>
      <c r="L382" s="13">
        <f t="shared" si="90"/>
        <v>0</v>
      </c>
      <c r="M382" s="42"/>
      <c r="N382" s="103"/>
      <c r="O382" s="103"/>
      <c r="P382" s="109" t="str">
        <f t="shared" si="91"/>
        <v/>
      </c>
      <c r="Q382" s="35">
        <f t="shared" si="92"/>
        <v>0</v>
      </c>
      <c r="R382" s="13" t="str">
        <f t="shared" si="93"/>
        <v xml:space="preserve"> </v>
      </c>
      <c r="S382" s="480"/>
      <c r="T382" s="481"/>
      <c r="U382" s="121"/>
      <c r="V382" s="186">
        <f t="shared" si="94"/>
        <v>0</v>
      </c>
      <c r="W382" s="187"/>
      <c r="X382" s="188" t="s">
        <v>461</v>
      </c>
      <c r="Y382" s="189">
        <f t="shared" si="95"/>
        <v>0</v>
      </c>
      <c r="Z382" s="186">
        <f t="shared" si="96"/>
        <v>0</v>
      </c>
      <c r="AA382" s="187"/>
      <c r="AB382" s="188" t="s">
        <v>462</v>
      </c>
      <c r="AC382" s="191">
        <f t="shared" si="97"/>
        <v>0</v>
      </c>
      <c r="AD382" s="192">
        <f t="shared" si="98"/>
        <v>0</v>
      </c>
      <c r="AE382" s="482"/>
      <c r="AF382" s="482"/>
      <c r="AG382" s="482"/>
    </row>
    <row r="383" spans="1:33" s="141" customFormat="1" x14ac:dyDescent="0.2">
      <c r="A383" s="38"/>
      <c r="B383" s="34" t="str">
        <f>IF(A383="","",(VLOOKUP(A383,'II.Distribution of grant'!$A$6:$E$45,2,FALSE)))</f>
        <v/>
      </c>
      <c r="C383" s="34" t="str">
        <f>IF(A383="","",(VLOOKUP(A383,'II.Distribution of grant'!$A$6:$E$45,4,FALSE)))</f>
        <v/>
      </c>
      <c r="D383" s="11" t="str">
        <f>IF(C383=""," ",VLOOKUP(C383,'Ceiling - Project impl.'!$A$1:$F$204,2,FALSE))</f>
        <v xml:space="preserve"> </v>
      </c>
      <c r="E383" s="6"/>
      <c r="F383" s="6"/>
      <c r="G383" s="6"/>
      <c r="H383" s="6"/>
      <c r="I383" s="41"/>
      <c r="J383" s="42"/>
      <c r="K383" s="35">
        <f t="shared" si="89"/>
        <v>0</v>
      </c>
      <c r="L383" s="13">
        <f t="shared" si="90"/>
        <v>0</v>
      </c>
      <c r="M383" s="42"/>
      <c r="N383" s="103"/>
      <c r="O383" s="103"/>
      <c r="P383" s="109" t="str">
        <f t="shared" si="91"/>
        <v/>
      </c>
      <c r="Q383" s="35">
        <f t="shared" si="92"/>
        <v>0</v>
      </c>
      <c r="R383" s="13" t="str">
        <f t="shared" si="93"/>
        <v xml:space="preserve"> </v>
      </c>
      <c r="S383" s="480"/>
      <c r="T383" s="481"/>
      <c r="U383" s="121"/>
      <c r="V383" s="186">
        <f t="shared" si="94"/>
        <v>0</v>
      </c>
      <c r="W383" s="187"/>
      <c r="X383" s="188" t="s">
        <v>461</v>
      </c>
      <c r="Y383" s="189">
        <f t="shared" si="95"/>
        <v>0</v>
      </c>
      <c r="Z383" s="186">
        <f t="shared" si="96"/>
        <v>0</v>
      </c>
      <c r="AA383" s="187"/>
      <c r="AB383" s="188" t="s">
        <v>462</v>
      </c>
      <c r="AC383" s="191">
        <f t="shared" si="97"/>
        <v>0</v>
      </c>
      <c r="AD383" s="192">
        <f t="shared" si="98"/>
        <v>0</v>
      </c>
      <c r="AE383" s="482"/>
      <c r="AF383" s="482"/>
      <c r="AG383" s="482"/>
    </row>
    <row r="384" spans="1:33" s="141" customFormat="1" x14ac:dyDescent="0.2">
      <c r="A384" s="38"/>
      <c r="B384" s="34" t="str">
        <f>IF(A384="","",(VLOOKUP(A384,'II.Distribution of grant'!$A$6:$E$45,2,FALSE)))</f>
        <v/>
      </c>
      <c r="C384" s="34" t="str">
        <f>IF(A384="","",(VLOOKUP(A384,'II.Distribution of grant'!$A$6:$E$45,4,FALSE)))</f>
        <v/>
      </c>
      <c r="D384" s="11" t="str">
        <f>IF(C384=""," ",VLOOKUP(C384,'Ceiling - Project impl.'!$A$1:$F$204,2,FALSE))</f>
        <v xml:space="preserve"> </v>
      </c>
      <c r="E384" s="6"/>
      <c r="F384" s="6"/>
      <c r="G384" s="6"/>
      <c r="H384" s="6"/>
      <c r="I384" s="41"/>
      <c r="J384" s="42"/>
      <c r="K384" s="35">
        <f t="shared" si="89"/>
        <v>0</v>
      </c>
      <c r="L384" s="13">
        <f t="shared" si="90"/>
        <v>0</v>
      </c>
      <c r="M384" s="42"/>
      <c r="N384" s="103"/>
      <c r="O384" s="103"/>
      <c r="P384" s="109" t="str">
        <f t="shared" si="91"/>
        <v/>
      </c>
      <c r="Q384" s="35">
        <f t="shared" si="92"/>
        <v>0</v>
      </c>
      <c r="R384" s="13" t="str">
        <f t="shared" si="93"/>
        <v xml:space="preserve"> </v>
      </c>
      <c r="S384" s="480"/>
      <c r="T384" s="481"/>
      <c r="U384" s="121"/>
      <c r="V384" s="186">
        <f t="shared" si="94"/>
        <v>0</v>
      </c>
      <c r="W384" s="187"/>
      <c r="X384" s="188" t="s">
        <v>461</v>
      </c>
      <c r="Y384" s="189">
        <f t="shared" si="95"/>
        <v>0</v>
      </c>
      <c r="Z384" s="186">
        <f t="shared" si="96"/>
        <v>0</v>
      </c>
      <c r="AA384" s="187"/>
      <c r="AB384" s="188" t="s">
        <v>462</v>
      </c>
      <c r="AC384" s="191">
        <f t="shared" si="97"/>
        <v>0</v>
      </c>
      <c r="AD384" s="192">
        <f t="shared" si="98"/>
        <v>0</v>
      </c>
      <c r="AE384" s="482"/>
      <c r="AF384" s="482"/>
      <c r="AG384" s="482"/>
    </row>
    <row r="385" spans="1:33" s="141" customFormat="1" x14ac:dyDescent="0.2">
      <c r="A385" s="38"/>
      <c r="B385" s="34" t="str">
        <f>IF(A385="","",(VLOOKUP(A385,'II.Distribution of grant'!$A$6:$E$45,2,FALSE)))</f>
        <v/>
      </c>
      <c r="C385" s="34" t="str">
        <f>IF(A385="","",(VLOOKUP(A385,'II.Distribution of grant'!$A$6:$E$45,4,FALSE)))</f>
        <v/>
      </c>
      <c r="D385" s="11" t="str">
        <f>IF(C385=""," ",VLOOKUP(C385,'Ceiling - Project impl.'!$A$1:$F$204,2,FALSE))</f>
        <v xml:space="preserve"> </v>
      </c>
      <c r="E385" s="6"/>
      <c r="F385" s="6"/>
      <c r="G385" s="6"/>
      <c r="H385" s="6"/>
      <c r="I385" s="41"/>
      <c r="J385" s="42"/>
      <c r="K385" s="35">
        <f t="shared" si="89"/>
        <v>0</v>
      </c>
      <c r="L385" s="13">
        <f t="shared" si="90"/>
        <v>0</v>
      </c>
      <c r="M385" s="42"/>
      <c r="N385" s="103"/>
      <c r="O385" s="103"/>
      <c r="P385" s="109" t="str">
        <f t="shared" si="91"/>
        <v/>
      </c>
      <c r="Q385" s="35">
        <f t="shared" si="92"/>
        <v>0</v>
      </c>
      <c r="R385" s="13" t="str">
        <f t="shared" si="93"/>
        <v xml:space="preserve"> </v>
      </c>
      <c r="S385" s="480"/>
      <c r="T385" s="481"/>
      <c r="U385" s="121"/>
      <c r="V385" s="186">
        <f t="shared" si="94"/>
        <v>0</v>
      </c>
      <c r="W385" s="187"/>
      <c r="X385" s="188" t="s">
        <v>461</v>
      </c>
      <c r="Y385" s="189">
        <f t="shared" si="95"/>
        <v>0</v>
      </c>
      <c r="Z385" s="186">
        <f t="shared" si="96"/>
        <v>0</v>
      </c>
      <c r="AA385" s="187"/>
      <c r="AB385" s="188" t="s">
        <v>462</v>
      </c>
      <c r="AC385" s="191">
        <f t="shared" si="97"/>
        <v>0</v>
      </c>
      <c r="AD385" s="192">
        <f t="shared" si="98"/>
        <v>0</v>
      </c>
      <c r="AE385" s="482"/>
      <c r="AF385" s="482"/>
      <c r="AG385" s="482"/>
    </row>
    <row r="386" spans="1:33" s="141" customFormat="1" x14ac:dyDescent="0.2">
      <c r="A386" s="38"/>
      <c r="B386" s="34" t="str">
        <f>IF(A386="","",(VLOOKUP(A386,'II.Distribution of grant'!$A$6:$E$45,2,FALSE)))</f>
        <v/>
      </c>
      <c r="C386" s="34" t="str">
        <f>IF(A386="","",(VLOOKUP(A386,'II.Distribution of grant'!$A$6:$E$45,4,FALSE)))</f>
        <v/>
      </c>
      <c r="D386" s="11" t="str">
        <f>IF(C386=""," ",VLOOKUP(C386,'Ceiling - Project impl.'!$A$1:$F$204,2,FALSE))</f>
        <v xml:space="preserve"> </v>
      </c>
      <c r="E386" s="6"/>
      <c r="F386" s="6"/>
      <c r="G386" s="6"/>
      <c r="H386" s="6"/>
      <c r="I386" s="41"/>
      <c r="J386" s="42"/>
      <c r="K386" s="35">
        <f t="shared" si="89"/>
        <v>0</v>
      </c>
      <c r="L386" s="13">
        <f t="shared" si="90"/>
        <v>0</v>
      </c>
      <c r="M386" s="42"/>
      <c r="N386" s="103"/>
      <c r="O386" s="103"/>
      <c r="P386" s="109" t="str">
        <f t="shared" si="91"/>
        <v/>
      </c>
      <c r="Q386" s="35">
        <f t="shared" si="92"/>
        <v>0</v>
      </c>
      <c r="R386" s="13" t="str">
        <f t="shared" si="93"/>
        <v xml:space="preserve"> </v>
      </c>
      <c r="S386" s="480"/>
      <c r="T386" s="481"/>
      <c r="U386" s="121"/>
      <c r="V386" s="186">
        <f t="shared" si="94"/>
        <v>0</v>
      </c>
      <c r="W386" s="187"/>
      <c r="X386" s="188" t="s">
        <v>461</v>
      </c>
      <c r="Y386" s="189">
        <f t="shared" si="95"/>
        <v>0</v>
      </c>
      <c r="Z386" s="186">
        <f t="shared" si="96"/>
        <v>0</v>
      </c>
      <c r="AA386" s="187"/>
      <c r="AB386" s="188" t="s">
        <v>462</v>
      </c>
      <c r="AC386" s="191">
        <f t="shared" si="97"/>
        <v>0</v>
      </c>
      <c r="AD386" s="192">
        <f t="shared" si="98"/>
        <v>0</v>
      </c>
      <c r="AE386" s="482"/>
      <c r="AF386" s="482"/>
      <c r="AG386" s="482"/>
    </row>
    <row r="387" spans="1:33" s="141" customFormat="1" x14ac:dyDescent="0.2">
      <c r="A387" s="38"/>
      <c r="B387" s="34" t="str">
        <f>IF(A387="","",(VLOOKUP(A387,'II.Distribution of grant'!$A$6:$E$45,2,FALSE)))</f>
        <v/>
      </c>
      <c r="C387" s="34" t="str">
        <f>IF(A387="","",(VLOOKUP(A387,'II.Distribution of grant'!$A$6:$E$45,4,FALSE)))</f>
        <v/>
      </c>
      <c r="D387" s="11" t="str">
        <f>IF(C387=""," ",VLOOKUP(C387,'Ceiling - Project impl.'!$A$1:$F$204,2,FALSE))</f>
        <v xml:space="preserve"> </v>
      </c>
      <c r="E387" s="6"/>
      <c r="F387" s="6"/>
      <c r="G387" s="6"/>
      <c r="H387" s="6"/>
      <c r="I387" s="41"/>
      <c r="J387" s="42"/>
      <c r="K387" s="35">
        <f t="shared" si="89"/>
        <v>0</v>
      </c>
      <c r="L387" s="13">
        <f t="shared" si="90"/>
        <v>0</v>
      </c>
      <c r="M387" s="42"/>
      <c r="N387" s="103"/>
      <c r="O387" s="103"/>
      <c r="P387" s="109" t="str">
        <f t="shared" si="91"/>
        <v/>
      </c>
      <c r="Q387" s="35">
        <f t="shared" si="92"/>
        <v>0</v>
      </c>
      <c r="R387" s="13" t="str">
        <f t="shared" si="93"/>
        <v xml:space="preserve"> </v>
      </c>
      <c r="S387" s="480"/>
      <c r="T387" s="481"/>
      <c r="U387" s="121"/>
      <c r="V387" s="186">
        <f t="shared" si="94"/>
        <v>0</v>
      </c>
      <c r="W387" s="187"/>
      <c r="X387" s="188" t="s">
        <v>461</v>
      </c>
      <c r="Y387" s="189">
        <f t="shared" si="95"/>
        <v>0</v>
      </c>
      <c r="Z387" s="186">
        <f t="shared" si="96"/>
        <v>0</v>
      </c>
      <c r="AA387" s="187"/>
      <c r="AB387" s="188" t="s">
        <v>462</v>
      </c>
      <c r="AC387" s="191">
        <f t="shared" si="97"/>
        <v>0</v>
      </c>
      <c r="AD387" s="192">
        <f t="shared" si="98"/>
        <v>0</v>
      </c>
      <c r="AE387" s="482"/>
      <c r="AF387" s="482"/>
      <c r="AG387" s="482"/>
    </row>
    <row r="388" spans="1:33" s="141" customFormat="1" x14ac:dyDescent="0.2">
      <c r="A388" s="38"/>
      <c r="B388" s="34" t="str">
        <f>IF(A388="","",(VLOOKUP(A388,'II.Distribution of grant'!$A$6:$E$45,2,FALSE)))</f>
        <v/>
      </c>
      <c r="C388" s="34" t="str">
        <f>IF(A388="","",(VLOOKUP(A388,'II.Distribution of grant'!$A$6:$E$45,4,FALSE)))</f>
        <v/>
      </c>
      <c r="D388" s="11" t="str">
        <f>IF(C388=""," ",VLOOKUP(C388,'Ceiling - Project impl.'!$A$1:$F$204,2,FALSE))</f>
        <v xml:space="preserve"> </v>
      </c>
      <c r="E388" s="6"/>
      <c r="F388" s="6"/>
      <c r="G388" s="6"/>
      <c r="H388" s="6"/>
      <c r="I388" s="41"/>
      <c r="J388" s="42"/>
      <c r="K388" s="35">
        <f t="shared" si="89"/>
        <v>0</v>
      </c>
      <c r="L388" s="13">
        <f t="shared" si="90"/>
        <v>0</v>
      </c>
      <c r="M388" s="42"/>
      <c r="N388" s="103"/>
      <c r="O388" s="103"/>
      <c r="P388" s="109" t="str">
        <f t="shared" si="91"/>
        <v/>
      </c>
      <c r="Q388" s="35">
        <f t="shared" si="92"/>
        <v>0</v>
      </c>
      <c r="R388" s="13" t="str">
        <f t="shared" si="93"/>
        <v xml:space="preserve"> </v>
      </c>
      <c r="S388" s="480"/>
      <c r="T388" s="481"/>
      <c r="U388" s="121"/>
      <c r="V388" s="186">
        <f t="shared" si="94"/>
        <v>0</v>
      </c>
      <c r="W388" s="187"/>
      <c r="X388" s="188" t="s">
        <v>461</v>
      </c>
      <c r="Y388" s="189">
        <f t="shared" si="95"/>
        <v>0</v>
      </c>
      <c r="Z388" s="186">
        <f t="shared" si="96"/>
        <v>0</v>
      </c>
      <c r="AA388" s="187"/>
      <c r="AB388" s="188" t="s">
        <v>462</v>
      </c>
      <c r="AC388" s="191">
        <f t="shared" si="97"/>
        <v>0</v>
      </c>
      <c r="AD388" s="192">
        <f t="shared" si="98"/>
        <v>0</v>
      </c>
      <c r="AE388" s="482"/>
      <c r="AF388" s="482"/>
      <c r="AG388" s="482"/>
    </row>
    <row r="389" spans="1:33" s="141" customFormat="1" x14ac:dyDescent="0.2">
      <c r="A389" s="38"/>
      <c r="B389" s="34" t="str">
        <f>IF(A389="","",(VLOOKUP(A389,'II.Distribution of grant'!$A$6:$E$45,2,FALSE)))</f>
        <v/>
      </c>
      <c r="C389" s="34" t="str">
        <f>IF(A389="","",(VLOOKUP(A389,'II.Distribution of grant'!$A$6:$E$45,4,FALSE)))</f>
        <v/>
      </c>
      <c r="D389" s="11" t="str">
        <f>IF(C389=""," ",VLOOKUP(C389,'Ceiling - Project impl.'!$A$1:$F$204,2,FALSE))</f>
        <v xml:space="preserve"> </v>
      </c>
      <c r="E389" s="6"/>
      <c r="F389" s="6"/>
      <c r="G389" s="6"/>
      <c r="H389" s="6"/>
      <c r="I389" s="41"/>
      <c r="J389" s="42"/>
      <c r="K389" s="35">
        <f t="shared" si="89"/>
        <v>0</v>
      </c>
      <c r="L389" s="13">
        <f t="shared" si="90"/>
        <v>0</v>
      </c>
      <c r="M389" s="42"/>
      <c r="N389" s="103"/>
      <c r="O389" s="103"/>
      <c r="P389" s="109" t="str">
        <f t="shared" si="91"/>
        <v/>
      </c>
      <c r="Q389" s="35">
        <f t="shared" si="92"/>
        <v>0</v>
      </c>
      <c r="R389" s="13" t="str">
        <f t="shared" si="93"/>
        <v xml:space="preserve"> </v>
      </c>
      <c r="S389" s="480"/>
      <c r="T389" s="481"/>
      <c r="U389" s="121"/>
      <c r="V389" s="186">
        <f t="shared" si="94"/>
        <v>0</v>
      </c>
      <c r="W389" s="187"/>
      <c r="X389" s="188" t="s">
        <v>461</v>
      </c>
      <c r="Y389" s="189">
        <f t="shared" si="95"/>
        <v>0</v>
      </c>
      <c r="Z389" s="186">
        <f t="shared" si="96"/>
        <v>0</v>
      </c>
      <c r="AA389" s="187"/>
      <c r="AB389" s="188" t="s">
        <v>462</v>
      </c>
      <c r="AC389" s="191">
        <f t="shared" si="97"/>
        <v>0</v>
      </c>
      <c r="AD389" s="192">
        <f t="shared" si="98"/>
        <v>0</v>
      </c>
      <c r="AE389" s="482"/>
      <c r="AF389" s="482"/>
      <c r="AG389" s="482"/>
    </row>
    <row r="390" spans="1:33" s="141" customFormat="1" x14ac:dyDescent="0.2">
      <c r="A390" s="38"/>
      <c r="B390" s="34" t="str">
        <f>IF(A390="","",(VLOOKUP(A390,'II.Distribution of grant'!$A$6:$E$45,2,FALSE)))</f>
        <v/>
      </c>
      <c r="C390" s="34" t="str">
        <f>IF(A390="","",(VLOOKUP(A390,'II.Distribution of grant'!$A$6:$E$45,4,FALSE)))</f>
        <v/>
      </c>
      <c r="D390" s="11" t="str">
        <f>IF(C390=""," ",VLOOKUP(C390,'Ceiling - Project impl.'!$A$1:$F$204,2,FALSE))</f>
        <v xml:space="preserve"> </v>
      </c>
      <c r="E390" s="6"/>
      <c r="F390" s="6"/>
      <c r="G390" s="6"/>
      <c r="H390" s="6"/>
      <c r="I390" s="41"/>
      <c r="J390" s="42"/>
      <c r="K390" s="35">
        <f t="shared" si="89"/>
        <v>0</v>
      </c>
      <c r="L390" s="13">
        <f t="shared" si="90"/>
        <v>0</v>
      </c>
      <c r="M390" s="42"/>
      <c r="N390" s="103"/>
      <c r="O390" s="103"/>
      <c r="P390" s="109" t="str">
        <f t="shared" si="91"/>
        <v/>
      </c>
      <c r="Q390" s="35">
        <f t="shared" si="92"/>
        <v>0</v>
      </c>
      <c r="R390" s="13" t="str">
        <f t="shared" si="93"/>
        <v xml:space="preserve"> </v>
      </c>
      <c r="S390" s="480"/>
      <c r="T390" s="481"/>
      <c r="U390" s="121"/>
      <c r="V390" s="186">
        <f t="shared" si="94"/>
        <v>0</v>
      </c>
      <c r="W390" s="187"/>
      <c r="X390" s="188" t="s">
        <v>461</v>
      </c>
      <c r="Y390" s="189">
        <f t="shared" si="95"/>
        <v>0</v>
      </c>
      <c r="Z390" s="186">
        <f t="shared" si="96"/>
        <v>0</v>
      </c>
      <c r="AA390" s="187"/>
      <c r="AB390" s="188" t="s">
        <v>462</v>
      </c>
      <c r="AC390" s="191">
        <f t="shared" si="97"/>
        <v>0</v>
      </c>
      <c r="AD390" s="192">
        <f t="shared" si="98"/>
        <v>0</v>
      </c>
      <c r="AE390" s="482"/>
      <c r="AF390" s="482"/>
      <c r="AG390" s="482"/>
    </row>
    <row r="391" spans="1:33" s="141" customFormat="1" x14ac:dyDescent="0.2">
      <c r="A391" s="38"/>
      <c r="B391" s="34" t="str">
        <f>IF(A391="","",(VLOOKUP(A391,'II.Distribution of grant'!$A$6:$E$45,2,FALSE)))</f>
        <v/>
      </c>
      <c r="C391" s="34" t="str">
        <f>IF(A391="","",(VLOOKUP(A391,'II.Distribution of grant'!$A$6:$E$45,4,FALSE)))</f>
        <v/>
      </c>
      <c r="D391" s="11" t="str">
        <f>IF(C391=""," ",VLOOKUP(C391,'Ceiling - Project impl.'!$A$1:$F$204,2,FALSE))</f>
        <v xml:space="preserve"> </v>
      </c>
      <c r="E391" s="6"/>
      <c r="F391" s="6"/>
      <c r="G391" s="6"/>
      <c r="H391" s="6"/>
      <c r="I391" s="41"/>
      <c r="J391" s="42"/>
      <c r="K391" s="35">
        <f t="shared" si="89"/>
        <v>0</v>
      </c>
      <c r="L391" s="13">
        <f t="shared" si="90"/>
        <v>0</v>
      </c>
      <c r="M391" s="42"/>
      <c r="N391" s="103"/>
      <c r="O391" s="103"/>
      <c r="P391" s="109" t="str">
        <f t="shared" si="91"/>
        <v/>
      </c>
      <c r="Q391" s="35">
        <f t="shared" si="92"/>
        <v>0</v>
      </c>
      <c r="R391" s="13" t="str">
        <f t="shared" si="93"/>
        <v xml:space="preserve"> </v>
      </c>
      <c r="S391" s="480"/>
      <c r="T391" s="481"/>
      <c r="U391" s="121"/>
      <c r="V391" s="186">
        <f t="shared" si="94"/>
        <v>0</v>
      </c>
      <c r="W391" s="187"/>
      <c r="X391" s="188" t="s">
        <v>461</v>
      </c>
      <c r="Y391" s="189">
        <f t="shared" si="95"/>
        <v>0</v>
      </c>
      <c r="Z391" s="186">
        <f t="shared" si="96"/>
        <v>0</v>
      </c>
      <c r="AA391" s="187"/>
      <c r="AB391" s="188" t="s">
        <v>462</v>
      </c>
      <c r="AC391" s="191">
        <f t="shared" si="97"/>
        <v>0</v>
      </c>
      <c r="AD391" s="192">
        <f t="shared" si="98"/>
        <v>0</v>
      </c>
      <c r="AE391" s="482"/>
      <c r="AF391" s="482"/>
      <c r="AG391" s="482"/>
    </row>
    <row r="392" spans="1:33" s="141" customFormat="1" x14ac:dyDescent="0.2">
      <c r="A392" s="38"/>
      <c r="B392" s="34" t="str">
        <f>IF(A392="","",(VLOOKUP(A392,'II.Distribution of grant'!$A$6:$E$45,2,FALSE)))</f>
        <v/>
      </c>
      <c r="C392" s="34" t="str">
        <f>IF(A392="","",(VLOOKUP(A392,'II.Distribution of grant'!$A$6:$E$45,4,FALSE)))</f>
        <v/>
      </c>
      <c r="D392" s="11" t="str">
        <f>IF(C392=""," ",VLOOKUP(C392,'Ceiling - Project impl.'!$A$1:$F$204,2,FALSE))</f>
        <v xml:space="preserve"> </v>
      </c>
      <c r="E392" s="6"/>
      <c r="F392" s="6"/>
      <c r="G392" s="6"/>
      <c r="H392" s="6"/>
      <c r="I392" s="41"/>
      <c r="J392" s="42"/>
      <c r="K392" s="35">
        <f t="shared" si="89"/>
        <v>0</v>
      </c>
      <c r="L392" s="13">
        <f t="shared" si="90"/>
        <v>0</v>
      </c>
      <c r="M392" s="42"/>
      <c r="N392" s="103"/>
      <c r="O392" s="103"/>
      <c r="P392" s="109" t="str">
        <f t="shared" si="91"/>
        <v/>
      </c>
      <c r="Q392" s="35">
        <f t="shared" si="92"/>
        <v>0</v>
      </c>
      <c r="R392" s="13" t="str">
        <f t="shared" si="93"/>
        <v xml:space="preserve"> </v>
      </c>
      <c r="S392" s="480"/>
      <c r="T392" s="481"/>
      <c r="U392" s="121"/>
      <c r="V392" s="186">
        <f t="shared" si="94"/>
        <v>0</v>
      </c>
      <c r="W392" s="187"/>
      <c r="X392" s="188" t="s">
        <v>461</v>
      </c>
      <c r="Y392" s="189">
        <f t="shared" si="95"/>
        <v>0</v>
      </c>
      <c r="Z392" s="186">
        <f t="shared" si="96"/>
        <v>0</v>
      </c>
      <c r="AA392" s="187"/>
      <c r="AB392" s="188" t="s">
        <v>462</v>
      </c>
      <c r="AC392" s="191">
        <f t="shared" si="97"/>
        <v>0</v>
      </c>
      <c r="AD392" s="192">
        <f t="shared" si="98"/>
        <v>0</v>
      </c>
      <c r="AE392" s="482"/>
      <c r="AF392" s="482"/>
      <c r="AG392" s="482"/>
    </row>
    <row r="393" spans="1:33" s="141" customFormat="1" x14ac:dyDescent="0.2">
      <c r="A393" s="38"/>
      <c r="B393" s="34" t="str">
        <f>IF(A393="","",(VLOOKUP(A393,'II.Distribution of grant'!$A$6:$E$45,2,FALSE)))</f>
        <v/>
      </c>
      <c r="C393" s="34" t="str">
        <f>IF(A393="","",(VLOOKUP(A393,'II.Distribution of grant'!$A$6:$E$45,4,FALSE)))</f>
        <v/>
      </c>
      <c r="D393" s="11" t="str">
        <f>IF(C393=""," ",VLOOKUP(C393,'Ceiling - Project impl.'!$A$1:$F$204,2,FALSE))</f>
        <v xml:space="preserve"> </v>
      </c>
      <c r="E393" s="6"/>
      <c r="F393" s="6"/>
      <c r="G393" s="6"/>
      <c r="H393" s="6"/>
      <c r="I393" s="41"/>
      <c r="J393" s="42"/>
      <c r="K393" s="35">
        <f t="shared" si="89"/>
        <v>0</v>
      </c>
      <c r="L393" s="13">
        <f t="shared" si="90"/>
        <v>0</v>
      </c>
      <c r="M393" s="42"/>
      <c r="N393" s="103"/>
      <c r="O393" s="103"/>
      <c r="P393" s="109" t="str">
        <f t="shared" si="91"/>
        <v/>
      </c>
      <c r="Q393" s="35">
        <f t="shared" si="92"/>
        <v>0</v>
      </c>
      <c r="R393" s="13" t="str">
        <f t="shared" si="93"/>
        <v xml:space="preserve"> </v>
      </c>
      <c r="S393" s="480"/>
      <c r="T393" s="481"/>
      <c r="U393" s="121"/>
      <c r="V393" s="186">
        <f t="shared" si="94"/>
        <v>0</v>
      </c>
      <c r="W393" s="187"/>
      <c r="X393" s="188" t="s">
        <v>461</v>
      </c>
      <c r="Y393" s="189">
        <f t="shared" si="95"/>
        <v>0</v>
      </c>
      <c r="Z393" s="186">
        <f t="shared" si="96"/>
        <v>0</v>
      </c>
      <c r="AA393" s="187"/>
      <c r="AB393" s="188" t="s">
        <v>462</v>
      </c>
      <c r="AC393" s="191">
        <f t="shared" si="97"/>
        <v>0</v>
      </c>
      <c r="AD393" s="192">
        <f t="shared" si="98"/>
        <v>0</v>
      </c>
      <c r="AE393" s="482"/>
      <c r="AF393" s="482"/>
      <c r="AG393" s="482"/>
    </row>
    <row r="394" spans="1:33" s="141" customFormat="1" x14ac:dyDescent="0.2">
      <c r="A394" s="38"/>
      <c r="B394" s="34" t="str">
        <f>IF(A394="","",(VLOOKUP(A394,'II.Distribution of grant'!$A$6:$E$45,2,FALSE)))</f>
        <v/>
      </c>
      <c r="C394" s="34" t="str">
        <f>IF(A394="","",(VLOOKUP(A394,'II.Distribution of grant'!$A$6:$E$45,4,FALSE)))</f>
        <v/>
      </c>
      <c r="D394" s="11" t="str">
        <f>IF(C394=""," ",VLOOKUP(C394,'Ceiling - Project impl.'!$A$1:$F$204,2,FALSE))</f>
        <v xml:space="preserve"> </v>
      </c>
      <c r="E394" s="6"/>
      <c r="F394" s="6"/>
      <c r="G394" s="6"/>
      <c r="H394" s="6"/>
      <c r="I394" s="41"/>
      <c r="J394" s="42"/>
      <c r="K394" s="35">
        <f t="shared" si="89"/>
        <v>0</v>
      </c>
      <c r="L394" s="13">
        <f t="shared" si="90"/>
        <v>0</v>
      </c>
      <c r="M394" s="42"/>
      <c r="N394" s="103"/>
      <c r="O394" s="103"/>
      <c r="P394" s="109" t="str">
        <f t="shared" si="91"/>
        <v/>
      </c>
      <c r="Q394" s="35">
        <f t="shared" si="92"/>
        <v>0</v>
      </c>
      <c r="R394" s="13" t="str">
        <f t="shared" si="93"/>
        <v xml:space="preserve"> </v>
      </c>
      <c r="S394" s="480"/>
      <c r="T394" s="481"/>
      <c r="U394" s="121"/>
      <c r="V394" s="186">
        <f t="shared" si="94"/>
        <v>0</v>
      </c>
      <c r="W394" s="187"/>
      <c r="X394" s="188" t="s">
        <v>461</v>
      </c>
      <c r="Y394" s="189">
        <f t="shared" si="95"/>
        <v>0</v>
      </c>
      <c r="Z394" s="186">
        <f t="shared" si="96"/>
        <v>0</v>
      </c>
      <c r="AA394" s="187"/>
      <c r="AB394" s="188" t="s">
        <v>462</v>
      </c>
      <c r="AC394" s="191">
        <f t="shared" si="97"/>
        <v>0</v>
      </c>
      <c r="AD394" s="192">
        <f t="shared" si="98"/>
        <v>0</v>
      </c>
      <c r="AE394" s="482"/>
      <c r="AF394" s="482"/>
      <c r="AG394" s="482"/>
    </row>
    <row r="395" spans="1:33" s="141" customFormat="1" x14ac:dyDescent="0.2">
      <c r="A395" s="38"/>
      <c r="B395" s="34" t="str">
        <f>IF(A395="","",(VLOOKUP(A395,'II.Distribution of grant'!$A$6:$E$45,2,FALSE)))</f>
        <v/>
      </c>
      <c r="C395" s="34" t="str">
        <f>IF(A395="","",(VLOOKUP(A395,'II.Distribution of grant'!$A$6:$E$45,4,FALSE)))</f>
        <v/>
      </c>
      <c r="D395" s="11" t="str">
        <f>IF(C395=""," ",VLOOKUP(C395,'Ceiling - Project impl.'!$A$1:$F$204,2,FALSE))</f>
        <v xml:space="preserve"> </v>
      </c>
      <c r="E395" s="6"/>
      <c r="F395" s="6"/>
      <c r="G395" s="6"/>
      <c r="H395" s="6"/>
      <c r="I395" s="41"/>
      <c r="J395" s="42"/>
      <c r="K395" s="35">
        <f t="shared" si="89"/>
        <v>0</v>
      </c>
      <c r="L395" s="13">
        <f t="shared" si="90"/>
        <v>0</v>
      </c>
      <c r="M395" s="42"/>
      <c r="N395" s="103"/>
      <c r="O395" s="103"/>
      <c r="P395" s="109" t="str">
        <f t="shared" si="91"/>
        <v/>
      </c>
      <c r="Q395" s="35">
        <f t="shared" si="92"/>
        <v>0</v>
      </c>
      <c r="R395" s="13" t="str">
        <f t="shared" si="93"/>
        <v xml:space="preserve"> </v>
      </c>
      <c r="S395" s="480"/>
      <c r="T395" s="481"/>
      <c r="U395" s="121"/>
      <c r="V395" s="186">
        <f t="shared" si="94"/>
        <v>0</v>
      </c>
      <c r="W395" s="187"/>
      <c r="X395" s="188" t="s">
        <v>461</v>
      </c>
      <c r="Y395" s="189">
        <f t="shared" si="95"/>
        <v>0</v>
      </c>
      <c r="Z395" s="186">
        <f t="shared" si="96"/>
        <v>0</v>
      </c>
      <c r="AA395" s="187"/>
      <c r="AB395" s="188" t="s">
        <v>462</v>
      </c>
      <c r="AC395" s="191">
        <f t="shared" si="97"/>
        <v>0</v>
      </c>
      <c r="AD395" s="192">
        <f t="shared" si="98"/>
        <v>0</v>
      </c>
      <c r="AE395" s="482"/>
      <c r="AF395" s="482"/>
      <c r="AG395" s="482"/>
    </row>
    <row r="396" spans="1:33" s="141" customFormat="1" x14ac:dyDescent="0.2">
      <c r="A396" s="38"/>
      <c r="B396" s="34" t="str">
        <f>IF(A396="","",(VLOOKUP(A396,'II.Distribution of grant'!$A$6:$E$45,2,FALSE)))</f>
        <v/>
      </c>
      <c r="C396" s="34" t="str">
        <f>IF(A396="","",(VLOOKUP(A396,'II.Distribution of grant'!$A$6:$E$45,4,FALSE)))</f>
        <v/>
      </c>
      <c r="D396" s="11" t="str">
        <f>IF(C396=""," ",VLOOKUP(C396,'Ceiling - Project impl.'!$A$1:$F$204,2,FALSE))</f>
        <v xml:space="preserve"> </v>
      </c>
      <c r="E396" s="6"/>
      <c r="F396" s="6"/>
      <c r="G396" s="6"/>
      <c r="H396" s="6"/>
      <c r="I396" s="41"/>
      <c r="J396" s="42"/>
      <c r="K396" s="35">
        <f t="shared" si="89"/>
        <v>0</v>
      </c>
      <c r="L396" s="13">
        <f t="shared" si="90"/>
        <v>0</v>
      </c>
      <c r="M396" s="42"/>
      <c r="N396" s="103"/>
      <c r="O396" s="103"/>
      <c r="P396" s="109" t="str">
        <f t="shared" si="91"/>
        <v/>
      </c>
      <c r="Q396" s="35">
        <f t="shared" si="92"/>
        <v>0</v>
      </c>
      <c r="R396" s="13" t="str">
        <f t="shared" si="93"/>
        <v xml:space="preserve"> </v>
      </c>
      <c r="S396" s="480"/>
      <c r="T396" s="481"/>
      <c r="U396" s="121"/>
      <c r="V396" s="186">
        <f t="shared" si="94"/>
        <v>0</v>
      </c>
      <c r="W396" s="187"/>
      <c r="X396" s="188" t="s">
        <v>461</v>
      </c>
      <c r="Y396" s="189">
        <f t="shared" si="95"/>
        <v>0</v>
      </c>
      <c r="Z396" s="186">
        <f t="shared" si="96"/>
        <v>0</v>
      </c>
      <c r="AA396" s="187"/>
      <c r="AB396" s="188" t="s">
        <v>462</v>
      </c>
      <c r="AC396" s="191">
        <f t="shared" si="97"/>
        <v>0</v>
      </c>
      <c r="AD396" s="192">
        <f t="shared" si="98"/>
        <v>0</v>
      </c>
      <c r="AE396" s="482"/>
      <c r="AF396" s="482"/>
      <c r="AG396" s="482"/>
    </row>
    <row r="397" spans="1:33" s="141" customFormat="1" x14ac:dyDescent="0.2">
      <c r="A397" s="38"/>
      <c r="B397" s="34" t="str">
        <f>IF(A397="","",(VLOOKUP(A397,'II.Distribution of grant'!$A$6:$E$45,2,FALSE)))</f>
        <v/>
      </c>
      <c r="C397" s="34" t="str">
        <f>IF(A397="","",(VLOOKUP(A397,'II.Distribution of grant'!$A$6:$E$45,4,FALSE)))</f>
        <v/>
      </c>
      <c r="D397" s="11" t="str">
        <f>IF(C397=""," ",VLOOKUP(C397,'Ceiling - Project impl.'!$A$1:$F$204,2,FALSE))</f>
        <v xml:space="preserve"> </v>
      </c>
      <c r="E397" s="6"/>
      <c r="F397" s="6"/>
      <c r="G397" s="6"/>
      <c r="H397" s="6"/>
      <c r="I397" s="41"/>
      <c r="J397" s="42"/>
      <c r="K397" s="35">
        <f t="shared" si="89"/>
        <v>0</v>
      </c>
      <c r="L397" s="13">
        <f t="shared" si="90"/>
        <v>0</v>
      </c>
      <c r="M397" s="42"/>
      <c r="N397" s="103"/>
      <c r="O397" s="103"/>
      <c r="P397" s="109" t="str">
        <f t="shared" si="91"/>
        <v/>
      </c>
      <c r="Q397" s="35">
        <f t="shared" si="92"/>
        <v>0</v>
      </c>
      <c r="R397" s="13" t="str">
        <f t="shared" si="93"/>
        <v xml:space="preserve"> </v>
      </c>
      <c r="S397" s="480"/>
      <c r="T397" s="481"/>
      <c r="U397" s="121"/>
      <c r="V397" s="186">
        <f t="shared" si="94"/>
        <v>0</v>
      </c>
      <c r="W397" s="187"/>
      <c r="X397" s="188" t="s">
        <v>461</v>
      </c>
      <c r="Y397" s="189">
        <f t="shared" si="95"/>
        <v>0</v>
      </c>
      <c r="Z397" s="186">
        <f t="shared" si="96"/>
        <v>0</v>
      </c>
      <c r="AA397" s="187"/>
      <c r="AB397" s="188" t="s">
        <v>462</v>
      </c>
      <c r="AC397" s="191">
        <f t="shared" si="97"/>
        <v>0</v>
      </c>
      <c r="AD397" s="192">
        <f t="shared" si="98"/>
        <v>0</v>
      </c>
      <c r="AE397" s="482"/>
      <c r="AF397" s="482"/>
      <c r="AG397" s="482"/>
    </row>
    <row r="398" spans="1:33" s="141" customFormat="1" x14ac:dyDescent="0.2">
      <c r="A398" s="38"/>
      <c r="B398" s="34" t="str">
        <f>IF(A398="","",(VLOOKUP(A398,'II.Distribution of grant'!$A$6:$E$45,2,FALSE)))</f>
        <v/>
      </c>
      <c r="C398" s="34" t="str">
        <f>IF(A398="","",(VLOOKUP(A398,'II.Distribution of grant'!$A$6:$E$45,4,FALSE)))</f>
        <v/>
      </c>
      <c r="D398" s="11" t="str">
        <f>IF(C398=""," ",VLOOKUP(C398,'Ceiling - Project impl.'!$A$1:$F$204,2,FALSE))</f>
        <v xml:space="preserve"> </v>
      </c>
      <c r="E398" s="6"/>
      <c r="F398" s="6"/>
      <c r="G398" s="6"/>
      <c r="H398" s="6"/>
      <c r="I398" s="41"/>
      <c r="J398" s="42"/>
      <c r="K398" s="35">
        <f t="shared" si="89"/>
        <v>0</v>
      </c>
      <c r="L398" s="13">
        <f t="shared" si="90"/>
        <v>0</v>
      </c>
      <c r="M398" s="42"/>
      <c r="N398" s="103"/>
      <c r="O398" s="103"/>
      <c r="P398" s="109" t="str">
        <f t="shared" si="91"/>
        <v/>
      </c>
      <c r="Q398" s="35">
        <f t="shared" si="92"/>
        <v>0</v>
      </c>
      <c r="R398" s="13" t="str">
        <f t="shared" si="93"/>
        <v xml:space="preserve"> </v>
      </c>
      <c r="S398" s="480"/>
      <c r="T398" s="481"/>
      <c r="U398" s="121"/>
      <c r="V398" s="186">
        <f t="shared" si="94"/>
        <v>0</v>
      </c>
      <c r="W398" s="187"/>
      <c r="X398" s="188" t="s">
        <v>461</v>
      </c>
      <c r="Y398" s="189">
        <f t="shared" si="95"/>
        <v>0</v>
      </c>
      <c r="Z398" s="186">
        <f t="shared" si="96"/>
        <v>0</v>
      </c>
      <c r="AA398" s="187"/>
      <c r="AB398" s="188" t="s">
        <v>462</v>
      </c>
      <c r="AC398" s="191">
        <f t="shared" si="97"/>
        <v>0</v>
      </c>
      <c r="AD398" s="192">
        <f t="shared" si="98"/>
        <v>0</v>
      </c>
      <c r="AE398" s="482"/>
      <c r="AF398" s="482"/>
      <c r="AG398" s="482"/>
    </row>
    <row r="399" spans="1:33" s="141" customFormat="1" x14ac:dyDescent="0.2">
      <c r="A399" s="38"/>
      <c r="B399" s="34" t="str">
        <f>IF(A399="","",(VLOOKUP(A399,'II.Distribution of grant'!$A$6:$E$45,2,FALSE)))</f>
        <v/>
      </c>
      <c r="C399" s="34" t="str">
        <f>IF(A399="","",(VLOOKUP(A399,'II.Distribution of grant'!$A$6:$E$45,4,FALSE)))</f>
        <v/>
      </c>
      <c r="D399" s="11" t="str">
        <f>IF(C399=""," ",VLOOKUP(C399,'Ceiling - Project impl.'!$A$1:$F$204,2,FALSE))</f>
        <v xml:space="preserve"> </v>
      </c>
      <c r="E399" s="6"/>
      <c r="F399" s="6"/>
      <c r="G399" s="6"/>
      <c r="H399" s="6"/>
      <c r="I399" s="41"/>
      <c r="J399" s="42"/>
      <c r="K399" s="35">
        <f t="shared" si="89"/>
        <v>0</v>
      </c>
      <c r="L399" s="13">
        <f t="shared" si="90"/>
        <v>0</v>
      </c>
      <c r="M399" s="42"/>
      <c r="N399" s="103"/>
      <c r="O399" s="103"/>
      <c r="P399" s="109" t="str">
        <f t="shared" si="91"/>
        <v/>
      </c>
      <c r="Q399" s="35">
        <f t="shared" si="92"/>
        <v>0</v>
      </c>
      <c r="R399" s="13" t="str">
        <f t="shared" si="93"/>
        <v xml:space="preserve"> </v>
      </c>
      <c r="S399" s="480"/>
      <c r="T399" s="481"/>
      <c r="U399" s="121"/>
      <c r="V399" s="186">
        <f t="shared" si="94"/>
        <v>0</v>
      </c>
      <c r="W399" s="187"/>
      <c r="X399" s="188" t="s">
        <v>461</v>
      </c>
      <c r="Y399" s="189">
        <f t="shared" si="95"/>
        <v>0</v>
      </c>
      <c r="Z399" s="186">
        <f t="shared" si="96"/>
        <v>0</v>
      </c>
      <c r="AA399" s="187"/>
      <c r="AB399" s="188" t="s">
        <v>462</v>
      </c>
      <c r="AC399" s="191">
        <f t="shared" si="97"/>
        <v>0</v>
      </c>
      <c r="AD399" s="192">
        <f t="shared" si="98"/>
        <v>0</v>
      </c>
      <c r="AE399" s="482"/>
      <c r="AF399" s="482"/>
      <c r="AG399" s="482"/>
    </row>
    <row r="400" spans="1:33" s="141" customFormat="1" x14ac:dyDescent="0.2">
      <c r="A400" s="38"/>
      <c r="B400" s="34" t="str">
        <f>IF(A400="","",(VLOOKUP(A400,'II.Distribution of grant'!$A$6:$E$45,2,FALSE)))</f>
        <v/>
      </c>
      <c r="C400" s="34" t="str">
        <f>IF(A400="","",(VLOOKUP(A400,'II.Distribution of grant'!$A$6:$E$45,4,FALSE)))</f>
        <v/>
      </c>
      <c r="D400" s="11" t="str">
        <f>IF(C400=""," ",VLOOKUP(C400,'Ceiling - Project impl.'!$A$1:$F$204,2,FALSE))</f>
        <v xml:space="preserve"> </v>
      </c>
      <c r="E400" s="6"/>
      <c r="F400" s="6"/>
      <c r="G400" s="6"/>
      <c r="H400" s="6"/>
      <c r="I400" s="41"/>
      <c r="J400" s="42"/>
      <c r="K400" s="35">
        <f t="shared" si="89"/>
        <v>0</v>
      </c>
      <c r="L400" s="13">
        <f t="shared" si="90"/>
        <v>0</v>
      </c>
      <c r="M400" s="42"/>
      <c r="N400" s="103"/>
      <c r="O400" s="103"/>
      <c r="P400" s="109" t="str">
        <f t="shared" si="91"/>
        <v/>
      </c>
      <c r="Q400" s="35">
        <f t="shared" si="92"/>
        <v>0</v>
      </c>
      <c r="R400" s="13" t="str">
        <f t="shared" si="93"/>
        <v xml:space="preserve"> </v>
      </c>
      <c r="S400" s="480"/>
      <c r="T400" s="481"/>
      <c r="U400" s="121"/>
      <c r="V400" s="186">
        <f t="shared" si="94"/>
        <v>0</v>
      </c>
      <c r="W400" s="187"/>
      <c r="X400" s="188" t="s">
        <v>461</v>
      </c>
      <c r="Y400" s="189">
        <f t="shared" si="95"/>
        <v>0</v>
      </c>
      <c r="Z400" s="186">
        <f t="shared" si="96"/>
        <v>0</v>
      </c>
      <c r="AA400" s="187"/>
      <c r="AB400" s="188" t="s">
        <v>462</v>
      </c>
      <c r="AC400" s="191">
        <f t="shared" si="97"/>
        <v>0</v>
      </c>
      <c r="AD400" s="192">
        <f t="shared" si="98"/>
        <v>0</v>
      </c>
      <c r="AE400" s="482"/>
      <c r="AF400" s="482"/>
      <c r="AG400" s="482"/>
    </row>
    <row r="401" spans="1:33" s="141" customFormat="1" x14ac:dyDescent="0.2">
      <c r="A401" s="38"/>
      <c r="B401" s="34" t="str">
        <f>IF(A401="","",(VLOOKUP(A401,'II.Distribution of grant'!$A$6:$E$45,2,FALSE)))</f>
        <v/>
      </c>
      <c r="C401" s="34" t="str">
        <f>IF(A401="","",(VLOOKUP(A401,'II.Distribution of grant'!$A$6:$E$45,4,FALSE)))</f>
        <v/>
      </c>
      <c r="D401" s="11" t="str">
        <f>IF(C401=""," ",VLOOKUP(C401,'Ceiling - Project impl.'!$A$1:$F$204,2,FALSE))</f>
        <v xml:space="preserve"> </v>
      </c>
      <c r="E401" s="6"/>
      <c r="F401" s="6"/>
      <c r="G401" s="6"/>
      <c r="H401" s="6"/>
      <c r="I401" s="41"/>
      <c r="J401" s="42"/>
      <c r="K401" s="35">
        <f t="shared" si="89"/>
        <v>0</v>
      </c>
      <c r="L401" s="13">
        <f t="shared" si="90"/>
        <v>0</v>
      </c>
      <c r="M401" s="42"/>
      <c r="N401" s="103"/>
      <c r="O401" s="103"/>
      <c r="P401" s="109" t="str">
        <f t="shared" si="91"/>
        <v/>
      </c>
      <c r="Q401" s="35">
        <f t="shared" si="92"/>
        <v>0</v>
      </c>
      <c r="R401" s="13" t="str">
        <f t="shared" si="93"/>
        <v xml:space="preserve"> </v>
      </c>
      <c r="S401" s="480"/>
      <c r="T401" s="481"/>
      <c r="U401" s="121"/>
      <c r="V401" s="186">
        <f t="shared" si="94"/>
        <v>0</v>
      </c>
      <c r="W401" s="187"/>
      <c r="X401" s="188" t="s">
        <v>461</v>
      </c>
      <c r="Y401" s="189">
        <f t="shared" si="95"/>
        <v>0</v>
      </c>
      <c r="Z401" s="186">
        <f t="shared" si="96"/>
        <v>0</v>
      </c>
      <c r="AA401" s="187"/>
      <c r="AB401" s="188" t="s">
        <v>462</v>
      </c>
      <c r="AC401" s="191">
        <f t="shared" si="97"/>
        <v>0</v>
      </c>
      <c r="AD401" s="192">
        <f t="shared" si="98"/>
        <v>0</v>
      </c>
      <c r="AE401" s="482"/>
      <c r="AF401" s="482"/>
      <c r="AG401" s="482"/>
    </row>
    <row r="402" spans="1:33" s="141" customFormat="1" x14ac:dyDescent="0.2">
      <c r="A402" s="38"/>
      <c r="B402" s="34" t="str">
        <f>IF(A402="","",(VLOOKUP(A402,'II.Distribution of grant'!$A$6:$E$45,2,FALSE)))</f>
        <v/>
      </c>
      <c r="C402" s="34" t="str">
        <f>IF(A402="","",(VLOOKUP(A402,'II.Distribution of grant'!$A$6:$E$45,4,FALSE)))</f>
        <v/>
      </c>
      <c r="D402" s="11" t="str">
        <f>IF(C402=""," ",VLOOKUP(C402,'Ceiling - Project impl.'!$A$1:$F$204,2,FALSE))</f>
        <v xml:space="preserve"> </v>
      </c>
      <c r="E402" s="6"/>
      <c r="F402" s="6"/>
      <c r="G402" s="6"/>
      <c r="H402" s="6"/>
      <c r="I402" s="41"/>
      <c r="J402" s="42"/>
      <c r="K402" s="35">
        <f t="shared" si="89"/>
        <v>0</v>
      </c>
      <c r="L402" s="13">
        <f t="shared" si="90"/>
        <v>0</v>
      </c>
      <c r="M402" s="42"/>
      <c r="N402" s="103"/>
      <c r="O402" s="103"/>
      <c r="P402" s="109" t="str">
        <f t="shared" si="91"/>
        <v/>
      </c>
      <c r="Q402" s="35">
        <f t="shared" si="92"/>
        <v>0</v>
      </c>
      <c r="R402" s="13" t="str">
        <f t="shared" si="93"/>
        <v xml:space="preserve"> </v>
      </c>
      <c r="S402" s="480"/>
      <c r="T402" s="481"/>
      <c r="U402" s="121"/>
      <c r="V402" s="186">
        <f t="shared" si="94"/>
        <v>0</v>
      </c>
      <c r="W402" s="187"/>
      <c r="X402" s="188" t="s">
        <v>461</v>
      </c>
      <c r="Y402" s="189">
        <f t="shared" si="95"/>
        <v>0</v>
      </c>
      <c r="Z402" s="186">
        <f t="shared" si="96"/>
        <v>0</v>
      </c>
      <c r="AA402" s="187"/>
      <c r="AB402" s="188" t="s">
        <v>462</v>
      </c>
      <c r="AC402" s="191">
        <f t="shared" si="97"/>
        <v>0</v>
      </c>
      <c r="AD402" s="192">
        <f t="shared" si="98"/>
        <v>0</v>
      </c>
      <c r="AE402" s="482"/>
      <c r="AF402" s="482"/>
      <c r="AG402" s="482"/>
    </row>
    <row r="403" spans="1:33" s="141" customFormat="1" x14ac:dyDescent="0.2">
      <c r="A403" s="38"/>
      <c r="B403" s="34" t="str">
        <f>IF(A403="","",(VLOOKUP(A403,'II.Distribution of grant'!$A$6:$E$45,2,FALSE)))</f>
        <v/>
      </c>
      <c r="C403" s="34" t="str">
        <f>IF(A403="","",(VLOOKUP(A403,'II.Distribution of grant'!$A$6:$E$45,4,FALSE)))</f>
        <v/>
      </c>
      <c r="D403" s="11" t="str">
        <f>IF(C403=""," ",VLOOKUP(C403,'Ceiling - Project impl.'!$A$1:$F$204,2,FALSE))</f>
        <v xml:space="preserve"> </v>
      </c>
      <c r="E403" s="6"/>
      <c r="F403" s="6"/>
      <c r="G403" s="6"/>
      <c r="H403" s="6"/>
      <c r="I403" s="41"/>
      <c r="J403" s="42"/>
      <c r="K403" s="35">
        <f t="shared" si="89"/>
        <v>0</v>
      </c>
      <c r="L403" s="13">
        <f t="shared" si="90"/>
        <v>0</v>
      </c>
      <c r="M403" s="42"/>
      <c r="N403" s="103"/>
      <c r="O403" s="103"/>
      <c r="P403" s="109" t="str">
        <f t="shared" si="91"/>
        <v/>
      </c>
      <c r="Q403" s="35">
        <f t="shared" si="92"/>
        <v>0</v>
      </c>
      <c r="R403" s="13" t="str">
        <f t="shared" si="93"/>
        <v xml:space="preserve"> </v>
      </c>
      <c r="S403" s="480"/>
      <c r="T403" s="481"/>
      <c r="U403" s="121"/>
      <c r="V403" s="186">
        <f t="shared" si="94"/>
        <v>0</v>
      </c>
      <c r="W403" s="187"/>
      <c r="X403" s="188" t="s">
        <v>461</v>
      </c>
      <c r="Y403" s="189">
        <f t="shared" si="95"/>
        <v>0</v>
      </c>
      <c r="Z403" s="186">
        <f t="shared" si="96"/>
        <v>0</v>
      </c>
      <c r="AA403" s="187"/>
      <c r="AB403" s="188" t="s">
        <v>462</v>
      </c>
      <c r="AC403" s="191">
        <f t="shared" si="97"/>
        <v>0</v>
      </c>
      <c r="AD403" s="192">
        <f t="shared" si="98"/>
        <v>0</v>
      </c>
      <c r="AE403" s="482"/>
      <c r="AF403" s="482"/>
      <c r="AG403" s="482"/>
    </row>
    <row r="404" spans="1:33" s="141" customFormat="1" x14ac:dyDescent="0.2">
      <c r="A404" s="38"/>
      <c r="B404" s="34" t="str">
        <f>IF(A404="","",(VLOOKUP(A404,'II.Distribution of grant'!$A$6:$E$45,2,FALSE)))</f>
        <v/>
      </c>
      <c r="C404" s="34" t="str">
        <f>IF(A404="","",(VLOOKUP(A404,'II.Distribution of grant'!$A$6:$E$45,4,FALSE)))</f>
        <v/>
      </c>
      <c r="D404" s="11" t="str">
        <f>IF(C404=""," ",VLOOKUP(C404,'Ceiling - Project impl.'!$A$1:$F$204,2,FALSE))</f>
        <v xml:space="preserve"> </v>
      </c>
      <c r="E404" s="6"/>
      <c r="F404" s="6"/>
      <c r="G404" s="6"/>
      <c r="H404" s="6"/>
      <c r="I404" s="41"/>
      <c r="J404" s="42"/>
      <c r="K404" s="35">
        <f t="shared" si="89"/>
        <v>0</v>
      </c>
      <c r="L404" s="13">
        <f t="shared" si="90"/>
        <v>0</v>
      </c>
      <c r="M404" s="42"/>
      <c r="N404" s="103"/>
      <c r="O404" s="103"/>
      <c r="P404" s="109" t="str">
        <f t="shared" si="91"/>
        <v/>
      </c>
      <c r="Q404" s="35">
        <f t="shared" si="92"/>
        <v>0</v>
      </c>
      <c r="R404" s="13" t="str">
        <f t="shared" si="93"/>
        <v xml:space="preserve"> </v>
      </c>
      <c r="S404" s="480"/>
      <c r="T404" s="481"/>
      <c r="U404" s="121"/>
      <c r="V404" s="186">
        <f t="shared" si="94"/>
        <v>0</v>
      </c>
      <c r="W404" s="187"/>
      <c r="X404" s="188" t="s">
        <v>461</v>
      </c>
      <c r="Y404" s="189">
        <f t="shared" si="95"/>
        <v>0</v>
      </c>
      <c r="Z404" s="186">
        <f t="shared" si="96"/>
        <v>0</v>
      </c>
      <c r="AA404" s="187"/>
      <c r="AB404" s="188" t="s">
        <v>462</v>
      </c>
      <c r="AC404" s="191">
        <f t="shared" si="97"/>
        <v>0</v>
      </c>
      <c r="AD404" s="192">
        <f t="shared" si="98"/>
        <v>0</v>
      </c>
      <c r="AE404" s="482"/>
      <c r="AF404" s="482"/>
      <c r="AG404" s="482"/>
    </row>
    <row r="405" spans="1:33" s="141" customFormat="1" x14ac:dyDescent="0.2">
      <c r="A405" s="38"/>
      <c r="B405" s="34" t="str">
        <f>IF(A405="","",(VLOOKUP(A405,'II.Distribution of grant'!$A$6:$E$45,2,FALSE)))</f>
        <v/>
      </c>
      <c r="C405" s="34" t="str">
        <f>IF(A405="","",(VLOOKUP(A405,'II.Distribution of grant'!$A$6:$E$45,4,FALSE)))</f>
        <v/>
      </c>
      <c r="D405" s="11" t="str">
        <f>IF(C405=""," ",VLOOKUP(C405,'Ceiling - Project impl.'!$A$1:$F$204,2,FALSE))</f>
        <v xml:space="preserve"> </v>
      </c>
      <c r="E405" s="6"/>
      <c r="F405" s="6"/>
      <c r="G405" s="6"/>
      <c r="H405" s="6"/>
      <c r="I405" s="41"/>
      <c r="J405" s="42"/>
      <c r="K405" s="35">
        <f t="shared" si="89"/>
        <v>0</v>
      </c>
      <c r="L405" s="13">
        <f t="shared" si="90"/>
        <v>0</v>
      </c>
      <c r="M405" s="42"/>
      <c r="N405" s="103"/>
      <c r="O405" s="103"/>
      <c r="P405" s="109" t="str">
        <f t="shared" si="91"/>
        <v/>
      </c>
      <c r="Q405" s="35">
        <f t="shared" si="92"/>
        <v>0</v>
      </c>
      <c r="R405" s="13" t="str">
        <f t="shared" si="93"/>
        <v xml:space="preserve"> </v>
      </c>
      <c r="S405" s="480"/>
      <c r="T405" s="481"/>
      <c r="U405" s="121"/>
      <c r="V405" s="186">
        <f t="shared" si="94"/>
        <v>0</v>
      </c>
      <c r="W405" s="187"/>
      <c r="X405" s="188" t="s">
        <v>461</v>
      </c>
      <c r="Y405" s="189">
        <f t="shared" si="95"/>
        <v>0</v>
      </c>
      <c r="Z405" s="186">
        <f t="shared" si="96"/>
        <v>0</v>
      </c>
      <c r="AA405" s="187"/>
      <c r="AB405" s="188" t="s">
        <v>462</v>
      </c>
      <c r="AC405" s="191">
        <f t="shared" si="97"/>
        <v>0</v>
      </c>
      <c r="AD405" s="192">
        <f t="shared" si="98"/>
        <v>0</v>
      </c>
      <c r="AE405" s="482"/>
      <c r="AF405" s="482"/>
      <c r="AG405" s="482"/>
    </row>
    <row r="406" spans="1:33" s="141" customFormat="1" x14ac:dyDescent="0.2">
      <c r="A406" s="38"/>
      <c r="B406" s="34" t="str">
        <f>IF(A406="","",(VLOOKUP(A406,'II.Distribution of grant'!$A$6:$E$45,2,FALSE)))</f>
        <v/>
      </c>
      <c r="C406" s="34" t="str">
        <f>IF(A406="","",(VLOOKUP(A406,'II.Distribution of grant'!$A$6:$E$45,4,FALSE)))</f>
        <v/>
      </c>
      <c r="D406" s="11" t="str">
        <f>IF(C406=""," ",VLOOKUP(C406,'Ceiling - Project impl.'!$A$1:$F$204,2,FALSE))</f>
        <v xml:space="preserve"> </v>
      </c>
      <c r="E406" s="6"/>
      <c r="F406" s="6"/>
      <c r="G406" s="6"/>
      <c r="H406" s="6"/>
      <c r="I406" s="41"/>
      <c r="J406" s="42"/>
      <c r="K406" s="35">
        <f t="shared" si="89"/>
        <v>0</v>
      </c>
      <c r="L406" s="13">
        <f t="shared" si="90"/>
        <v>0</v>
      </c>
      <c r="M406" s="42"/>
      <c r="N406" s="103"/>
      <c r="O406" s="103"/>
      <c r="P406" s="109" t="str">
        <f t="shared" si="91"/>
        <v/>
      </c>
      <c r="Q406" s="35">
        <f t="shared" si="92"/>
        <v>0</v>
      </c>
      <c r="R406" s="13" t="str">
        <f t="shared" si="93"/>
        <v xml:space="preserve"> </v>
      </c>
      <c r="S406" s="480"/>
      <c r="T406" s="481"/>
      <c r="U406" s="121"/>
      <c r="V406" s="186">
        <f t="shared" si="94"/>
        <v>0</v>
      </c>
      <c r="W406" s="187"/>
      <c r="X406" s="188" t="s">
        <v>461</v>
      </c>
      <c r="Y406" s="189">
        <f t="shared" si="95"/>
        <v>0</v>
      </c>
      <c r="Z406" s="186">
        <f t="shared" si="96"/>
        <v>0</v>
      </c>
      <c r="AA406" s="187"/>
      <c r="AB406" s="188" t="s">
        <v>462</v>
      </c>
      <c r="AC406" s="191">
        <f t="shared" si="97"/>
        <v>0</v>
      </c>
      <c r="AD406" s="192">
        <f t="shared" si="98"/>
        <v>0</v>
      </c>
      <c r="AE406" s="482"/>
      <c r="AF406" s="482"/>
      <c r="AG406" s="482"/>
    </row>
    <row r="407" spans="1:33" s="141" customFormat="1" x14ac:dyDescent="0.2">
      <c r="A407" s="38"/>
      <c r="B407" s="34" t="str">
        <f>IF(A407="","",(VLOOKUP(A407,'II.Distribution of grant'!$A$6:$E$45,2,FALSE)))</f>
        <v/>
      </c>
      <c r="C407" s="34" t="str">
        <f>IF(A407="","",(VLOOKUP(A407,'II.Distribution of grant'!$A$6:$E$45,4,FALSE)))</f>
        <v/>
      </c>
      <c r="D407" s="11" t="str">
        <f>IF(C407=""," ",VLOOKUP(C407,'Ceiling - Project impl.'!$A$1:$F$204,2,FALSE))</f>
        <v xml:space="preserve"> </v>
      </c>
      <c r="E407" s="6"/>
      <c r="F407" s="6"/>
      <c r="G407" s="6"/>
      <c r="H407" s="6"/>
      <c r="I407" s="41"/>
      <c r="J407" s="42"/>
      <c r="K407" s="35">
        <f t="shared" si="89"/>
        <v>0</v>
      </c>
      <c r="L407" s="13">
        <f t="shared" si="90"/>
        <v>0</v>
      </c>
      <c r="M407" s="42"/>
      <c r="N407" s="103"/>
      <c r="O407" s="103"/>
      <c r="P407" s="109" t="str">
        <f t="shared" si="91"/>
        <v/>
      </c>
      <c r="Q407" s="35">
        <f t="shared" si="92"/>
        <v>0</v>
      </c>
      <c r="R407" s="13" t="str">
        <f t="shared" si="93"/>
        <v xml:space="preserve"> </v>
      </c>
      <c r="S407" s="480"/>
      <c r="T407" s="481"/>
      <c r="U407" s="121"/>
      <c r="V407" s="186">
        <f t="shared" si="94"/>
        <v>0</v>
      </c>
      <c r="W407" s="187"/>
      <c r="X407" s="188" t="s">
        <v>461</v>
      </c>
      <c r="Y407" s="189">
        <f t="shared" si="95"/>
        <v>0</v>
      </c>
      <c r="Z407" s="186">
        <f t="shared" si="96"/>
        <v>0</v>
      </c>
      <c r="AA407" s="187"/>
      <c r="AB407" s="188" t="s">
        <v>462</v>
      </c>
      <c r="AC407" s="191">
        <f t="shared" si="97"/>
        <v>0</v>
      </c>
      <c r="AD407" s="192">
        <f t="shared" si="98"/>
        <v>0</v>
      </c>
      <c r="AE407" s="482"/>
      <c r="AF407" s="482"/>
      <c r="AG407" s="482"/>
    </row>
    <row r="408" spans="1:33" s="141" customFormat="1" x14ac:dyDescent="0.2">
      <c r="A408" s="38"/>
      <c r="B408" s="34" t="str">
        <f>IF(A408="","",(VLOOKUP(A408,'II.Distribution of grant'!$A$6:$E$45,2,FALSE)))</f>
        <v/>
      </c>
      <c r="C408" s="34" t="str">
        <f>IF(A408="","",(VLOOKUP(A408,'II.Distribution of grant'!$A$6:$E$45,4,FALSE)))</f>
        <v/>
      </c>
      <c r="D408" s="11" t="str">
        <f>IF(C408=""," ",VLOOKUP(C408,'Ceiling - Project impl.'!$A$1:$F$204,2,FALSE))</f>
        <v xml:space="preserve"> </v>
      </c>
      <c r="E408" s="6"/>
      <c r="F408" s="6"/>
      <c r="G408" s="6"/>
      <c r="H408" s="6"/>
      <c r="I408" s="41"/>
      <c r="J408" s="42"/>
      <c r="K408" s="35">
        <f t="shared" si="89"/>
        <v>0</v>
      </c>
      <c r="L408" s="13">
        <f t="shared" si="90"/>
        <v>0</v>
      </c>
      <c r="M408" s="42"/>
      <c r="N408" s="103"/>
      <c r="O408" s="103"/>
      <c r="P408" s="109" t="str">
        <f t="shared" si="91"/>
        <v/>
      </c>
      <c r="Q408" s="35">
        <f t="shared" si="92"/>
        <v>0</v>
      </c>
      <c r="R408" s="13" t="str">
        <f t="shared" si="93"/>
        <v xml:space="preserve"> </v>
      </c>
      <c r="S408" s="480"/>
      <c r="T408" s="481"/>
      <c r="U408" s="121"/>
      <c r="V408" s="186">
        <f t="shared" si="94"/>
        <v>0</v>
      </c>
      <c r="W408" s="187"/>
      <c r="X408" s="188" t="s">
        <v>461</v>
      </c>
      <c r="Y408" s="189">
        <f t="shared" si="95"/>
        <v>0</v>
      </c>
      <c r="Z408" s="186">
        <f t="shared" si="96"/>
        <v>0</v>
      </c>
      <c r="AA408" s="187"/>
      <c r="AB408" s="188" t="s">
        <v>462</v>
      </c>
      <c r="AC408" s="191">
        <f t="shared" si="97"/>
        <v>0</v>
      </c>
      <c r="AD408" s="192">
        <f t="shared" si="98"/>
        <v>0</v>
      </c>
      <c r="AE408" s="482"/>
      <c r="AF408" s="482"/>
      <c r="AG408" s="482"/>
    </row>
    <row r="409" spans="1:33" s="141" customFormat="1" x14ac:dyDescent="0.2">
      <c r="A409" s="38"/>
      <c r="B409" s="34" t="str">
        <f>IF(A409="","",(VLOOKUP(A409,'II.Distribution of grant'!$A$6:$E$45,2,FALSE)))</f>
        <v/>
      </c>
      <c r="C409" s="34" t="str">
        <f>IF(A409="","",(VLOOKUP(A409,'II.Distribution of grant'!$A$6:$E$45,4,FALSE)))</f>
        <v/>
      </c>
      <c r="D409" s="11" t="str">
        <f>IF(C409=""," ",VLOOKUP(C409,'Ceiling - Project impl.'!$A$1:$F$204,2,FALSE))</f>
        <v xml:space="preserve"> </v>
      </c>
      <c r="E409" s="6"/>
      <c r="F409" s="6"/>
      <c r="G409" s="6"/>
      <c r="H409" s="6"/>
      <c r="I409" s="41"/>
      <c r="J409" s="42"/>
      <c r="K409" s="35">
        <f t="shared" si="89"/>
        <v>0</v>
      </c>
      <c r="L409" s="13">
        <f t="shared" si="90"/>
        <v>0</v>
      </c>
      <c r="M409" s="42"/>
      <c r="N409" s="103"/>
      <c r="O409" s="103"/>
      <c r="P409" s="109" t="str">
        <f t="shared" si="91"/>
        <v/>
      </c>
      <c r="Q409" s="35">
        <f t="shared" si="92"/>
        <v>0</v>
      </c>
      <c r="R409" s="13" t="str">
        <f t="shared" si="93"/>
        <v xml:space="preserve"> </v>
      </c>
      <c r="S409" s="480"/>
      <c r="T409" s="481"/>
      <c r="U409" s="121"/>
      <c r="V409" s="186">
        <f t="shared" si="94"/>
        <v>0</v>
      </c>
      <c r="W409" s="187"/>
      <c r="X409" s="188" t="s">
        <v>461</v>
      </c>
      <c r="Y409" s="189">
        <f t="shared" si="95"/>
        <v>0</v>
      </c>
      <c r="Z409" s="186">
        <f t="shared" si="96"/>
        <v>0</v>
      </c>
      <c r="AA409" s="187"/>
      <c r="AB409" s="188" t="s">
        <v>462</v>
      </c>
      <c r="AC409" s="191">
        <f t="shared" si="97"/>
        <v>0</v>
      </c>
      <c r="AD409" s="192">
        <f t="shared" si="98"/>
        <v>0</v>
      </c>
      <c r="AE409" s="482"/>
      <c r="AF409" s="482"/>
      <c r="AG409" s="482"/>
    </row>
    <row r="410" spans="1:33" s="141" customFormat="1" x14ac:dyDescent="0.2">
      <c r="A410" s="38"/>
      <c r="B410" s="34" t="str">
        <f>IF(A410="","",(VLOOKUP(A410,'II.Distribution of grant'!$A$6:$E$45,2,FALSE)))</f>
        <v/>
      </c>
      <c r="C410" s="34" t="str">
        <f>IF(A410="","",(VLOOKUP(A410,'II.Distribution of grant'!$A$6:$E$45,4,FALSE)))</f>
        <v/>
      </c>
      <c r="D410" s="11" t="str">
        <f>IF(C410=""," ",VLOOKUP(C410,'Ceiling - Project impl.'!$A$1:$F$204,2,FALSE))</f>
        <v xml:space="preserve"> </v>
      </c>
      <c r="E410" s="6"/>
      <c r="F410" s="6"/>
      <c r="G410" s="6"/>
      <c r="H410" s="6"/>
      <c r="I410" s="41"/>
      <c r="J410" s="42"/>
      <c r="K410" s="35">
        <f t="shared" si="89"/>
        <v>0</v>
      </c>
      <c r="L410" s="13">
        <f t="shared" si="90"/>
        <v>0</v>
      </c>
      <c r="M410" s="42"/>
      <c r="N410" s="103"/>
      <c r="O410" s="103"/>
      <c r="P410" s="109" t="str">
        <f t="shared" si="91"/>
        <v/>
      </c>
      <c r="Q410" s="35">
        <f t="shared" si="92"/>
        <v>0</v>
      </c>
      <c r="R410" s="13" t="str">
        <f t="shared" si="93"/>
        <v xml:space="preserve"> </v>
      </c>
      <c r="S410" s="480"/>
      <c r="T410" s="481"/>
      <c r="U410" s="121"/>
      <c r="V410" s="186">
        <f t="shared" si="94"/>
        <v>0</v>
      </c>
      <c r="W410" s="187"/>
      <c r="X410" s="188" t="s">
        <v>461</v>
      </c>
      <c r="Y410" s="189">
        <f t="shared" si="95"/>
        <v>0</v>
      </c>
      <c r="Z410" s="186">
        <f t="shared" si="96"/>
        <v>0</v>
      </c>
      <c r="AA410" s="187"/>
      <c r="AB410" s="188" t="s">
        <v>462</v>
      </c>
      <c r="AC410" s="191">
        <f t="shared" si="97"/>
        <v>0</v>
      </c>
      <c r="AD410" s="192">
        <f t="shared" si="98"/>
        <v>0</v>
      </c>
      <c r="AE410" s="482"/>
      <c r="AF410" s="482"/>
      <c r="AG410" s="482"/>
    </row>
    <row r="411" spans="1:33" s="141" customFormat="1" ht="13.5" thickBot="1" x14ac:dyDescent="0.25">
      <c r="A411" s="38"/>
      <c r="B411" s="34" t="str">
        <f>IF(A411="","",(VLOOKUP(A411,'II.Distribution of grant'!$A$6:$E$45,2,FALSE)))</f>
        <v/>
      </c>
      <c r="C411" s="34" t="str">
        <f>IF(A411="","",(VLOOKUP(A411,'II.Distribution of grant'!$A$6:$E$45,4,FALSE)))</f>
        <v/>
      </c>
      <c r="D411" s="11" t="str">
        <f>IF(C411=""," ",VLOOKUP(C411,'Ceiling - Project impl.'!$A$1:$F$204,2,FALSE))</f>
        <v xml:space="preserve"> </v>
      </c>
      <c r="E411" s="6"/>
      <c r="F411" s="6"/>
      <c r="G411" s="6"/>
      <c r="H411" s="6"/>
      <c r="I411" s="41"/>
      <c r="J411" s="42"/>
      <c r="K411" s="35">
        <f t="shared" si="1"/>
        <v>0</v>
      </c>
      <c r="L411" s="13">
        <f t="shared" ref="L411" si="99">IFERROR(J411*K411," ")</f>
        <v>0</v>
      </c>
      <c r="M411" s="42"/>
      <c r="N411" s="40"/>
      <c r="O411" s="40"/>
      <c r="P411" s="109" t="str">
        <f t="shared" si="3"/>
        <v/>
      </c>
      <c r="Q411" s="35">
        <f t="shared" si="4"/>
        <v>0</v>
      </c>
      <c r="R411" s="13" t="str">
        <f t="shared" ref="R411" si="100">IFERROR(P411*Q411," ")</f>
        <v xml:space="preserve"> </v>
      </c>
      <c r="S411" s="480"/>
      <c r="T411" s="481"/>
      <c r="U411" s="121"/>
      <c r="V411" s="186">
        <f t="shared" si="6"/>
        <v>0</v>
      </c>
      <c r="W411" s="193"/>
      <c r="X411" s="194"/>
      <c r="Y411" s="189">
        <f t="shared" si="7"/>
        <v>0</v>
      </c>
      <c r="Z411" s="186">
        <f t="shared" si="8"/>
        <v>0</v>
      </c>
      <c r="AA411" s="193"/>
      <c r="AB411" s="194"/>
      <c r="AC411" s="191">
        <f t="shared" si="9"/>
        <v>0</v>
      </c>
      <c r="AD411" s="192">
        <f t="shared" si="10"/>
        <v>0</v>
      </c>
      <c r="AE411" s="482"/>
      <c r="AF411" s="482"/>
      <c r="AG411" s="482"/>
    </row>
    <row r="412" spans="1:33" s="141" customFormat="1" ht="15.75" customHeight="1" thickBot="1" x14ac:dyDescent="0.25">
      <c r="A412" s="17"/>
      <c r="B412" s="513" t="str">
        <f>+Translation!A88</f>
        <v>Total Part IV</v>
      </c>
      <c r="C412" s="455"/>
      <c r="D412" s="514"/>
      <c r="E412" s="78"/>
      <c r="F412" s="78"/>
      <c r="G412" s="78"/>
      <c r="H412" s="78"/>
      <c r="I412" s="519"/>
      <c r="J412" s="520"/>
      <c r="K412" s="521"/>
      <c r="L412" s="37">
        <f>SUM(L12:L411)</f>
        <v>0</v>
      </c>
      <c r="M412" s="515"/>
      <c r="N412" s="516"/>
      <c r="O412" s="516"/>
      <c r="P412" s="516"/>
      <c r="Q412" s="516"/>
      <c r="R412" s="37">
        <f>SUM(R12:R411)</f>
        <v>0</v>
      </c>
      <c r="S412" s="517"/>
      <c r="T412" s="518"/>
      <c r="U412" s="121"/>
      <c r="W412" s="195">
        <f>SUM(W12:W411)</f>
        <v>0</v>
      </c>
      <c r="Y412" s="195">
        <f>SUM(Y12:Y411)</f>
        <v>0</v>
      </c>
      <c r="AA412" s="195">
        <f>SUM(AA12:AA411)</f>
        <v>0</v>
      </c>
      <c r="AC412" s="195">
        <f>SUM(AC12:AC411)</f>
        <v>0</v>
      </c>
      <c r="AD412" s="195">
        <f>SUM(AD12:AD411)</f>
        <v>0</v>
      </c>
    </row>
    <row r="413" spans="1:33" s="141" customFormat="1" ht="4.5" customHeight="1" x14ac:dyDescent="0.2">
      <c r="A413" s="121"/>
      <c r="B413" s="118"/>
      <c r="C413" s="118"/>
      <c r="D413" s="118"/>
      <c r="E413" s="118"/>
      <c r="F413" s="118"/>
      <c r="G413" s="118"/>
      <c r="H413" s="118"/>
      <c r="I413" s="118"/>
      <c r="J413" s="121"/>
      <c r="K413" s="121"/>
      <c r="L413" s="121"/>
      <c r="M413" s="121"/>
      <c r="N413" s="121"/>
      <c r="O413" s="121"/>
      <c r="P413" s="121"/>
      <c r="Q413" s="121"/>
      <c r="R413" s="121"/>
      <c r="S413" s="121"/>
      <c r="T413" s="121"/>
      <c r="U413" s="121"/>
    </row>
    <row r="414" spans="1:33" ht="12.75" hidden="1" customHeight="1" x14ac:dyDescent="0.2">
      <c r="B414" s="1"/>
      <c r="C414" s="1"/>
      <c r="D414" s="1"/>
      <c r="E414" s="1"/>
      <c r="F414" s="1"/>
      <c r="G414" s="1"/>
      <c r="H414" s="1"/>
      <c r="I414" s="1"/>
    </row>
    <row r="415" spans="1:33" ht="12.75" hidden="1" customHeight="1" x14ac:dyDescent="0.2">
      <c r="B415" s="1"/>
      <c r="C415" s="1"/>
      <c r="D415" s="1"/>
      <c r="E415" s="1"/>
      <c r="F415" s="1"/>
      <c r="G415" s="1"/>
      <c r="H415" s="1"/>
      <c r="I415" s="1"/>
    </row>
    <row r="416" spans="1:33" ht="12.75" hidden="1" customHeight="1" x14ac:dyDescent="0.2">
      <c r="B416" s="1"/>
      <c r="C416" s="1"/>
      <c r="D416" s="1"/>
      <c r="E416" s="1"/>
      <c r="F416" s="1"/>
      <c r="G416" s="1"/>
      <c r="H416" s="1"/>
      <c r="I416" s="1"/>
    </row>
    <row r="417" spans="2:9" ht="12.75" hidden="1" customHeight="1" x14ac:dyDescent="0.2">
      <c r="B417" s="1"/>
      <c r="C417" s="1"/>
      <c r="D417" s="1"/>
      <c r="E417" s="1"/>
      <c r="F417" s="1"/>
      <c r="G417" s="1"/>
      <c r="H417" s="1"/>
      <c r="I417" s="1"/>
    </row>
    <row r="418" spans="2:9" ht="12.75" hidden="1" customHeight="1" x14ac:dyDescent="0.2">
      <c r="B418" s="1"/>
      <c r="C418" s="1"/>
      <c r="D418" s="1"/>
      <c r="E418" s="1"/>
      <c r="F418" s="1"/>
      <c r="G418" s="1"/>
      <c r="H418" s="1"/>
      <c r="I418" s="1"/>
    </row>
    <row r="419" spans="2:9" ht="12.75" hidden="1" customHeight="1" x14ac:dyDescent="0.2">
      <c r="B419" s="1"/>
      <c r="C419" s="1"/>
      <c r="D419" s="1"/>
      <c r="E419" s="1"/>
      <c r="F419" s="1"/>
      <c r="G419" s="1"/>
      <c r="H419" s="1"/>
      <c r="I419" s="1"/>
    </row>
    <row r="420" spans="2:9" ht="12.75" hidden="1" customHeight="1" x14ac:dyDescent="0.2"/>
    <row r="421" spans="2:9" ht="12.75" hidden="1" customHeight="1" x14ac:dyDescent="0.2">
      <c r="B421" s="1"/>
      <c r="C421" s="1"/>
      <c r="D421" s="1"/>
      <c r="E421" s="1"/>
      <c r="F421" s="1"/>
      <c r="G421" s="1"/>
      <c r="H421" s="1"/>
      <c r="I421" s="1"/>
    </row>
    <row r="422" spans="2:9" ht="12.75" hidden="1" customHeight="1" x14ac:dyDescent="0.2">
      <c r="B422" s="1"/>
      <c r="C422" s="1"/>
      <c r="D422" s="1"/>
      <c r="E422" s="1"/>
      <c r="F422" s="1"/>
      <c r="G422" s="1"/>
      <c r="H422" s="1"/>
      <c r="I422" s="1"/>
    </row>
    <row r="423" spans="2:9" ht="12.75" hidden="1" customHeight="1" x14ac:dyDescent="0.2">
      <c r="B423" s="1"/>
      <c r="C423" s="1"/>
      <c r="D423" s="1"/>
      <c r="E423" s="1"/>
      <c r="F423" s="1"/>
      <c r="G423" s="1"/>
      <c r="H423" s="1"/>
      <c r="I423" s="1"/>
    </row>
    <row r="424" spans="2:9" ht="12.75" hidden="1" customHeight="1" x14ac:dyDescent="0.2">
      <c r="B424" s="1"/>
      <c r="C424" s="1"/>
      <c r="D424" s="1"/>
      <c r="E424" s="1"/>
      <c r="F424" s="1"/>
      <c r="G424" s="1"/>
      <c r="H424" s="1"/>
      <c r="I424" s="1"/>
    </row>
    <row r="425" spans="2:9" ht="12.75" hidden="1" customHeight="1" x14ac:dyDescent="0.2">
      <c r="B425" s="1"/>
      <c r="C425" s="1"/>
      <c r="D425" s="1"/>
      <c r="E425" s="1"/>
      <c r="F425" s="1"/>
      <c r="G425" s="1"/>
      <c r="H425" s="1"/>
      <c r="I425" s="1"/>
    </row>
    <row r="426" spans="2:9" ht="12.75" hidden="1" customHeight="1" x14ac:dyDescent="0.2">
      <c r="B426" s="1"/>
      <c r="C426" s="1"/>
      <c r="D426" s="1"/>
      <c r="E426" s="1"/>
      <c r="F426" s="1"/>
      <c r="G426" s="1"/>
      <c r="H426" s="1"/>
      <c r="I426" s="1"/>
    </row>
    <row r="427" spans="2:9" ht="12.75" hidden="1" customHeight="1" x14ac:dyDescent="0.2">
      <c r="B427" s="1"/>
      <c r="C427" s="1"/>
      <c r="D427" s="1"/>
      <c r="E427" s="1"/>
      <c r="F427" s="1"/>
      <c r="G427" s="1"/>
      <c r="H427" s="1"/>
      <c r="I427" s="1"/>
    </row>
    <row r="428" spans="2:9" ht="12.75" hidden="1" customHeight="1" x14ac:dyDescent="0.2">
      <c r="B428" s="1"/>
      <c r="C428" s="1"/>
      <c r="D428" s="1"/>
      <c r="E428" s="1"/>
      <c r="F428" s="1"/>
      <c r="G428" s="1"/>
      <c r="H428" s="1"/>
      <c r="I428" s="1"/>
    </row>
    <row r="429" spans="2:9" ht="12.75" hidden="1" customHeight="1" x14ac:dyDescent="0.2">
      <c r="B429" s="1"/>
      <c r="C429" s="1"/>
      <c r="D429" s="1"/>
      <c r="E429" s="1"/>
      <c r="F429" s="1"/>
      <c r="G429" s="1"/>
      <c r="H429" s="1"/>
      <c r="I429" s="1"/>
    </row>
    <row r="430" spans="2:9" ht="12.75" hidden="1" customHeight="1" x14ac:dyDescent="0.2">
      <c r="B430" s="1"/>
      <c r="C430" s="1"/>
      <c r="D430" s="1"/>
      <c r="E430" s="1"/>
      <c r="F430" s="1"/>
      <c r="G430" s="1"/>
      <c r="H430" s="1"/>
      <c r="I430" s="1"/>
    </row>
    <row r="431" spans="2:9" ht="12.75" hidden="1" customHeight="1" x14ac:dyDescent="0.2">
      <c r="B431" s="1"/>
      <c r="C431" s="1"/>
      <c r="D431" s="1"/>
      <c r="E431" s="1"/>
      <c r="F431" s="1"/>
      <c r="G431" s="1"/>
      <c r="H431" s="1"/>
      <c r="I431" s="1"/>
    </row>
    <row r="432" spans="2:9" ht="12.75" hidden="1" customHeight="1" x14ac:dyDescent="0.2">
      <c r="B432" s="1"/>
      <c r="C432" s="1"/>
      <c r="D432" s="1"/>
      <c r="E432" s="1"/>
      <c r="F432" s="1"/>
      <c r="G432" s="1"/>
      <c r="H432" s="1"/>
      <c r="I432" s="1"/>
    </row>
    <row r="433" spans="2:9" ht="12.75" hidden="1" customHeight="1" x14ac:dyDescent="0.2">
      <c r="B433" s="1"/>
      <c r="C433" s="1"/>
      <c r="D433" s="1"/>
      <c r="E433" s="1"/>
      <c r="F433" s="1"/>
      <c r="G433" s="1"/>
      <c r="H433" s="1"/>
      <c r="I433" s="1"/>
    </row>
    <row r="434" spans="2:9" ht="12.75" hidden="1" customHeight="1" x14ac:dyDescent="0.2">
      <c r="B434" s="1"/>
      <c r="C434" s="1"/>
      <c r="D434" s="1"/>
      <c r="E434" s="1"/>
      <c r="F434" s="1"/>
      <c r="G434" s="1"/>
      <c r="H434" s="1"/>
      <c r="I434" s="1"/>
    </row>
    <row r="435" spans="2:9" ht="12.75" hidden="1" customHeight="1" x14ac:dyDescent="0.2">
      <c r="B435" s="1"/>
      <c r="C435" s="1"/>
      <c r="D435" s="1"/>
      <c r="E435" s="1"/>
      <c r="F435" s="1"/>
      <c r="G435" s="1"/>
      <c r="H435" s="1"/>
      <c r="I435" s="1"/>
    </row>
    <row r="436" spans="2:9" ht="12.75" hidden="1" customHeight="1" x14ac:dyDescent="0.2">
      <c r="B436" s="1"/>
      <c r="C436" s="1"/>
      <c r="D436" s="1"/>
      <c r="E436" s="1"/>
      <c r="F436" s="1"/>
      <c r="G436" s="1"/>
      <c r="H436" s="1"/>
      <c r="I436" s="1"/>
    </row>
    <row r="437" spans="2:9" ht="12.75" hidden="1" customHeight="1" x14ac:dyDescent="0.2">
      <c r="B437" s="1"/>
      <c r="C437" s="1"/>
      <c r="D437" s="1"/>
      <c r="E437" s="1"/>
      <c r="F437" s="1"/>
      <c r="G437" s="1"/>
      <c r="H437" s="1"/>
      <c r="I437" s="1"/>
    </row>
    <row r="438" spans="2:9" ht="12.75" hidden="1" customHeight="1" x14ac:dyDescent="0.2">
      <c r="B438" s="1"/>
      <c r="C438" s="1"/>
      <c r="D438" s="1"/>
      <c r="E438" s="1"/>
      <c r="F438" s="1"/>
      <c r="G438" s="1"/>
      <c r="H438" s="1"/>
      <c r="I438" s="1"/>
    </row>
    <row r="439" spans="2:9" ht="12.75" hidden="1" customHeight="1" x14ac:dyDescent="0.2">
      <c r="B439" s="1"/>
      <c r="C439" s="1"/>
      <c r="D439" s="1"/>
      <c r="E439" s="1"/>
      <c r="F439" s="1"/>
      <c r="G439" s="1"/>
      <c r="H439" s="1"/>
      <c r="I439" s="1"/>
    </row>
    <row r="440" spans="2:9" ht="12.75" hidden="1" customHeight="1" x14ac:dyDescent="0.2">
      <c r="B440" s="1"/>
      <c r="C440" s="1"/>
      <c r="D440" s="1"/>
      <c r="E440" s="1"/>
      <c r="F440" s="1"/>
      <c r="G440" s="1"/>
      <c r="H440" s="1"/>
      <c r="I440" s="1"/>
    </row>
    <row r="441" spans="2:9" ht="12.75" hidden="1" customHeight="1" x14ac:dyDescent="0.2">
      <c r="B441" s="1"/>
      <c r="C441" s="1"/>
      <c r="D441" s="1"/>
      <c r="E441" s="1"/>
      <c r="F441" s="1"/>
      <c r="G441" s="1"/>
      <c r="H441" s="1"/>
      <c r="I441" s="1"/>
    </row>
    <row r="442" spans="2:9" ht="12.75" hidden="1" customHeight="1" x14ac:dyDescent="0.2">
      <c r="B442" s="1"/>
      <c r="C442" s="1"/>
      <c r="D442" s="1"/>
      <c r="E442" s="1"/>
      <c r="F442" s="1"/>
      <c r="G442" s="1"/>
      <c r="H442" s="1"/>
      <c r="I442" s="1"/>
    </row>
    <row r="443" spans="2:9" ht="12.75" hidden="1" customHeight="1" x14ac:dyDescent="0.2"/>
    <row r="444" spans="2:9" ht="12.75" hidden="1" customHeight="1" x14ac:dyDescent="0.2"/>
    <row r="445" spans="2:9" ht="12.75" hidden="1" customHeight="1" x14ac:dyDescent="0.2"/>
    <row r="446" spans="2:9" ht="12.75" hidden="1" customHeight="1" x14ac:dyDescent="0.2"/>
    <row r="447" spans="2:9" ht="12.75" hidden="1" customHeight="1" x14ac:dyDescent="0.2"/>
  </sheetData>
  <sheetProtection password="B1CD" sheet="1" objects="1" scenarios="1"/>
  <customSheetViews>
    <customSheetView guid="{A8A883A3-34E5-47E3-BCAC-BE7713531BD0}" scale="80" fitToPage="1" hiddenRows="1" hiddenColumns="1">
      <selection activeCell="S12" sqref="S12:T17"/>
      <pageMargins left="0.25" right="0.25" top="0.44062499999999999" bottom="0.75" header="0.3" footer="0.3"/>
      <printOptions horizontalCentered="1"/>
      <pageSetup paperSize="9" scale="35" orientation="landscape" r:id="rId1"/>
      <headerFooter>
        <oddFooter xml:space="preserve">&amp;CPage &amp;P of 3
</oddFooter>
      </headerFooter>
    </customSheetView>
    <customSheetView guid="{F3544430-7781-4FC0-A30C-4EB6DB229347}" scale="80" fitToPage="1" hiddenRows="1" hiddenColumns="1">
      <selection activeCell="S12" sqref="S12:T17"/>
      <pageMargins left="0.25" right="0.25" top="0.44062499999999999" bottom="0.75" header="0.3" footer="0.3"/>
      <printOptions horizontalCentered="1"/>
      <pageSetup paperSize="9" scale="35" orientation="landscape" r:id="rId2"/>
      <headerFooter>
        <oddFooter xml:space="preserve">&amp;CPage &amp;P of 3
</oddFooter>
      </headerFooter>
    </customSheetView>
    <customSheetView guid="{E42105C3-FB7D-4EA1-A232-A195D17E29EB}" scale="80" fitToPage="1" hiddenRows="1" hiddenColumns="1">
      <selection activeCell="O12" sqref="O12"/>
      <pageMargins left="0.25" right="0.25" top="0.44062499999999999" bottom="0.75" header="0.3" footer="0.3"/>
      <printOptions horizontalCentered="1"/>
      <pageSetup paperSize="9" scale="35" orientation="landscape" r:id="rId3"/>
      <headerFooter>
        <oddFooter xml:space="preserve">&amp;CPage &amp;P of 3
</oddFooter>
      </headerFooter>
    </customSheetView>
  </customSheetViews>
  <mergeCells count="823">
    <mergeCell ref="S45:T45"/>
    <mergeCell ref="AE45:AG45"/>
    <mergeCell ref="S46:T46"/>
    <mergeCell ref="AE46:AG46"/>
    <mergeCell ref="S47:T47"/>
    <mergeCell ref="AE47:AG47"/>
    <mergeCell ref="S48:T48"/>
    <mergeCell ref="AE48:AG48"/>
    <mergeCell ref="S49:T49"/>
    <mergeCell ref="AE49:AG49"/>
    <mergeCell ref="S40:T40"/>
    <mergeCell ref="AE40:AG40"/>
    <mergeCell ref="S41:T41"/>
    <mergeCell ref="AE41:AG41"/>
    <mergeCell ref="S42:T42"/>
    <mergeCell ref="AE42:AG42"/>
    <mergeCell ref="S43:T43"/>
    <mergeCell ref="AE43:AG43"/>
    <mergeCell ref="S44:T44"/>
    <mergeCell ref="AE44:AG44"/>
    <mergeCell ref="S35:T35"/>
    <mergeCell ref="AE35:AG35"/>
    <mergeCell ref="S36:T36"/>
    <mergeCell ref="AE36:AG36"/>
    <mergeCell ref="S37:T37"/>
    <mergeCell ref="AE37:AG37"/>
    <mergeCell ref="S38:T38"/>
    <mergeCell ref="AE38:AG38"/>
    <mergeCell ref="S39:T39"/>
    <mergeCell ref="AE39:AG39"/>
    <mergeCell ref="S30:T30"/>
    <mergeCell ref="AE30:AG30"/>
    <mergeCell ref="S31:T31"/>
    <mergeCell ref="AE31:AG31"/>
    <mergeCell ref="S32:T32"/>
    <mergeCell ref="AE32:AG32"/>
    <mergeCell ref="S33:T33"/>
    <mergeCell ref="AE33:AG33"/>
    <mergeCell ref="S34:T34"/>
    <mergeCell ref="AE34:AG34"/>
    <mergeCell ref="S25:T25"/>
    <mergeCell ref="AE25:AG25"/>
    <mergeCell ref="S26:T26"/>
    <mergeCell ref="AE26:AG26"/>
    <mergeCell ref="S27:T27"/>
    <mergeCell ref="AE27:AG27"/>
    <mergeCell ref="S28:T28"/>
    <mergeCell ref="AE28:AG28"/>
    <mergeCell ref="S29:T29"/>
    <mergeCell ref="AE29:AG29"/>
    <mergeCell ref="S20:T20"/>
    <mergeCell ref="AE20:AG20"/>
    <mergeCell ref="S21:T21"/>
    <mergeCell ref="AE21:AG21"/>
    <mergeCell ref="S22:T22"/>
    <mergeCell ref="AE22:AG22"/>
    <mergeCell ref="S23:T23"/>
    <mergeCell ref="AE23:AG23"/>
    <mergeCell ref="S24:T24"/>
    <mergeCell ref="AE24:AG24"/>
    <mergeCell ref="S165:T165"/>
    <mergeCell ref="AE165:AG165"/>
    <mergeCell ref="S166:T166"/>
    <mergeCell ref="AE166:AG166"/>
    <mergeCell ref="S167:T167"/>
    <mergeCell ref="AE167:AG167"/>
    <mergeCell ref="S168:T168"/>
    <mergeCell ref="AE168:AG168"/>
    <mergeCell ref="S169:T169"/>
    <mergeCell ref="AE169:AG169"/>
    <mergeCell ref="S160:T160"/>
    <mergeCell ref="AE160:AG160"/>
    <mergeCell ref="S161:T161"/>
    <mergeCell ref="AE161:AG161"/>
    <mergeCell ref="S162:T162"/>
    <mergeCell ref="AE162:AG162"/>
    <mergeCell ref="S163:T163"/>
    <mergeCell ref="AE163:AG163"/>
    <mergeCell ref="S164:T164"/>
    <mergeCell ref="AE164:AG164"/>
    <mergeCell ref="S155:T155"/>
    <mergeCell ref="AE155:AG155"/>
    <mergeCell ref="S156:T156"/>
    <mergeCell ref="AE156:AG156"/>
    <mergeCell ref="S157:T157"/>
    <mergeCell ref="AE157:AG157"/>
    <mergeCell ref="S158:T158"/>
    <mergeCell ref="AE158:AG158"/>
    <mergeCell ref="S159:T159"/>
    <mergeCell ref="AE159:AG159"/>
    <mergeCell ref="S150:T150"/>
    <mergeCell ref="AE150:AG150"/>
    <mergeCell ref="S151:T151"/>
    <mergeCell ref="AE151:AG151"/>
    <mergeCell ref="S152:T152"/>
    <mergeCell ref="AE152:AG152"/>
    <mergeCell ref="S153:T153"/>
    <mergeCell ref="AE153:AG153"/>
    <mergeCell ref="S154:T154"/>
    <mergeCell ref="AE154:AG154"/>
    <mergeCell ref="S145:T145"/>
    <mergeCell ref="AE145:AG145"/>
    <mergeCell ref="S146:T146"/>
    <mergeCell ref="AE146:AG146"/>
    <mergeCell ref="S147:T147"/>
    <mergeCell ref="AE147:AG147"/>
    <mergeCell ref="S148:T148"/>
    <mergeCell ref="AE148:AG148"/>
    <mergeCell ref="S149:T149"/>
    <mergeCell ref="AE149:AG149"/>
    <mergeCell ref="S140:T140"/>
    <mergeCell ref="AE140:AG140"/>
    <mergeCell ref="S141:T141"/>
    <mergeCell ref="AE141:AG141"/>
    <mergeCell ref="S142:T142"/>
    <mergeCell ref="AE142:AG142"/>
    <mergeCell ref="S143:T143"/>
    <mergeCell ref="AE143:AG143"/>
    <mergeCell ref="S144:T144"/>
    <mergeCell ref="AE144:AG144"/>
    <mergeCell ref="S135:T135"/>
    <mergeCell ref="AE135:AG135"/>
    <mergeCell ref="S136:T136"/>
    <mergeCell ref="AE136:AG136"/>
    <mergeCell ref="S137:T137"/>
    <mergeCell ref="AE137:AG137"/>
    <mergeCell ref="S138:T138"/>
    <mergeCell ref="AE138:AG138"/>
    <mergeCell ref="S139:T139"/>
    <mergeCell ref="AE139:AG139"/>
    <mergeCell ref="S130:T130"/>
    <mergeCell ref="AE130:AG130"/>
    <mergeCell ref="S131:T131"/>
    <mergeCell ref="AE131:AG131"/>
    <mergeCell ref="S132:T132"/>
    <mergeCell ref="AE132:AG132"/>
    <mergeCell ref="S133:T133"/>
    <mergeCell ref="AE133:AG133"/>
    <mergeCell ref="S134:T134"/>
    <mergeCell ref="AE134:AG134"/>
    <mergeCell ref="S125:T125"/>
    <mergeCell ref="AE125:AG125"/>
    <mergeCell ref="S126:T126"/>
    <mergeCell ref="AE126:AG126"/>
    <mergeCell ref="S127:T127"/>
    <mergeCell ref="AE127:AG127"/>
    <mergeCell ref="S128:T128"/>
    <mergeCell ref="AE128:AG128"/>
    <mergeCell ref="S129:T129"/>
    <mergeCell ref="AE129:AG129"/>
    <mergeCell ref="S120:T120"/>
    <mergeCell ref="AE120:AG120"/>
    <mergeCell ref="S121:T121"/>
    <mergeCell ref="AE121:AG121"/>
    <mergeCell ref="S122:T122"/>
    <mergeCell ref="AE122:AG122"/>
    <mergeCell ref="S123:T123"/>
    <mergeCell ref="AE123:AG123"/>
    <mergeCell ref="S124:T124"/>
    <mergeCell ref="AE124:AG124"/>
    <mergeCell ref="S115:T115"/>
    <mergeCell ref="AE115:AG115"/>
    <mergeCell ref="S116:T116"/>
    <mergeCell ref="AE116:AG116"/>
    <mergeCell ref="S117:T117"/>
    <mergeCell ref="AE117:AG117"/>
    <mergeCell ref="S118:T118"/>
    <mergeCell ref="AE118:AG118"/>
    <mergeCell ref="S119:T119"/>
    <mergeCell ref="AE119:AG119"/>
    <mergeCell ref="S110:T110"/>
    <mergeCell ref="AE110:AG110"/>
    <mergeCell ref="S111:T111"/>
    <mergeCell ref="AE111:AG111"/>
    <mergeCell ref="S112:T112"/>
    <mergeCell ref="AE112:AG112"/>
    <mergeCell ref="S113:T113"/>
    <mergeCell ref="AE113:AG113"/>
    <mergeCell ref="S114:T114"/>
    <mergeCell ref="AE114:AG114"/>
    <mergeCell ref="S105:T105"/>
    <mergeCell ref="AE105:AG105"/>
    <mergeCell ref="S106:T106"/>
    <mergeCell ref="AE106:AG106"/>
    <mergeCell ref="S107:T107"/>
    <mergeCell ref="AE107:AG107"/>
    <mergeCell ref="S108:T108"/>
    <mergeCell ref="AE108:AG108"/>
    <mergeCell ref="S109:T109"/>
    <mergeCell ref="AE109:AG109"/>
    <mergeCell ref="S100:T100"/>
    <mergeCell ref="AE100:AG100"/>
    <mergeCell ref="S101:T101"/>
    <mergeCell ref="AE101:AG101"/>
    <mergeCell ref="S102:T102"/>
    <mergeCell ref="AE102:AG102"/>
    <mergeCell ref="S103:T103"/>
    <mergeCell ref="AE103:AG103"/>
    <mergeCell ref="S104:T104"/>
    <mergeCell ref="AE104:AG104"/>
    <mergeCell ref="S95:T95"/>
    <mergeCell ref="AE95:AG95"/>
    <mergeCell ref="S96:T96"/>
    <mergeCell ref="AE96:AG96"/>
    <mergeCell ref="S97:T97"/>
    <mergeCell ref="AE97:AG97"/>
    <mergeCell ref="S98:T98"/>
    <mergeCell ref="AE98:AG98"/>
    <mergeCell ref="S99:T99"/>
    <mergeCell ref="AE99:AG99"/>
    <mergeCell ref="S90:T90"/>
    <mergeCell ref="AE90:AG90"/>
    <mergeCell ref="S91:T91"/>
    <mergeCell ref="AE91:AG91"/>
    <mergeCell ref="S92:T92"/>
    <mergeCell ref="AE92:AG92"/>
    <mergeCell ref="S93:T93"/>
    <mergeCell ref="AE93:AG93"/>
    <mergeCell ref="S94:T94"/>
    <mergeCell ref="AE94:AG94"/>
    <mergeCell ref="S85:T85"/>
    <mergeCell ref="AE85:AG85"/>
    <mergeCell ref="S86:T86"/>
    <mergeCell ref="AE86:AG86"/>
    <mergeCell ref="S87:T87"/>
    <mergeCell ref="AE87:AG87"/>
    <mergeCell ref="S88:T88"/>
    <mergeCell ref="AE88:AG88"/>
    <mergeCell ref="S89:T89"/>
    <mergeCell ref="AE89:AG89"/>
    <mergeCell ref="S80:T80"/>
    <mergeCell ref="AE80:AG80"/>
    <mergeCell ref="S81:T81"/>
    <mergeCell ref="AE81:AG81"/>
    <mergeCell ref="S82:T82"/>
    <mergeCell ref="AE82:AG82"/>
    <mergeCell ref="S83:T83"/>
    <mergeCell ref="AE83:AG83"/>
    <mergeCell ref="S84:T84"/>
    <mergeCell ref="AE84:AG84"/>
    <mergeCell ref="S75:T75"/>
    <mergeCell ref="AE75:AG75"/>
    <mergeCell ref="S76:T76"/>
    <mergeCell ref="AE76:AG76"/>
    <mergeCell ref="S77:T77"/>
    <mergeCell ref="AE77:AG77"/>
    <mergeCell ref="S78:T78"/>
    <mergeCell ref="AE78:AG78"/>
    <mergeCell ref="S79:T79"/>
    <mergeCell ref="AE79:AG79"/>
    <mergeCell ref="S70:T70"/>
    <mergeCell ref="AE70:AG70"/>
    <mergeCell ref="S71:T71"/>
    <mergeCell ref="AE71:AG71"/>
    <mergeCell ref="S72:T72"/>
    <mergeCell ref="AE72:AG72"/>
    <mergeCell ref="S73:T73"/>
    <mergeCell ref="AE73:AG73"/>
    <mergeCell ref="S74:T74"/>
    <mergeCell ref="AE74:AG74"/>
    <mergeCell ref="S65:T65"/>
    <mergeCell ref="AE65:AG65"/>
    <mergeCell ref="S66:T66"/>
    <mergeCell ref="AE66:AG66"/>
    <mergeCell ref="S67:T67"/>
    <mergeCell ref="AE67:AG67"/>
    <mergeCell ref="S68:T68"/>
    <mergeCell ref="AE68:AG68"/>
    <mergeCell ref="S69:T69"/>
    <mergeCell ref="AE69:AG69"/>
    <mergeCell ref="S60:T60"/>
    <mergeCell ref="AE60:AG60"/>
    <mergeCell ref="S61:T61"/>
    <mergeCell ref="AE61:AG61"/>
    <mergeCell ref="S62:T62"/>
    <mergeCell ref="AE62:AG62"/>
    <mergeCell ref="S63:T63"/>
    <mergeCell ref="AE63:AG63"/>
    <mergeCell ref="S64:T64"/>
    <mergeCell ref="AE64:AG64"/>
    <mergeCell ref="S55:T55"/>
    <mergeCell ref="AE55:AG55"/>
    <mergeCell ref="S56:T56"/>
    <mergeCell ref="AE56:AG56"/>
    <mergeCell ref="S57:T57"/>
    <mergeCell ref="AE57:AG57"/>
    <mergeCell ref="S58:T58"/>
    <mergeCell ref="AE58:AG58"/>
    <mergeCell ref="S59:T59"/>
    <mergeCell ref="AE59:AG59"/>
    <mergeCell ref="S50:T50"/>
    <mergeCell ref="AE50:AG50"/>
    <mergeCell ref="S51:T51"/>
    <mergeCell ref="AE51:AG51"/>
    <mergeCell ref="S52:T52"/>
    <mergeCell ref="AE52:AG52"/>
    <mergeCell ref="S53:T53"/>
    <mergeCell ref="AE53:AG53"/>
    <mergeCell ref="S54:T54"/>
    <mergeCell ref="AE54:AG54"/>
    <mergeCell ref="S285:T285"/>
    <mergeCell ref="AE285:AG285"/>
    <mergeCell ref="S286:T286"/>
    <mergeCell ref="AE286:AG286"/>
    <mergeCell ref="S287:T287"/>
    <mergeCell ref="AE287:AG287"/>
    <mergeCell ref="S288:T288"/>
    <mergeCell ref="AE288:AG288"/>
    <mergeCell ref="S289:T289"/>
    <mergeCell ref="AE289:AG289"/>
    <mergeCell ref="S280:T280"/>
    <mergeCell ref="AE280:AG280"/>
    <mergeCell ref="S281:T281"/>
    <mergeCell ref="AE281:AG281"/>
    <mergeCell ref="S282:T282"/>
    <mergeCell ref="AE282:AG282"/>
    <mergeCell ref="S283:T283"/>
    <mergeCell ref="AE283:AG283"/>
    <mergeCell ref="S284:T284"/>
    <mergeCell ref="AE284:AG284"/>
    <mergeCell ref="S275:T275"/>
    <mergeCell ref="AE275:AG275"/>
    <mergeCell ref="S276:T276"/>
    <mergeCell ref="AE276:AG276"/>
    <mergeCell ref="S277:T277"/>
    <mergeCell ref="AE277:AG277"/>
    <mergeCell ref="S278:T278"/>
    <mergeCell ref="AE278:AG278"/>
    <mergeCell ref="S279:T279"/>
    <mergeCell ref="AE279:AG279"/>
    <mergeCell ref="S270:T270"/>
    <mergeCell ref="AE270:AG270"/>
    <mergeCell ref="S271:T271"/>
    <mergeCell ref="AE271:AG271"/>
    <mergeCell ref="S272:T272"/>
    <mergeCell ref="AE272:AG272"/>
    <mergeCell ref="S273:T273"/>
    <mergeCell ref="AE273:AG273"/>
    <mergeCell ref="S274:T274"/>
    <mergeCell ref="AE274:AG274"/>
    <mergeCell ref="S265:T265"/>
    <mergeCell ref="AE265:AG265"/>
    <mergeCell ref="S266:T266"/>
    <mergeCell ref="AE266:AG266"/>
    <mergeCell ref="S267:T267"/>
    <mergeCell ref="AE267:AG267"/>
    <mergeCell ref="S268:T268"/>
    <mergeCell ref="AE268:AG268"/>
    <mergeCell ref="S269:T269"/>
    <mergeCell ref="AE269:AG269"/>
    <mergeCell ref="S260:T260"/>
    <mergeCell ref="AE260:AG260"/>
    <mergeCell ref="S261:T261"/>
    <mergeCell ref="AE261:AG261"/>
    <mergeCell ref="S262:T262"/>
    <mergeCell ref="AE262:AG262"/>
    <mergeCell ref="S263:T263"/>
    <mergeCell ref="AE263:AG263"/>
    <mergeCell ref="S264:T264"/>
    <mergeCell ref="AE264:AG264"/>
    <mergeCell ref="S255:T255"/>
    <mergeCell ref="AE255:AG255"/>
    <mergeCell ref="S256:T256"/>
    <mergeCell ref="AE256:AG256"/>
    <mergeCell ref="S257:T257"/>
    <mergeCell ref="AE257:AG257"/>
    <mergeCell ref="S258:T258"/>
    <mergeCell ref="AE258:AG258"/>
    <mergeCell ref="S259:T259"/>
    <mergeCell ref="AE259:AG259"/>
    <mergeCell ref="S250:T250"/>
    <mergeCell ref="AE250:AG250"/>
    <mergeCell ref="S251:T251"/>
    <mergeCell ref="AE251:AG251"/>
    <mergeCell ref="S252:T252"/>
    <mergeCell ref="AE252:AG252"/>
    <mergeCell ref="S253:T253"/>
    <mergeCell ref="AE253:AG253"/>
    <mergeCell ref="S254:T254"/>
    <mergeCell ref="AE254:AG254"/>
    <mergeCell ref="S245:T245"/>
    <mergeCell ref="AE245:AG245"/>
    <mergeCell ref="S246:T246"/>
    <mergeCell ref="AE246:AG246"/>
    <mergeCell ref="S247:T247"/>
    <mergeCell ref="AE247:AG247"/>
    <mergeCell ref="S248:T248"/>
    <mergeCell ref="AE248:AG248"/>
    <mergeCell ref="S249:T249"/>
    <mergeCell ref="AE249:AG249"/>
    <mergeCell ref="S240:T240"/>
    <mergeCell ref="AE240:AG240"/>
    <mergeCell ref="S241:T241"/>
    <mergeCell ref="AE241:AG241"/>
    <mergeCell ref="S242:T242"/>
    <mergeCell ref="AE242:AG242"/>
    <mergeCell ref="S243:T243"/>
    <mergeCell ref="AE243:AG243"/>
    <mergeCell ref="S244:T244"/>
    <mergeCell ref="AE244:AG244"/>
    <mergeCell ref="S235:T235"/>
    <mergeCell ref="AE235:AG235"/>
    <mergeCell ref="S236:T236"/>
    <mergeCell ref="AE236:AG236"/>
    <mergeCell ref="S237:T237"/>
    <mergeCell ref="AE237:AG237"/>
    <mergeCell ref="S238:T238"/>
    <mergeCell ref="AE238:AG238"/>
    <mergeCell ref="S239:T239"/>
    <mergeCell ref="AE239:AG239"/>
    <mergeCell ref="S230:T230"/>
    <mergeCell ref="AE230:AG230"/>
    <mergeCell ref="S231:T231"/>
    <mergeCell ref="AE231:AG231"/>
    <mergeCell ref="S232:T232"/>
    <mergeCell ref="AE232:AG232"/>
    <mergeCell ref="S233:T233"/>
    <mergeCell ref="AE233:AG233"/>
    <mergeCell ref="S234:T234"/>
    <mergeCell ref="AE234:AG234"/>
    <mergeCell ref="S225:T225"/>
    <mergeCell ref="AE225:AG225"/>
    <mergeCell ref="S226:T226"/>
    <mergeCell ref="AE226:AG226"/>
    <mergeCell ref="S227:T227"/>
    <mergeCell ref="AE227:AG227"/>
    <mergeCell ref="S228:T228"/>
    <mergeCell ref="AE228:AG228"/>
    <mergeCell ref="S229:T229"/>
    <mergeCell ref="AE229:AG229"/>
    <mergeCell ref="S220:T220"/>
    <mergeCell ref="AE220:AG220"/>
    <mergeCell ref="S221:T221"/>
    <mergeCell ref="AE221:AG221"/>
    <mergeCell ref="S222:T222"/>
    <mergeCell ref="AE222:AG222"/>
    <mergeCell ref="S223:T223"/>
    <mergeCell ref="AE223:AG223"/>
    <mergeCell ref="S224:T224"/>
    <mergeCell ref="AE224:AG224"/>
    <mergeCell ref="S215:T215"/>
    <mergeCell ref="AE215:AG215"/>
    <mergeCell ref="S216:T216"/>
    <mergeCell ref="AE216:AG216"/>
    <mergeCell ref="S217:T217"/>
    <mergeCell ref="AE217:AG217"/>
    <mergeCell ref="S218:T218"/>
    <mergeCell ref="AE218:AG218"/>
    <mergeCell ref="S219:T219"/>
    <mergeCell ref="AE219:AG219"/>
    <mergeCell ref="S210:T210"/>
    <mergeCell ref="AE210:AG210"/>
    <mergeCell ref="S211:T211"/>
    <mergeCell ref="AE211:AG211"/>
    <mergeCell ref="S212:T212"/>
    <mergeCell ref="AE212:AG212"/>
    <mergeCell ref="S213:T213"/>
    <mergeCell ref="AE213:AG213"/>
    <mergeCell ref="S214:T214"/>
    <mergeCell ref="AE214:AG214"/>
    <mergeCell ref="S205:T205"/>
    <mergeCell ref="AE205:AG205"/>
    <mergeCell ref="S206:T206"/>
    <mergeCell ref="AE206:AG206"/>
    <mergeCell ref="S207:T207"/>
    <mergeCell ref="AE207:AG207"/>
    <mergeCell ref="S208:T208"/>
    <mergeCell ref="AE208:AG208"/>
    <mergeCell ref="S209:T209"/>
    <mergeCell ref="AE209:AG209"/>
    <mergeCell ref="S200:T200"/>
    <mergeCell ref="AE200:AG200"/>
    <mergeCell ref="S201:T201"/>
    <mergeCell ref="AE201:AG201"/>
    <mergeCell ref="S202:T202"/>
    <mergeCell ref="AE202:AG202"/>
    <mergeCell ref="S203:T203"/>
    <mergeCell ref="AE203:AG203"/>
    <mergeCell ref="S204:T204"/>
    <mergeCell ref="AE204:AG204"/>
    <mergeCell ref="S195:T195"/>
    <mergeCell ref="AE195:AG195"/>
    <mergeCell ref="S196:T196"/>
    <mergeCell ref="AE196:AG196"/>
    <mergeCell ref="S197:T197"/>
    <mergeCell ref="AE197:AG197"/>
    <mergeCell ref="S198:T198"/>
    <mergeCell ref="AE198:AG198"/>
    <mergeCell ref="S199:T199"/>
    <mergeCell ref="AE199:AG199"/>
    <mergeCell ref="S190:T190"/>
    <mergeCell ref="AE190:AG190"/>
    <mergeCell ref="S191:T191"/>
    <mergeCell ref="AE191:AG191"/>
    <mergeCell ref="S192:T192"/>
    <mergeCell ref="AE192:AG192"/>
    <mergeCell ref="S193:T193"/>
    <mergeCell ref="AE193:AG193"/>
    <mergeCell ref="S194:T194"/>
    <mergeCell ref="AE194:AG194"/>
    <mergeCell ref="S185:T185"/>
    <mergeCell ref="AE185:AG185"/>
    <mergeCell ref="S186:T186"/>
    <mergeCell ref="AE186:AG186"/>
    <mergeCell ref="S187:T187"/>
    <mergeCell ref="AE187:AG187"/>
    <mergeCell ref="S188:T188"/>
    <mergeCell ref="AE188:AG188"/>
    <mergeCell ref="S189:T189"/>
    <mergeCell ref="AE189:AG189"/>
    <mergeCell ref="S180:T180"/>
    <mergeCell ref="AE180:AG180"/>
    <mergeCell ref="S181:T181"/>
    <mergeCell ref="AE181:AG181"/>
    <mergeCell ref="S182:T182"/>
    <mergeCell ref="AE182:AG182"/>
    <mergeCell ref="S183:T183"/>
    <mergeCell ref="AE183:AG183"/>
    <mergeCell ref="S184:T184"/>
    <mergeCell ref="AE184:AG184"/>
    <mergeCell ref="S175:T175"/>
    <mergeCell ref="AE175:AG175"/>
    <mergeCell ref="S176:T176"/>
    <mergeCell ref="AE176:AG176"/>
    <mergeCell ref="S177:T177"/>
    <mergeCell ref="AE177:AG177"/>
    <mergeCell ref="S178:T178"/>
    <mergeCell ref="AE178:AG178"/>
    <mergeCell ref="S179:T179"/>
    <mergeCell ref="AE179:AG179"/>
    <mergeCell ref="S170:T170"/>
    <mergeCell ref="AE170:AG170"/>
    <mergeCell ref="S171:T171"/>
    <mergeCell ref="AE171:AG171"/>
    <mergeCell ref="S172:T172"/>
    <mergeCell ref="AE172:AG172"/>
    <mergeCell ref="S173:T173"/>
    <mergeCell ref="AE173:AG173"/>
    <mergeCell ref="S174:T174"/>
    <mergeCell ref="AE174:AG174"/>
    <mergeCell ref="AE17:AG17"/>
    <mergeCell ref="S18:T18"/>
    <mergeCell ref="AE18:AG18"/>
    <mergeCell ref="S19:T19"/>
    <mergeCell ref="AE19:AG19"/>
    <mergeCell ref="AE332:AG332"/>
    <mergeCell ref="S333:T333"/>
    <mergeCell ref="AE333:AG333"/>
    <mergeCell ref="S334:T334"/>
    <mergeCell ref="AE334:AG334"/>
    <mergeCell ref="AE327:AG327"/>
    <mergeCell ref="S328:T328"/>
    <mergeCell ref="AE328:AG328"/>
    <mergeCell ref="S329:T329"/>
    <mergeCell ref="AE329:AG329"/>
    <mergeCell ref="S330:T330"/>
    <mergeCell ref="AE330:AG330"/>
    <mergeCell ref="S331:T331"/>
    <mergeCell ref="AE326:AG326"/>
    <mergeCell ref="AE331:AG331"/>
    <mergeCell ref="AE298:AG298"/>
    <mergeCell ref="AE299:AG299"/>
    <mergeCell ref="S300:T300"/>
    <mergeCell ref="AE300:AG300"/>
    <mergeCell ref="S380:T380"/>
    <mergeCell ref="AE380:AG380"/>
    <mergeCell ref="S381:T381"/>
    <mergeCell ref="AE381:AG381"/>
    <mergeCell ref="S14:T14"/>
    <mergeCell ref="AE14:AG14"/>
    <mergeCell ref="S15:T15"/>
    <mergeCell ref="AE15:AG15"/>
    <mergeCell ref="S16:T16"/>
    <mergeCell ref="AE16:AG16"/>
    <mergeCell ref="S297:T297"/>
    <mergeCell ref="AE297:AG297"/>
    <mergeCell ref="S321:T321"/>
    <mergeCell ref="AE321:AG321"/>
    <mergeCell ref="S322:T322"/>
    <mergeCell ref="AE322:AG322"/>
    <mergeCell ref="S323:T323"/>
    <mergeCell ref="AE323:AG323"/>
    <mergeCell ref="S324:T324"/>
    <mergeCell ref="AE324:AG324"/>
    <mergeCell ref="S325:T325"/>
    <mergeCell ref="AE325:AG325"/>
    <mergeCell ref="S326:T326"/>
    <mergeCell ref="AE337:AG337"/>
    <mergeCell ref="AE365:AG365"/>
    <mergeCell ref="S366:T366"/>
    <mergeCell ref="AE366:AG366"/>
    <mergeCell ref="S367:T367"/>
    <mergeCell ref="AE367:AG367"/>
    <mergeCell ref="S368:T368"/>
    <mergeCell ref="AE368:AG368"/>
    <mergeCell ref="S369:T369"/>
    <mergeCell ref="AE369:AG369"/>
    <mergeCell ref="S335:T335"/>
    <mergeCell ref="AE335:AG335"/>
    <mergeCell ref="S336:T336"/>
    <mergeCell ref="AE336:AG336"/>
    <mergeCell ref="S379:T379"/>
    <mergeCell ref="AE379:AG379"/>
    <mergeCell ref="S370:T370"/>
    <mergeCell ref="AE370:AG370"/>
    <mergeCell ref="S371:T371"/>
    <mergeCell ref="AE371:AG371"/>
    <mergeCell ref="S372:T372"/>
    <mergeCell ref="AE372:AG372"/>
    <mergeCell ref="S373:T373"/>
    <mergeCell ref="AE373:AG373"/>
    <mergeCell ref="S374:T374"/>
    <mergeCell ref="AE374:AG374"/>
    <mergeCell ref="S375:T375"/>
    <mergeCell ref="AE375:AG375"/>
    <mergeCell ref="S376:T376"/>
    <mergeCell ref="AE376:AG376"/>
    <mergeCell ref="S377:T377"/>
    <mergeCell ref="AE377:AG377"/>
    <mergeCell ref="S378:T378"/>
    <mergeCell ref="AE378:AG378"/>
    <mergeCell ref="AE408:AG408"/>
    <mergeCell ref="AE409:AG409"/>
    <mergeCell ref="AE410:AG410"/>
    <mergeCell ref="AE411:AG411"/>
    <mergeCell ref="AE403:AG403"/>
    <mergeCell ref="AE404:AG404"/>
    <mergeCell ref="AE405:AG405"/>
    <mergeCell ref="AE406:AG406"/>
    <mergeCell ref="AE407:AG407"/>
    <mergeCell ref="AE398:AG398"/>
    <mergeCell ref="AE399:AG399"/>
    <mergeCell ref="AE400:AG400"/>
    <mergeCell ref="AE401:AG401"/>
    <mergeCell ref="AE402:AG402"/>
    <mergeCell ref="AE394:AG394"/>
    <mergeCell ref="AD1:AG10"/>
    <mergeCell ref="AE395:AG395"/>
    <mergeCell ref="AE396:AG396"/>
    <mergeCell ref="AE397:AG397"/>
    <mergeCell ref="AE389:AG389"/>
    <mergeCell ref="AE390:AG390"/>
    <mergeCell ref="AE391:AG391"/>
    <mergeCell ref="AE392:AG392"/>
    <mergeCell ref="AE393:AG393"/>
    <mergeCell ref="AE384:AG384"/>
    <mergeCell ref="AE385:AG385"/>
    <mergeCell ref="AE386:AG386"/>
    <mergeCell ref="AE387:AG387"/>
    <mergeCell ref="AE388:AG388"/>
    <mergeCell ref="AE353:AG353"/>
    <mergeCell ref="AE354:AG354"/>
    <mergeCell ref="AE355:AG355"/>
    <mergeCell ref="AE382:AG382"/>
    <mergeCell ref="V1:AC7"/>
    <mergeCell ref="V8:W8"/>
    <mergeCell ref="Z8:AB8"/>
    <mergeCell ref="AD11:AG11"/>
    <mergeCell ref="AE12:AG12"/>
    <mergeCell ref="AE13:AG13"/>
    <mergeCell ref="Z10:AC10"/>
    <mergeCell ref="V10:Y10"/>
    <mergeCell ref="AE383:AG383"/>
    <mergeCell ref="AE348:AG348"/>
    <mergeCell ref="AE349:AG349"/>
    <mergeCell ref="AE350:AG350"/>
    <mergeCell ref="AE351:AG351"/>
    <mergeCell ref="AE352:AG352"/>
    <mergeCell ref="AE343:AG343"/>
    <mergeCell ref="AE344:AG344"/>
    <mergeCell ref="AE345:AG345"/>
    <mergeCell ref="AE346:AG346"/>
    <mergeCell ref="AE347:AG347"/>
    <mergeCell ref="AE356:AG356"/>
    <mergeCell ref="AE357:AG357"/>
    <mergeCell ref="AE358:AG358"/>
    <mergeCell ref="AE359:AG359"/>
    <mergeCell ref="AE360:AG360"/>
    <mergeCell ref="S387:T387"/>
    <mergeCell ref="S388:T388"/>
    <mergeCell ref="S389:T389"/>
    <mergeCell ref="AE338:AG338"/>
    <mergeCell ref="AE339:AG339"/>
    <mergeCell ref="AE340:AG340"/>
    <mergeCell ref="AE341:AG341"/>
    <mergeCell ref="AE342:AG342"/>
    <mergeCell ref="S339:T339"/>
    <mergeCell ref="S340:T340"/>
    <mergeCell ref="S356:T356"/>
    <mergeCell ref="S357:T357"/>
    <mergeCell ref="S358:T358"/>
    <mergeCell ref="S359:T359"/>
    <mergeCell ref="S360:T360"/>
    <mergeCell ref="S361:T361"/>
    <mergeCell ref="AE361:AG361"/>
    <mergeCell ref="S362:T362"/>
    <mergeCell ref="AE362:AG362"/>
    <mergeCell ref="S363:T363"/>
    <mergeCell ref="AE363:AG363"/>
    <mergeCell ref="S364:T364"/>
    <mergeCell ref="AE364:AG364"/>
    <mergeCell ref="S365:T365"/>
    <mergeCell ref="S394:T394"/>
    <mergeCell ref="S395:T395"/>
    <mergeCell ref="S396:T396"/>
    <mergeCell ref="S397:T397"/>
    <mergeCell ref="S398:T398"/>
    <mergeCell ref="S399:T399"/>
    <mergeCell ref="S400:T400"/>
    <mergeCell ref="S401:T401"/>
    <mergeCell ref="S402:T402"/>
    <mergeCell ref="S403:T403"/>
    <mergeCell ref="B412:D412"/>
    <mergeCell ref="S404:T404"/>
    <mergeCell ref="S405:T405"/>
    <mergeCell ref="S406:T406"/>
    <mergeCell ref="S407:T407"/>
    <mergeCell ref="S408:T408"/>
    <mergeCell ref="M412:Q412"/>
    <mergeCell ref="S412:T412"/>
    <mergeCell ref="I412:K412"/>
    <mergeCell ref="S409:T409"/>
    <mergeCell ref="S410:T410"/>
    <mergeCell ref="S411:T411"/>
    <mergeCell ref="S391:T391"/>
    <mergeCell ref="S392:T392"/>
    <mergeCell ref="S393:T393"/>
    <mergeCell ref="S341:T341"/>
    <mergeCell ref="S342:T342"/>
    <mergeCell ref="S343:T343"/>
    <mergeCell ref="S344:T344"/>
    <mergeCell ref="S345:T345"/>
    <mergeCell ref="S346:T346"/>
    <mergeCell ref="S354:T354"/>
    <mergeCell ref="S355:T355"/>
    <mergeCell ref="S382:T382"/>
    <mergeCell ref="S383:T383"/>
    <mergeCell ref="S384:T384"/>
    <mergeCell ref="S390:T390"/>
    <mergeCell ref="S347:T347"/>
    <mergeCell ref="S348:T348"/>
    <mergeCell ref="S349:T349"/>
    <mergeCell ref="S350:T350"/>
    <mergeCell ref="S351:T351"/>
    <mergeCell ref="S352:T352"/>
    <mergeCell ref="S353:T353"/>
    <mergeCell ref="S385:T385"/>
    <mergeCell ref="S386:T386"/>
    <mergeCell ref="S12:T12"/>
    <mergeCell ref="S13:T13"/>
    <mergeCell ref="S338:T338"/>
    <mergeCell ref="M10:R10"/>
    <mergeCell ref="I10:L10"/>
    <mergeCell ref="A1:B1"/>
    <mergeCell ref="C1:R1"/>
    <mergeCell ref="S1:T1"/>
    <mergeCell ref="B3:I3"/>
    <mergeCell ref="D10:D11"/>
    <mergeCell ref="K3:S3"/>
    <mergeCell ref="B10:C10"/>
    <mergeCell ref="S11:T11"/>
    <mergeCell ref="K4:R4"/>
    <mergeCell ref="B4:E4"/>
    <mergeCell ref="S327:T327"/>
    <mergeCell ref="S332:T332"/>
    <mergeCell ref="S337:T337"/>
    <mergeCell ref="S298:T298"/>
    <mergeCell ref="S303:T303"/>
    <mergeCell ref="S308:T308"/>
    <mergeCell ref="S313:T313"/>
    <mergeCell ref="S17:T17"/>
    <mergeCell ref="S299:T299"/>
    <mergeCell ref="S301:T301"/>
    <mergeCell ref="AE301:AG301"/>
    <mergeCell ref="S302:T302"/>
    <mergeCell ref="AE302:AG302"/>
    <mergeCell ref="AE303:AG303"/>
    <mergeCell ref="S304:T304"/>
    <mergeCell ref="AE304:AG304"/>
    <mergeCell ref="S305:T305"/>
    <mergeCell ref="AE305:AG305"/>
    <mergeCell ref="S306:T306"/>
    <mergeCell ref="AE306:AG306"/>
    <mergeCell ref="S307:T307"/>
    <mergeCell ref="AE307:AG307"/>
    <mergeCell ref="AE313:AG313"/>
    <mergeCell ref="S314:T314"/>
    <mergeCell ref="AE314:AG314"/>
    <mergeCell ref="S315:T315"/>
    <mergeCell ref="AE315:AG315"/>
    <mergeCell ref="AE308:AG308"/>
    <mergeCell ref="S309:T309"/>
    <mergeCell ref="AE309:AG309"/>
    <mergeCell ref="S310:T310"/>
    <mergeCell ref="AE310:AG310"/>
    <mergeCell ref="S311:T311"/>
    <mergeCell ref="AE311:AG311"/>
    <mergeCell ref="S312:T312"/>
    <mergeCell ref="AE312:AG312"/>
    <mergeCell ref="S316:T316"/>
    <mergeCell ref="AE316:AG316"/>
    <mergeCell ref="S317:T317"/>
    <mergeCell ref="AE317:AG317"/>
    <mergeCell ref="S318:T318"/>
    <mergeCell ref="AE318:AG318"/>
    <mergeCell ref="S319:T319"/>
    <mergeCell ref="AE319:AG319"/>
    <mergeCell ref="S320:T320"/>
    <mergeCell ref="AE320:AG320"/>
    <mergeCell ref="S295:T295"/>
    <mergeCell ref="AE295:AG295"/>
    <mergeCell ref="S296:T296"/>
    <mergeCell ref="AE296:AG296"/>
    <mergeCell ref="S290:T290"/>
    <mergeCell ref="AE290:AG290"/>
    <mergeCell ref="S291:T291"/>
    <mergeCell ref="AE291:AG291"/>
    <mergeCell ref="S292:T292"/>
    <mergeCell ref="AE292:AG292"/>
    <mergeCell ref="S293:T293"/>
    <mergeCell ref="AE293:AG293"/>
    <mergeCell ref="S294:T294"/>
    <mergeCell ref="AE294:AG294"/>
  </mergeCells>
  <conditionalFormatting sqref="A1">
    <cfRule type="cellIs" dxfId="0" priority="1" stopIfTrue="1" operator="equal">
      <formula>"&gt; 30 %"</formula>
    </cfRule>
  </conditionalFormatting>
  <dataValidations count="5">
    <dataValidation allowBlank="1" showInputMessage="1" errorTitle="Warning: Max Ceilings exceeded" error="Please be aware that this exceed the &quot;Ceilings&quot; for the maximum amounts for staff cost by country" sqref="Q12:Q411 K12:K411"/>
    <dataValidation type="textLength" operator="lessThan" allowBlank="1" showInputMessage="1" showErrorMessage="1" sqref="S12:S411">
      <formula1>5</formula1>
    </dataValidation>
    <dataValidation type="list" allowBlank="1" showInputMessage="1" showErrorMessage="1" sqref="M12:M411">
      <formula1>$K$5:$K$8</formula1>
    </dataValidation>
    <dataValidation type="list" allowBlank="1" showInputMessage="1" showErrorMessage="1" sqref="I12:I411">
      <formula1>$B$5:$B$6</formula1>
    </dataValidation>
    <dataValidation type="date" allowBlank="1" showInputMessage="1" showErrorMessage="1" sqref="N12:O411">
      <formula1>$X$8</formula1>
      <formula2>$Z$8</formula2>
    </dataValidation>
  </dataValidations>
  <printOptions horizontalCentered="1"/>
  <pageMargins left="0.23622047244094491" right="0.23622047244094491" top="0.74803149606299213" bottom="0.55118110236220474" header="0.31496062992125984" footer="0.31496062992125984"/>
  <pageSetup paperSize="9" scale="51" fitToHeight="3" orientation="landscape" r:id="rId4"/>
  <headerFooter>
    <oddFooter xml:space="preserve">&amp;CPage &amp;P of &amp;N
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'II.Distribution of grant'!$A$6:$A$45</xm:f>
          </x14:formula1>
          <xm:sqref>A12:A411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G206"/>
  <sheetViews>
    <sheetView zoomScaleNormal="100" workbookViewId="0">
      <selection activeCell="E52" sqref="E52"/>
    </sheetView>
  </sheetViews>
  <sheetFormatPr defaultColWidth="0" defaultRowHeight="15" zeroHeight="1" x14ac:dyDescent="0.25"/>
  <cols>
    <col min="1" max="1" width="37.42578125" bestFit="1" customWidth="1"/>
    <col min="2" max="2" width="23" customWidth="1"/>
    <col min="3" max="3" width="18.140625" bestFit="1" customWidth="1"/>
    <col min="4" max="4" width="24.5703125" customWidth="1"/>
    <col min="5" max="5" width="19.42578125" bestFit="1" customWidth="1"/>
    <col min="6" max="6" width="23.140625" bestFit="1" customWidth="1"/>
    <col min="7" max="7" width="1.5703125" customWidth="1"/>
    <col min="8" max="16384" width="8.85546875" hidden="1"/>
  </cols>
  <sheetData>
    <row r="1" spans="1:7" x14ac:dyDescent="0.25">
      <c r="A1" s="43" t="str">
        <f>+Translation!A89</f>
        <v>Select your country</v>
      </c>
      <c r="B1" s="44"/>
      <c r="C1" s="44" t="str">
        <f>+Translation!A53</f>
        <v xml:space="preserve">Manager </v>
      </c>
      <c r="D1" s="44" t="str">
        <f>+Translation!A54</f>
        <v>Teacher/Trainer/Researcher</v>
      </c>
      <c r="E1" s="44" t="str">
        <f>+Translation!A55</f>
        <v>Technician</v>
      </c>
      <c r="F1" s="44" t="str">
        <f>+Translation!A56</f>
        <v xml:space="preserve">Administrative </v>
      </c>
      <c r="G1" s="45"/>
    </row>
    <row r="2" spans="1:7" ht="14.25" customHeight="1" x14ac:dyDescent="0.25">
      <c r="A2" s="205" t="s">
        <v>41</v>
      </c>
      <c r="B2" s="46" t="s">
        <v>248</v>
      </c>
      <c r="C2" s="46">
        <v>353</v>
      </c>
      <c r="D2" s="46">
        <v>289</v>
      </c>
      <c r="E2" s="46">
        <v>228</v>
      </c>
      <c r="F2" s="46">
        <v>189</v>
      </c>
      <c r="G2" s="45"/>
    </row>
    <row r="3" spans="1:7" ht="14.25" customHeight="1" x14ac:dyDescent="0.25">
      <c r="A3" s="205" t="s">
        <v>42</v>
      </c>
      <c r="B3" s="46" t="s">
        <v>248</v>
      </c>
      <c r="C3" s="46">
        <v>353</v>
      </c>
      <c r="D3" s="46">
        <v>289</v>
      </c>
      <c r="E3" s="46">
        <v>228</v>
      </c>
      <c r="F3" s="46">
        <v>189</v>
      </c>
      <c r="G3" s="45"/>
    </row>
    <row r="4" spans="1:7" ht="14.25" customHeight="1" x14ac:dyDescent="0.25">
      <c r="A4" s="205" t="s">
        <v>49</v>
      </c>
      <c r="B4" s="46" t="s">
        <v>248</v>
      </c>
      <c r="C4" s="46">
        <v>353</v>
      </c>
      <c r="D4" s="46">
        <v>289</v>
      </c>
      <c r="E4" s="46">
        <v>228</v>
      </c>
      <c r="F4" s="46">
        <v>189</v>
      </c>
      <c r="G4" s="45"/>
    </row>
    <row r="5" spans="1:7" ht="14.25" customHeight="1" x14ac:dyDescent="0.25">
      <c r="A5" s="205" t="s">
        <v>50</v>
      </c>
      <c r="B5" s="46" t="s">
        <v>248</v>
      </c>
      <c r="C5" s="46">
        <v>353</v>
      </c>
      <c r="D5" s="46">
        <v>289</v>
      </c>
      <c r="E5" s="46">
        <v>228</v>
      </c>
      <c r="F5" s="46">
        <v>189</v>
      </c>
      <c r="G5" s="45"/>
    </row>
    <row r="6" spans="1:7" ht="14.25" customHeight="1" x14ac:dyDescent="0.25">
      <c r="A6" s="205" t="s">
        <v>7</v>
      </c>
      <c r="B6" s="46" t="s">
        <v>248</v>
      </c>
      <c r="C6" s="46">
        <v>353</v>
      </c>
      <c r="D6" s="46">
        <v>289</v>
      </c>
      <c r="E6" s="46">
        <v>228</v>
      </c>
      <c r="F6" s="46">
        <v>189</v>
      </c>
      <c r="G6" s="45"/>
    </row>
    <row r="7" spans="1:7" ht="14.25" customHeight="1" x14ac:dyDescent="0.25">
      <c r="A7" s="205" t="s">
        <v>52</v>
      </c>
      <c r="B7" s="46" t="s">
        <v>248</v>
      </c>
      <c r="C7" s="46">
        <v>353</v>
      </c>
      <c r="D7" s="46">
        <v>289</v>
      </c>
      <c r="E7" s="46">
        <v>228</v>
      </c>
      <c r="F7" s="46">
        <v>189</v>
      </c>
      <c r="G7" s="45"/>
    </row>
    <row r="8" spans="1:7" ht="14.25" customHeight="1" x14ac:dyDescent="0.25">
      <c r="A8" s="205" t="s">
        <v>48</v>
      </c>
      <c r="B8" s="46" t="s">
        <v>248</v>
      </c>
      <c r="C8" s="46">
        <v>353</v>
      </c>
      <c r="D8" s="46">
        <v>289</v>
      </c>
      <c r="E8" s="46">
        <v>228</v>
      </c>
      <c r="F8" s="46">
        <v>189</v>
      </c>
      <c r="G8" s="45"/>
    </row>
    <row r="9" spans="1:7" ht="14.25" customHeight="1" x14ac:dyDescent="0.25">
      <c r="A9" s="205" t="s">
        <v>51</v>
      </c>
      <c r="B9" s="46" t="s">
        <v>248</v>
      </c>
      <c r="C9" s="46">
        <v>353</v>
      </c>
      <c r="D9" s="46">
        <v>289</v>
      </c>
      <c r="E9" s="46">
        <v>228</v>
      </c>
      <c r="F9" s="46">
        <v>189</v>
      </c>
      <c r="G9" s="45"/>
    </row>
    <row r="10" spans="1:7" ht="14.25" customHeight="1" x14ac:dyDescent="0.25">
      <c r="A10" s="206" t="s">
        <v>8</v>
      </c>
      <c r="B10" s="47" t="s">
        <v>248</v>
      </c>
      <c r="C10" s="47">
        <v>336</v>
      </c>
      <c r="D10" s="47">
        <v>257</v>
      </c>
      <c r="E10" s="47">
        <v>194</v>
      </c>
      <c r="F10" s="47">
        <v>157</v>
      </c>
      <c r="G10" s="45"/>
    </row>
    <row r="11" spans="1:7" ht="14.25" customHeight="1" x14ac:dyDescent="0.25">
      <c r="A11" s="207" t="s">
        <v>56</v>
      </c>
      <c r="B11" s="47" t="s">
        <v>248</v>
      </c>
      <c r="C11" s="47">
        <v>336</v>
      </c>
      <c r="D11" s="47">
        <v>257</v>
      </c>
      <c r="E11" s="47">
        <v>194</v>
      </c>
      <c r="F11" s="47">
        <v>157</v>
      </c>
      <c r="G11" s="45"/>
    </row>
    <row r="12" spans="1:7" ht="14.25" customHeight="1" x14ac:dyDescent="0.25">
      <c r="A12" s="207" t="s">
        <v>55</v>
      </c>
      <c r="B12" s="47" t="s">
        <v>248</v>
      </c>
      <c r="C12" s="47">
        <v>336</v>
      </c>
      <c r="D12" s="47">
        <v>257</v>
      </c>
      <c r="E12" s="47">
        <v>194</v>
      </c>
      <c r="F12" s="47">
        <v>157</v>
      </c>
      <c r="G12" s="45"/>
    </row>
    <row r="13" spans="1:7" ht="14.25" customHeight="1" x14ac:dyDescent="0.25">
      <c r="A13" s="207" t="s">
        <v>58</v>
      </c>
      <c r="B13" s="47" t="s">
        <v>248</v>
      </c>
      <c r="C13" s="47">
        <v>336</v>
      </c>
      <c r="D13" s="47">
        <v>257</v>
      </c>
      <c r="E13" s="47">
        <v>194</v>
      </c>
      <c r="F13" s="47">
        <v>157</v>
      </c>
      <c r="G13" s="45"/>
    </row>
    <row r="14" spans="1:7" ht="14.25" customHeight="1" x14ac:dyDescent="0.25">
      <c r="A14" s="207" t="s">
        <v>54</v>
      </c>
      <c r="B14" s="47" t="s">
        <v>248</v>
      </c>
      <c r="C14" s="47">
        <v>336</v>
      </c>
      <c r="D14" s="47">
        <v>257</v>
      </c>
      <c r="E14" s="47">
        <v>194</v>
      </c>
      <c r="F14" s="47">
        <v>157</v>
      </c>
      <c r="G14" s="45"/>
    </row>
    <row r="15" spans="1:7" ht="14.25" customHeight="1" x14ac:dyDescent="0.25">
      <c r="A15" s="207" t="s">
        <v>59</v>
      </c>
      <c r="B15" s="47" t="s">
        <v>248</v>
      </c>
      <c r="C15" s="47">
        <v>336</v>
      </c>
      <c r="D15" s="47">
        <v>257</v>
      </c>
      <c r="E15" s="47">
        <v>194</v>
      </c>
      <c r="F15" s="47">
        <v>157</v>
      </c>
      <c r="G15" s="45"/>
    </row>
    <row r="16" spans="1:7" ht="14.25" customHeight="1" x14ac:dyDescent="0.25">
      <c r="A16" s="207" t="s">
        <v>57</v>
      </c>
      <c r="B16" s="47" t="s">
        <v>248</v>
      </c>
      <c r="C16" s="47">
        <v>336</v>
      </c>
      <c r="D16" s="47">
        <v>257</v>
      </c>
      <c r="E16" s="47">
        <v>194</v>
      </c>
      <c r="F16" s="47">
        <v>157</v>
      </c>
      <c r="G16" s="45"/>
    </row>
    <row r="17" spans="1:7" ht="14.25" customHeight="1" x14ac:dyDescent="0.25">
      <c r="A17" s="208" t="s">
        <v>60</v>
      </c>
      <c r="B17" s="48" t="s">
        <v>248</v>
      </c>
      <c r="C17" s="48">
        <v>197</v>
      </c>
      <c r="D17" s="48">
        <v>164</v>
      </c>
      <c r="E17" s="48">
        <v>122</v>
      </c>
      <c r="F17" s="48">
        <v>93</v>
      </c>
      <c r="G17" s="45"/>
    </row>
    <row r="18" spans="1:7" ht="14.25" customHeight="1" x14ac:dyDescent="0.25">
      <c r="A18" s="208" t="s">
        <v>61</v>
      </c>
      <c r="B18" s="48" t="s">
        <v>248</v>
      </c>
      <c r="C18" s="48">
        <v>197</v>
      </c>
      <c r="D18" s="48">
        <v>164</v>
      </c>
      <c r="E18" s="48">
        <v>122</v>
      </c>
      <c r="F18" s="48">
        <v>93</v>
      </c>
      <c r="G18" s="45"/>
    </row>
    <row r="19" spans="1:7" ht="14.25" customHeight="1" x14ac:dyDescent="0.25">
      <c r="A19" s="208" t="s">
        <v>65</v>
      </c>
      <c r="B19" s="48" t="s">
        <v>248</v>
      </c>
      <c r="C19" s="48">
        <v>197</v>
      </c>
      <c r="D19" s="48">
        <v>164</v>
      </c>
      <c r="E19" s="48">
        <v>122</v>
      </c>
      <c r="F19" s="48">
        <v>93</v>
      </c>
      <c r="G19" s="45"/>
    </row>
    <row r="20" spans="1:7" ht="14.25" customHeight="1" x14ac:dyDescent="0.25">
      <c r="A20" s="209" t="s">
        <v>9</v>
      </c>
      <c r="B20" s="48" t="s">
        <v>248</v>
      </c>
      <c r="C20" s="48">
        <v>197</v>
      </c>
      <c r="D20" s="48">
        <v>164</v>
      </c>
      <c r="E20" s="48">
        <v>122</v>
      </c>
      <c r="F20" s="48">
        <v>93</v>
      </c>
      <c r="G20" s="45"/>
    </row>
    <row r="21" spans="1:7" ht="14.25" customHeight="1" x14ac:dyDescent="0.25">
      <c r="A21" s="208" t="s">
        <v>62</v>
      </c>
      <c r="B21" s="48" t="s">
        <v>248</v>
      </c>
      <c r="C21" s="48">
        <v>197</v>
      </c>
      <c r="D21" s="48">
        <v>164</v>
      </c>
      <c r="E21" s="48">
        <v>122</v>
      </c>
      <c r="F21" s="48">
        <v>93</v>
      </c>
      <c r="G21" s="45"/>
    </row>
    <row r="22" spans="1:7" ht="14.25" customHeight="1" x14ac:dyDescent="0.25">
      <c r="A22" s="208" t="s">
        <v>63</v>
      </c>
      <c r="B22" s="48" t="s">
        <v>248</v>
      </c>
      <c r="C22" s="48">
        <v>197</v>
      </c>
      <c r="D22" s="48">
        <v>164</v>
      </c>
      <c r="E22" s="48">
        <v>122</v>
      </c>
      <c r="F22" s="48">
        <v>93</v>
      </c>
      <c r="G22" s="45"/>
    </row>
    <row r="23" spans="1:7" ht="14.25" customHeight="1" x14ac:dyDescent="0.25">
      <c r="A23" s="208" t="s">
        <v>64</v>
      </c>
      <c r="B23" s="48" t="s">
        <v>248</v>
      </c>
      <c r="C23" s="48">
        <v>197</v>
      </c>
      <c r="D23" s="48">
        <v>164</v>
      </c>
      <c r="E23" s="48">
        <v>122</v>
      </c>
      <c r="F23" s="48">
        <v>93</v>
      </c>
      <c r="G23" s="45"/>
    </row>
    <row r="24" spans="1:7" ht="14.25" customHeight="1" x14ac:dyDescent="0.25">
      <c r="A24" s="210" t="s">
        <v>10</v>
      </c>
      <c r="B24" s="49" t="s">
        <v>248</v>
      </c>
      <c r="C24" s="49">
        <v>106</v>
      </c>
      <c r="D24" s="49">
        <v>88</v>
      </c>
      <c r="E24" s="49">
        <v>66</v>
      </c>
      <c r="F24" s="49">
        <v>47</v>
      </c>
      <c r="G24" s="45"/>
    </row>
    <row r="25" spans="1:7" ht="14.25" customHeight="1" x14ac:dyDescent="0.25">
      <c r="A25" s="211" t="s">
        <v>67</v>
      </c>
      <c r="B25" s="49" t="s">
        <v>248</v>
      </c>
      <c r="C25" s="49">
        <v>106</v>
      </c>
      <c r="D25" s="49">
        <v>88</v>
      </c>
      <c r="E25" s="49">
        <v>66</v>
      </c>
      <c r="F25" s="49">
        <v>47</v>
      </c>
      <c r="G25" s="45"/>
    </row>
    <row r="26" spans="1:7" ht="14.25" customHeight="1" x14ac:dyDescent="0.25">
      <c r="A26" s="211" t="s">
        <v>66</v>
      </c>
      <c r="B26" s="49" t="s">
        <v>248</v>
      </c>
      <c r="C26" s="49">
        <v>106</v>
      </c>
      <c r="D26" s="49">
        <v>88</v>
      </c>
      <c r="E26" s="49">
        <v>66</v>
      </c>
      <c r="F26" s="49">
        <v>47</v>
      </c>
      <c r="G26" s="45"/>
    </row>
    <row r="27" spans="1:7" ht="14.25" customHeight="1" x14ac:dyDescent="0.25">
      <c r="A27" s="211" t="s">
        <v>70</v>
      </c>
      <c r="B27" s="49" t="s">
        <v>248</v>
      </c>
      <c r="C27" s="49">
        <v>106</v>
      </c>
      <c r="D27" s="49">
        <v>88</v>
      </c>
      <c r="E27" s="49">
        <v>66</v>
      </c>
      <c r="F27" s="49">
        <v>47</v>
      </c>
      <c r="G27" s="45"/>
    </row>
    <row r="28" spans="1:7" ht="14.25" customHeight="1" x14ac:dyDescent="0.25">
      <c r="A28" s="211" t="s">
        <v>71</v>
      </c>
      <c r="B28" s="49" t="s">
        <v>248</v>
      </c>
      <c r="C28" s="49">
        <v>106</v>
      </c>
      <c r="D28" s="49">
        <v>88</v>
      </c>
      <c r="E28" s="49">
        <v>66</v>
      </c>
      <c r="F28" s="49">
        <v>47</v>
      </c>
      <c r="G28" s="45"/>
    </row>
    <row r="29" spans="1:7" ht="14.25" customHeight="1" x14ac:dyDescent="0.25">
      <c r="A29" s="211" t="s">
        <v>69</v>
      </c>
      <c r="B29" s="49" t="s">
        <v>248</v>
      </c>
      <c r="C29" s="49">
        <v>106</v>
      </c>
      <c r="D29" s="49">
        <v>88</v>
      </c>
      <c r="E29" s="49">
        <v>66</v>
      </c>
      <c r="F29" s="49">
        <v>47</v>
      </c>
      <c r="G29" s="45"/>
    </row>
    <row r="30" spans="1:7" ht="14.25" customHeight="1" x14ac:dyDescent="0.25">
      <c r="A30" s="211" t="s">
        <v>72</v>
      </c>
      <c r="B30" s="49" t="s">
        <v>248</v>
      </c>
      <c r="C30" s="49">
        <v>106</v>
      </c>
      <c r="D30" s="49">
        <v>88</v>
      </c>
      <c r="E30" s="49">
        <v>66</v>
      </c>
      <c r="F30" s="49">
        <v>47</v>
      </c>
      <c r="G30" s="45"/>
    </row>
    <row r="31" spans="1:7" ht="14.25" customHeight="1" x14ac:dyDescent="0.25">
      <c r="A31" s="211" t="s">
        <v>73</v>
      </c>
      <c r="B31" s="49" t="s">
        <v>248</v>
      </c>
      <c r="C31" s="49">
        <v>106</v>
      </c>
      <c r="D31" s="49">
        <v>88</v>
      </c>
      <c r="E31" s="49">
        <v>66</v>
      </c>
      <c r="F31" s="49">
        <v>47</v>
      </c>
      <c r="G31" s="45"/>
    </row>
    <row r="32" spans="1:7" ht="14.25" customHeight="1" x14ac:dyDescent="0.25">
      <c r="A32" s="211" t="s">
        <v>74</v>
      </c>
      <c r="B32" s="49" t="s">
        <v>248</v>
      </c>
      <c r="C32" s="49">
        <v>106</v>
      </c>
      <c r="D32" s="49">
        <v>88</v>
      </c>
      <c r="E32" s="49">
        <v>66</v>
      </c>
      <c r="F32" s="49">
        <v>47</v>
      </c>
      <c r="G32" s="45"/>
    </row>
    <row r="33" spans="1:7" ht="14.25" customHeight="1" x14ac:dyDescent="0.25">
      <c r="A33" s="211" t="s">
        <v>193</v>
      </c>
      <c r="B33" s="49" t="s">
        <v>248</v>
      </c>
      <c r="C33" s="49">
        <v>106</v>
      </c>
      <c r="D33" s="49">
        <v>88</v>
      </c>
      <c r="E33" s="49">
        <v>66</v>
      </c>
      <c r="F33" s="49">
        <v>47</v>
      </c>
      <c r="G33" s="45"/>
    </row>
    <row r="34" spans="1:7" ht="14.25" customHeight="1" x14ac:dyDescent="0.25">
      <c r="A34" s="211" t="s">
        <v>68</v>
      </c>
      <c r="B34" s="49" t="s">
        <v>248</v>
      </c>
      <c r="C34" s="49">
        <v>106</v>
      </c>
      <c r="D34" s="49">
        <v>88</v>
      </c>
      <c r="E34" s="49">
        <v>66</v>
      </c>
      <c r="F34" s="49">
        <v>47</v>
      </c>
      <c r="G34" s="45"/>
    </row>
    <row r="35" spans="1:7" ht="14.25" customHeight="1" x14ac:dyDescent="0.25">
      <c r="A35" s="211" t="s">
        <v>75</v>
      </c>
      <c r="B35" s="49" t="s">
        <v>248</v>
      </c>
      <c r="C35" s="49">
        <v>106</v>
      </c>
      <c r="D35" s="49">
        <v>88</v>
      </c>
      <c r="E35" s="49">
        <v>66</v>
      </c>
      <c r="F35" s="49">
        <v>47</v>
      </c>
      <c r="G35" s="45"/>
    </row>
    <row r="36" spans="1:7" ht="14.25" customHeight="1" x14ac:dyDescent="0.25">
      <c r="A36" s="50" t="s">
        <v>11</v>
      </c>
      <c r="B36" s="51" t="s">
        <v>249</v>
      </c>
      <c r="C36" s="51">
        <v>353</v>
      </c>
      <c r="D36" s="51">
        <v>289</v>
      </c>
      <c r="E36" s="51">
        <v>228</v>
      </c>
      <c r="F36" s="51">
        <v>189</v>
      </c>
      <c r="G36" s="45"/>
    </row>
    <row r="37" spans="1:7" ht="14.25" customHeight="1" x14ac:dyDescent="0.25">
      <c r="A37" s="212" t="s">
        <v>76</v>
      </c>
      <c r="B37" s="51" t="s">
        <v>249</v>
      </c>
      <c r="C37" s="51">
        <v>353</v>
      </c>
      <c r="D37" s="51">
        <v>289</v>
      </c>
      <c r="E37" s="51">
        <v>228</v>
      </c>
      <c r="F37" s="51">
        <v>189</v>
      </c>
      <c r="G37" s="45"/>
    </row>
    <row r="38" spans="1:7" ht="14.25" customHeight="1" x14ac:dyDescent="0.25">
      <c r="A38" s="212" t="s">
        <v>77</v>
      </c>
      <c r="B38" s="51" t="s">
        <v>249</v>
      </c>
      <c r="C38" s="51">
        <v>353</v>
      </c>
      <c r="D38" s="51">
        <v>289</v>
      </c>
      <c r="E38" s="51">
        <v>228</v>
      </c>
      <c r="F38" s="51">
        <v>189</v>
      </c>
      <c r="G38" s="45"/>
    </row>
    <row r="39" spans="1:7" ht="14.25" customHeight="1" x14ac:dyDescent="0.25">
      <c r="A39" s="212" t="s">
        <v>78</v>
      </c>
      <c r="B39" s="51" t="s">
        <v>249</v>
      </c>
      <c r="C39" s="51">
        <v>353</v>
      </c>
      <c r="D39" s="51">
        <v>289</v>
      </c>
      <c r="E39" s="51">
        <v>228</v>
      </c>
      <c r="F39" s="51">
        <v>189</v>
      </c>
      <c r="G39" s="45"/>
    </row>
    <row r="40" spans="1:7" ht="14.25" customHeight="1" x14ac:dyDescent="0.25">
      <c r="A40" s="212" t="s">
        <v>79</v>
      </c>
      <c r="B40" s="51" t="s">
        <v>249</v>
      </c>
      <c r="C40" s="51">
        <v>353</v>
      </c>
      <c r="D40" s="51">
        <v>289</v>
      </c>
      <c r="E40" s="51">
        <v>228</v>
      </c>
      <c r="F40" s="51">
        <v>189</v>
      </c>
      <c r="G40" s="45"/>
    </row>
    <row r="41" spans="1:7" ht="14.25" customHeight="1" x14ac:dyDescent="0.25">
      <c r="A41" s="212" t="s">
        <v>80</v>
      </c>
      <c r="B41" s="51" t="s">
        <v>249</v>
      </c>
      <c r="C41" s="51">
        <v>353</v>
      </c>
      <c r="D41" s="51">
        <v>289</v>
      </c>
      <c r="E41" s="51">
        <v>228</v>
      </c>
      <c r="F41" s="51">
        <v>189</v>
      </c>
      <c r="G41" s="45"/>
    </row>
    <row r="42" spans="1:7" ht="14.25" customHeight="1" x14ac:dyDescent="0.25">
      <c r="A42" s="212" t="s">
        <v>81</v>
      </c>
      <c r="B42" s="51" t="s">
        <v>249</v>
      </c>
      <c r="C42" s="51">
        <v>353</v>
      </c>
      <c r="D42" s="51">
        <v>289</v>
      </c>
      <c r="E42" s="51">
        <v>228</v>
      </c>
      <c r="F42" s="51">
        <v>189</v>
      </c>
      <c r="G42" s="45"/>
    </row>
    <row r="43" spans="1:7" ht="14.25" customHeight="1" x14ac:dyDescent="0.25">
      <c r="A43" s="212" t="s">
        <v>53</v>
      </c>
      <c r="B43" s="51" t="s">
        <v>249</v>
      </c>
      <c r="C43" s="51">
        <v>353</v>
      </c>
      <c r="D43" s="51">
        <v>289</v>
      </c>
      <c r="E43" s="51">
        <v>228</v>
      </c>
      <c r="F43" s="51">
        <v>189</v>
      </c>
      <c r="G43" s="45"/>
    </row>
    <row r="44" spans="1:7" ht="14.25" customHeight="1" x14ac:dyDescent="0.25">
      <c r="A44" s="212" t="s">
        <v>404</v>
      </c>
      <c r="B44" s="51" t="s">
        <v>249</v>
      </c>
      <c r="C44" s="51">
        <v>353</v>
      </c>
      <c r="D44" s="51">
        <v>289</v>
      </c>
      <c r="E44" s="51">
        <v>228</v>
      </c>
      <c r="F44" s="51">
        <v>189</v>
      </c>
      <c r="G44" s="45"/>
    </row>
    <row r="45" spans="1:7" ht="14.25" customHeight="1" x14ac:dyDescent="0.25">
      <c r="A45" s="52" t="s">
        <v>12</v>
      </c>
      <c r="B45" s="53" t="s">
        <v>249</v>
      </c>
      <c r="C45" s="53">
        <v>336</v>
      </c>
      <c r="D45" s="53">
        <v>257</v>
      </c>
      <c r="E45" s="53">
        <v>194</v>
      </c>
      <c r="F45" s="53">
        <v>157</v>
      </c>
      <c r="G45" s="45"/>
    </row>
    <row r="46" spans="1:7" ht="14.25" customHeight="1" x14ac:dyDescent="0.25">
      <c r="A46" s="213" t="s">
        <v>82</v>
      </c>
      <c r="B46" s="53" t="s">
        <v>249</v>
      </c>
      <c r="C46" s="53">
        <v>336</v>
      </c>
      <c r="D46" s="53">
        <v>257</v>
      </c>
      <c r="E46" s="53">
        <v>194</v>
      </c>
      <c r="F46" s="53">
        <v>157</v>
      </c>
      <c r="G46" s="45"/>
    </row>
    <row r="47" spans="1:7" ht="14.25" customHeight="1" x14ac:dyDescent="0.25">
      <c r="A47" s="213" t="s">
        <v>418</v>
      </c>
      <c r="B47" s="53" t="s">
        <v>249</v>
      </c>
      <c r="C47" s="53">
        <v>336</v>
      </c>
      <c r="D47" s="53">
        <v>257</v>
      </c>
      <c r="E47" s="53">
        <v>194</v>
      </c>
      <c r="F47" s="53">
        <v>157</v>
      </c>
      <c r="G47" s="45"/>
    </row>
    <row r="48" spans="1:7" ht="14.25" customHeight="1" x14ac:dyDescent="0.25">
      <c r="A48" s="213" t="s">
        <v>83</v>
      </c>
      <c r="B48" s="53" t="s">
        <v>249</v>
      </c>
      <c r="C48" s="53">
        <v>336</v>
      </c>
      <c r="D48" s="53">
        <v>257</v>
      </c>
      <c r="E48" s="53">
        <v>194</v>
      </c>
      <c r="F48" s="53">
        <v>157</v>
      </c>
      <c r="G48" s="45"/>
    </row>
    <row r="49" spans="1:7" ht="14.25" customHeight="1" x14ac:dyDescent="0.25">
      <c r="A49" s="213" t="s">
        <v>84</v>
      </c>
      <c r="B49" s="53" t="s">
        <v>249</v>
      </c>
      <c r="C49" s="53">
        <v>336</v>
      </c>
      <c r="D49" s="53">
        <v>257</v>
      </c>
      <c r="E49" s="53">
        <v>194</v>
      </c>
      <c r="F49" s="53">
        <v>157</v>
      </c>
      <c r="G49" s="45"/>
    </row>
    <row r="50" spans="1:7" ht="14.25" customHeight="1" x14ac:dyDescent="0.25">
      <c r="A50" s="213" t="s">
        <v>85</v>
      </c>
      <c r="B50" s="53" t="s">
        <v>249</v>
      </c>
      <c r="C50" s="53">
        <v>336</v>
      </c>
      <c r="D50" s="53">
        <v>257</v>
      </c>
      <c r="E50" s="53">
        <v>194</v>
      </c>
      <c r="F50" s="53">
        <v>157</v>
      </c>
      <c r="G50" s="45"/>
    </row>
    <row r="51" spans="1:7" ht="14.25" customHeight="1" x14ac:dyDescent="0.25">
      <c r="A51" s="213" t="s">
        <v>86</v>
      </c>
      <c r="B51" s="53" t="s">
        <v>249</v>
      </c>
      <c r="C51" s="53">
        <v>336</v>
      </c>
      <c r="D51" s="53">
        <v>257</v>
      </c>
      <c r="E51" s="53">
        <v>194</v>
      </c>
      <c r="F51" s="53">
        <v>157</v>
      </c>
      <c r="G51" s="45"/>
    </row>
    <row r="52" spans="1:7" ht="14.25" customHeight="1" x14ac:dyDescent="0.25">
      <c r="A52" s="54" t="s">
        <v>13</v>
      </c>
      <c r="B52" s="55" t="s">
        <v>249</v>
      </c>
      <c r="C52" s="55">
        <v>197</v>
      </c>
      <c r="D52" s="55">
        <v>164</v>
      </c>
      <c r="E52" s="55">
        <v>122</v>
      </c>
      <c r="F52" s="55">
        <v>93</v>
      </c>
      <c r="G52" s="45"/>
    </row>
    <row r="53" spans="1:7" ht="14.25" customHeight="1" x14ac:dyDescent="0.25">
      <c r="A53" s="214" t="s">
        <v>87</v>
      </c>
      <c r="B53" s="55" t="s">
        <v>249</v>
      </c>
      <c r="C53" s="55">
        <v>197</v>
      </c>
      <c r="D53" s="55">
        <v>164</v>
      </c>
      <c r="E53" s="55">
        <v>122</v>
      </c>
      <c r="F53" s="55">
        <v>93</v>
      </c>
      <c r="G53" s="45"/>
    </row>
    <row r="54" spans="1:7" ht="14.25" customHeight="1" x14ac:dyDescent="0.25">
      <c r="A54" s="214" t="s">
        <v>88</v>
      </c>
      <c r="B54" s="55" t="s">
        <v>249</v>
      </c>
      <c r="C54" s="55">
        <v>197</v>
      </c>
      <c r="D54" s="55">
        <v>164</v>
      </c>
      <c r="E54" s="55">
        <v>122</v>
      </c>
      <c r="F54" s="55">
        <v>93</v>
      </c>
      <c r="G54" s="45"/>
    </row>
    <row r="55" spans="1:7" ht="14.25" customHeight="1" x14ac:dyDescent="0.25">
      <c r="A55" s="214" t="s">
        <v>89</v>
      </c>
      <c r="B55" s="55" t="s">
        <v>249</v>
      </c>
      <c r="C55" s="55">
        <v>197</v>
      </c>
      <c r="D55" s="55">
        <v>164</v>
      </c>
      <c r="E55" s="55">
        <v>122</v>
      </c>
      <c r="F55" s="55">
        <v>93</v>
      </c>
      <c r="G55" s="45"/>
    </row>
    <row r="56" spans="1:7" ht="14.25" customHeight="1" x14ac:dyDescent="0.25">
      <c r="A56" s="214" t="s">
        <v>90</v>
      </c>
      <c r="B56" s="55" t="s">
        <v>249</v>
      </c>
      <c r="C56" s="55">
        <v>197</v>
      </c>
      <c r="D56" s="55">
        <v>164</v>
      </c>
      <c r="E56" s="55">
        <v>122</v>
      </c>
      <c r="F56" s="55">
        <v>93</v>
      </c>
      <c r="G56" s="45"/>
    </row>
    <row r="57" spans="1:7" ht="14.25" customHeight="1" x14ac:dyDescent="0.25">
      <c r="A57" s="214" t="s">
        <v>91</v>
      </c>
      <c r="B57" s="55" t="s">
        <v>249</v>
      </c>
      <c r="C57" s="55">
        <v>197</v>
      </c>
      <c r="D57" s="55">
        <v>164</v>
      </c>
      <c r="E57" s="55">
        <v>122</v>
      </c>
      <c r="F57" s="55">
        <v>93</v>
      </c>
      <c r="G57" s="45"/>
    </row>
    <row r="58" spans="1:7" ht="14.25" customHeight="1" x14ac:dyDescent="0.25">
      <c r="A58" s="214" t="s">
        <v>92</v>
      </c>
      <c r="B58" s="55" t="s">
        <v>249</v>
      </c>
      <c r="C58" s="55">
        <v>197</v>
      </c>
      <c r="D58" s="55">
        <v>164</v>
      </c>
      <c r="E58" s="55">
        <v>122</v>
      </c>
      <c r="F58" s="55">
        <v>93</v>
      </c>
      <c r="G58" s="45"/>
    </row>
    <row r="59" spans="1:7" ht="14.25" customHeight="1" x14ac:dyDescent="0.25">
      <c r="A59" s="214" t="s">
        <v>93</v>
      </c>
      <c r="B59" s="55" t="s">
        <v>249</v>
      </c>
      <c r="C59" s="55">
        <v>197</v>
      </c>
      <c r="D59" s="55">
        <v>164</v>
      </c>
      <c r="E59" s="55">
        <v>122</v>
      </c>
      <c r="F59" s="55">
        <v>93</v>
      </c>
      <c r="G59" s="45"/>
    </row>
    <row r="60" spans="1:7" ht="14.25" customHeight="1" x14ac:dyDescent="0.25">
      <c r="A60" s="214" t="s">
        <v>94</v>
      </c>
      <c r="B60" s="55" t="s">
        <v>249</v>
      </c>
      <c r="C60" s="55">
        <v>197</v>
      </c>
      <c r="D60" s="55">
        <v>164</v>
      </c>
      <c r="E60" s="55">
        <v>122</v>
      </c>
      <c r="F60" s="55">
        <v>93</v>
      </c>
      <c r="G60" s="45"/>
    </row>
    <row r="61" spans="1:7" ht="14.25" customHeight="1" x14ac:dyDescent="0.25">
      <c r="A61" s="56" t="s">
        <v>14</v>
      </c>
      <c r="B61" s="57" t="s">
        <v>249</v>
      </c>
      <c r="C61" s="57">
        <v>106</v>
      </c>
      <c r="D61" s="57">
        <v>88</v>
      </c>
      <c r="E61" s="57">
        <v>66</v>
      </c>
      <c r="F61" s="57">
        <v>47</v>
      </c>
      <c r="G61" s="45"/>
    </row>
    <row r="62" spans="1:7" ht="14.25" customHeight="1" x14ac:dyDescent="0.25">
      <c r="A62" s="215" t="s">
        <v>95</v>
      </c>
      <c r="B62" s="57" t="s">
        <v>249</v>
      </c>
      <c r="C62" s="57">
        <v>106</v>
      </c>
      <c r="D62" s="57">
        <v>88</v>
      </c>
      <c r="E62" s="57">
        <v>66</v>
      </c>
      <c r="F62" s="57">
        <v>47</v>
      </c>
      <c r="G62" s="45"/>
    </row>
    <row r="63" spans="1:7" ht="14.25" customHeight="1" x14ac:dyDescent="0.25">
      <c r="A63" s="215" t="s">
        <v>96</v>
      </c>
      <c r="B63" s="57" t="s">
        <v>249</v>
      </c>
      <c r="C63" s="57">
        <v>106</v>
      </c>
      <c r="D63" s="57">
        <v>88</v>
      </c>
      <c r="E63" s="57">
        <v>66</v>
      </c>
      <c r="F63" s="57">
        <v>47</v>
      </c>
      <c r="G63" s="45"/>
    </row>
    <row r="64" spans="1:7" ht="14.25" customHeight="1" x14ac:dyDescent="0.25">
      <c r="A64" s="215" t="s">
        <v>97</v>
      </c>
      <c r="B64" s="57" t="s">
        <v>249</v>
      </c>
      <c r="C64" s="57">
        <v>106</v>
      </c>
      <c r="D64" s="57">
        <v>88</v>
      </c>
      <c r="E64" s="57">
        <v>66</v>
      </c>
      <c r="F64" s="57">
        <v>47</v>
      </c>
      <c r="G64" s="45"/>
    </row>
    <row r="65" spans="1:7" ht="14.25" customHeight="1" x14ac:dyDescent="0.25">
      <c r="A65" s="215" t="s">
        <v>98</v>
      </c>
      <c r="B65" s="57" t="s">
        <v>249</v>
      </c>
      <c r="C65" s="57">
        <v>106</v>
      </c>
      <c r="D65" s="57">
        <v>88</v>
      </c>
      <c r="E65" s="57">
        <v>66</v>
      </c>
      <c r="F65" s="57">
        <v>47</v>
      </c>
      <c r="G65" s="45"/>
    </row>
    <row r="66" spans="1:7" ht="14.25" customHeight="1" x14ac:dyDescent="0.25">
      <c r="A66" s="215" t="s">
        <v>99</v>
      </c>
      <c r="B66" s="57" t="s">
        <v>249</v>
      </c>
      <c r="C66" s="57">
        <v>106</v>
      </c>
      <c r="D66" s="57">
        <v>88</v>
      </c>
      <c r="E66" s="57">
        <v>66</v>
      </c>
      <c r="F66" s="57">
        <v>47</v>
      </c>
      <c r="G66" s="45"/>
    </row>
    <row r="67" spans="1:7" ht="14.25" customHeight="1" x14ac:dyDescent="0.25">
      <c r="A67" s="215" t="s">
        <v>100</v>
      </c>
      <c r="B67" s="57" t="s">
        <v>249</v>
      </c>
      <c r="C67" s="57">
        <v>106</v>
      </c>
      <c r="D67" s="57">
        <v>88</v>
      </c>
      <c r="E67" s="57">
        <v>66</v>
      </c>
      <c r="F67" s="57">
        <v>47</v>
      </c>
      <c r="G67" s="45"/>
    </row>
    <row r="68" spans="1:7" ht="14.25" customHeight="1" x14ac:dyDescent="0.25">
      <c r="A68" s="215" t="s">
        <v>101</v>
      </c>
      <c r="B68" s="57" t="s">
        <v>249</v>
      </c>
      <c r="C68" s="57">
        <v>106</v>
      </c>
      <c r="D68" s="57">
        <v>88</v>
      </c>
      <c r="E68" s="57">
        <v>66</v>
      </c>
      <c r="F68" s="57">
        <v>47</v>
      </c>
      <c r="G68" s="45"/>
    </row>
    <row r="69" spans="1:7" ht="14.25" customHeight="1" x14ac:dyDescent="0.25">
      <c r="A69" s="215" t="s">
        <v>102</v>
      </c>
      <c r="B69" s="57" t="s">
        <v>249</v>
      </c>
      <c r="C69" s="57">
        <v>106</v>
      </c>
      <c r="D69" s="57">
        <v>88</v>
      </c>
      <c r="E69" s="57">
        <v>66</v>
      </c>
      <c r="F69" s="57">
        <v>47</v>
      </c>
      <c r="G69" s="45"/>
    </row>
    <row r="70" spans="1:7" ht="14.25" customHeight="1" x14ac:dyDescent="0.25">
      <c r="A70" s="215" t="s">
        <v>103</v>
      </c>
      <c r="B70" s="57" t="s">
        <v>249</v>
      </c>
      <c r="C70" s="57">
        <v>106</v>
      </c>
      <c r="D70" s="57">
        <v>88</v>
      </c>
      <c r="E70" s="57">
        <v>66</v>
      </c>
      <c r="F70" s="57">
        <v>47</v>
      </c>
      <c r="G70" s="45"/>
    </row>
    <row r="71" spans="1:7" ht="14.25" customHeight="1" x14ac:dyDescent="0.25">
      <c r="A71" s="215" t="s">
        <v>105</v>
      </c>
      <c r="B71" s="57" t="s">
        <v>249</v>
      </c>
      <c r="C71" s="57">
        <v>106</v>
      </c>
      <c r="D71" s="57">
        <v>88</v>
      </c>
      <c r="E71" s="57">
        <v>66</v>
      </c>
      <c r="F71" s="57">
        <v>47</v>
      </c>
      <c r="G71" s="45"/>
    </row>
    <row r="72" spans="1:7" ht="14.25" customHeight="1" x14ac:dyDescent="0.25">
      <c r="A72" s="215" t="s">
        <v>106</v>
      </c>
      <c r="B72" s="57" t="s">
        <v>249</v>
      </c>
      <c r="C72" s="57">
        <v>106</v>
      </c>
      <c r="D72" s="57">
        <v>88</v>
      </c>
      <c r="E72" s="57">
        <v>66</v>
      </c>
      <c r="F72" s="57">
        <v>47</v>
      </c>
      <c r="G72" s="45"/>
    </row>
    <row r="73" spans="1:7" ht="14.25" customHeight="1" x14ac:dyDescent="0.25">
      <c r="A73" s="215" t="s">
        <v>107</v>
      </c>
      <c r="B73" s="57" t="s">
        <v>249</v>
      </c>
      <c r="C73" s="57">
        <v>106</v>
      </c>
      <c r="D73" s="57">
        <v>88</v>
      </c>
      <c r="E73" s="57">
        <v>66</v>
      </c>
      <c r="F73" s="57">
        <v>47</v>
      </c>
      <c r="G73" s="45"/>
    </row>
    <row r="74" spans="1:7" ht="14.25" customHeight="1" x14ac:dyDescent="0.25">
      <c r="A74" s="215" t="s">
        <v>108</v>
      </c>
      <c r="B74" s="57" t="s">
        <v>249</v>
      </c>
      <c r="C74" s="57">
        <v>106</v>
      </c>
      <c r="D74" s="57">
        <v>88</v>
      </c>
      <c r="E74" s="57">
        <v>66</v>
      </c>
      <c r="F74" s="57">
        <v>47</v>
      </c>
      <c r="G74" s="45"/>
    </row>
    <row r="75" spans="1:7" ht="14.25" customHeight="1" x14ac:dyDescent="0.25">
      <c r="A75" s="215" t="s">
        <v>109</v>
      </c>
      <c r="B75" s="57" t="s">
        <v>249</v>
      </c>
      <c r="C75" s="57">
        <v>106</v>
      </c>
      <c r="D75" s="57">
        <v>88</v>
      </c>
      <c r="E75" s="57">
        <v>66</v>
      </c>
      <c r="F75" s="57">
        <v>47</v>
      </c>
      <c r="G75" s="45"/>
    </row>
    <row r="76" spans="1:7" ht="14.25" customHeight="1" x14ac:dyDescent="0.25">
      <c r="A76" s="215" t="s">
        <v>110</v>
      </c>
      <c r="B76" s="57" t="s">
        <v>249</v>
      </c>
      <c r="C76" s="57">
        <v>106</v>
      </c>
      <c r="D76" s="57">
        <v>88</v>
      </c>
      <c r="E76" s="57">
        <v>66</v>
      </c>
      <c r="F76" s="57">
        <v>47</v>
      </c>
      <c r="G76" s="45"/>
    </row>
    <row r="77" spans="1:7" ht="14.25" customHeight="1" x14ac:dyDescent="0.25">
      <c r="A77" s="215" t="s">
        <v>111</v>
      </c>
      <c r="B77" s="57" t="s">
        <v>249</v>
      </c>
      <c r="C77" s="57">
        <v>106</v>
      </c>
      <c r="D77" s="57">
        <v>88</v>
      </c>
      <c r="E77" s="57">
        <v>66</v>
      </c>
      <c r="F77" s="57">
        <v>47</v>
      </c>
      <c r="G77" s="45"/>
    </row>
    <row r="78" spans="1:7" ht="14.25" customHeight="1" x14ac:dyDescent="0.25">
      <c r="A78" s="215" t="s">
        <v>112</v>
      </c>
      <c r="B78" s="57" t="s">
        <v>249</v>
      </c>
      <c r="C78" s="57">
        <v>106</v>
      </c>
      <c r="D78" s="57">
        <v>88</v>
      </c>
      <c r="E78" s="57">
        <v>66</v>
      </c>
      <c r="F78" s="57">
        <v>47</v>
      </c>
      <c r="G78" s="45"/>
    </row>
    <row r="79" spans="1:7" ht="14.25" customHeight="1" x14ac:dyDescent="0.25">
      <c r="A79" s="215" t="s">
        <v>113</v>
      </c>
      <c r="B79" s="57" t="s">
        <v>249</v>
      </c>
      <c r="C79" s="57">
        <v>106</v>
      </c>
      <c r="D79" s="57">
        <v>88</v>
      </c>
      <c r="E79" s="57">
        <v>66</v>
      </c>
      <c r="F79" s="57">
        <v>47</v>
      </c>
      <c r="G79" s="45"/>
    </row>
    <row r="80" spans="1:7" ht="14.25" customHeight="1" x14ac:dyDescent="0.25">
      <c r="A80" s="215" t="s">
        <v>114</v>
      </c>
      <c r="B80" s="57" t="s">
        <v>249</v>
      </c>
      <c r="C80" s="57">
        <v>106</v>
      </c>
      <c r="D80" s="57">
        <v>88</v>
      </c>
      <c r="E80" s="57">
        <v>66</v>
      </c>
      <c r="F80" s="57">
        <v>47</v>
      </c>
      <c r="G80" s="45"/>
    </row>
    <row r="81" spans="1:7" ht="14.25" customHeight="1" x14ac:dyDescent="0.25">
      <c r="A81" s="215" t="s">
        <v>115</v>
      </c>
      <c r="B81" s="57" t="s">
        <v>249</v>
      </c>
      <c r="C81" s="57">
        <v>106</v>
      </c>
      <c r="D81" s="57">
        <v>88</v>
      </c>
      <c r="E81" s="57">
        <v>66</v>
      </c>
      <c r="F81" s="57">
        <v>47</v>
      </c>
      <c r="G81" s="45"/>
    </row>
    <row r="82" spans="1:7" ht="14.25" customHeight="1" x14ac:dyDescent="0.25">
      <c r="A82" s="215" t="s">
        <v>116</v>
      </c>
      <c r="B82" s="57" t="s">
        <v>249</v>
      </c>
      <c r="C82" s="57">
        <v>106</v>
      </c>
      <c r="D82" s="57">
        <v>88</v>
      </c>
      <c r="E82" s="57">
        <v>66</v>
      </c>
      <c r="F82" s="57">
        <v>47</v>
      </c>
      <c r="G82" s="45"/>
    </row>
    <row r="83" spans="1:7" ht="14.25" customHeight="1" x14ac:dyDescent="0.25">
      <c r="A83" s="215" t="s">
        <v>117</v>
      </c>
      <c r="B83" s="57" t="s">
        <v>249</v>
      </c>
      <c r="C83" s="57">
        <v>106</v>
      </c>
      <c r="D83" s="57">
        <v>88</v>
      </c>
      <c r="E83" s="57">
        <v>66</v>
      </c>
      <c r="F83" s="57">
        <v>47</v>
      </c>
      <c r="G83" s="45"/>
    </row>
    <row r="84" spans="1:7" ht="14.25" customHeight="1" x14ac:dyDescent="0.25">
      <c r="A84" s="215" t="s">
        <v>118</v>
      </c>
      <c r="B84" s="57" t="s">
        <v>249</v>
      </c>
      <c r="C84" s="57">
        <v>106</v>
      </c>
      <c r="D84" s="57">
        <v>88</v>
      </c>
      <c r="E84" s="57">
        <v>66</v>
      </c>
      <c r="F84" s="57">
        <v>47</v>
      </c>
      <c r="G84" s="45"/>
    </row>
    <row r="85" spans="1:7" ht="14.25" customHeight="1" x14ac:dyDescent="0.25">
      <c r="A85" s="215" t="s">
        <v>119</v>
      </c>
      <c r="B85" s="57" t="s">
        <v>249</v>
      </c>
      <c r="C85" s="57">
        <v>106</v>
      </c>
      <c r="D85" s="57">
        <v>88</v>
      </c>
      <c r="E85" s="57">
        <v>66</v>
      </c>
      <c r="F85" s="57">
        <v>47</v>
      </c>
      <c r="G85" s="45"/>
    </row>
    <row r="86" spans="1:7" ht="14.25" customHeight="1" x14ac:dyDescent="0.25">
      <c r="A86" s="215" t="s">
        <v>104</v>
      </c>
      <c r="B86" s="57" t="s">
        <v>249</v>
      </c>
      <c r="C86" s="57">
        <v>106</v>
      </c>
      <c r="D86" s="57">
        <v>88</v>
      </c>
      <c r="E86" s="57">
        <v>66</v>
      </c>
      <c r="F86" s="57">
        <v>47</v>
      </c>
      <c r="G86" s="45"/>
    </row>
    <row r="87" spans="1:7" ht="14.25" customHeight="1" x14ac:dyDescent="0.25">
      <c r="A87" s="215" t="s">
        <v>120</v>
      </c>
      <c r="B87" s="57" t="s">
        <v>249</v>
      </c>
      <c r="C87" s="57">
        <v>106</v>
      </c>
      <c r="D87" s="57">
        <v>88</v>
      </c>
      <c r="E87" s="57">
        <v>66</v>
      </c>
      <c r="F87" s="57">
        <v>47</v>
      </c>
      <c r="G87" s="45"/>
    </row>
    <row r="88" spans="1:7" ht="14.25" customHeight="1" x14ac:dyDescent="0.25">
      <c r="A88" s="215" t="s">
        <v>121</v>
      </c>
      <c r="B88" s="57" t="s">
        <v>249</v>
      </c>
      <c r="C88" s="57">
        <v>106</v>
      </c>
      <c r="D88" s="57">
        <v>88</v>
      </c>
      <c r="E88" s="57">
        <v>66</v>
      </c>
      <c r="F88" s="57">
        <v>47</v>
      </c>
      <c r="G88" s="45"/>
    </row>
    <row r="89" spans="1:7" ht="14.25" customHeight="1" x14ac:dyDescent="0.25">
      <c r="A89" s="215" t="s">
        <v>122</v>
      </c>
      <c r="B89" s="57" t="s">
        <v>249</v>
      </c>
      <c r="C89" s="57">
        <v>106</v>
      </c>
      <c r="D89" s="57">
        <v>88</v>
      </c>
      <c r="E89" s="57">
        <v>66</v>
      </c>
      <c r="F89" s="57">
        <v>47</v>
      </c>
      <c r="G89" s="45"/>
    </row>
    <row r="90" spans="1:7" ht="14.25" customHeight="1" x14ac:dyDescent="0.25">
      <c r="A90" s="215" t="s">
        <v>541</v>
      </c>
      <c r="B90" s="57" t="s">
        <v>249</v>
      </c>
      <c r="C90" s="57">
        <v>106</v>
      </c>
      <c r="D90" s="57">
        <v>88</v>
      </c>
      <c r="E90" s="57">
        <v>66</v>
      </c>
      <c r="F90" s="57">
        <v>47</v>
      </c>
      <c r="G90" s="45"/>
    </row>
    <row r="91" spans="1:7" ht="14.25" customHeight="1" x14ac:dyDescent="0.25">
      <c r="A91" s="215" t="s">
        <v>542</v>
      </c>
      <c r="B91" s="57" t="s">
        <v>249</v>
      </c>
      <c r="C91" s="57">
        <v>106</v>
      </c>
      <c r="D91" s="57">
        <v>88</v>
      </c>
      <c r="E91" s="57">
        <v>66</v>
      </c>
      <c r="F91" s="57">
        <v>47</v>
      </c>
      <c r="G91" s="45"/>
    </row>
    <row r="92" spans="1:7" ht="14.25" customHeight="1" x14ac:dyDescent="0.25">
      <c r="A92" s="215" t="s">
        <v>123</v>
      </c>
      <c r="B92" s="57" t="s">
        <v>249</v>
      </c>
      <c r="C92" s="57">
        <v>106</v>
      </c>
      <c r="D92" s="57">
        <v>88</v>
      </c>
      <c r="E92" s="57">
        <v>66</v>
      </c>
      <c r="F92" s="57">
        <v>47</v>
      </c>
      <c r="G92" s="45"/>
    </row>
    <row r="93" spans="1:7" ht="14.25" customHeight="1" x14ac:dyDescent="0.25">
      <c r="A93" s="215" t="s">
        <v>124</v>
      </c>
      <c r="B93" s="57" t="s">
        <v>249</v>
      </c>
      <c r="C93" s="57">
        <v>106</v>
      </c>
      <c r="D93" s="57">
        <v>88</v>
      </c>
      <c r="E93" s="57">
        <v>66</v>
      </c>
      <c r="F93" s="57">
        <v>47</v>
      </c>
      <c r="G93" s="45"/>
    </row>
    <row r="94" spans="1:7" ht="14.25" customHeight="1" x14ac:dyDescent="0.25">
      <c r="A94" s="215" t="s">
        <v>125</v>
      </c>
      <c r="B94" s="57" t="s">
        <v>249</v>
      </c>
      <c r="C94" s="57">
        <v>106</v>
      </c>
      <c r="D94" s="57">
        <v>88</v>
      </c>
      <c r="E94" s="57">
        <v>66</v>
      </c>
      <c r="F94" s="57">
        <v>47</v>
      </c>
      <c r="G94" s="45"/>
    </row>
    <row r="95" spans="1:7" ht="14.25" customHeight="1" x14ac:dyDescent="0.25">
      <c r="A95" s="215" t="s">
        <v>126</v>
      </c>
      <c r="B95" s="57" t="s">
        <v>249</v>
      </c>
      <c r="C95" s="57">
        <v>106</v>
      </c>
      <c r="D95" s="57">
        <v>88</v>
      </c>
      <c r="E95" s="57">
        <v>66</v>
      </c>
      <c r="F95" s="57">
        <v>47</v>
      </c>
      <c r="G95" s="45"/>
    </row>
    <row r="96" spans="1:7" ht="14.25" customHeight="1" x14ac:dyDescent="0.25">
      <c r="A96" s="215" t="s">
        <v>127</v>
      </c>
      <c r="B96" s="57" t="s">
        <v>249</v>
      </c>
      <c r="C96" s="57">
        <v>106</v>
      </c>
      <c r="D96" s="57">
        <v>88</v>
      </c>
      <c r="E96" s="57">
        <v>66</v>
      </c>
      <c r="F96" s="57">
        <v>47</v>
      </c>
      <c r="G96" s="45"/>
    </row>
    <row r="97" spans="1:7" ht="14.25" customHeight="1" x14ac:dyDescent="0.25">
      <c r="A97" s="215" t="s">
        <v>128</v>
      </c>
      <c r="B97" s="57" t="s">
        <v>249</v>
      </c>
      <c r="C97" s="57">
        <v>106</v>
      </c>
      <c r="D97" s="57">
        <v>88</v>
      </c>
      <c r="E97" s="57">
        <v>66</v>
      </c>
      <c r="F97" s="57">
        <v>47</v>
      </c>
      <c r="G97" s="45"/>
    </row>
    <row r="98" spans="1:7" ht="14.25" customHeight="1" x14ac:dyDescent="0.25">
      <c r="A98" s="215" t="s">
        <v>129</v>
      </c>
      <c r="B98" s="57" t="s">
        <v>249</v>
      </c>
      <c r="C98" s="57">
        <v>106</v>
      </c>
      <c r="D98" s="57">
        <v>88</v>
      </c>
      <c r="E98" s="57">
        <v>66</v>
      </c>
      <c r="F98" s="57">
        <v>47</v>
      </c>
      <c r="G98" s="45"/>
    </row>
    <row r="99" spans="1:7" ht="14.25" customHeight="1" x14ac:dyDescent="0.25">
      <c r="A99" s="215" t="s">
        <v>130</v>
      </c>
      <c r="B99" s="57" t="s">
        <v>249</v>
      </c>
      <c r="C99" s="57">
        <v>106</v>
      </c>
      <c r="D99" s="57">
        <v>88</v>
      </c>
      <c r="E99" s="57">
        <v>66</v>
      </c>
      <c r="F99" s="57">
        <v>47</v>
      </c>
      <c r="G99" s="45"/>
    </row>
    <row r="100" spans="1:7" ht="14.25" customHeight="1" x14ac:dyDescent="0.25">
      <c r="A100" s="215" t="s">
        <v>131</v>
      </c>
      <c r="B100" s="57" t="s">
        <v>249</v>
      </c>
      <c r="C100" s="57">
        <v>106</v>
      </c>
      <c r="D100" s="57">
        <v>88</v>
      </c>
      <c r="E100" s="57">
        <v>66</v>
      </c>
      <c r="F100" s="57">
        <v>47</v>
      </c>
      <c r="G100" s="45"/>
    </row>
    <row r="101" spans="1:7" ht="14.25" customHeight="1" x14ac:dyDescent="0.25">
      <c r="A101" s="215" t="s">
        <v>88</v>
      </c>
      <c r="B101" s="57" t="s">
        <v>249</v>
      </c>
      <c r="C101" s="57">
        <v>106</v>
      </c>
      <c r="D101" s="57">
        <v>88</v>
      </c>
      <c r="E101" s="57">
        <v>66</v>
      </c>
      <c r="F101" s="57">
        <v>47</v>
      </c>
      <c r="G101" s="45"/>
    </row>
    <row r="102" spans="1:7" ht="14.25" customHeight="1" x14ac:dyDescent="0.25">
      <c r="A102" s="215" t="s">
        <v>132</v>
      </c>
      <c r="B102" s="57" t="s">
        <v>249</v>
      </c>
      <c r="C102" s="57">
        <v>106</v>
      </c>
      <c r="D102" s="57">
        <v>88</v>
      </c>
      <c r="E102" s="57">
        <v>66</v>
      </c>
      <c r="F102" s="57">
        <v>47</v>
      </c>
      <c r="G102" s="45"/>
    </row>
    <row r="103" spans="1:7" ht="14.25" customHeight="1" x14ac:dyDescent="0.25">
      <c r="A103" s="215" t="s">
        <v>133</v>
      </c>
      <c r="B103" s="57" t="s">
        <v>249</v>
      </c>
      <c r="C103" s="57">
        <v>106</v>
      </c>
      <c r="D103" s="57">
        <v>88</v>
      </c>
      <c r="E103" s="57">
        <v>66</v>
      </c>
      <c r="F103" s="57">
        <v>47</v>
      </c>
      <c r="G103" s="45"/>
    </row>
    <row r="104" spans="1:7" ht="14.25" customHeight="1" x14ac:dyDescent="0.25">
      <c r="A104" s="215" t="s">
        <v>134</v>
      </c>
      <c r="B104" s="57" t="s">
        <v>249</v>
      </c>
      <c r="C104" s="57">
        <v>106</v>
      </c>
      <c r="D104" s="57">
        <v>88</v>
      </c>
      <c r="E104" s="57">
        <v>66</v>
      </c>
      <c r="F104" s="57">
        <v>47</v>
      </c>
      <c r="G104" s="45"/>
    </row>
    <row r="105" spans="1:7" ht="14.25" customHeight="1" x14ac:dyDescent="0.25">
      <c r="A105" s="215" t="s">
        <v>135</v>
      </c>
      <c r="B105" s="57" t="s">
        <v>249</v>
      </c>
      <c r="C105" s="57">
        <v>106</v>
      </c>
      <c r="D105" s="57">
        <v>88</v>
      </c>
      <c r="E105" s="57">
        <v>66</v>
      </c>
      <c r="F105" s="57">
        <v>47</v>
      </c>
      <c r="G105" s="45"/>
    </row>
    <row r="106" spans="1:7" ht="14.25" customHeight="1" x14ac:dyDescent="0.25">
      <c r="A106" s="215" t="s">
        <v>136</v>
      </c>
      <c r="B106" s="57" t="s">
        <v>249</v>
      </c>
      <c r="C106" s="57">
        <v>106</v>
      </c>
      <c r="D106" s="57">
        <v>88</v>
      </c>
      <c r="E106" s="57">
        <v>66</v>
      </c>
      <c r="F106" s="57">
        <v>47</v>
      </c>
      <c r="G106" s="45"/>
    </row>
    <row r="107" spans="1:7" ht="14.25" customHeight="1" x14ac:dyDescent="0.25">
      <c r="A107" s="215" t="s">
        <v>137</v>
      </c>
      <c r="B107" s="57" t="s">
        <v>249</v>
      </c>
      <c r="C107" s="57">
        <v>106</v>
      </c>
      <c r="D107" s="57">
        <v>88</v>
      </c>
      <c r="E107" s="57">
        <v>66</v>
      </c>
      <c r="F107" s="57">
        <v>47</v>
      </c>
      <c r="G107" s="45"/>
    </row>
    <row r="108" spans="1:7" ht="14.25" customHeight="1" x14ac:dyDescent="0.25">
      <c r="A108" s="215" t="s">
        <v>138</v>
      </c>
      <c r="B108" s="57" t="s">
        <v>249</v>
      </c>
      <c r="C108" s="57">
        <v>106</v>
      </c>
      <c r="D108" s="57">
        <v>88</v>
      </c>
      <c r="E108" s="57">
        <v>66</v>
      </c>
      <c r="F108" s="57">
        <v>47</v>
      </c>
      <c r="G108" s="45"/>
    </row>
    <row r="109" spans="1:7" ht="14.25" customHeight="1" x14ac:dyDescent="0.25">
      <c r="A109" s="215" t="s">
        <v>139</v>
      </c>
      <c r="B109" s="57" t="s">
        <v>249</v>
      </c>
      <c r="C109" s="57">
        <v>106</v>
      </c>
      <c r="D109" s="57">
        <v>88</v>
      </c>
      <c r="E109" s="57">
        <v>66</v>
      </c>
      <c r="F109" s="57">
        <v>47</v>
      </c>
      <c r="G109" s="45"/>
    </row>
    <row r="110" spans="1:7" ht="14.25" customHeight="1" x14ac:dyDescent="0.25">
      <c r="A110" s="215" t="s">
        <v>140</v>
      </c>
      <c r="B110" s="57" t="s">
        <v>249</v>
      </c>
      <c r="C110" s="57">
        <v>106</v>
      </c>
      <c r="D110" s="57">
        <v>88</v>
      </c>
      <c r="E110" s="57">
        <v>66</v>
      </c>
      <c r="F110" s="57">
        <v>47</v>
      </c>
      <c r="G110" s="45"/>
    </row>
    <row r="111" spans="1:7" ht="14.25" customHeight="1" x14ac:dyDescent="0.25">
      <c r="A111" s="215" t="s">
        <v>543</v>
      </c>
      <c r="B111" s="57" t="s">
        <v>249</v>
      </c>
      <c r="C111" s="57">
        <v>106</v>
      </c>
      <c r="D111" s="57">
        <v>88</v>
      </c>
      <c r="E111" s="57">
        <v>66</v>
      </c>
      <c r="F111" s="57">
        <v>47</v>
      </c>
      <c r="G111" s="45"/>
    </row>
    <row r="112" spans="1:7" ht="14.25" customHeight="1" x14ac:dyDescent="0.25">
      <c r="A112" s="215" t="s">
        <v>141</v>
      </c>
      <c r="B112" s="57" t="s">
        <v>249</v>
      </c>
      <c r="C112" s="57">
        <v>106</v>
      </c>
      <c r="D112" s="57">
        <v>88</v>
      </c>
      <c r="E112" s="57">
        <v>66</v>
      </c>
      <c r="F112" s="57">
        <v>47</v>
      </c>
      <c r="G112" s="45"/>
    </row>
    <row r="113" spans="1:7" ht="14.25" customHeight="1" x14ac:dyDescent="0.25">
      <c r="A113" s="215" t="s">
        <v>142</v>
      </c>
      <c r="B113" s="57" t="s">
        <v>249</v>
      </c>
      <c r="C113" s="57">
        <v>106</v>
      </c>
      <c r="D113" s="57">
        <v>88</v>
      </c>
      <c r="E113" s="57">
        <v>66</v>
      </c>
      <c r="F113" s="57">
        <v>47</v>
      </c>
      <c r="G113" s="45"/>
    </row>
    <row r="114" spans="1:7" ht="14.25" customHeight="1" x14ac:dyDescent="0.25">
      <c r="A114" s="215" t="s">
        <v>143</v>
      </c>
      <c r="B114" s="57" t="s">
        <v>249</v>
      </c>
      <c r="C114" s="57">
        <v>106</v>
      </c>
      <c r="D114" s="57">
        <v>88</v>
      </c>
      <c r="E114" s="57">
        <v>66</v>
      </c>
      <c r="F114" s="57">
        <v>47</v>
      </c>
      <c r="G114" s="45"/>
    </row>
    <row r="115" spans="1:7" ht="14.25" customHeight="1" x14ac:dyDescent="0.25">
      <c r="A115" s="215" t="s">
        <v>144</v>
      </c>
      <c r="B115" s="57" t="s">
        <v>249</v>
      </c>
      <c r="C115" s="57">
        <v>106</v>
      </c>
      <c r="D115" s="57">
        <v>88</v>
      </c>
      <c r="E115" s="57">
        <v>66</v>
      </c>
      <c r="F115" s="57">
        <v>47</v>
      </c>
      <c r="G115" s="45"/>
    </row>
    <row r="116" spans="1:7" ht="14.25" customHeight="1" x14ac:dyDescent="0.25">
      <c r="A116" s="215" t="s">
        <v>145</v>
      </c>
      <c r="B116" s="57" t="s">
        <v>249</v>
      </c>
      <c r="C116" s="57">
        <v>106</v>
      </c>
      <c r="D116" s="57">
        <v>88</v>
      </c>
      <c r="E116" s="57">
        <v>66</v>
      </c>
      <c r="F116" s="57">
        <v>47</v>
      </c>
      <c r="G116" s="45"/>
    </row>
    <row r="117" spans="1:7" ht="14.25" customHeight="1" x14ac:dyDescent="0.25">
      <c r="A117" s="215" t="s">
        <v>146</v>
      </c>
      <c r="B117" s="57" t="s">
        <v>249</v>
      </c>
      <c r="C117" s="57">
        <v>106</v>
      </c>
      <c r="D117" s="57">
        <v>88</v>
      </c>
      <c r="E117" s="57">
        <v>66</v>
      </c>
      <c r="F117" s="57">
        <v>47</v>
      </c>
      <c r="G117" s="45"/>
    </row>
    <row r="118" spans="1:7" ht="14.25" customHeight="1" x14ac:dyDescent="0.25">
      <c r="A118" s="215" t="s">
        <v>147</v>
      </c>
      <c r="B118" s="57" t="s">
        <v>249</v>
      </c>
      <c r="C118" s="57">
        <v>106</v>
      </c>
      <c r="D118" s="57">
        <v>88</v>
      </c>
      <c r="E118" s="57">
        <v>66</v>
      </c>
      <c r="F118" s="57">
        <v>47</v>
      </c>
      <c r="G118" s="45"/>
    </row>
    <row r="119" spans="1:7" ht="14.25" customHeight="1" x14ac:dyDescent="0.25">
      <c r="A119" s="215" t="s">
        <v>148</v>
      </c>
      <c r="B119" s="57" t="s">
        <v>249</v>
      </c>
      <c r="C119" s="57">
        <v>106</v>
      </c>
      <c r="D119" s="57">
        <v>88</v>
      </c>
      <c r="E119" s="57">
        <v>66</v>
      </c>
      <c r="F119" s="57">
        <v>47</v>
      </c>
      <c r="G119" s="45"/>
    </row>
    <row r="120" spans="1:7" ht="14.25" customHeight="1" x14ac:dyDescent="0.25">
      <c r="A120" s="215" t="s">
        <v>544</v>
      </c>
      <c r="B120" s="57" t="s">
        <v>249</v>
      </c>
      <c r="C120" s="57">
        <v>106</v>
      </c>
      <c r="D120" s="57">
        <v>88</v>
      </c>
      <c r="E120" s="57">
        <v>66</v>
      </c>
      <c r="F120" s="57">
        <v>47</v>
      </c>
      <c r="G120" s="45"/>
    </row>
    <row r="121" spans="1:7" ht="14.25" customHeight="1" x14ac:dyDescent="0.25">
      <c r="A121" s="215" t="s">
        <v>149</v>
      </c>
      <c r="B121" s="57" t="s">
        <v>249</v>
      </c>
      <c r="C121" s="57">
        <v>106</v>
      </c>
      <c r="D121" s="57">
        <v>88</v>
      </c>
      <c r="E121" s="57">
        <v>66</v>
      </c>
      <c r="F121" s="57">
        <v>47</v>
      </c>
      <c r="G121" s="45"/>
    </row>
    <row r="122" spans="1:7" ht="14.25" customHeight="1" x14ac:dyDescent="0.25">
      <c r="A122" s="215" t="s">
        <v>150</v>
      </c>
      <c r="B122" s="57" t="s">
        <v>249</v>
      </c>
      <c r="C122" s="57">
        <v>106</v>
      </c>
      <c r="D122" s="57">
        <v>88</v>
      </c>
      <c r="E122" s="57">
        <v>66</v>
      </c>
      <c r="F122" s="57">
        <v>47</v>
      </c>
      <c r="G122" s="45"/>
    </row>
    <row r="123" spans="1:7" ht="14.25" customHeight="1" x14ac:dyDescent="0.25">
      <c r="A123" s="215" t="s">
        <v>151</v>
      </c>
      <c r="B123" s="57" t="s">
        <v>249</v>
      </c>
      <c r="C123" s="57">
        <v>106</v>
      </c>
      <c r="D123" s="57">
        <v>88</v>
      </c>
      <c r="E123" s="57">
        <v>66</v>
      </c>
      <c r="F123" s="57">
        <v>47</v>
      </c>
      <c r="G123" s="45"/>
    </row>
    <row r="124" spans="1:7" ht="14.25" customHeight="1" x14ac:dyDescent="0.25">
      <c r="A124" s="215" t="s">
        <v>152</v>
      </c>
      <c r="B124" s="57" t="s">
        <v>249</v>
      </c>
      <c r="C124" s="57">
        <v>106</v>
      </c>
      <c r="D124" s="57">
        <v>88</v>
      </c>
      <c r="E124" s="57">
        <v>66</v>
      </c>
      <c r="F124" s="57">
        <v>47</v>
      </c>
      <c r="G124" s="45"/>
    </row>
    <row r="125" spans="1:7" ht="14.25" customHeight="1" x14ac:dyDescent="0.25">
      <c r="A125" s="215" t="s">
        <v>153</v>
      </c>
      <c r="B125" s="57" t="s">
        <v>249</v>
      </c>
      <c r="C125" s="57">
        <v>106</v>
      </c>
      <c r="D125" s="57">
        <v>88</v>
      </c>
      <c r="E125" s="57">
        <v>66</v>
      </c>
      <c r="F125" s="57">
        <v>47</v>
      </c>
      <c r="G125" s="45"/>
    </row>
    <row r="126" spans="1:7" ht="14.25" customHeight="1" x14ac:dyDescent="0.25">
      <c r="A126" s="215" t="s">
        <v>154</v>
      </c>
      <c r="B126" s="57" t="s">
        <v>249</v>
      </c>
      <c r="C126" s="57">
        <v>106</v>
      </c>
      <c r="D126" s="57">
        <v>88</v>
      </c>
      <c r="E126" s="57">
        <v>66</v>
      </c>
      <c r="F126" s="57">
        <v>47</v>
      </c>
      <c r="G126" s="45"/>
    </row>
    <row r="127" spans="1:7" ht="14.25" customHeight="1" x14ac:dyDescent="0.25">
      <c r="A127" s="215" t="s">
        <v>545</v>
      </c>
      <c r="B127" s="57" t="s">
        <v>249</v>
      </c>
      <c r="C127" s="57">
        <v>106</v>
      </c>
      <c r="D127" s="57">
        <v>88</v>
      </c>
      <c r="E127" s="57">
        <v>66</v>
      </c>
      <c r="F127" s="57">
        <v>47</v>
      </c>
      <c r="G127" s="45"/>
    </row>
    <row r="128" spans="1:7" ht="14.25" customHeight="1" x14ac:dyDescent="0.25">
      <c r="A128" s="215" t="s">
        <v>155</v>
      </c>
      <c r="B128" s="57" t="s">
        <v>249</v>
      </c>
      <c r="C128" s="57">
        <v>106</v>
      </c>
      <c r="D128" s="57">
        <v>88</v>
      </c>
      <c r="E128" s="57">
        <v>66</v>
      </c>
      <c r="F128" s="57">
        <v>47</v>
      </c>
      <c r="G128" s="45"/>
    </row>
    <row r="129" spans="1:7" ht="14.25" customHeight="1" x14ac:dyDescent="0.25">
      <c r="A129" s="215" t="s">
        <v>156</v>
      </c>
      <c r="B129" s="57" t="s">
        <v>249</v>
      </c>
      <c r="C129" s="57">
        <v>106</v>
      </c>
      <c r="D129" s="57">
        <v>88</v>
      </c>
      <c r="E129" s="57">
        <v>66</v>
      </c>
      <c r="F129" s="57">
        <v>47</v>
      </c>
      <c r="G129" s="45"/>
    </row>
    <row r="130" spans="1:7" ht="14.25" customHeight="1" x14ac:dyDescent="0.25">
      <c r="A130" s="215" t="s">
        <v>157</v>
      </c>
      <c r="B130" s="57" t="s">
        <v>249</v>
      </c>
      <c r="C130" s="57">
        <v>106</v>
      </c>
      <c r="D130" s="57">
        <v>88</v>
      </c>
      <c r="E130" s="57">
        <v>66</v>
      </c>
      <c r="F130" s="57">
        <v>47</v>
      </c>
      <c r="G130" s="45"/>
    </row>
    <row r="131" spans="1:7" ht="14.25" customHeight="1" x14ac:dyDescent="0.25">
      <c r="A131" s="215" t="s">
        <v>158</v>
      </c>
      <c r="B131" s="57" t="s">
        <v>249</v>
      </c>
      <c r="C131" s="57">
        <v>106</v>
      </c>
      <c r="D131" s="57">
        <v>88</v>
      </c>
      <c r="E131" s="57">
        <v>66</v>
      </c>
      <c r="F131" s="57">
        <v>47</v>
      </c>
      <c r="G131" s="45"/>
    </row>
    <row r="132" spans="1:7" ht="14.25" customHeight="1" x14ac:dyDescent="0.25">
      <c r="A132" s="215" t="s">
        <v>159</v>
      </c>
      <c r="B132" s="57" t="s">
        <v>249</v>
      </c>
      <c r="C132" s="57">
        <v>106</v>
      </c>
      <c r="D132" s="57">
        <v>88</v>
      </c>
      <c r="E132" s="57">
        <v>66</v>
      </c>
      <c r="F132" s="57">
        <v>47</v>
      </c>
      <c r="G132" s="45"/>
    </row>
    <row r="133" spans="1:7" ht="14.25" customHeight="1" x14ac:dyDescent="0.25">
      <c r="A133" s="215" t="s">
        <v>160</v>
      </c>
      <c r="B133" s="57" t="s">
        <v>249</v>
      </c>
      <c r="C133" s="57">
        <v>106</v>
      </c>
      <c r="D133" s="57">
        <v>88</v>
      </c>
      <c r="E133" s="57">
        <v>66</v>
      </c>
      <c r="F133" s="57">
        <v>47</v>
      </c>
      <c r="G133" s="45"/>
    </row>
    <row r="134" spans="1:7" ht="14.25" customHeight="1" x14ac:dyDescent="0.25">
      <c r="A134" s="215" t="s">
        <v>161</v>
      </c>
      <c r="B134" s="57" t="s">
        <v>249</v>
      </c>
      <c r="C134" s="57">
        <v>106</v>
      </c>
      <c r="D134" s="57">
        <v>88</v>
      </c>
      <c r="E134" s="57">
        <v>66</v>
      </c>
      <c r="F134" s="57">
        <v>47</v>
      </c>
      <c r="G134" s="45"/>
    </row>
    <row r="135" spans="1:7" ht="14.25" customHeight="1" x14ac:dyDescent="0.25">
      <c r="A135" s="215" t="s">
        <v>162</v>
      </c>
      <c r="B135" s="57" t="s">
        <v>249</v>
      </c>
      <c r="C135" s="57">
        <v>106</v>
      </c>
      <c r="D135" s="57">
        <v>88</v>
      </c>
      <c r="E135" s="57">
        <v>66</v>
      </c>
      <c r="F135" s="57">
        <v>47</v>
      </c>
      <c r="G135" s="45"/>
    </row>
    <row r="136" spans="1:7" ht="14.25" customHeight="1" x14ac:dyDescent="0.25">
      <c r="A136" s="215" t="s">
        <v>163</v>
      </c>
      <c r="B136" s="57" t="s">
        <v>249</v>
      </c>
      <c r="C136" s="57">
        <v>106</v>
      </c>
      <c r="D136" s="57">
        <v>88</v>
      </c>
      <c r="E136" s="57">
        <v>66</v>
      </c>
      <c r="F136" s="57">
        <v>47</v>
      </c>
      <c r="G136" s="45"/>
    </row>
    <row r="137" spans="1:7" ht="14.25" customHeight="1" x14ac:dyDescent="0.25">
      <c r="A137" s="215" t="s">
        <v>164</v>
      </c>
      <c r="B137" s="57" t="s">
        <v>249</v>
      </c>
      <c r="C137" s="57">
        <v>106</v>
      </c>
      <c r="D137" s="57">
        <v>88</v>
      </c>
      <c r="E137" s="57">
        <v>66</v>
      </c>
      <c r="F137" s="57">
        <v>47</v>
      </c>
      <c r="G137" s="45"/>
    </row>
    <row r="138" spans="1:7" ht="14.25" customHeight="1" x14ac:dyDescent="0.25">
      <c r="A138" s="215" t="s">
        <v>165</v>
      </c>
      <c r="B138" s="57" t="s">
        <v>249</v>
      </c>
      <c r="C138" s="57">
        <v>106</v>
      </c>
      <c r="D138" s="57">
        <v>88</v>
      </c>
      <c r="E138" s="57">
        <v>66</v>
      </c>
      <c r="F138" s="57">
        <v>47</v>
      </c>
      <c r="G138" s="45"/>
    </row>
    <row r="139" spans="1:7" ht="14.25" customHeight="1" x14ac:dyDescent="0.25">
      <c r="A139" s="215" t="s">
        <v>166</v>
      </c>
      <c r="B139" s="57" t="s">
        <v>249</v>
      </c>
      <c r="C139" s="57">
        <v>106</v>
      </c>
      <c r="D139" s="57">
        <v>88</v>
      </c>
      <c r="E139" s="57">
        <v>66</v>
      </c>
      <c r="F139" s="57">
        <v>47</v>
      </c>
      <c r="G139" s="45"/>
    </row>
    <row r="140" spans="1:7" ht="14.25" customHeight="1" x14ac:dyDescent="0.25">
      <c r="A140" s="215" t="s">
        <v>167</v>
      </c>
      <c r="B140" s="57" t="s">
        <v>249</v>
      </c>
      <c r="C140" s="57">
        <v>106</v>
      </c>
      <c r="D140" s="57">
        <v>88</v>
      </c>
      <c r="E140" s="57">
        <v>66</v>
      </c>
      <c r="F140" s="57">
        <v>47</v>
      </c>
      <c r="G140" s="45"/>
    </row>
    <row r="141" spans="1:7" ht="14.25" customHeight="1" x14ac:dyDescent="0.25">
      <c r="A141" s="215" t="s">
        <v>168</v>
      </c>
      <c r="B141" s="57" t="s">
        <v>249</v>
      </c>
      <c r="C141" s="57">
        <v>106</v>
      </c>
      <c r="D141" s="57">
        <v>88</v>
      </c>
      <c r="E141" s="57">
        <v>66</v>
      </c>
      <c r="F141" s="57">
        <v>47</v>
      </c>
      <c r="G141" s="45"/>
    </row>
    <row r="142" spans="1:7" ht="14.25" customHeight="1" x14ac:dyDescent="0.25">
      <c r="A142" s="215" t="s">
        <v>169</v>
      </c>
      <c r="B142" s="57" t="s">
        <v>249</v>
      </c>
      <c r="C142" s="57">
        <v>106</v>
      </c>
      <c r="D142" s="57">
        <v>88</v>
      </c>
      <c r="E142" s="57">
        <v>66</v>
      </c>
      <c r="F142" s="57">
        <v>47</v>
      </c>
      <c r="G142" s="45"/>
    </row>
    <row r="143" spans="1:7" ht="14.25" customHeight="1" x14ac:dyDescent="0.25">
      <c r="A143" s="215" t="s">
        <v>546</v>
      </c>
      <c r="B143" s="57" t="s">
        <v>249</v>
      </c>
      <c r="C143" s="57">
        <v>106</v>
      </c>
      <c r="D143" s="57">
        <v>88</v>
      </c>
      <c r="E143" s="57">
        <v>66</v>
      </c>
      <c r="F143" s="57">
        <v>47</v>
      </c>
      <c r="G143" s="45"/>
    </row>
    <row r="144" spans="1:7" ht="14.25" customHeight="1" x14ac:dyDescent="0.25">
      <c r="A144" s="215" t="s">
        <v>170</v>
      </c>
      <c r="B144" s="57" t="s">
        <v>249</v>
      </c>
      <c r="C144" s="57">
        <v>106</v>
      </c>
      <c r="D144" s="57">
        <v>88</v>
      </c>
      <c r="E144" s="57">
        <v>66</v>
      </c>
      <c r="F144" s="57">
        <v>47</v>
      </c>
      <c r="G144" s="45"/>
    </row>
    <row r="145" spans="1:7" ht="14.25" customHeight="1" x14ac:dyDescent="0.25">
      <c r="A145" s="215" t="s">
        <v>171</v>
      </c>
      <c r="B145" s="57" t="s">
        <v>249</v>
      </c>
      <c r="C145" s="57">
        <v>106</v>
      </c>
      <c r="D145" s="57">
        <v>88</v>
      </c>
      <c r="E145" s="57">
        <v>66</v>
      </c>
      <c r="F145" s="57">
        <v>47</v>
      </c>
      <c r="G145" s="45"/>
    </row>
    <row r="146" spans="1:7" ht="14.25" customHeight="1" x14ac:dyDescent="0.25">
      <c r="A146" s="215" t="s">
        <v>172</v>
      </c>
      <c r="B146" s="57" t="s">
        <v>249</v>
      </c>
      <c r="C146" s="57">
        <v>106</v>
      </c>
      <c r="D146" s="57">
        <v>88</v>
      </c>
      <c r="E146" s="57">
        <v>66</v>
      </c>
      <c r="F146" s="57">
        <v>47</v>
      </c>
      <c r="G146" s="45"/>
    </row>
    <row r="147" spans="1:7" ht="14.25" customHeight="1" x14ac:dyDescent="0.25">
      <c r="A147" s="215" t="s">
        <v>173</v>
      </c>
      <c r="B147" s="57" t="s">
        <v>249</v>
      </c>
      <c r="C147" s="57">
        <v>106</v>
      </c>
      <c r="D147" s="57">
        <v>88</v>
      </c>
      <c r="E147" s="57">
        <v>66</v>
      </c>
      <c r="F147" s="57">
        <v>47</v>
      </c>
      <c r="G147" s="45"/>
    </row>
    <row r="148" spans="1:7" ht="14.25" customHeight="1" x14ac:dyDescent="0.25">
      <c r="A148" s="215" t="s">
        <v>174</v>
      </c>
      <c r="B148" s="57" t="s">
        <v>249</v>
      </c>
      <c r="C148" s="57">
        <v>106</v>
      </c>
      <c r="D148" s="57">
        <v>88</v>
      </c>
      <c r="E148" s="57">
        <v>66</v>
      </c>
      <c r="F148" s="57">
        <v>47</v>
      </c>
      <c r="G148" s="45"/>
    </row>
    <row r="149" spans="1:7" ht="14.25" customHeight="1" x14ac:dyDescent="0.25">
      <c r="A149" s="215" t="s">
        <v>175</v>
      </c>
      <c r="B149" s="57" t="s">
        <v>249</v>
      </c>
      <c r="C149" s="57">
        <v>106</v>
      </c>
      <c r="D149" s="57">
        <v>88</v>
      </c>
      <c r="E149" s="57">
        <v>66</v>
      </c>
      <c r="F149" s="57">
        <v>47</v>
      </c>
      <c r="G149" s="45"/>
    </row>
    <row r="150" spans="1:7" ht="14.25" customHeight="1" x14ac:dyDescent="0.25">
      <c r="A150" s="215" t="s">
        <v>176</v>
      </c>
      <c r="B150" s="57" t="s">
        <v>249</v>
      </c>
      <c r="C150" s="57">
        <v>106</v>
      </c>
      <c r="D150" s="57">
        <v>88</v>
      </c>
      <c r="E150" s="57">
        <v>66</v>
      </c>
      <c r="F150" s="57">
        <v>47</v>
      </c>
      <c r="G150" s="45"/>
    </row>
    <row r="151" spans="1:7" ht="14.25" customHeight="1" x14ac:dyDescent="0.25">
      <c r="A151" s="215" t="s">
        <v>177</v>
      </c>
      <c r="B151" s="57" t="s">
        <v>249</v>
      </c>
      <c r="C151" s="57">
        <v>106</v>
      </c>
      <c r="D151" s="57">
        <v>88</v>
      </c>
      <c r="E151" s="57">
        <v>66</v>
      </c>
      <c r="F151" s="57">
        <v>47</v>
      </c>
      <c r="G151" s="45"/>
    </row>
    <row r="152" spans="1:7" ht="14.25" customHeight="1" x14ac:dyDescent="0.25">
      <c r="A152" s="215" t="s">
        <v>178</v>
      </c>
      <c r="B152" s="57" t="s">
        <v>249</v>
      </c>
      <c r="C152" s="57">
        <v>106</v>
      </c>
      <c r="D152" s="57">
        <v>88</v>
      </c>
      <c r="E152" s="57">
        <v>66</v>
      </c>
      <c r="F152" s="57">
        <v>47</v>
      </c>
      <c r="G152" s="45"/>
    </row>
    <row r="153" spans="1:7" ht="14.25" customHeight="1" x14ac:dyDescent="0.25">
      <c r="A153" s="215" t="s">
        <v>179</v>
      </c>
      <c r="B153" s="57" t="s">
        <v>249</v>
      </c>
      <c r="C153" s="57">
        <v>106</v>
      </c>
      <c r="D153" s="57">
        <v>88</v>
      </c>
      <c r="E153" s="57">
        <v>66</v>
      </c>
      <c r="F153" s="57">
        <v>47</v>
      </c>
      <c r="G153" s="45"/>
    </row>
    <row r="154" spans="1:7" ht="14.25" customHeight="1" x14ac:dyDescent="0.25">
      <c r="A154" s="215" t="s">
        <v>180</v>
      </c>
      <c r="B154" s="57" t="s">
        <v>249</v>
      </c>
      <c r="C154" s="57">
        <v>106</v>
      </c>
      <c r="D154" s="57">
        <v>88</v>
      </c>
      <c r="E154" s="57">
        <v>66</v>
      </c>
      <c r="F154" s="57">
        <v>47</v>
      </c>
      <c r="G154" s="45"/>
    </row>
    <row r="155" spans="1:7" ht="14.25" customHeight="1" x14ac:dyDescent="0.25">
      <c r="A155" s="215" t="s">
        <v>181</v>
      </c>
      <c r="B155" s="57" t="s">
        <v>249</v>
      </c>
      <c r="C155" s="57">
        <v>106</v>
      </c>
      <c r="D155" s="57">
        <v>88</v>
      </c>
      <c r="E155" s="57">
        <v>66</v>
      </c>
      <c r="F155" s="57">
        <v>47</v>
      </c>
      <c r="G155" s="45"/>
    </row>
    <row r="156" spans="1:7" ht="14.25" customHeight="1" x14ac:dyDescent="0.25">
      <c r="A156" s="215" t="s">
        <v>182</v>
      </c>
      <c r="B156" s="57" t="s">
        <v>249</v>
      </c>
      <c r="C156" s="57">
        <v>106</v>
      </c>
      <c r="D156" s="57">
        <v>88</v>
      </c>
      <c r="E156" s="57">
        <v>66</v>
      </c>
      <c r="F156" s="57">
        <v>47</v>
      </c>
      <c r="G156" s="45"/>
    </row>
    <row r="157" spans="1:7" ht="14.25" customHeight="1" x14ac:dyDescent="0.25">
      <c r="A157" s="215" t="s">
        <v>183</v>
      </c>
      <c r="B157" s="57" t="s">
        <v>249</v>
      </c>
      <c r="C157" s="57">
        <v>106</v>
      </c>
      <c r="D157" s="57">
        <v>88</v>
      </c>
      <c r="E157" s="57">
        <v>66</v>
      </c>
      <c r="F157" s="57">
        <v>47</v>
      </c>
      <c r="G157" s="45"/>
    </row>
    <row r="158" spans="1:7" ht="14.25" customHeight="1" x14ac:dyDescent="0.25">
      <c r="A158" s="215" t="s">
        <v>184</v>
      </c>
      <c r="B158" s="57" t="s">
        <v>249</v>
      </c>
      <c r="C158" s="57">
        <v>106</v>
      </c>
      <c r="D158" s="57">
        <v>88</v>
      </c>
      <c r="E158" s="57">
        <v>66</v>
      </c>
      <c r="F158" s="57">
        <v>47</v>
      </c>
      <c r="G158" s="45"/>
    </row>
    <row r="159" spans="1:7" ht="14.25" customHeight="1" x14ac:dyDescent="0.25">
      <c r="A159" s="215" t="s">
        <v>185</v>
      </c>
      <c r="B159" s="57" t="s">
        <v>249</v>
      </c>
      <c r="C159" s="57">
        <v>106</v>
      </c>
      <c r="D159" s="57">
        <v>88</v>
      </c>
      <c r="E159" s="57">
        <v>66</v>
      </c>
      <c r="F159" s="57">
        <v>47</v>
      </c>
      <c r="G159" s="45"/>
    </row>
    <row r="160" spans="1:7" ht="14.25" customHeight="1" x14ac:dyDescent="0.25">
      <c r="A160" s="215" t="s">
        <v>186</v>
      </c>
      <c r="B160" s="57" t="s">
        <v>249</v>
      </c>
      <c r="C160" s="57">
        <v>106</v>
      </c>
      <c r="D160" s="57">
        <v>88</v>
      </c>
      <c r="E160" s="57">
        <v>66</v>
      </c>
      <c r="F160" s="57">
        <v>47</v>
      </c>
      <c r="G160" s="45"/>
    </row>
    <row r="161" spans="1:7" ht="14.25" customHeight="1" x14ac:dyDescent="0.25">
      <c r="A161" s="215" t="s">
        <v>15</v>
      </c>
      <c r="B161" s="57" t="s">
        <v>249</v>
      </c>
      <c r="C161" s="57">
        <v>106</v>
      </c>
      <c r="D161" s="57">
        <v>88</v>
      </c>
      <c r="E161" s="57">
        <v>66</v>
      </c>
      <c r="F161" s="57">
        <v>47</v>
      </c>
      <c r="G161" s="45"/>
    </row>
    <row r="162" spans="1:7" ht="14.25" customHeight="1" x14ac:dyDescent="0.25">
      <c r="A162" s="215" t="s">
        <v>187</v>
      </c>
      <c r="B162" s="57" t="s">
        <v>249</v>
      </c>
      <c r="C162" s="57">
        <v>106</v>
      </c>
      <c r="D162" s="57">
        <v>88</v>
      </c>
      <c r="E162" s="57">
        <v>66</v>
      </c>
      <c r="F162" s="57">
        <v>47</v>
      </c>
      <c r="G162" s="45"/>
    </row>
    <row r="163" spans="1:7" ht="14.25" customHeight="1" x14ac:dyDescent="0.25">
      <c r="A163" s="215" t="s">
        <v>547</v>
      </c>
      <c r="B163" s="57" t="s">
        <v>249</v>
      </c>
      <c r="C163" s="57">
        <v>106</v>
      </c>
      <c r="D163" s="57">
        <v>88</v>
      </c>
      <c r="E163" s="57">
        <v>66</v>
      </c>
      <c r="F163" s="57">
        <v>47</v>
      </c>
      <c r="G163" s="45"/>
    </row>
    <row r="164" spans="1:7" ht="14.25" customHeight="1" x14ac:dyDescent="0.25">
      <c r="A164" s="215" t="s">
        <v>188</v>
      </c>
      <c r="B164" s="57" t="s">
        <v>249</v>
      </c>
      <c r="C164" s="57">
        <v>106</v>
      </c>
      <c r="D164" s="57">
        <v>88</v>
      </c>
      <c r="E164" s="57">
        <v>66</v>
      </c>
      <c r="F164" s="57">
        <v>47</v>
      </c>
      <c r="G164" s="45"/>
    </row>
    <row r="165" spans="1:7" ht="14.25" customHeight="1" x14ac:dyDescent="0.25">
      <c r="A165" s="215" t="s">
        <v>189</v>
      </c>
      <c r="B165" s="57" t="s">
        <v>249</v>
      </c>
      <c r="C165" s="57">
        <v>106</v>
      </c>
      <c r="D165" s="57">
        <v>88</v>
      </c>
      <c r="E165" s="57">
        <v>66</v>
      </c>
      <c r="F165" s="57">
        <v>47</v>
      </c>
      <c r="G165" s="45"/>
    </row>
    <row r="166" spans="1:7" ht="14.25" customHeight="1" x14ac:dyDescent="0.25">
      <c r="A166" s="215" t="s">
        <v>548</v>
      </c>
      <c r="B166" s="57" t="s">
        <v>249</v>
      </c>
      <c r="C166" s="57">
        <v>106</v>
      </c>
      <c r="D166" s="57">
        <v>88</v>
      </c>
      <c r="E166" s="57">
        <v>66</v>
      </c>
      <c r="F166" s="57">
        <v>47</v>
      </c>
      <c r="G166" s="45"/>
    </row>
    <row r="167" spans="1:7" ht="14.25" customHeight="1" x14ac:dyDescent="0.25">
      <c r="A167" s="215" t="s">
        <v>549</v>
      </c>
      <c r="B167" s="57" t="s">
        <v>249</v>
      </c>
      <c r="C167" s="57">
        <v>106</v>
      </c>
      <c r="D167" s="57">
        <v>88</v>
      </c>
      <c r="E167" s="57">
        <v>66</v>
      </c>
      <c r="F167" s="57">
        <v>47</v>
      </c>
      <c r="G167" s="45"/>
    </row>
    <row r="168" spans="1:7" ht="14.25" customHeight="1" x14ac:dyDescent="0.25">
      <c r="A168" s="215" t="s">
        <v>550</v>
      </c>
      <c r="B168" s="57" t="s">
        <v>249</v>
      </c>
      <c r="C168" s="57">
        <v>106</v>
      </c>
      <c r="D168" s="57">
        <v>88</v>
      </c>
      <c r="E168" s="57">
        <v>66</v>
      </c>
      <c r="F168" s="57">
        <v>47</v>
      </c>
      <c r="G168" s="45"/>
    </row>
    <row r="169" spans="1:7" ht="14.25" customHeight="1" x14ac:dyDescent="0.25">
      <c r="A169" s="215" t="s">
        <v>190</v>
      </c>
      <c r="B169" s="57" t="s">
        <v>249</v>
      </c>
      <c r="C169" s="57">
        <v>106</v>
      </c>
      <c r="D169" s="57">
        <v>88</v>
      </c>
      <c r="E169" s="57">
        <v>66</v>
      </c>
      <c r="F169" s="57">
        <v>47</v>
      </c>
      <c r="G169" s="45"/>
    </row>
    <row r="170" spans="1:7" ht="14.25" customHeight="1" x14ac:dyDescent="0.25">
      <c r="A170" s="215" t="s">
        <v>191</v>
      </c>
      <c r="B170" s="57" t="s">
        <v>249</v>
      </c>
      <c r="C170" s="57">
        <v>106</v>
      </c>
      <c r="D170" s="57">
        <v>88</v>
      </c>
      <c r="E170" s="57">
        <v>66</v>
      </c>
      <c r="F170" s="57">
        <v>47</v>
      </c>
      <c r="G170" s="45"/>
    </row>
    <row r="171" spans="1:7" ht="14.25" customHeight="1" x14ac:dyDescent="0.25">
      <c r="A171" s="215" t="s">
        <v>192</v>
      </c>
      <c r="B171" s="57" t="s">
        <v>249</v>
      </c>
      <c r="C171" s="57">
        <v>106</v>
      </c>
      <c r="D171" s="57">
        <v>88</v>
      </c>
      <c r="E171" s="57">
        <v>66</v>
      </c>
      <c r="F171" s="57">
        <v>47</v>
      </c>
      <c r="G171" s="45"/>
    </row>
    <row r="172" spans="1:7" ht="14.25" customHeight="1" x14ac:dyDescent="0.25">
      <c r="A172" s="215" t="s">
        <v>194</v>
      </c>
      <c r="B172" s="57" t="s">
        <v>249</v>
      </c>
      <c r="C172" s="57">
        <v>106</v>
      </c>
      <c r="D172" s="57">
        <v>88</v>
      </c>
      <c r="E172" s="57">
        <v>66</v>
      </c>
      <c r="F172" s="57">
        <v>47</v>
      </c>
      <c r="G172" s="45"/>
    </row>
    <row r="173" spans="1:7" ht="14.25" customHeight="1" x14ac:dyDescent="0.25">
      <c r="A173" s="215" t="s">
        <v>195</v>
      </c>
      <c r="B173" s="57" t="s">
        <v>249</v>
      </c>
      <c r="C173" s="57">
        <v>106</v>
      </c>
      <c r="D173" s="57">
        <v>88</v>
      </c>
      <c r="E173" s="57">
        <v>66</v>
      </c>
      <c r="F173" s="57">
        <v>47</v>
      </c>
      <c r="G173" s="45"/>
    </row>
    <row r="174" spans="1:7" ht="14.25" customHeight="1" x14ac:dyDescent="0.25">
      <c r="A174" s="215" t="s">
        <v>196</v>
      </c>
      <c r="B174" s="57" t="s">
        <v>249</v>
      </c>
      <c r="C174" s="57">
        <v>106</v>
      </c>
      <c r="D174" s="57">
        <v>88</v>
      </c>
      <c r="E174" s="57">
        <v>66</v>
      </c>
      <c r="F174" s="57">
        <v>47</v>
      </c>
      <c r="G174" s="45"/>
    </row>
    <row r="175" spans="1:7" ht="14.25" customHeight="1" x14ac:dyDescent="0.25">
      <c r="A175" s="215" t="s">
        <v>197</v>
      </c>
      <c r="B175" s="57" t="s">
        <v>249</v>
      </c>
      <c r="C175" s="57">
        <v>106</v>
      </c>
      <c r="D175" s="57">
        <v>88</v>
      </c>
      <c r="E175" s="57">
        <v>66</v>
      </c>
      <c r="F175" s="57">
        <v>47</v>
      </c>
      <c r="G175" s="45"/>
    </row>
    <row r="176" spans="1:7" ht="14.25" customHeight="1" x14ac:dyDescent="0.25">
      <c r="A176" s="215" t="s">
        <v>198</v>
      </c>
      <c r="B176" s="57" t="s">
        <v>249</v>
      </c>
      <c r="C176" s="57">
        <v>106</v>
      </c>
      <c r="D176" s="57">
        <v>88</v>
      </c>
      <c r="E176" s="57">
        <v>66</v>
      </c>
      <c r="F176" s="57">
        <v>47</v>
      </c>
      <c r="G176" s="45"/>
    </row>
    <row r="177" spans="1:7" ht="14.25" customHeight="1" x14ac:dyDescent="0.25">
      <c r="A177" s="215" t="s">
        <v>551</v>
      </c>
      <c r="B177" s="57" t="s">
        <v>249</v>
      </c>
      <c r="C177" s="57">
        <v>106</v>
      </c>
      <c r="D177" s="57">
        <v>88</v>
      </c>
      <c r="E177" s="57">
        <v>66</v>
      </c>
      <c r="F177" s="57">
        <v>47</v>
      </c>
      <c r="G177" s="45"/>
    </row>
    <row r="178" spans="1:7" ht="14.25" customHeight="1" x14ac:dyDescent="0.25">
      <c r="A178" s="215" t="s">
        <v>199</v>
      </c>
      <c r="B178" s="57" t="s">
        <v>249</v>
      </c>
      <c r="C178" s="57">
        <v>106</v>
      </c>
      <c r="D178" s="57">
        <v>88</v>
      </c>
      <c r="E178" s="57">
        <v>66</v>
      </c>
      <c r="F178" s="57">
        <v>47</v>
      </c>
      <c r="G178" s="45"/>
    </row>
    <row r="179" spans="1:7" ht="14.25" customHeight="1" x14ac:dyDescent="0.25">
      <c r="A179" s="215" t="s">
        <v>200</v>
      </c>
      <c r="B179" s="57" t="s">
        <v>249</v>
      </c>
      <c r="C179" s="57">
        <v>106</v>
      </c>
      <c r="D179" s="57">
        <v>88</v>
      </c>
      <c r="E179" s="57">
        <v>66</v>
      </c>
      <c r="F179" s="57">
        <v>47</v>
      </c>
      <c r="G179" s="45"/>
    </row>
    <row r="180" spans="1:7" ht="14.25" customHeight="1" x14ac:dyDescent="0.25">
      <c r="A180" s="215" t="s">
        <v>201</v>
      </c>
      <c r="B180" s="57" t="s">
        <v>249</v>
      </c>
      <c r="C180" s="57">
        <v>106</v>
      </c>
      <c r="D180" s="57">
        <v>88</v>
      </c>
      <c r="E180" s="57">
        <v>66</v>
      </c>
      <c r="F180" s="57">
        <v>47</v>
      </c>
      <c r="G180" s="45"/>
    </row>
    <row r="181" spans="1:7" ht="14.25" customHeight="1" x14ac:dyDescent="0.25">
      <c r="A181" s="215" t="s">
        <v>202</v>
      </c>
      <c r="B181" s="57" t="s">
        <v>249</v>
      </c>
      <c r="C181" s="57">
        <v>106</v>
      </c>
      <c r="D181" s="57">
        <v>88</v>
      </c>
      <c r="E181" s="57">
        <v>66</v>
      </c>
      <c r="F181" s="57">
        <v>47</v>
      </c>
      <c r="G181" s="45"/>
    </row>
    <row r="182" spans="1:7" ht="14.25" customHeight="1" x14ac:dyDescent="0.25">
      <c r="A182" s="215" t="s">
        <v>203</v>
      </c>
      <c r="B182" s="57" t="s">
        <v>249</v>
      </c>
      <c r="C182" s="57">
        <v>106</v>
      </c>
      <c r="D182" s="57">
        <v>88</v>
      </c>
      <c r="E182" s="57">
        <v>66</v>
      </c>
      <c r="F182" s="57">
        <v>47</v>
      </c>
      <c r="G182" s="45"/>
    </row>
    <row r="183" spans="1:7" ht="14.25" customHeight="1" x14ac:dyDescent="0.25">
      <c r="A183" s="215" t="s">
        <v>204</v>
      </c>
      <c r="B183" s="57" t="s">
        <v>249</v>
      </c>
      <c r="C183" s="57">
        <v>106</v>
      </c>
      <c r="D183" s="57">
        <v>88</v>
      </c>
      <c r="E183" s="57">
        <v>66</v>
      </c>
      <c r="F183" s="57">
        <v>47</v>
      </c>
      <c r="G183" s="45"/>
    </row>
    <row r="184" spans="1:7" ht="14.25" customHeight="1" x14ac:dyDescent="0.25">
      <c r="A184" s="215" t="s">
        <v>205</v>
      </c>
      <c r="B184" s="57" t="s">
        <v>249</v>
      </c>
      <c r="C184" s="57">
        <v>106</v>
      </c>
      <c r="D184" s="57">
        <v>88</v>
      </c>
      <c r="E184" s="57">
        <v>66</v>
      </c>
      <c r="F184" s="57">
        <v>47</v>
      </c>
      <c r="G184" s="45"/>
    </row>
    <row r="185" spans="1:7" ht="14.25" customHeight="1" x14ac:dyDescent="0.25">
      <c r="A185" s="215" t="s">
        <v>552</v>
      </c>
      <c r="B185" s="57" t="s">
        <v>249</v>
      </c>
      <c r="C185" s="57">
        <v>106</v>
      </c>
      <c r="D185" s="57">
        <v>88</v>
      </c>
      <c r="E185" s="57">
        <v>66</v>
      </c>
      <c r="F185" s="57">
        <v>47</v>
      </c>
      <c r="G185" s="45"/>
    </row>
    <row r="186" spans="1:7" ht="14.25" customHeight="1" x14ac:dyDescent="0.25">
      <c r="A186" s="215" t="s">
        <v>553</v>
      </c>
      <c r="B186" s="57" t="s">
        <v>249</v>
      </c>
      <c r="C186" s="57">
        <v>106</v>
      </c>
      <c r="D186" s="57">
        <v>88</v>
      </c>
      <c r="E186" s="57">
        <v>66</v>
      </c>
      <c r="F186" s="57">
        <v>47</v>
      </c>
      <c r="G186" s="45"/>
    </row>
    <row r="187" spans="1:7" ht="14.25" customHeight="1" x14ac:dyDescent="0.25">
      <c r="A187" s="215" t="s">
        <v>206</v>
      </c>
      <c r="B187" s="57" t="s">
        <v>249</v>
      </c>
      <c r="C187" s="57">
        <v>106</v>
      </c>
      <c r="D187" s="57">
        <v>88</v>
      </c>
      <c r="E187" s="57">
        <v>66</v>
      </c>
      <c r="F187" s="57">
        <v>47</v>
      </c>
      <c r="G187" s="45"/>
    </row>
    <row r="188" spans="1:7" ht="14.25" customHeight="1" x14ac:dyDescent="0.25">
      <c r="A188" s="215" t="s">
        <v>554</v>
      </c>
      <c r="B188" s="57" t="s">
        <v>249</v>
      </c>
      <c r="C188" s="57">
        <v>106</v>
      </c>
      <c r="D188" s="57">
        <v>88</v>
      </c>
      <c r="E188" s="57">
        <v>66</v>
      </c>
      <c r="F188" s="57">
        <v>47</v>
      </c>
      <c r="G188" s="45"/>
    </row>
    <row r="189" spans="1:7" ht="14.25" customHeight="1" x14ac:dyDescent="0.25">
      <c r="A189" s="215" t="s">
        <v>207</v>
      </c>
      <c r="B189" s="57" t="s">
        <v>249</v>
      </c>
      <c r="C189" s="57">
        <v>106</v>
      </c>
      <c r="D189" s="57">
        <v>88</v>
      </c>
      <c r="E189" s="57">
        <v>66</v>
      </c>
      <c r="F189" s="57">
        <v>47</v>
      </c>
      <c r="G189" s="45"/>
    </row>
    <row r="190" spans="1:7" ht="14.25" customHeight="1" x14ac:dyDescent="0.25">
      <c r="A190" s="215" t="s">
        <v>208</v>
      </c>
      <c r="B190" s="57" t="s">
        <v>249</v>
      </c>
      <c r="C190" s="57">
        <v>106</v>
      </c>
      <c r="D190" s="57">
        <v>88</v>
      </c>
      <c r="E190" s="57">
        <v>66</v>
      </c>
      <c r="F190" s="57">
        <v>47</v>
      </c>
      <c r="G190" s="45"/>
    </row>
    <row r="191" spans="1:7" ht="14.25" customHeight="1" x14ac:dyDescent="0.25">
      <c r="A191" s="215" t="s">
        <v>209</v>
      </c>
      <c r="B191" s="57" t="s">
        <v>249</v>
      </c>
      <c r="C191" s="57">
        <v>106</v>
      </c>
      <c r="D191" s="57">
        <v>88</v>
      </c>
      <c r="E191" s="57">
        <v>66</v>
      </c>
      <c r="F191" s="57">
        <v>47</v>
      </c>
      <c r="G191" s="45"/>
    </row>
    <row r="192" spans="1:7" ht="14.25" customHeight="1" x14ac:dyDescent="0.25">
      <c r="A192" s="215" t="s">
        <v>210</v>
      </c>
      <c r="B192" s="57" t="s">
        <v>249</v>
      </c>
      <c r="C192" s="57">
        <v>106</v>
      </c>
      <c r="D192" s="57">
        <v>88</v>
      </c>
      <c r="E192" s="57">
        <v>66</v>
      </c>
      <c r="F192" s="57">
        <v>47</v>
      </c>
      <c r="G192" s="45"/>
    </row>
    <row r="193" spans="1:7" ht="14.25" customHeight="1" x14ac:dyDescent="0.25">
      <c r="A193" s="215" t="s">
        <v>211</v>
      </c>
      <c r="B193" s="57" t="s">
        <v>249</v>
      </c>
      <c r="C193" s="57">
        <v>106</v>
      </c>
      <c r="D193" s="57">
        <v>88</v>
      </c>
      <c r="E193" s="57">
        <v>66</v>
      </c>
      <c r="F193" s="57">
        <v>47</v>
      </c>
      <c r="G193" s="45"/>
    </row>
    <row r="194" spans="1:7" ht="14.25" customHeight="1" x14ac:dyDescent="0.25">
      <c r="A194" s="215" t="s">
        <v>212</v>
      </c>
      <c r="B194" s="57" t="s">
        <v>249</v>
      </c>
      <c r="C194" s="57">
        <v>106</v>
      </c>
      <c r="D194" s="57">
        <v>88</v>
      </c>
      <c r="E194" s="57">
        <v>66</v>
      </c>
      <c r="F194" s="57">
        <v>47</v>
      </c>
      <c r="G194" s="45"/>
    </row>
    <row r="195" spans="1:7" ht="14.25" customHeight="1" x14ac:dyDescent="0.25">
      <c r="A195" s="215" t="s">
        <v>213</v>
      </c>
      <c r="B195" s="57" t="s">
        <v>249</v>
      </c>
      <c r="C195" s="57">
        <v>106</v>
      </c>
      <c r="D195" s="57">
        <v>88</v>
      </c>
      <c r="E195" s="57">
        <v>66</v>
      </c>
      <c r="F195" s="57">
        <v>47</v>
      </c>
      <c r="G195" s="45"/>
    </row>
    <row r="196" spans="1:7" ht="14.25" customHeight="1" x14ac:dyDescent="0.25">
      <c r="A196" s="215" t="s">
        <v>214</v>
      </c>
      <c r="B196" s="57" t="s">
        <v>249</v>
      </c>
      <c r="C196" s="57">
        <v>106</v>
      </c>
      <c r="D196" s="57">
        <v>88</v>
      </c>
      <c r="E196" s="57">
        <v>66</v>
      </c>
      <c r="F196" s="57">
        <v>47</v>
      </c>
      <c r="G196" s="45"/>
    </row>
    <row r="197" spans="1:7" ht="14.25" customHeight="1" x14ac:dyDescent="0.25">
      <c r="A197" s="215" t="s">
        <v>215</v>
      </c>
      <c r="B197" s="57" t="s">
        <v>249</v>
      </c>
      <c r="C197" s="57">
        <v>106</v>
      </c>
      <c r="D197" s="57">
        <v>88</v>
      </c>
      <c r="E197" s="57">
        <v>66</v>
      </c>
      <c r="F197" s="57">
        <v>47</v>
      </c>
      <c r="G197" s="45"/>
    </row>
    <row r="198" spans="1:7" ht="14.25" customHeight="1" x14ac:dyDescent="0.25">
      <c r="A198" s="215" t="s">
        <v>216</v>
      </c>
      <c r="B198" s="57" t="s">
        <v>249</v>
      </c>
      <c r="C198" s="57">
        <v>106</v>
      </c>
      <c r="D198" s="57">
        <v>88</v>
      </c>
      <c r="E198" s="57">
        <v>66</v>
      </c>
      <c r="F198" s="57">
        <v>47</v>
      </c>
      <c r="G198" s="45"/>
    </row>
    <row r="199" spans="1:7" ht="14.25" customHeight="1" x14ac:dyDescent="0.25">
      <c r="A199" s="215" t="s">
        <v>217</v>
      </c>
      <c r="B199" s="57" t="s">
        <v>249</v>
      </c>
      <c r="C199" s="57">
        <v>106</v>
      </c>
      <c r="D199" s="57">
        <v>88</v>
      </c>
      <c r="E199" s="57">
        <v>66</v>
      </c>
      <c r="F199" s="57">
        <v>47</v>
      </c>
      <c r="G199" s="45"/>
    </row>
    <row r="200" spans="1:7" ht="14.25" customHeight="1" x14ac:dyDescent="0.25">
      <c r="A200" s="215" t="s">
        <v>218</v>
      </c>
      <c r="B200" s="57" t="s">
        <v>249</v>
      </c>
      <c r="C200" s="57">
        <v>106</v>
      </c>
      <c r="D200" s="57">
        <v>88</v>
      </c>
      <c r="E200" s="57">
        <v>66</v>
      </c>
      <c r="F200" s="57">
        <v>47</v>
      </c>
      <c r="G200" s="45"/>
    </row>
    <row r="201" spans="1:7" ht="14.25" customHeight="1" x14ac:dyDescent="0.25">
      <c r="A201" s="215" t="s">
        <v>219</v>
      </c>
      <c r="B201" s="57" t="s">
        <v>249</v>
      </c>
      <c r="C201" s="57">
        <v>106</v>
      </c>
      <c r="D201" s="57">
        <v>88</v>
      </c>
      <c r="E201" s="57">
        <v>66</v>
      </c>
      <c r="F201" s="57">
        <v>47</v>
      </c>
      <c r="G201" s="45"/>
    </row>
    <row r="202" spans="1:7" ht="14.25" customHeight="1" x14ac:dyDescent="0.25">
      <c r="A202" s="215" t="s">
        <v>220</v>
      </c>
      <c r="B202" s="57" t="s">
        <v>249</v>
      </c>
      <c r="C202" s="57">
        <v>106</v>
      </c>
      <c r="D202" s="57">
        <v>88</v>
      </c>
      <c r="E202" s="57">
        <v>66</v>
      </c>
      <c r="F202" s="57">
        <v>47</v>
      </c>
      <c r="G202" s="45"/>
    </row>
    <row r="203" spans="1:7" ht="14.25" customHeight="1" x14ac:dyDescent="0.25">
      <c r="A203" s="215" t="s">
        <v>221</v>
      </c>
      <c r="B203" s="57" t="s">
        <v>249</v>
      </c>
      <c r="C203" s="57">
        <v>106</v>
      </c>
      <c r="D203" s="57">
        <v>88</v>
      </c>
      <c r="E203" s="57">
        <v>66</v>
      </c>
      <c r="F203" s="57">
        <v>47</v>
      </c>
      <c r="G203" s="45"/>
    </row>
    <row r="204" spans="1:7" x14ac:dyDescent="0.25">
      <c r="A204" s="58"/>
      <c r="B204" s="59"/>
      <c r="C204" s="59"/>
      <c r="D204" s="59"/>
      <c r="E204" s="59"/>
      <c r="F204" s="59"/>
      <c r="G204" s="45"/>
    </row>
    <row r="205" spans="1:7" x14ac:dyDescent="0.25"/>
    <row r="206" spans="1:7" x14ac:dyDescent="0.25"/>
  </sheetData>
  <sheetProtection password="B1CD" sheet="1" objects="1" scenarios="1"/>
  <sortState ref="A2:F201">
    <sortCondition descending="1" ref="B2:B201"/>
  </sortState>
  <customSheetViews>
    <customSheetView guid="{A8A883A3-34E5-47E3-BCAC-BE7713531BD0}" fitToPage="1" hiddenRows="1" hiddenColumns="1">
      <selection activeCell="C13" sqref="C13"/>
      <pageMargins left="0.70866141732283472" right="0.70866141732283472" top="0.74803149606299213" bottom="0.74803149606299213" header="0.31496062992125984" footer="0.31496062992125984"/>
      <pageSetup paperSize="9" fitToHeight="0" orientation="portrait" r:id="rId1"/>
    </customSheetView>
    <customSheetView guid="{F3544430-7781-4FC0-A30C-4EB6DB229347}" fitToPage="1" hiddenRows="1" hiddenColumns="1">
      <selection activeCell="C13" sqref="C13"/>
      <pageMargins left="0.70866141732283472" right="0.70866141732283472" top="0.74803149606299213" bottom="0.74803149606299213" header="0.31496062992125984" footer="0.31496062992125984"/>
      <pageSetup paperSize="9" fitToHeight="0" orientation="portrait" r:id="rId2"/>
    </customSheetView>
    <customSheetView guid="{E42105C3-FB7D-4EA1-A232-A195D17E29EB}" fitToPage="1" hiddenRows="1" hiddenColumns="1">
      <selection activeCell="C13" sqref="C13"/>
      <pageMargins left="0.70866141732283472" right="0.70866141732283472" top="0.74803149606299213" bottom="0.74803149606299213" header="0.31496062992125984" footer="0.31496062992125984"/>
      <pageSetup paperSize="9" fitToHeight="0" orientation="portrait" r:id="rId3"/>
    </customSheetView>
  </customSheetViews>
  <pageMargins left="0.70866141732283472" right="0.70866141732283472" top="0.74803149606299213" bottom="0.74803149606299213" header="0.31496062992125984" footer="0.31496062992125984"/>
  <pageSetup paperSize="9" fitToHeight="0" orientation="portrait"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E134"/>
  <sheetViews>
    <sheetView workbookViewId="0">
      <pane ySplit="4" topLeftCell="A98" activePane="bottomLeft" state="frozen"/>
      <selection activeCell="D200" sqref="D200"/>
      <selection pane="bottomLeft" activeCell="D121" sqref="D121"/>
    </sheetView>
  </sheetViews>
  <sheetFormatPr defaultColWidth="0" defaultRowHeight="15" zeroHeight="1" x14ac:dyDescent="0.25"/>
  <cols>
    <col min="1" max="1" width="40.85546875" style="45" customWidth="1"/>
    <col min="2" max="4" width="43" style="45" customWidth="1"/>
    <col min="5" max="5" width="0.42578125" style="45" customWidth="1"/>
    <col min="6" max="16384" width="9.140625" hidden="1"/>
  </cols>
  <sheetData>
    <row r="1" spans="1:5" ht="15.75" thickBot="1" x14ac:dyDescent="0.3">
      <c r="A1" s="60" t="s">
        <v>259</v>
      </c>
      <c r="B1" s="61" t="str">
        <f>+'Final Statement'!D11</f>
        <v>Language selected</v>
      </c>
      <c r="C1" s="62"/>
      <c r="D1" s="62"/>
    </row>
    <row r="2" spans="1:5" ht="4.5" hidden="1" customHeight="1" x14ac:dyDescent="0.25">
      <c r="A2" s="62"/>
    </row>
    <row r="3" spans="1:5" ht="4.5" customHeight="1" x14ac:dyDescent="0.25"/>
    <row r="4" spans="1:5" ht="23.25" customHeight="1" x14ac:dyDescent="0.3">
      <c r="A4" s="63" t="s">
        <v>259</v>
      </c>
      <c r="B4" s="64" t="s">
        <v>256</v>
      </c>
      <c r="C4" s="65" t="s">
        <v>257</v>
      </c>
      <c r="D4" s="66" t="s">
        <v>258</v>
      </c>
      <c r="E4" s="67" t="s">
        <v>255</v>
      </c>
    </row>
    <row r="5" spans="1:5" ht="15.75" customHeight="1" x14ac:dyDescent="0.25">
      <c r="A5" s="86" t="str">
        <f>+IF($B$1=$B$4,B5,IF($B$1=$C$4,C5,IF($B$1=$D$4,D5,B5)))</f>
        <v xml:space="preserve">  Knowledge Alliances</v>
      </c>
      <c r="B5" s="87" t="s">
        <v>222</v>
      </c>
      <c r="C5" s="88" t="s">
        <v>266</v>
      </c>
      <c r="D5" s="89" t="s">
        <v>347</v>
      </c>
      <c r="E5" s="67"/>
    </row>
    <row r="6" spans="1:5" ht="15.75" customHeight="1" x14ac:dyDescent="0.25">
      <c r="A6" s="86" t="str">
        <f>+IF($B$1=$B$4,B6,IF($B$1=$C$4,C6,IF($B$1=$D$4,D6,B6)))</f>
        <v xml:space="preserve">  Sector Skills Alliances</v>
      </c>
      <c r="B6" s="87" t="s">
        <v>223</v>
      </c>
      <c r="C6" s="88" t="s">
        <v>346</v>
      </c>
      <c r="D6" s="89" t="s">
        <v>348</v>
      </c>
      <c r="E6" s="67"/>
    </row>
    <row r="7" spans="1:5" ht="75" x14ac:dyDescent="0.25">
      <c r="A7" s="86" t="str">
        <f>+IF($B$1=$B$4,B7,IF($B$1=$C$4,C7,IF($B$1=$D$4,D7,B7)))</f>
        <v>Before completing this table please read carefully the instructions available on
https://eacea.ec.europa.eu/erasmus-plus/beneficiaries-space/sector-skills-alliances-2019_en</v>
      </c>
      <c r="B7" s="87" t="s">
        <v>555</v>
      </c>
      <c r="C7" s="88" t="s">
        <v>556</v>
      </c>
      <c r="D7" s="89" t="s">
        <v>557</v>
      </c>
    </row>
    <row r="8" spans="1:5" ht="45" x14ac:dyDescent="0.25">
      <c r="A8" s="86" t="str">
        <f>+IF($B$1=$B$4,B8,IF($B$1=$C$4,C8,IF($B$1=$D$4,D8,B8)))</f>
        <v>Call for proposals 2019 - EAC/A03/2018 - Erasmus+ Programme - (2018/C 384/04)</v>
      </c>
      <c r="B8" s="69" t="s">
        <v>558</v>
      </c>
      <c r="C8" s="70" t="s">
        <v>559</v>
      </c>
      <c r="D8" s="71" t="s">
        <v>560</v>
      </c>
    </row>
    <row r="9" spans="1:5" x14ac:dyDescent="0.25">
      <c r="A9" s="86" t="str">
        <f t="shared" ref="A9:A81" si="0">+IF($B$1=$B$4,B9,IF($B$1=$C$4,C9,IF($B$1=$D$4,D9,B9)))</f>
        <v xml:space="preserve">Programme guide and instructions </v>
      </c>
      <c r="B9" s="87" t="s">
        <v>536</v>
      </c>
      <c r="C9" s="88" t="s">
        <v>537</v>
      </c>
      <c r="D9" s="89" t="s">
        <v>538</v>
      </c>
    </row>
    <row r="10" spans="1:5" x14ac:dyDescent="0.25">
      <c r="A10" s="86" t="str">
        <f t="shared" si="0"/>
        <v>Language</v>
      </c>
      <c r="B10" s="87" t="s">
        <v>254</v>
      </c>
      <c r="C10" s="88" t="s">
        <v>267</v>
      </c>
      <c r="D10" s="89" t="s">
        <v>268</v>
      </c>
    </row>
    <row r="11" spans="1:5" x14ac:dyDescent="0.25">
      <c r="A11" s="86" t="str">
        <f t="shared" si="0"/>
        <v>Action</v>
      </c>
      <c r="B11" s="87" t="s">
        <v>6</v>
      </c>
      <c r="C11" s="88" t="s">
        <v>6</v>
      </c>
      <c r="D11" s="89" t="s">
        <v>352</v>
      </c>
    </row>
    <row r="12" spans="1:5" ht="3.75" customHeight="1" x14ac:dyDescent="0.25">
      <c r="A12" s="86"/>
      <c r="B12" s="87"/>
      <c r="C12" s="88"/>
      <c r="D12" s="89"/>
    </row>
    <row r="13" spans="1:5" x14ac:dyDescent="0.25">
      <c r="A13" s="86" t="str">
        <f>+IF($B$1=$B$4,B13,IF($B$1=$C$4,C13,IF($B$1=$D$4,D13,B13)))</f>
        <v>Action to be selected</v>
      </c>
      <c r="B13" s="87" t="s">
        <v>405</v>
      </c>
      <c r="C13" s="88" t="s">
        <v>406</v>
      </c>
      <c r="D13" s="89" t="s">
        <v>407</v>
      </c>
    </row>
    <row r="14" spans="1:5" x14ac:dyDescent="0.25">
      <c r="A14" s="86" t="str">
        <f>+IF($B$1=$B$4,B14,IF($B$1=$C$4,C14,IF($B$1=$D$4,D14,B14)))</f>
        <v>Knowledge alliances</v>
      </c>
      <c r="B14" s="87" t="s">
        <v>408</v>
      </c>
      <c r="C14" s="88" t="s">
        <v>409</v>
      </c>
      <c r="D14" s="89" t="s">
        <v>347</v>
      </c>
    </row>
    <row r="15" spans="1:5" x14ac:dyDescent="0.25">
      <c r="A15" s="86" t="str">
        <f>+IF($B$1=$B$4,B15,IF($B$1=$C$4,C15,IF($B$1=$D$4,D15,B15)))</f>
        <v>Sector skills alliances</v>
      </c>
      <c r="B15" s="87" t="s">
        <v>410</v>
      </c>
      <c r="C15" s="88" t="s">
        <v>534</v>
      </c>
      <c r="D15" s="89" t="s">
        <v>412</v>
      </c>
    </row>
    <row r="16" spans="1:5" x14ac:dyDescent="0.25">
      <c r="A16" s="86" t="str">
        <f>+IF($B$1=$B$4,B16,IF($B$1=$C$4,C16,IF($B$1=$D$4,D16,B16)))</f>
        <v>Duration number of months:</v>
      </c>
      <c r="B16" s="87" t="s">
        <v>290</v>
      </c>
      <c r="C16" s="88" t="s">
        <v>298</v>
      </c>
      <c r="D16" s="89" t="s">
        <v>353</v>
      </c>
    </row>
    <row r="17" spans="1:4" customFormat="1" x14ac:dyDescent="0.25">
      <c r="A17" s="86" t="str">
        <f>+IF($B$1=$B$4,B17,IF($B$1=$C$4,C17,IF($B$1=$D$4,D17,B17)))</f>
        <v>Duration to be completed</v>
      </c>
      <c r="B17" s="87" t="s">
        <v>265</v>
      </c>
      <c r="C17" s="88" t="s">
        <v>299</v>
      </c>
      <c r="D17" s="89" t="s">
        <v>354</v>
      </c>
    </row>
    <row r="18" spans="1:4" customFormat="1" ht="3.75" customHeight="1" x14ac:dyDescent="0.25">
      <c r="A18" s="86"/>
      <c r="B18" s="87"/>
      <c r="C18" s="88"/>
      <c r="D18" s="89"/>
    </row>
    <row r="19" spans="1:4" customFormat="1" x14ac:dyDescent="0.25">
      <c r="A19" s="86" t="str">
        <f>+IF($B$1=$B$4,B19,IF($B$1=$C$4,C19,IF($B$1=$D$4,D19,B19)))</f>
        <v>Duration</v>
      </c>
      <c r="B19" s="87" t="s">
        <v>252</v>
      </c>
      <c r="C19" s="88" t="s">
        <v>300</v>
      </c>
      <c r="D19" s="89" t="s">
        <v>355</v>
      </c>
    </row>
    <row r="20" spans="1:4" customFormat="1" x14ac:dyDescent="0.25">
      <c r="A20" s="86" t="str">
        <f t="shared" si="0"/>
        <v>24 months</v>
      </c>
      <c r="B20" s="87" t="s">
        <v>263</v>
      </c>
      <c r="C20" s="88" t="s">
        <v>301</v>
      </c>
      <c r="D20" s="89" t="s">
        <v>416</v>
      </c>
    </row>
    <row r="21" spans="1:4" customFormat="1" x14ac:dyDescent="0.25">
      <c r="A21" s="86" t="str">
        <f t="shared" si="0"/>
        <v>36 months</v>
      </c>
      <c r="B21" s="87" t="s">
        <v>264</v>
      </c>
      <c r="C21" s="88" t="s">
        <v>302</v>
      </c>
      <c r="D21" s="89" t="s">
        <v>417</v>
      </c>
    </row>
    <row r="22" spans="1:4" customFormat="1" x14ac:dyDescent="0.25">
      <c r="A22" s="86" t="str">
        <f t="shared" si="0"/>
        <v>months</v>
      </c>
      <c r="B22" s="87" t="s">
        <v>413</v>
      </c>
      <c r="C22" s="88" t="s">
        <v>414</v>
      </c>
      <c r="D22" s="89" t="s">
        <v>415</v>
      </c>
    </row>
    <row r="23" spans="1:4" customFormat="1" x14ac:dyDescent="0.25">
      <c r="A23" s="86" t="str">
        <f t="shared" si="0"/>
        <v>Project acronym</v>
      </c>
      <c r="B23" s="87" t="s">
        <v>292</v>
      </c>
      <c r="C23" s="88" t="s">
        <v>303</v>
      </c>
      <c r="D23" s="89" t="s">
        <v>356</v>
      </c>
    </row>
    <row r="24" spans="1:4" customFormat="1" x14ac:dyDescent="0.25">
      <c r="A24" s="86" t="str">
        <f t="shared" si="0"/>
        <v>Project title</v>
      </c>
      <c r="B24" s="87" t="s">
        <v>291</v>
      </c>
      <c r="C24" s="88" t="s">
        <v>304</v>
      </c>
      <c r="D24" s="89" t="s">
        <v>357</v>
      </c>
    </row>
    <row r="25" spans="1:4" customFormat="1" x14ac:dyDescent="0.25">
      <c r="A25" s="86" t="str">
        <f t="shared" si="0"/>
        <v>Part I - Consolidated figures</v>
      </c>
      <c r="B25" s="87" t="s">
        <v>260</v>
      </c>
      <c r="C25" s="88" t="s">
        <v>305</v>
      </c>
      <c r="D25" s="89" t="s">
        <v>358</v>
      </c>
    </row>
    <row r="26" spans="1:4" customFormat="1" x14ac:dyDescent="0.25">
      <c r="A26" s="86" t="str">
        <f t="shared" si="0"/>
        <v>EU Grant</v>
      </c>
      <c r="B26" s="87" t="s">
        <v>244</v>
      </c>
      <c r="C26" s="88" t="s">
        <v>306</v>
      </c>
      <c r="D26" s="89" t="s">
        <v>359</v>
      </c>
    </row>
    <row r="27" spans="1:4" customFormat="1" ht="30" x14ac:dyDescent="0.25">
      <c r="A27" s="86" t="str">
        <f t="shared" si="0"/>
        <v>PROGRAMME 
COUNTRIES (PR)</v>
      </c>
      <c r="B27" s="87" t="s">
        <v>269</v>
      </c>
      <c r="C27" s="88" t="s">
        <v>307</v>
      </c>
      <c r="D27" s="89" t="s">
        <v>402</v>
      </c>
    </row>
    <row r="28" spans="1:4" customFormat="1" x14ac:dyDescent="0.25">
      <c r="A28" s="86" t="str">
        <f t="shared" si="0"/>
        <v>PARTNER COUNTRIES (PA)</v>
      </c>
      <c r="B28" s="87" t="s">
        <v>270</v>
      </c>
      <c r="C28" s="88" t="s">
        <v>308</v>
      </c>
      <c r="D28" s="89" t="s">
        <v>403</v>
      </c>
    </row>
    <row r="29" spans="1:4" customFormat="1" x14ac:dyDescent="0.25">
      <c r="A29" s="86" t="str">
        <f t="shared" si="0"/>
        <v>TOTAL</v>
      </c>
      <c r="B29" s="87" t="s">
        <v>247</v>
      </c>
      <c r="C29" s="88" t="s">
        <v>247</v>
      </c>
      <c r="D29" s="89" t="s">
        <v>360</v>
      </c>
    </row>
    <row r="30" spans="1:4" customFormat="1" x14ac:dyDescent="0.25">
      <c r="A30" s="86" t="str">
        <f t="shared" si="0"/>
        <v>Project implementation support</v>
      </c>
      <c r="B30" s="87" t="s">
        <v>245</v>
      </c>
      <c r="C30" s="88" t="s">
        <v>309</v>
      </c>
      <c r="D30" s="89" t="s">
        <v>361</v>
      </c>
    </row>
    <row r="31" spans="1:4" customFormat="1" x14ac:dyDescent="0.25">
      <c r="A31" s="86" t="str">
        <f t="shared" si="0"/>
        <v>Staff costs</v>
      </c>
      <c r="B31" s="87" t="s">
        <v>17</v>
      </c>
      <c r="C31" s="88" t="s">
        <v>310</v>
      </c>
      <c r="D31" s="89" t="s">
        <v>362</v>
      </c>
    </row>
    <row r="32" spans="1:4" customFormat="1" x14ac:dyDescent="0.25">
      <c r="A32" s="86" t="str">
        <f t="shared" si="0"/>
        <v>Mobility activities (Optional)</v>
      </c>
      <c r="B32" s="87" t="s">
        <v>246</v>
      </c>
      <c r="C32" s="88" t="s">
        <v>311</v>
      </c>
      <c r="D32" s="89" t="s">
        <v>363</v>
      </c>
    </row>
    <row r="33" spans="1:4" customFormat="1" x14ac:dyDescent="0.25">
      <c r="A33" s="86" t="str">
        <f t="shared" si="0"/>
        <v>Travel costs</v>
      </c>
      <c r="B33" s="87" t="s">
        <v>294</v>
      </c>
      <c r="C33" s="88" t="s">
        <v>312</v>
      </c>
      <c r="D33" s="89" t="s">
        <v>364</v>
      </c>
    </row>
    <row r="34" spans="1:4" customFormat="1" x14ac:dyDescent="0.25">
      <c r="A34" s="86" t="str">
        <f t="shared" si="0"/>
        <v>Subsistence costs</v>
      </c>
      <c r="B34" s="87" t="s">
        <v>43</v>
      </c>
      <c r="C34" s="88" t="s">
        <v>313</v>
      </c>
      <c r="D34" s="89" t="s">
        <v>365</v>
      </c>
    </row>
    <row r="35" spans="1:4" customFormat="1" x14ac:dyDescent="0.25">
      <c r="A35" s="86" t="str">
        <f t="shared" si="0"/>
        <v>Total</v>
      </c>
      <c r="B35" s="87" t="s">
        <v>5</v>
      </c>
      <c r="C35" s="88" t="s">
        <v>5</v>
      </c>
      <c r="D35" s="89" t="s">
        <v>360</v>
      </c>
    </row>
    <row r="36" spans="1:4" customFormat="1" x14ac:dyDescent="0.25">
      <c r="A36" s="86" t="str">
        <f t="shared" si="0"/>
        <v>Warning messages</v>
      </c>
      <c r="B36" s="87" t="s">
        <v>18</v>
      </c>
      <c r="C36" s="88" t="s">
        <v>314</v>
      </c>
      <c r="D36" s="89" t="s">
        <v>366</v>
      </c>
    </row>
    <row r="37" spans="1:4" customFormat="1" ht="30" x14ac:dyDescent="0.25">
      <c r="A37" s="86" t="str">
        <f t="shared" si="0"/>
        <v>Maximum EU contribution awarded for a 2 years Alliance:        700 000 EUR</v>
      </c>
      <c r="B37" s="87" t="s">
        <v>400</v>
      </c>
      <c r="C37" s="88" t="s">
        <v>396</v>
      </c>
      <c r="D37" s="89" t="s">
        <v>398</v>
      </c>
    </row>
    <row r="38" spans="1:4" customFormat="1" ht="30" x14ac:dyDescent="0.25">
      <c r="A38" s="86" t="str">
        <f t="shared" si="0"/>
        <v>Maximum EU contribution awarded for a 3 years Alliance:           1 000 000 EUR</v>
      </c>
      <c r="B38" s="87" t="s">
        <v>401</v>
      </c>
      <c r="C38" s="88" t="s">
        <v>397</v>
      </c>
      <c r="D38" s="89" t="s">
        <v>399</v>
      </c>
    </row>
    <row r="39" spans="1:4" customFormat="1" x14ac:dyDescent="0.25">
      <c r="A39" s="86" t="str">
        <f t="shared" si="0"/>
        <v>OK</v>
      </c>
      <c r="B39" s="87" t="s">
        <v>261</v>
      </c>
      <c r="C39" s="88" t="s">
        <v>261</v>
      </c>
      <c r="D39" s="89" t="s">
        <v>261</v>
      </c>
    </row>
    <row r="40" spans="1:4" customFormat="1" ht="30" x14ac:dyDescent="0.25">
      <c r="A40" s="86" t="str">
        <f t="shared" si="0"/>
        <v>Part II - Distribution of grant by organisation</v>
      </c>
      <c r="B40" s="87" t="s">
        <v>271</v>
      </c>
      <c r="C40" s="88" t="s">
        <v>315</v>
      </c>
      <c r="D40" s="89" t="s">
        <v>367</v>
      </c>
    </row>
    <row r="41" spans="1:4" customFormat="1" x14ac:dyDescent="0.25">
      <c r="A41" s="86" t="str">
        <f t="shared" si="0"/>
        <v xml:space="preserve">Partner </v>
      </c>
      <c r="B41" s="87" t="s">
        <v>283</v>
      </c>
      <c r="C41" s="88" t="s">
        <v>316</v>
      </c>
      <c r="D41" s="89" t="s">
        <v>284</v>
      </c>
    </row>
    <row r="42" spans="1:4" customFormat="1" x14ac:dyDescent="0.25">
      <c r="A42" s="86" t="str">
        <f t="shared" si="0"/>
        <v>Name</v>
      </c>
      <c r="B42" s="87" t="s">
        <v>282</v>
      </c>
      <c r="C42" s="88" t="s">
        <v>317</v>
      </c>
      <c r="D42" s="89" t="s">
        <v>282</v>
      </c>
    </row>
    <row r="43" spans="1:4" customFormat="1" x14ac:dyDescent="0.25">
      <c r="A43" s="86" t="str">
        <f t="shared" si="0"/>
        <v>Country</v>
      </c>
      <c r="B43" s="87" t="s">
        <v>0</v>
      </c>
      <c r="C43" s="88" t="s">
        <v>318</v>
      </c>
      <c r="D43" s="89" t="s">
        <v>368</v>
      </c>
    </row>
    <row r="44" spans="1:4" customFormat="1" x14ac:dyDescent="0.25">
      <c r="A44" s="86" t="str">
        <f t="shared" si="0"/>
        <v>Staff costs</v>
      </c>
      <c r="B44" s="87" t="s">
        <v>17</v>
      </c>
      <c r="C44" s="88" t="s">
        <v>319</v>
      </c>
      <c r="D44" s="89" t="s">
        <v>362</v>
      </c>
    </row>
    <row r="45" spans="1:4" customFormat="1" x14ac:dyDescent="0.25">
      <c r="A45" s="86" t="str">
        <f t="shared" si="0"/>
        <v>Travel costs</v>
      </c>
      <c r="B45" s="87" t="s">
        <v>294</v>
      </c>
      <c r="C45" s="88" t="s">
        <v>320</v>
      </c>
      <c r="D45" s="89" t="s">
        <v>364</v>
      </c>
    </row>
    <row r="46" spans="1:4" customFormat="1" x14ac:dyDescent="0.25">
      <c r="A46" s="86" t="str">
        <f t="shared" si="0"/>
        <v>Subsistence costs</v>
      </c>
      <c r="B46" s="87" t="s">
        <v>43</v>
      </c>
      <c r="C46" s="88" t="s">
        <v>313</v>
      </c>
      <c r="D46" s="89" t="s">
        <v>365</v>
      </c>
    </row>
    <row r="47" spans="1:4" customFormat="1" x14ac:dyDescent="0.25">
      <c r="A47" s="86" t="str">
        <f t="shared" si="0"/>
        <v>EU grant</v>
      </c>
      <c r="B47" s="87" t="s">
        <v>16</v>
      </c>
      <c r="C47" s="88" t="s">
        <v>306</v>
      </c>
      <c r="D47" s="89" t="s">
        <v>369</v>
      </c>
    </row>
    <row r="48" spans="1:4" customFormat="1" x14ac:dyDescent="0.25">
      <c r="A48" s="86" t="str">
        <f t="shared" si="0"/>
        <v>Total</v>
      </c>
      <c r="B48" s="87" t="s">
        <v>5</v>
      </c>
      <c r="C48" s="88" t="s">
        <v>5</v>
      </c>
      <c r="D48" s="89" t="s">
        <v>360</v>
      </c>
    </row>
    <row r="49" spans="1:4" customFormat="1" ht="30" x14ac:dyDescent="0.25">
      <c r="A49" s="86" t="str">
        <f t="shared" si="0"/>
        <v>Part III - Project implementation support</v>
      </c>
      <c r="B49" s="87" t="s">
        <v>262</v>
      </c>
      <c r="C49" s="88" t="s">
        <v>321</v>
      </c>
      <c r="D49" s="89" t="s">
        <v>370</v>
      </c>
    </row>
    <row r="50" spans="1:4" customFormat="1" x14ac:dyDescent="0.25">
      <c r="A50" s="86" t="str">
        <f t="shared" si="0"/>
        <v xml:space="preserve">Partner </v>
      </c>
      <c r="B50" s="87" t="s">
        <v>283</v>
      </c>
      <c r="C50" s="88" t="s">
        <v>316</v>
      </c>
      <c r="D50" s="89" t="s">
        <v>284</v>
      </c>
    </row>
    <row r="51" spans="1:4" customFormat="1" x14ac:dyDescent="0.25">
      <c r="A51" s="86" t="str">
        <f t="shared" si="0"/>
        <v>Name</v>
      </c>
      <c r="B51" s="87" t="s">
        <v>282</v>
      </c>
      <c r="C51" s="88" t="s">
        <v>317</v>
      </c>
      <c r="D51" s="89" t="s">
        <v>282</v>
      </c>
    </row>
    <row r="52" spans="1:4" customFormat="1" x14ac:dyDescent="0.25">
      <c r="A52" s="86" t="str">
        <f t="shared" si="0"/>
        <v>Country</v>
      </c>
      <c r="B52" s="87" t="s">
        <v>0</v>
      </c>
      <c r="C52" s="88" t="s">
        <v>318</v>
      </c>
      <c r="D52" s="89" t="s">
        <v>368</v>
      </c>
    </row>
    <row r="53" spans="1:4" customFormat="1" x14ac:dyDescent="0.25">
      <c r="A53" s="86" t="str">
        <f t="shared" si="0"/>
        <v xml:space="preserve">Manager </v>
      </c>
      <c r="B53" s="87" t="s">
        <v>1</v>
      </c>
      <c r="C53" s="88" t="s">
        <v>322</v>
      </c>
      <c r="D53" s="89" t="s">
        <v>322</v>
      </c>
    </row>
    <row r="54" spans="1:4" customFormat="1" ht="16.5" customHeight="1" x14ac:dyDescent="0.25">
      <c r="A54" s="86" t="str">
        <f t="shared" si="0"/>
        <v>Teacher/Trainer/Researcher</v>
      </c>
      <c r="B54" s="87" t="s">
        <v>272</v>
      </c>
      <c r="C54" s="88" t="s">
        <v>323</v>
      </c>
      <c r="D54" s="89" t="s">
        <v>371</v>
      </c>
    </row>
    <row r="55" spans="1:4" customFormat="1" x14ac:dyDescent="0.25">
      <c r="A55" s="86" t="str">
        <f t="shared" si="0"/>
        <v>Technician</v>
      </c>
      <c r="B55" s="87" t="s">
        <v>2</v>
      </c>
      <c r="C55" s="88" t="s">
        <v>324</v>
      </c>
      <c r="D55" s="89" t="s">
        <v>372</v>
      </c>
    </row>
    <row r="56" spans="1:4" customFormat="1" x14ac:dyDescent="0.25">
      <c r="A56" s="86" t="str">
        <f t="shared" si="0"/>
        <v xml:space="preserve">Administrative </v>
      </c>
      <c r="B56" s="87" t="s">
        <v>3</v>
      </c>
      <c r="C56" s="88" t="s">
        <v>325</v>
      </c>
      <c r="D56" s="89" t="s">
        <v>373</v>
      </c>
    </row>
    <row r="57" spans="1:4" customFormat="1" x14ac:dyDescent="0.25">
      <c r="A57" s="86" t="str">
        <f t="shared" si="0"/>
        <v>Number of days</v>
      </c>
      <c r="B57" s="87" t="s">
        <v>273</v>
      </c>
      <c r="C57" s="88" t="s">
        <v>326</v>
      </c>
      <c r="D57" s="89" t="s">
        <v>374</v>
      </c>
    </row>
    <row r="58" spans="1:4" customFormat="1" x14ac:dyDescent="0.25">
      <c r="A58" s="86" t="str">
        <f t="shared" si="0"/>
        <v>Unit cost per day</v>
      </c>
      <c r="B58" s="87" t="s">
        <v>289</v>
      </c>
      <c r="C58" s="88" t="s">
        <v>327</v>
      </c>
      <c r="D58" s="89" t="s">
        <v>375</v>
      </c>
    </row>
    <row r="59" spans="1:4" customFormat="1" x14ac:dyDescent="0.25">
      <c r="A59" s="86" t="str">
        <f t="shared" si="0"/>
        <v>Total cost by category</v>
      </c>
      <c r="B59" s="87" t="s">
        <v>250</v>
      </c>
      <c r="C59" s="88" t="s">
        <v>328</v>
      </c>
      <c r="D59" s="89" t="s">
        <v>376</v>
      </c>
    </row>
    <row r="60" spans="1:4" customFormat="1" x14ac:dyDescent="0.25">
      <c r="A60" s="86" t="str">
        <f t="shared" si="0"/>
        <v>Total number of days</v>
      </c>
      <c r="B60" s="87" t="s">
        <v>253</v>
      </c>
      <c r="C60" s="88" t="s">
        <v>329</v>
      </c>
      <c r="D60" s="89" t="s">
        <v>377</v>
      </c>
    </row>
    <row r="61" spans="1:4" customFormat="1" x14ac:dyDescent="0.25">
      <c r="A61" s="86" t="str">
        <f t="shared" si="0"/>
        <v>Grant requested</v>
      </c>
      <c r="B61" s="87" t="s">
        <v>274</v>
      </c>
      <c r="C61" s="88" t="s">
        <v>330</v>
      </c>
      <c r="D61" s="89" t="s">
        <v>378</v>
      </c>
    </row>
    <row r="62" spans="1:4" customFormat="1" x14ac:dyDescent="0.25">
      <c r="A62" s="86" t="str">
        <f t="shared" si="0"/>
        <v>Total Part III</v>
      </c>
      <c r="B62" s="87" t="s">
        <v>285</v>
      </c>
      <c r="C62" s="88" t="s">
        <v>331</v>
      </c>
      <c r="D62" s="89" t="s">
        <v>379</v>
      </c>
    </row>
    <row r="63" spans="1:4" customFormat="1" x14ac:dyDescent="0.25">
      <c r="A63" s="86" t="str">
        <f t="shared" si="0"/>
        <v>Part IV -</v>
      </c>
      <c r="B63" s="87" t="s">
        <v>275</v>
      </c>
      <c r="C63" s="88" t="s">
        <v>332</v>
      </c>
      <c r="D63" s="89" t="s">
        <v>380</v>
      </c>
    </row>
    <row r="64" spans="1:4" customFormat="1" ht="45" x14ac:dyDescent="0.25">
      <c r="A64" s="86" t="str">
        <f t="shared" si="0"/>
        <v xml:space="preserve">Additional funding for mobility activities realised within an Alliance  </v>
      </c>
      <c r="B64" s="87" t="s">
        <v>276</v>
      </c>
      <c r="C64" s="88" t="s">
        <v>333</v>
      </c>
      <c r="D64" s="89" t="s">
        <v>381</v>
      </c>
    </row>
    <row r="65" spans="1:4" customFormat="1" x14ac:dyDescent="0.25">
      <c r="A65" s="86" t="str">
        <f t="shared" si="0"/>
        <v xml:space="preserve"> (OPTIONAL)</v>
      </c>
      <c r="B65" s="87" t="s">
        <v>277</v>
      </c>
      <c r="C65" s="88" t="s">
        <v>334</v>
      </c>
      <c r="D65" s="89" t="s">
        <v>382</v>
      </c>
    </row>
    <row r="66" spans="1:4" customFormat="1" x14ac:dyDescent="0.25">
      <c r="A66" s="86" t="str">
        <f t="shared" si="0"/>
        <v>Travel costs</v>
      </c>
      <c r="B66" s="87" t="s">
        <v>294</v>
      </c>
      <c r="C66" s="88" t="s">
        <v>320</v>
      </c>
      <c r="D66" s="89" t="s">
        <v>383</v>
      </c>
    </row>
    <row r="67" spans="1:4" customFormat="1" x14ac:dyDescent="0.25">
      <c r="A67" s="86" t="str">
        <f t="shared" si="0"/>
        <v>Subsistence costs</v>
      </c>
      <c r="B67" s="87" t="s">
        <v>43</v>
      </c>
      <c r="C67" s="88" t="s">
        <v>313</v>
      </c>
      <c r="D67" s="89" t="s">
        <v>365</v>
      </c>
    </row>
    <row r="68" spans="1:4" customFormat="1" x14ac:dyDescent="0.25">
      <c r="A68" s="86" t="str">
        <f t="shared" si="0"/>
        <v>Distance</v>
      </c>
      <c r="B68" s="87" t="s">
        <v>38</v>
      </c>
      <c r="C68" s="88" t="s">
        <v>38</v>
      </c>
      <c r="D68" s="89" t="s">
        <v>384</v>
      </c>
    </row>
    <row r="69" spans="1:4" customFormat="1" x14ac:dyDescent="0.25">
      <c r="A69" s="86" t="str">
        <f t="shared" si="0"/>
        <v>Unit cost per participant</v>
      </c>
      <c r="B69" s="87" t="s">
        <v>279</v>
      </c>
      <c r="C69" s="88" t="s">
        <v>335</v>
      </c>
      <c r="D69" s="89" t="s">
        <v>385</v>
      </c>
    </row>
    <row r="70" spans="1:4" customFormat="1" x14ac:dyDescent="0.25">
      <c r="A70" s="86" t="str">
        <f t="shared" si="0"/>
        <v>Activity Type</v>
      </c>
      <c r="B70" s="87" t="s">
        <v>281</v>
      </c>
      <c r="C70" s="88" t="s">
        <v>336</v>
      </c>
      <c r="D70" s="89" t="s">
        <v>386</v>
      </c>
    </row>
    <row r="71" spans="1:4" customFormat="1" x14ac:dyDescent="0.25">
      <c r="A71" s="86" t="str">
        <f t="shared" si="0"/>
        <v>Unit cost per participant</v>
      </c>
      <c r="B71" s="87" t="s">
        <v>279</v>
      </c>
      <c r="C71" s="88" t="s">
        <v>335</v>
      </c>
      <c r="D71" s="89" t="s">
        <v>385</v>
      </c>
    </row>
    <row r="72" spans="1:4" customFormat="1" ht="30" x14ac:dyDescent="0.25">
      <c r="A72" s="86" t="str">
        <f t="shared" si="0"/>
        <v>Activities targeting staff up to the 14th day</v>
      </c>
      <c r="B72" s="87" t="s">
        <v>44</v>
      </c>
      <c r="C72" s="88" t="s">
        <v>337</v>
      </c>
      <c r="D72" s="89" t="s">
        <v>387</v>
      </c>
    </row>
    <row r="73" spans="1:4" customFormat="1" ht="30" x14ac:dyDescent="0.25">
      <c r="A73" s="86" t="str">
        <f t="shared" si="0"/>
        <v>Activities targeting staff between the 15th and 60th day</v>
      </c>
      <c r="B73" s="87" t="s">
        <v>46</v>
      </c>
      <c r="C73" s="88" t="s">
        <v>338</v>
      </c>
      <c r="D73" s="89" t="s">
        <v>388</v>
      </c>
    </row>
    <row r="74" spans="1:4" customFormat="1" ht="30" x14ac:dyDescent="0.25">
      <c r="A74" s="86" t="str">
        <f t="shared" si="0"/>
        <v>Activities targeting learners up to the 14th day</v>
      </c>
      <c r="B74" s="87" t="s">
        <v>45</v>
      </c>
      <c r="C74" s="88" t="s">
        <v>339</v>
      </c>
      <c r="D74" s="89" t="s">
        <v>389</v>
      </c>
    </row>
    <row r="75" spans="1:4" customFormat="1" ht="30" x14ac:dyDescent="0.25">
      <c r="A75" s="86" t="str">
        <f t="shared" si="0"/>
        <v>Activities targeting learners between the 15th and 60th day</v>
      </c>
      <c r="B75" s="87" t="s">
        <v>47</v>
      </c>
      <c r="C75" s="88" t="s">
        <v>340</v>
      </c>
      <c r="D75" s="89" t="s">
        <v>390</v>
      </c>
    </row>
    <row r="76" spans="1:4" customFormat="1" x14ac:dyDescent="0.25">
      <c r="A76" s="86" t="str">
        <f t="shared" si="0"/>
        <v>Partner</v>
      </c>
      <c r="B76" s="87" t="s">
        <v>284</v>
      </c>
      <c r="C76" s="88" t="s">
        <v>316</v>
      </c>
      <c r="D76" s="89" t="s">
        <v>284</v>
      </c>
    </row>
    <row r="77" spans="1:4" customFormat="1" x14ac:dyDescent="0.25">
      <c r="A77" s="86" t="str">
        <f t="shared" si="0"/>
        <v>Name</v>
      </c>
      <c r="B77" s="87" t="s">
        <v>282</v>
      </c>
      <c r="C77" s="88" t="s">
        <v>317</v>
      </c>
      <c r="D77" s="89" t="s">
        <v>282</v>
      </c>
    </row>
    <row r="78" spans="1:4" customFormat="1" x14ac:dyDescent="0.25">
      <c r="A78" s="86" t="str">
        <f t="shared" si="0"/>
        <v>Country</v>
      </c>
      <c r="B78" s="87" t="s">
        <v>0</v>
      </c>
      <c r="C78" s="88" t="s">
        <v>318</v>
      </c>
      <c r="D78" s="89" t="s">
        <v>368</v>
      </c>
    </row>
    <row r="79" spans="1:4" customFormat="1" x14ac:dyDescent="0.25">
      <c r="A79" s="86" t="str">
        <f t="shared" si="0"/>
        <v>Distance</v>
      </c>
      <c r="B79" s="87" t="s">
        <v>38</v>
      </c>
      <c r="C79" s="88" t="s">
        <v>38</v>
      </c>
      <c r="D79" s="89" t="s">
        <v>384</v>
      </c>
    </row>
    <row r="80" spans="1:4" customFormat="1" ht="45" x14ac:dyDescent="0.25">
      <c r="A80" s="86" t="str">
        <f t="shared" si="0"/>
        <v>Number of travels 
(from their place of location to the venue of the activity and return)</v>
      </c>
      <c r="B80" s="87" t="s">
        <v>419</v>
      </c>
      <c r="C80" s="88" t="s">
        <v>341</v>
      </c>
      <c r="D80" s="89" t="s">
        <v>391</v>
      </c>
    </row>
    <row r="81" spans="1:4" customFormat="1" x14ac:dyDescent="0.25">
      <c r="A81" s="86" t="str">
        <f t="shared" si="0"/>
        <v>Cost per participant</v>
      </c>
      <c r="B81" s="87" t="s">
        <v>278</v>
      </c>
      <c r="C81" s="88" t="s">
        <v>342</v>
      </c>
      <c r="D81" s="89" t="s">
        <v>392</v>
      </c>
    </row>
    <row r="82" spans="1:4" customFormat="1" x14ac:dyDescent="0.25">
      <c r="A82" s="86" t="str">
        <f t="shared" ref="A82:A132" si="1">+IF($B$1=$B$4,B82,IF($B$1=$C$4,C82,IF($B$1=$D$4,D82,B82)))</f>
        <v>Travel costs</v>
      </c>
      <c r="B82" s="87" t="s">
        <v>294</v>
      </c>
      <c r="C82" s="88" t="s">
        <v>320</v>
      </c>
      <c r="D82" s="89" t="s">
        <v>383</v>
      </c>
    </row>
    <row r="83" spans="1:4" customFormat="1" x14ac:dyDescent="0.25">
      <c r="A83" s="86" t="str">
        <f t="shared" si="1"/>
        <v>Activity type</v>
      </c>
      <c r="B83" s="87" t="s">
        <v>280</v>
      </c>
      <c r="C83" s="88" t="s">
        <v>336</v>
      </c>
      <c r="D83" s="89" t="s">
        <v>386</v>
      </c>
    </row>
    <row r="84" spans="1:4" customFormat="1" x14ac:dyDescent="0.25">
      <c r="A84" s="86" t="str">
        <f t="shared" si="1"/>
        <v>Number of days</v>
      </c>
      <c r="B84" s="87" t="s">
        <v>273</v>
      </c>
      <c r="C84" s="88" t="s">
        <v>326</v>
      </c>
      <c r="D84" s="89" t="s">
        <v>374</v>
      </c>
    </row>
    <row r="85" spans="1:4" customFormat="1" x14ac:dyDescent="0.25">
      <c r="A85" s="86" t="str">
        <f t="shared" si="1"/>
        <v>Unit cost per participant</v>
      </c>
      <c r="B85" s="87" t="s">
        <v>279</v>
      </c>
      <c r="C85" s="88" t="s">
        <v>335</v>
      </c>
      <c r="D85" s="89" t="s">
        <v>385</v>
      </c>
    </row>
    <row r="86" spans="1:4" customFormat="1" x14ac:dyDescent="0.25">
      <c r="A86" s="86" t="str">
        <f t="shared" si="1"/>
        <v>Subsistence costs</v>
      </c>
      <c r="B86" s="87" t="s">
        <v>43</v>
      </c>
      <c r="C86" s="88" t="s">
        <v>313</v>
      </c>
      <c r="D86" s="89" t="s">
        <v>365</v>
      </c>
    </row>
    <row r="87" spans="1:4" customFormat="1" x14ac:dyDescent="0.25">
      <c r="A87" s="86" t="str">
        <f t="shared" si="1"/>
        <v>Work Package Number</v>
      </c>
      <c r="B87" s="87" t="s">
        <v>251</v>
      </c>
      <c r="C87" s="88" t="s">
        <v>343</v>
      </c>
      <c r="D87" s="89" t="s">
        <v>393</v>
      </c>
    </row>
    <row r="88" spans="1:4" customFormat="1" x14ac:dyDescent="0.25">
      <c r="A88" s="86" t="str">
        <f t="shared" si="1"/>
        <v>Total Part IV</v>
      </c>
      <c r="B88" s="87" t="s">
        <v>286</v>
      </c>
      <c r="C88" s="88" t="s">
        <v>344</v>
      </c>
      <c r="D88" s="89" t="s">
        <v>394</v>
      </c>
    </row>
    <row r="89" spans="1:4" customFormat="1" x14ac:dyDescent="0.25">
      <c r="A89" s="86" t="str">
        <f t="shared" si="1"/>
        <v>Select your country</v>
      </c>
      <c r="B89" s="87" t="s">
        <v>288</v>
      </c>
      <c r="C89" s="88" t="s">
        <v>345</v>
      </c>
      <c r="D89" s="89" t="s">
        <v>395</v>
      </c>
    </row>
    <row r="90" spans="1:4" customFormat="1" x14ac:dyDescent="0.25">
      <c r="A90" s="68" t="str">
        <f t="shared" si="1"/>
        <v>COST CLAIM</v>
      </c>
      <c r="B90" s="69" t="s">
        <v>440</v>
      </c>
      <c r="C90" s="70" t="s">
        <v>467</v>
      </c>
      <c r="D90" s="71" t="s">
        <v>488</v>
      </c>
    </row>
    <row r="91" spans="1:4" customFormat="1" x14ac:dyDescent="0.25">
      <c r="A91" s="68" t="str">
        <f t="shared" si="1"/>
        <v>Start Date</v>
      </c>
      <c r="B91" s="69" t="s">
        <v>436</v>
      </c>
      <c r="C91" s="70" t="s">
        <v>468</v>
      </c>
      <c r="D91" s="71" t="s">
        <v>489</v>
      </c>
    </row>
    <row r="92" spans="1:4" customFormat="1" x14ac:dyDescent="0.25">
      <c r="A92" s="68" t="str">
        <f t="shared" si="1"/>
        <v>End Date</v>
      </c>
      <c r="B92" s="69" t="s">
        <v>437</v>
      </c>
      <c r="C92" s="70" t="s">
        <v>469</v>
      </c>
      <c r="D92" s="71" t="s">
        <v>490</v>
      </c>
    </row>
    <row r="93" spans="1:4" customFormat="1" x14ac:dyDescent="0.25">
      <c r="A93" s="68" t="str">
        <f t="shared" si="1"/>
        <v>Type of report</v>
      </c>
      <c r="B93" s="69" t="s">
        <v>421</v>
      </c>
      <c r="C93" s="70" t="s">
        <v>470</v>
      </c>
      <c r="D93" s="71" t="s">
        <v>491</v>
      </c>
    </row>
    <row r="94" spans="1:4" customFormat="1" x14ac:dyDescent="0.25">
      <c r="A94" s="68" t="str">
        <f t="shared" si="1"/>
        <v>Progress</v>
      </c>
      <c r="B94" s="69" t="s">
        <v>441</v>
      </c>
      <c r="C94" s="70" t="s">
        <v>471</v>
      </c>
      <c r="D94" s="71" t="s">
        <v>492</v>
      </c>
    </row>
    <row r="95" spans="1:4" customFormat="1" x14ac:dyDescent="0.25">
      <c r="A95" s="68" t="str">
        <f t="shared" si="1"/>
        <v>Final</v>
      </c>
      <c r="B95" s="69" t="s">
        <v>442</v>
      </c>
      <c r="C95" s="70" t="s">
        <v>442</v>
      </c>
      <c r="D95" s="71" t="s">
        <v>493</v>
      </c>
    </row>
    <row r="96" spans="1:4" customFormat="1" x14ac:dyDescent="0.25">
      <c r="A96" s="68" t="str">
        <f t="shared" si="1"/>
        <v>Grant agreement number</v>
      </c>
      <c r="B96" s="69" t="s">
        <v>523</v>
      </c>
      <c r="C96" s="70" t="s">
        <v>524</v>
      </c>
      <c r="D96" s="71" t="s">
        <v>525</v>
      </c>
    </row>
    <row r="97" spans="1:4" customFormat="1" x14ac:dyDescent="0.25">
      <c r="A97" s="68" t="str">
        <f t="shared" si="1"/>
        <v>Progress Report</v>
      </c>
      <c r="B97" s="69" t="s">
        <v>439</v>
      </c>
      <c r="C97" s="70" t="s">
        <v>473</v>
      </c>
      <c r="D97" s="71" t="s">
        <v>495</v>
      </c>
    </row>
    <row r="98" spans="1:4" customFormat="1" x14ac:dyDescent="0.25">
      <c r="A98" s="68" t="str">
        <f t="shared" si="1"/>
        <v>Approved</v>
      </c>
      <c r="B98" s="69" t="s">
        <v>443</v>
      </c>
      <c r="C98" s="70" t="s">
        <v>474</v>
      </c>
      <c r="D98" s="71" t="s">
        <v>496</v>
      </c>
    </row>
    <row r="99" spans="1:4" customFormat="1" x14ac:dyDescent="0.25">
      <c r="A99" s="68" t="str">
        <f t="shared" si="1"/>
        <v>Actual</v>
      </c>
      <c r="B99" s="69" t="s">
        <v>422</v>
      </c>
      <c r="C99" s="70" t="s">
        <v>475</v>
      </c>
      <c r="D99" s="71" t="s">
        <v>497</v>
      </c>
    </row>
    <row r="100" spans="1:4" customFormat="1" x14ac:dyDescent="0.25">
      <c r="A100" s="68" t="str">
        <f t="shared" si="1"/>
        <v>Prefinancing received</v>
      </c>
      <c r="B100" s="69" t="s">
        <v>424</v>
      </c>
      <c r="C100" s="70" t="s">
        <v>463</v>
      </c>
      <c r="D100" s="71" t="s">
        <v>498</v>
      </c>
    </row>
    <row r="101" spans="1:4" customFormat="1" ht="30" x14ac:dyDescent="0.25">
      <c r="A101" s="68" t="str">
        <f t="shared" ref="A101:A127" si="2">+IF($B$1=$B$4,B101,IF($B$1=$C$4,C101,IF($B$1=$D$4,D101,B101)))</f>
        <v xml:space="preserve">percentage of prefinancing received 
covered by incurred expenses </v>
      </c>
      <c r="B101" s="69" t="s">
        <v>434</v>
      </c>
      <c r="C101" s="70" t="s">
        <v>464</v>
      </c>
      <c r="D101" s="71" t="s">
        <v>499</v>
      </c>
    </row>
    <row r="102" spans="1:4" customFormat="1" x14ac:dyDescent="0.25">
      <c r="A102" s="68" t="str">
        <f t="shared" si="2"/>
        <v>amount of the 2nd prefinancing to be paid</v>
      </c>
      <c r="B102" s="69" t="s">
        <v>435</v>
      </c>
      <c r="C102" s="70" t="s">
        <v>476</v>
      </c>
      <c r="D102" s="71" t="s">
        <v>500</v>
      </c>
    </row>
    <row r="103" spans="1:4" customFormat="1" x14ac:dyDescent="0.25">
      <c r="A103" s="68" t="str">
        <f t="shared" si="2"/>
        <v>Final Report</v>
      </c>
      <c r="B103" s="69" t="s">
        <v>438</v>
      </c>
      <c r="C103" s="70" t="s">
        <v>477</v>
      </c>
      <c r="D103" s="71" t="s">
        <v>501</v>
      </c>
    </row>
    <row r="104" spans="1:4" customFormat="1" x14ac:dyDescent="0.25">
      <c r="A104" s="68" t="str">
        <f t="shared" si="2"/>
        <v>Approved</v>
      </c>
      <c r="B104" s="69" t="s">
        <v>443</v>
      </c>
      <c r="C104" s="70" t="s">
        <v>474</v>
      </c>
      <c r="D104" s="71" t="s">
        <v>496</v>
      </c>
    </row>
    <row r="105" spans="1:4" customFormat="1" x14ac:dyDescent="0.25">
      <c r="A105" s="68" t="str">
        <f t="shared" si="2"/>
        <v>Actual</v>
      </c>
      <c r="B105" s="69" t="s">
        <v>422</v>
      </c>
      <c r="C105" s="70" t="s">
        <v>475</v>
      </c>
      <c r="D105" s="71" t="s">
        <v>502</v>
      </c>
    </row>
    <row r="106" spans="1:4" customFormat="1" x14ac:dyDescent="0.25">
      <c r="A106" s="68" t="str">
        <f t="shared" si="2"/>
        <v>Claimed</v>
      </c>
      <c r="B106" s="69" t="s">
        <v>444</v>
      </c>
      <c r="C106" s="70" t="s">
        <v>478</v>
      </c>
      <c r="D106" s="71" t="s">
        <v>503</v>
      </c>
    </row>
    <row r="107" spans="1:4" customFormat="1" x14ac:dyDescent="0.25">
      <c r="A107" s="68" t="str">
        <f t="shared" si="2"/>
        <v>Prefinancing received</v>
      </c>
      <c r="B107" s="69" t="s">
        <v>424</v>
      </c>
      <c r="C107" s="70" t="s">
        <v>479</v>
      </c>
      <c r="D107" s="71" t="s">
        <v>504</v>
      </c>
    </row>
    <row r="108" spans="1:4" customFormat="1" x14ac:dyDescent="0.25">
      <c r="A108" s="68" t="str">
        <f t="shared" si="2"/>
        <v>interest</v>
      </c>
      <c r="B108" s="69" t="s">
        <v>425</v>
      </c>
      <c r="C108" s="70" t="s">
        <v>480</v>
      </c>
      <c r="D108" s="71" t="s">
        <v>505</v>
      </c>
    </row>
    <row r="109" spans="1:4" customFormat="1" x14ac:dyDescent="0.25">
      <c r="A109" s="68" t="str">
        <f t="shared" si="2"/>
        <v>Payment/Reimbursement</v>
      </c>
      <c r="B109" s="69" t="s">
        <v>445</v>
      </c>
      <c r="C109" s="70" t="s">
        <v>481</v>
      </c>
      <c r="D109" s="71" t="s">
        <v>506</v>
      </c>
    </row>
    <row r="110" spans="1:4" customFormat="1" x14ac:dyDescent="0.25">
      <c r="A110" s="68" t="str">
        <f t="shared" si="2"/>
        <v>Name of the person</v>
      </c>
      <c r="B110" s="69" t="s">
        <v>426</v>
      </c>
      <c r="C110" s="70" t="s">
        <v>482</v>
      </c>
      <c r="D110" s="71" t="s">
        <v>507</v>
      </c>
    </row>
    <row r="111" spans="1:4" customFormat="1" ht="30" x14ac:dyDescent="0.25">
      <c r="A111" s="68" t="str">
        <f t="shared" si="2"/>
        <v>Type of employment contract 
(national name on the contract)</v>
      </c>
      <c r="B111" s="69" t="s">
        <v>432</v>
      </c>
      <c r="C111" s="70" t="s">
        <v>483</v>
      </c>
      <c r="D111" s="71" t="s">
        <v>508</v>
      </c>
    </row>
    <row r="112" spans="1:4" customFormat="1" x14ac:dyDescent="0.25">
      <c r="A112" s="68" t="str">
        <f t="shared" si="2"/>
        <v>Name of the person</v>
      </c>
      <c r="B112" s="69" t="s">
        <v>426</v>
      </c>
      <c r="C112" s="70" t="s">
        <v>482</v>
      </c>
      <c r="D112" s="71" t="s">
        <v>507</v>
      </c>
    </row>
    <row r="113" spans="1:4" customFormat="1" x14ac:dyDescent="0.25">
      <c r="A113" s="68" t="str">
        <f t="shared" si="2"/>
        <v>Purpose of the activity</v>
      </c>
      <c r="B113" s="69" t="s">
        <v>433</v>
      </c>
      <c r="C113" s="70" t="s">
        <v>484</v>
      </c>
      <c r="D113" s="71" t="s">
        <v>509</v>
      </c>
    </row>
    <row r="114" spans="1:4" customFormat="1" x14ac:dyDescent="0.25">
      <c r="A114" s="68" t="str">
        <f t="shared" si="2"/>
        <v>Place of origin (City)</v>
      </c>
      <c r="B114" s="69" t="s">
        <v>429</v>
      </c>
      <c r="C114" s="70" t="s">
        <v>485</v>
      </c>
      <c r="D114" s="71" t="s">
        <v>510</v>
      </c>
    </row>
    <row r="115" spans="1:4" customFormat="1" x14ac:dyDescent="0.25">
      <c r="A115" s="68" t="str">
        <f t="shared" si="2"/>
        <v>Venue of destination (city)</v>
      </c>
      <c r="B115" s="69" t="s">
        <v>430</v>
      </c>
      <c r="C115" s="70" t="s">
        <v>486</v>
      </c>
      <c r="D115" s="71" t="s">
        <v>511</v>
      </c>
    </row>
    <row r="116" spans="1:4" customFormat="1" x14ac:dyDescent="0.25">
      <c r="A116" s="68" t="str">
        <f t="shared" si="2"/>
        <v>Geographical distance (air distance)</v>
      </c>
      <c r="B116" s="69" t="s">
        <v>431</v>
      </c>
      <c r="C116" s="70" t="s">
        <v>516</v>
      </c>
      <c r="D116" s="71" t="s">
        <v>512</v>
      </c>
    </row>
    <row r="117" spans="1:4" customFormat="1" ht="60" x14ac:dyDescent="0.25">
      <c r="A117" s="68" t="str">
        <f t="shared" si="2"/>
        <v>Number of travels 
(from their place of location to the venue of the activity and return)number of travels supported by evidences</v>
      </c>
      <c r="B117" s="69" t="s">
        <v>447</v>
      </c>
      <c r="C117" s="70" t="s">
        <v>465</v>
      </c>
      <c r="D117" s="71" t="s">
        <v>513</v>
      </c>
    </row>
    <row r="118" spans="1:4" customFormat="1" ht="45" x14ac:dyDescent="0.25">
      <c r="A118" s="68" t="str">
        <f t="shared" si="2"/>
        <v>Start date of the activity (authorisation to attend the activity from the organisation involved)</v>
      </c>
      <c r="B118" s="69" t="s">
        <v>446</v>
      </c>
      <c r="C118" s="70" t="s">
        <v>466</v>
      </c>
      <c r="D118" s="71" t="s">
        <v>514</v>
      </c>
    </row>
    <row r="119" spans="1:4" customFormat="1" x14ac:dyDescent="0.25">
      <c r="A119" s="68" t="str">
        <f t="shared" si="2"/>
        <v>End date of the activity</v>
      </c>
      <c r="B119" s="69" t="s">
        <v>428</v>
      </c>
      <c r="C119" s="70" t="s">
        <v>487</v>
      </c>
      <c r="D119" s="71" t="s">
        <v>515</v>
      </c>
    </row>
    <row r="120" spans="1:4" customFormat="1" ht="30" x14ac:dyDescent="0.25">
      <c r="A120" s="68" t="str">
        <f t="shared" si="2"/>
        <v>Not eligible amount exceeding Approved EU grant</v>
      </c>
      <c r="B120" s="69" t="s">
        <v>562</v>
      </c>
      <c r="C120" s="70" t="s">
        <v>563</v>
      </c>
      <c r="D120" s="71" t="s">
        <v>564</v>
      </c>
    </row>
    <row r="121" spans="1:4" customFormat="1" x14ac:dyDescent="0.25">
      <c r="A121" s="68" t="str">
        <f t="shared" si="2"/>
        <v>Eligible</v>
      </c>
      <c r="B121" s="69" t="s">
        <v>454</v>
      </c>
      <c r="C121" s="70" t="s">
        <v>565</v>
      </c>
      <c r="D121" s="71" t="s">
        <v>454</v>
      </c>
    </row>
    <row r="122" spans="1:4" customFormat="1" x14ac:dyDescent="0.25">
      <c r="A122" s="68">
        <f t="shared" si="2"/>
        <v>0</v>
      </c>
      <c r="B122" s="69"/>
      <c r="C122" s="70"/>
      <c r="D122" s="71"/>
    </row>
    <row r="123" spans="1:4" customFormat="1" x14ac:dyDescent="0.25">
      <c r="A123" s="68">
        <f t="shared" si="2"/>
        <v>0</v>
      </c>
      <c r="B123" s="69"/>
      <c r="C123" s="70"/>
      <c r="D123" s="71"/>
    </row>
    <row r="124" spans="1:4" customFormat="1" x14ac:dyDescent="0.25">
      <c r="A124" s="68">
        <f t="shared" si="2"/>
        <v>0</v>
      </c>
      <c r="B124" s="69"/>
      <c r="C124" s="70"/>
      <c r="D124" s="71"/>
    </row>
    <row r="125" spans="1:4" customFormat="1" x14ac:dyDescent="0.25">
      <c r="A125" s="68">
        <f t="shared" si="2"/>
        <v>0</v>
      </c>
      <c r="B125" s="69"/>
      <c r="C125" s="70"/>
      <c r="D125" s="71"/>
    </row>
    <row r="126" spans="1:4" customFormat="1" x14ac:dyDescent="0.25">
      <c r="A126" s="68">
        <f t="shared" si="2"/>
        <v>0</v>
      </c>
      <c r="B126" s="69"/>
      <c r="C126" s="70"/>
      <c r="D126" s="71"/>
    </row>
    <row r="127" spans="1:4" customFormat="1" x14ac:dyDescent="0.25">
      <c r="A127" s="68">
        <f t="shared" si="2"/>
        <v>0</v>
      </c>
      <c r="B127" s="69"/>
      <c r="C127" s="70"/>
      <c r="D127" s="71"/>
    </row>
    <row r="128" spans="1:4" customFormat="1" x14ac:dyDescent="0.25">
      <c r="A128" s="68">
        <f t="shared" si="1"/>
        <v>0</v>
      </c>
      <c r="B128" s="69"/>
      <c r="C128" s="70"/>
      <c r="D128" s="71"/>
    </row>
    <row r="129" spans="1:4" customFormat="1" x14ac:dyDescent="0.25">
      <c r="A129" s="68">
        <f t="shared" si="1"/>
        <v>0</v>
      </c>
      <c r="B129" s="69"/>
      <c r="C129" s="70"/>
      <c r="D129" s="71"/>
    </row>
    <row r="130" spans="1:4" customFormat="1" x14ac:dyDescent="0.25">
      <c r="A130" s="68">
        <f t="shared" si="1"/>
        <v>0</v>
      </c>
      <c r="B130" s="69"/>
      <c r="C130" s="70"/>
      <c r="D130" s="71"/>
    </row>
    <row r="131" spans="1:4" customFormat="1" x14ac:dyDescent="0.25">
      <c r="A131" s="68">
        <f t="shared" si="1"/>
        <v>0</v>
      </c>
      <c r="B131" s="69"/>
      <c r="C131" s="70"/>
      <c r="D131" s="71"/>
    </row>
    <row r="132" spans="1:4" customFormat="1" x14ac:dyDescent="0.25">
      <c r="A132" s="68">
        <f t="shared" si="1"/>
        <v>0</v>
      </c>
      <c r="B132" s="69"/>
      <c r="C132" s="70"/>
      <c r="D132" s="71"/>
    </row>
    <row r="133" spans="1:4" customFormat="1" hidden="1" x14ac:dyDescent="0.25">
      <c r="A133" s="62"/>
      <c r="B133" s="62"/>
      <c r="C133" s="62"/>
      <c r="D133" s="62"/>
    </row>
    <row r="134" spans="1:4" customFormat="1" hidden="1" x14ac:dyDescent="0.25">
      <c r="A134" s="62"/>
      <c r="B134" s="62"/>
      <c r="C134" s="62"/>
      <c r="D134" s="62"/>
    </row>
  </sheetData>
  <sheetProtection password="B1CD" sheet="1" objects="1" scenarios="1"/>
  <customSheetViews>
    <customSheetView guid="{A8A883A3-34E5-47E3-BCAC-BE7713531BD0}" hiddenRows="1" hiddenColumns="1" state="hidden">
      <pane ySplit="4" topLeftCell="A5" activePane="bottomLeft" state="frozen"/>
      <selection pane="bottomLeft" activeCell="D10" sqref="D10"/>
      <pageMargins left="0.7" right="0.7" top="0.75" bottom="0.75" header="0.3" footer="0.3"/>
      <pageSetup paperSize="9" orientation="portrait" r:id="rId1"/>
    </customSheetView>
    <customSheetView guid="{F3544430-7781-4FC0-A30C-4EB6DB229347}" hiddenRows="1" hiddenColumns="1" state="hidden">
      <pane ySplit="4" topLeftCell="A5" activePane="bottomLeft" state="frozen"/>
      <selection pane="bottomLeft" activeCell="D10" sqref="D10"/>
      <pageMargins left="0.7" right="0.7" top="0.75" bottom="0.75" header="0.3" footer="0.3"/>
      <pageSetup paperSize="9" orientation="portrait" r:id="rId2"/>
    </customSheetView>
    <customSheetView guid="{E42105C3-FB7D-4EA1-A232-A195D17E29EB}" hiddenRows="1" hiddenColumns="1" state="hidden">
      <pane ySplit="4" topLeftCell="A5" activePane="bottomLeft" state="frozen"/>
      <selection pane="bottomLeft" activeCell="D10" sqref="D10"/>
      <pageMargins left="0.7" right="0.7" top="0.75" bottom="0.75" header="0.3" footer="0.3"/>
      <pageSetup paperSize="9" orientation="portrait" r:id="rId3"/>
    </customSheetView>
  </customSheetViews>
  <pageMargins left="0.7" right="0.7" top="0.75" bottom="0.75" header="0.3" footer="0.3"/>
  <pageSetup paperSize="9" orientation="portrait"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"/>
  <sheetViews>
    <sheetView workbookViewId="0"/>
  </sheetViews>
  <sheetFormatPr defaultColWidth="9.140625" defaultRowHeight="15" x14ac:dyDescent="0.25"/>
  <sheetData/>
  <customSheetViews>
    <customSheetView guid="{A8A883A3-34E5-47E3-BCAC-BE7713531BD0}" state="hidden">
      <pageMargins left="0.7" right="0.7" top="0.75" bottom="0.75" header="0.3" footer="0.3"/>
    </customSheetView>
    <customSheetView guid="{F3544430-7781-4FC0-A30C-4EB6DB229347}" state="hidden">
      <pageMargins left="0.7" right="0.7" top="0.75" bottom="0.75" header="0.3" footer="0.3"/>
    </customSheetView>
    <customSheetView guid="{E42105C3-FB7D-4EA1-A232-A195D17E29EB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 filterMode="1"/>
  <dimension ref="A1:E119"/>
  <sheetViews>
    <sheetView workbookViewId="0">
      <selection activeCell="C15" sqref="C15"/>
    </sheetView>
  </sheetViews>
  <sheetFormatPr defaultColWidth="45.5703125" defaultRowHeight="15" x14ac:dyDescent="0.25"/>
  <sheetData>
    <row r="1" spans="1:5" ht="105" x14ac:dyDescent="0.25">
      <c r="A1" t="s">
        <v>259</v>
      </c>
      <c r="B1" t="s">
        <v>256</v>
      </c>
      <c r="C1" s="97" t="s">
        <v>522</v>
      </c>
    </row>
    <row r="4" spans="1:5" x14ac:dyDescent="0.25">
      <c r="A4" t="s">
        <v>259</v>
      </c>
      <c r="B4" t="s">
        <v>256</v>
      </c>
      <c r="C4" t="s">
        <v>257</v>
      </c>
      <c r="D4" t="s">
        <v>258</v>
      </c>
      <c r="E4" t="s">
        <v>255</v>
      </c>
    </row>
    <row r="5" spans="1:5" hidden="1" x14ac:dyDescent="0.25">
      <c r="A5" t="s">
        <v>222</v>
      </c>
      <c r="B5" t="s">
        <v>222</v>
      </c>
      <c r="C5" t="s">
        <v>266</v>
      </c>
      <c r="D5" t="s">
        <v>347</v>
      </c>
    </row>
    <row r="6" spans="1:5" x14ac:dyDescent="0.25">
      <c r="A6" t="s">
        <v>223</v>
      </c>
      <c r="B6" t="s">
        <v>223</v>
      </c>
      <c r="C6" t="s">
        <v>346</v>
      </c>
      <c r="D6" t="s">
        <v>348</v>
      </c>
    </row>
    <row r="7" spans="1:5" hidden="1" x14ac:dyDescent="0.25">
      <c r="A7" t="s">
        <v>4</v>
      </c>
      <c r="B7" t="s">
        <v>4</v>
      </c>
      <c r="C7" t="s">
        <v>295</v>
      </c>
      <c r="D7" t="s">
        <v>349</v>
      </c>
    </row>
    <row r="8" spans="1:5" hidden="1" x14ac:dyDescent="0.25">
      <c r="A8" t="s">
        <v>287</v>
      </c>
      <c r="B8" t="s">
        <v>287</v>
      </c>
      <c r="C8" t="s">
        <v>296</v>
      </c>
      <c r="D8" t="s">
        <v>350</v>
      </c>
    </row>
    <row r="9" spans="1:5" hidden="1" x14ac:dyDescent="0.25">
      <c r="A9" t="s">
        <v>293</v>
      </c>
      <c r="B9" t="s">
        <v>293</v>
      </c>
      <c r="C9" t="s">
        <v>297</v>
      </c>
      <c r="D9" t="s">
        <v>351</v>
      </c>
    </row>
    <row r="10" spans="1:5" hidden="1" x14ac:dyDescent="0.25">
      <c r="A10" t="s">
        <v>254</v>
      </c>
      <c r="B10" t="s">
        <v>254</v>
      </c>
      <c r="C10" t="s">
        <v>267</v>
      </c>
      <c r="D10" t="s">
        <v>268</v>
      </c>
    </row>
    <row r="11" spans="1:5" hidden="1" x14ac:dyDescent="0.25">
      <c r="A11" t="s">
        <v>6</v>
      </c>
      <c r="B11" t="s">
        <v>6</v>
      </c>
      <c r="C11" t="s">
        <v>6</v>
      </c>
      <c r="D11" t="s">
        <v>352</v>
      </c>
    </row>
    <row r="12" spans="1:5" hidden="1" x14ac:dyDescent="0.25">
      <c r="A12" t="s">
        <v>521</v>
      </c>
      <c r="B12" t="s">
        <v>521</v>
      </c>
      <c r="C12" t="s">
        <v>521</v>
      </c>
      <c r="D12" t="s">
        <v>521</v>
      </c>
      <c r="E12" t="s">
        <v>521</v>
      </c>
    </row>
    <row r="13" spans="1:5" hidden="1" x14ac:dyDescent="0.25">
      <c r="A13" t="s">
        <v>405</v>
      </c>
      <c r="B13" t="s">
        <v>405</v>
      </c>
      <c r="C13" t="s">
        <v>406</v>
      </c>
      <c r="D13" t="s">
        <v>407</v>
      </c>
    </row>
    <row r="14" spans="1:5" hidden="1" x14ac:dyDescent="0.25">
      <c r="A14" t="s">
        <v>408</v>
      </c>
      <c r="B14" t="s">
        <v>408</v>
      </c>
      <c r="C14" t="s">
        <v>409</v>
      </c>
      <c r="D14" t="s">
        <v>347</v>
      </c>
    </row>
    <row r="15" spans="1:5" x14ac:dyDescent="0.25">
      <c r="A15" t="s">
        <v>410</v>
      </c>
      <c r="B15" t="s">
        <v>410</v>
      </c>
      <c r="C15" t="s">
        <v>411</v>
      </c>
      <c r="D15" t="s">
        <v>412</v>
      </c>
    </row>
    <row r="16" spans="1:5" hidden="1" x14ac:dyDescent="0.25">
      <c r="A16" t="s">
        <v>290</v>
      </c>
      <c r="B16" t="s">
        <v>290</v>
      </c>
      <c r="C16" t="s">
        <v>298</v>
      </c>
      <c r="D16" t="s">
        <v>353</v>
      </c>
    </row>
    <row r="17" spans="1:5" hidden="1" x14ac:dyDescent="0.25">
      <c r="A17" t="s">
        <v>265</v>
      </c>
      <c r="B17" t="s">
        <v>265</v>
      </c>
      <c r="C17" t="s">
        <v>299</v>
      </c>
      <c r="D17" t="s">
        <v>354</v>
      </c>
    </row>
    <row r="18" spans="1:5" hidden="1" x14ac:dyDescent="0.25">
      <c r="A18" t="s">
        <v>521</v>
      </c>
      <c r="B18" t="s">
        <v>521</v>
      </c>
      <c r="C18" t="s">
        <v>521</v>
      </c>
      <c r="D18" t="s">
        <v>521</v>
      </c>
      <c r="E18" t="s">
        <v>521</v>
      </c>
    </row>
    <row r="19" spans="1:5" hidden="1" x14ac:dyDescent="0.25">
      <c r="A19" t="s">
        <v>252</v>
      </c>
      <c r="B19" t="s">
        <v>252</v>
      </c>
      <c r="C19" t="s">
        <v>300</v>
      </c>
      <c r="D19" t="s">
        <v>355</v>
      </c>
    </row>
    <row r="20" spans="1:5" hidden="1" x14ac:dyDescent="0.25">
      <c r="A20" t="s">
        <v>263</v>
      </c>
      <c r="B20" t="s">
        <v>263</v>
      </c>
      <c r="C20" t="s">
        <v>301</v>
      </c>
      <c r="D20" t="s">
        <v>416</v>
      </c>
    </row>
    <row r="21" spans="1:5" hidden="1" x14ac:dyDescent="0.25">
      <c r="A21" t="s">
        <v>264</v>
      </c>
      <c r="B21" t="s">
        <v>264</v>
      </c>
      <c r="C21" t="s">
        <v>302</v>
      </c>
      <c r="D21" t="s">
        <v>417</v>
      </c>
    </row>
    <row r="22" spans="1:5" hidden="1" x14ac:dyDescent="0.25">
      <c r="A22" t="s">
        <v>413</v>
      </c>
      <c r="B22" t="s">
        <v>413</v>
      </c>
      <c r="C22" t="s">
        <v>414</v>
      </c>
      <c r="D22" t="s">
        <v>415</v>
      </c>
    </row>
    <row r="23" spans="1:5" hidden="1" x14ac:dyDescent="0.25">
      <c r="A23" t="s">
        <v>292</v>
      </c>
      <c r="B23" t="s">
        <v>292</v>
      </c>
      <c r="C23" t="s">
        <v>303</v>
      </c>
      <c r="D23" t="s">
        <v>356</v>
      </c>
    </row>
    <row r="24" spans="1:5" hidden="1" x14ac:dyDescent="0.25">
      <c r="A24" t="s">
        <v>291</v>
      </c>
      <c r="B24" t="s">
        <v>291</v>
      </c>
      <c r="C24" t="s">
        <v>304</v>
      </c>
      <c r="D24" t="s">
        <v>357</v>
      </c>
    </row>
    <row r="25" spans="1:5" hidden="1" x14ac:dyDescent="0.25">
      <c r="A25" t="s">
        <v>260</v>
      </c>
      <c r="B25" t="s">
        <v>260</v>
      </c>
      <c r="C25" t="s">
        <v>305</v>
      </c>
      <c r="D25" t="s">
        <v>358</v>
      </c>
    </row>
    <row r="26" spans="1:5" hidden="1" x14ac:dyDescent="0.25">
      <c r="A26" t="s">
        <v>244</v>
      </c>
      <c r="B26" t="s">
        <v>244</v>
      </c>
      <c r="C26" t="s">
        <v>306</v>
      </c>
      <c r="D26" t="s">
        <v>359</v>
      </c>
    </row>
    <row r="27" spans="1:5" hidden="1" x14ac:dyDescent="0.25">
      <c r="A27" t="s">
        <v>269</v>
      </c>
      <c r="B27" t="s">
        <v>269</v>
      </c>
      <c r="C27" t="s">
        <v>307</v>
      </c>
      <c r="D27" t="s">
        <v>402</v>
      </c>
    </row>
    <row r="28" spans="1:5" hidden="1" x14ac:dyDescent="0.25">
      <c r="A28" t="s">
        <v>270</v>
      </c>
      <c r="B28" t="s">
        <v>270</v>
      </c>
      <c r="C28" t="s">
        <v>308</v>
      </c>
      <c r="D28" t="s">
        <v>403</v>
      </c>
    </row>
    <row r="29" spans="1:5" hidden="1" x14ac:dyDescent="0.25">
      <c r="A29" t="s">
        <v>247</v>
      </c>
      <c r="B29" t="s">
        <v>247</v>
      </c>
      <c r="C29" t="s">
        <v>247</v>
      </c>
      <c r="D29" t="s">
        <v>360</v>
      </c>
    </row>
    <row r="30" spans="1:5" hidden="1" x14ac:dyDescent="0.25">
      <c r="A30" t="s">
        <v>245</v>
      </c>
      <c r="B30" t="s">
        <v>245</v>
      </c>
      <c r="C30" t="s">
        <v>309</v>
      </c>
      <c r="D30" t="s">
        <v>361</v>
      </c>
    </row>
    <row r="31" spans="1:5" hidden="1" x14ac:dyDescent="0.25">
      <c r="A31" t="s">
        <v>17</v>
      </c>
      <c r="B31" t="s">
        <v>17</v>
      </c>
      <c r="C31" t="s">
        <v>310</v>
      </c>
      <c r="D31" t="s">
        <v>362</v>
      </c>
    </row>
    <row r="32" spans="1:5" hidden="1" x14ac:dyDescent="0.25">
      <c r="A32" t="s">
        <v>246</v>
      </c>
      <c r="B32" t="s">
        <v>246</v>
      </c>
      <c r="C32" t="s">
        <v>311</v>
      </c>
      <c r="D32" t="s">
        <v>363</v>
      </c>
    </row>
    <row r="33" spans="1:4" hidden="1" x14ac:dyDescent="0.25">
      <c r="A33" t="s">
        <v>294</v>
      </c>
      <c r="B33" t="s">
        <v>294</v>
      </c>
      <c r="C33" t="s">
        <v>312</v>
      </c>
      <c r="D33" t="s">
        <v>364</v>
      </c>
    </row>
    <row r="34" spans="1:4" hidden="1" x14ac:dyDescent="0.25">
      <c r="A34" t="s">
        <v>43</v>
      </c>
      <c r="B34" t="s">
        <v>43</v>
      </c>
      <c r="C34" t="s">
        <v>313</v>
      </c>
      <c r="D34" t="s">
        <v>365</v>
      </c>
    </row>
    <row r="35" spans="1:4" hidden="1" x14ac:dyDescent="0.25">
      <c r="A35" t="s">
        <v>5</v>
      </c>
      <c r="B35" t="s">
        <v>5</v>
      </c>
      <c r="C35" t="s">
        <v>5</v>
      </c>
      <c r="D35" t="s">
        <v>360</v>
      </c>
    </row>
    <row r="36" spans="1:4" hidden="1" x14ac:dyDescent="0.25">
      <c r="A36" t="s">
        <v>18</v>
      </c>
      <c r="B36" t="s">
        <v>18</v>
      </c>
      <c r="C36" t="s">
        <v>314</v>
      </c>
      <c r="D36" t="s">
        <v>366</v>
      </c>
    </row>
    <row r="37" spans="1:4" hidden="1" x14ac:dyDescent="0.25">
      <c r="A37" t="s">
        <v>400</v>
      </c>
      <c r="B37" t="s">
        <v>400</v>
      </c>
      <c r="C37" t="s">
        <v>396</v>
      </c>
      <c r="D37" t="s">
        <v>398</v>
      </c>
    </row>
    <row r="38" spans="1:4" hidden="1" x14ac:dyDescent="0.25">
      <c r="A38" t="s">
        <v>401</v>
      </c>
      <c r="B38" t="s">
        <v>401</v>
      </c>
      <c r="C38" t="s">
        <v>397</v>
      </c>
      <c r="D38" t="s">
        <v>399</v>
      </c>
    </row>
    <row r="39" spans="1:4" hidden="1" x14ac:dyDescent="0.25">
      <c r="A39" t="s">
        <v>261</v>
      </c>
      <c r="B39" t="s">
        <v>261</v>
      </c>
      <c r="C39" t="s">
        <v>261</v>
      </c>
      <c r="D39" t="s">
        <v>261</v>
      </c>
    </row>
    <row r="40" spans="1:4" hidden="1" x14ac:dyDescent="0.25">
      <c r="A40" t="s">
        <v>271</v>
      </c>
      <c r="B40" t="s">
        <v>271</v>
      </c>
      <c r="C40" t="s">
        <v>315</v>
      </c>
      <c r="D40" t="s">
        <v>367</v>
      </c>
    </row>
    <row r="41" spans="1:4" hidden="1" x14ac:dyDescent="0.25">
      <c r="A41" t="s">
        <v>283</v>
      </c>
      <c r="B41" t="s">
        <v>283</v>
      </c>
      <c r="C41" t="s">
        <v>316</v>
      </c>
      <c r="D41" t="s">
        <v>284</v>
      </c>
    </row>
    <row r="42" spans="1:4" hidden="1" x14ac:dyDescent="0.25">
      <c r="A42" t="s">
        <v>282</v>
      </c>
      <c r="B42" t="s">
        <v>282</v>
      </c>
      <c r="C42" t="s">
        <v>317</v>
      </c>
      <c r="D42" t="s">
        <v>282</v>
      </c>
    </row>
    <row r="43" spans="1:4" hidden="1" x14ac:dyDescent="0.25">
      <c r="A43" t="s">
        <v>0</v>
      </c>
      <c r="B43" t="s">
        <v>0</v>
      </c>
      <c r="C43" t="s">
        <v>318</v>
      </c>
      <c r="D43" t="s">
        <v>368</v>
      </c>
    </row>
    <row r="44" spans="1:4" hidden="1" x14ac:dyDescent="0.25">
      <c r="A44" t="s">
        <v>17</v>
      </c>
      <c r="B44" t="s">
        <v>17</v>
      </c>
      <c r="C44" t="s">
        <v>319</v>
      </c>
      <c r="D44" t="s">
        <v>362</v>
      </c>
    </row>
    <row r="45" spans="1:4" hidden="1" x14ac:dyDescent="0.25">
      <c r="A45" t="s">
        <v>294</v>
      </c>
      <c r="B45" t="s">
        <v>294</v>
      </c>
      <c r="C45" t="s">
        <v>320</v>
      </c>
      <c r="D45" t="s">
        <v>364</v>
      </c>
    </row>
    <row r="46" spans="1:4" hidden="1" x14ac:dyDescent="0.25">
      <c r="A46" t="s">
        <v>43</v>
      </c>
      <c r="B46" t="s">
        <v>43</v>
      </c>
      <c r="C46" t="s">
        <v>313</v>
      </c>
      <c r="D46" t="s">
        <v>365</v>
      </c>
    </row>
    <row r="47" spans="1:4" hidden="1" x14ac:dyDescent="0.25">
      <c r="A47" t="s">
        <v>16</v>
      </c>
      <c r="B47" t="s">
        <v>16</v>
      </c>
      <c r="C47" t="s">
        <v>306</v>
      </c>
      <c r="D47" t="s">
        <v>369</v>
      </c>
    </row>
    <row r="48" spans="1:4" hidden="1" x14ac:dyDescent="0.25">
      <c r="A48" t="s">
        <v>5</v>
      </c>
      <c r="B48" t="s">
        <v>5</v>
      </c>
      <c r="C48" t="s">
        <v>5</v>
      </c>
      <c r="D48" t="s">
        <v>360</v>
      </c>
    </row>
    <row r="49" spans="1:4" hidden="1" x14ac:dyDescent="0.25">
      <c r="A49" t="s">
        <v>262</v>
      </c>
      <c r="B49" t="s">
        <v>262</v>
      </c>
      <c r="C49" t="s">
        <v>321</v>
      </c>
      <c r="D49" t="s">
        <v>370</v>
      </c>
    </row>
    <row r="50" spans="1:4" hidden="1" x14ac:dyDescent="0.25">
      <c r="A50" t="s">
        <v>283</v>
      </c>
      <c r="B50" t="s">
        <v>283</v>
      </c>
      <c r="C50" t="s">
        <v>316</v>
      </c>
      <c r="D50" t="s">
        <v>284</v>
      </c>
    </row>
    <row r="51" spans="1:4" hidden="1" x14ac:dyDescent="0.25">
      <c r="A51" t="s">
        <v>282</v>
      </c>
      <c r="B51" t="s">
        <v>282</v>
      </c>
      <c r="C51" t="s">
        <v>317</v>
      </c>
      <c r="D51" t="s">
        <v>282</v>
      </c>
    </row>
    <row r="52" spans="1:4" hidden="1" x14ac:dyDescent="0.25">
      <c r="A52" t="s">
        <v>0</v>
      </c>
      <c r="B52" t="s">
        <v>0</v>
      </c>
      <c r="C52" t="s">
        <v>318</v>
      </c>
      <c r="D52" t="s">
        <v>368</v>
      </c>
    </row>
    <row r="53" spans="1:4" hidden="1" x14ac:dyDescent="0.25">
      <c r="A53" t="s">
        <v>1</v>
      </c>
      <c r="B53" t="s">
        <v>1</v>
      </c>
      <c r="C53" t="s">
        <v>322</v>
      </c>
      <c r="D53" t="s">
        <v>322</v>
      </c>
    </row>
    <row r="54" spans="1:4" hidden="1" x14ac:dyDescent="0.25">
      <c r="A54" t="s">
        <v>272</v>
      </c>
      <c r="B54" t="s">
        <v>272</v>
      </c>
      <c r="C54" t="s">
        <v>323</v>
      </c>
      <c r="D54" t="s">
        <v>371</v>
      </c>
    </row>
    <row r="55" spans="1:4" hidden="1" x14ac:dyDescent="0.25">
      <c r="A55" t="s">
        <v>2</v>
      </c>
      <c r="B55" t="s">
        <v>2</v>
      </c>
      <c r="C55" t="s">
        <v>324</v>
      </c>
      <c r="D55" t="s">
        <v>372</v>
      </c>
    </row>
    <row r="56" spans="1:4" hidden="1" x14ac:dyDescent="0.25">
      <c r="A56" t="s">
        <v>3</v>
      </c>
      <c r="B56" t="s">
        <v>3</v>
      </c>
      <c r="C56" t="s">
        <v>325</v>
      </c>
      <c r="D56" t="s">
        <v>373</v>
      </c>
    </row>
    <row r="57" spans="1:4" hidden="1" x14ac:dyDescent="0.25">
      <c r="A57" t="s">
        <v>273</v>
      </c>
      <c r="B57" t="s">
        <v>273</v>
      </c>
      <c r="C57" t="s">
        <v>326</v>
      </c>
      <c r="D57" t="s">
        <v>374</v>
      </c>
    </row>
    <row r="58" spans="1:4" hidden="1" x14ac:dyDescent="0.25">
      <c r="A58" t="s">
        <v>289</v>
      </c>
      <c r="B58" t="s">
        <v>289</v>
      </c>
      <c r="C58" t="s">
        <v>327</v>
      </c>
      <c r="D58" t="s">
        <v>375</v>
      </c>
    </row>
    <row r="59" spans="1:4" hidden="1" x14ac:dyDescent="0.25">
      <c r="A59" t="s">
        <v>250</v>
      </c>
      <c r="B59" t="s">
        <v>250</v>
      </c>
      <c r="C59" t="s">
        <v>328</v>
      </c>
      <c r="D59" t="s">
        <v>376</v>
      </c>
    </row>
    <row r="60" spans="1:4" hidden="1" x14ac:dyDescent="0.25">
      <c r="A60" t="s">
        <v>253</v>
      </c>
      <c r="B60" t="s">
        <v>253</v>
      </c>
      <c r="C60" t="s">
        <v>329</v>
      </c>
      <c r="D60" t="s">
        <v>377</v>
      </c>
    </row>
    <row r="61" spans="1:4" hidden="1" x14ac:dyDescent="0.25">
      <c r="A61" t="s">
        <v>274</v>
      </c>
      <c r="B61" t="s">
        <v>274</v>
      </c>
      <c r="C61" t="s">
        <v>330</v>
      </c>
      <c r="D61" t="s">
        <v>378</v>
      </c>
    </row>
    <row r="62" spans="1:4" hidden="1" x14ac:dyDescent="0.25">
      <c r="A62" t="s">
        <v>285</v>
      </c>
      <c r="B62" t="s">
        <v>285</v>
      </c>
      <c r="C62" t="s">
        <v>331</v>
      </c>
      <c r="D62" t="s">
        <v>379</v>
      </c>
    </row>
    <row r="63" spans="1:4" hidden="1" x14ac:dyDescent="0.25">
      <c r="A63" t="s">
        <v>275</v>
      </c>
      <c r="B63" t="s">
        <v>275</v>
      </c>
      <c r="C63" t="s">
        <v>332</v>
      </c>
      <c r="D63" t="s">
        <v>380</v>
      </c>
    </row>
    <row r="64" spans="1:4" hidden="1" x14ac:dyDescent="0.25">
      <c r="A64" t="s">
        <v>276</v>
      </c>
      <c r="B64" t="s">
        <v>276</v>
      </c>
      <c r="C64" t="s">
        <v>333</v>
      </c>
      <c r="D64" t="s">
        <v>381</v>
      </c>
    </row>
    <row r="65" spans="1:4" hidden="1" x14ac:dyDescent="0.25">
      <c r="A65" t="s">
        <v>277</v>
      </c>
      <c r="B65" t="s">
        <v>277</v>
      </c>
      <c r="C65" t="s">
        <v>334</v>
      </c>
      <c r="D65" t="s">
        <v>382</v>
      </c>
    </row>
    <row r="66" spans="1:4" hidden="1" x14ac:dyDescent="0.25">
      <c r="A66" t="s">
        <v>294</v>
      </c>
      <c r="B66" t="s">
        <v>294</v>
      </c>
      <c r="C66" t="s">
        <v>320</v>
      </c>
      <c r="D66" t="s">
        <v>383</v>
      </c>
    </row>
    <row r="67" spans="1:4" hidden="1" x14ac:dyDescent="0.25">
      <c r="A67" t="s">
        <v>43</v>
      </c>
      <c r="B67" t="s">
        <v>43</v>
      </c>
      <c r="C67" t="s">
        <v>313</v>
      </c>
      <c r="D67" t="s">
        <v>365</v>
      </c>
    </row>
    <row r="68" spans="1:4" hidden="1" x14ac:dyDescent="0.25">
      <c r="A68" t="s">
        <v>38</v>
      </c>
      <c r="B68" t="s">
        <v>38</v>
      </c>
      <c r="C68" t="s">
        <v>38</v>
      </c>
      <c r="D68" t="s">
        <v>384</v>
      </c>
    </row>
    <row r="69" spans="1:4" hidden="1" x14ac:dyDescent="0.25">
      <c r="A69" t="s">
        <v>279</v>
      </c>
      <c r="B69" t="s">
        <v>279</v>
      </c>
      <c r="C69" t="s">
        <v>335</v>
      </c>
      <c r="D69" t="s">
        <v>385</v>
      </c>
    </row>
    <row r="70" spans="1:4" hidden="1" x14ac:dyDescent="0.25">
      <c r="A70" t="s">
        <v>281</v>
      </c>
      <c r="B70" t="s">
        <v>281</v>
      </c>
      <c r="C70" t="s">
        <v>336</v>
      </c>
      <c r="D70" t="s">
        <v>386</v>
      </c>
    </row>
    <row r="71" spans="1:4" hidden="1" x14ac:dyDescent="0.25">
      <c r="A71" t="s">
        <v>279</v>
      </c>
      <c r="B71" t="s">
        <v>279</v>
      </c>
      <c r="C71" t="s">
        <v>335</v>
      </c>
      <c r="D71" t="s">
        <v>385</v>
      </c>
    </row>
    <row r="72" spans="1:4" hidden="1" x14ac:dyDescent="0.25">
      <c r="A72" t="s">
        <v>44</v>
      </c>
      <c r="B72" t="s">
        <v>44</v>
      </c>
      <c r="C72" t="s">
        <v>337</v>
      </c>
      <c r="D72" t="s">
        <v>387</v>
      </c>
    </row>
    <row r="73" spans="1:4" hidden="1" x14ac:dyDescent="0.25">
      <c r="A73" t="s">
        <v>46</v>
      </c>
      <c r="B73" t="s">
        <v>46</v>
      </c>
      <c r="C73" t="s">
        <v>338</v>
      </c>
      <c r="D73" t="s">
        <v>388</v>
      </c>
    </row>
    <row r="74" spans="1:4" hidden="1" x14ac:dyDescent="0.25">
      <c r="A74" t="s">
        <v>45</v>
      </c>
      <c r="B74" t="s">
        <v>45</v>
      </c>
      <c r="C74" t="s">
        <v>339</v>
      </c>
      <c r="D74" t="s">
        <v>389</v>
      </c>
    </row>
    <row r="75" spans="1:4" hidden="1" x14ac:dyDescent="0.25">
      <c r="A75" t="s">
        <v>47</v>
      </c>
      <c r="B75" t="s">
        <v>47</v>
      </c>
      <c r="C75" t="s">
        <v>340</v>
      </c>
      <c r="D75" t="s">
        <v>390</v>
      </c>
    </row>
    <row r="76" spans="1:4" hidden="1" x14ac:dyDescent="0.25">
      <c r="A76" t="s">
        <v>284</v>
      </c>
      <c r="B76" t="s">
        <v>284</v>
      </c>
      <c r="C76" t="s">
        <v>316</v>
      </c>
      <c r="D76" t="s">
        <v>284</v>
      </c>
    </row>
    <row r="77" spans="1:4" hidden="1" x14ac:dyDescent="0.25">
      <c r="A77" t="s">
        <v>282</v>
      </c>
      <c r="B77" t="s">
        <v>282</v>
      </c>
      <c r="C77" t="s">
        <v>317</v>
      </c>
      <c r="D77" t="s">
        <v>282</v>
      </c>
    </row>
    <row r="78" spans="1:4" hidden="1" x14ac:dyDescent="0.25">
      <c r="A78" t="s">
        <v>0</v>
      </c>
      <c r="B78" t="s">
        <v>0</v>
      </c>
      <c r="C78" t="s">
        <v>318</v>
      </c>
      <c r="D78" t="s">
        <v>368</v>
      </c>
    </row>
    <row r="79" spans="1:4" hidden="1" x14ac:dyDescent="0.25">
      <c r="A79" t="s">
        <v>38</v>
      </c>
      <c r="B79" t="s">
        <v>38</v>
      </c>
      <c r="C79" t="s">
        <v>38</v>
      </c>
      <c r="D79" t="s">
        <v>384</v>
      </c>
    </row>
    <row r="80" spans="1:4" hidden="1" x14ac:dyDescent="0.25">
      <c r="A80" t="s">
        <v>419</v>
      </c>
      <c r="B80" t="s">
        <v>419</v>
      </c>
      <c r="C80" t="s">
        <v>341</v>
      </c>
      <c r="D80" t="s">
        <v>391</v>
      </c>
    </row>
    <row r="81" spans="1:4" hidden="1" x14ac:dyDescent="0.25">
      <c r="A81" t="s">
        <v>278</v>
      </c>
      <c r="B81" t="s">
        <v>278</v>
      </c>
      <c r="C81" t="s">
        <v>342</v>
      </c>
      <c r="D81" t="s">
        <v>392</v>
      </c>
    </row>
    <row r="82" spans="1:4" hidden="1" x14ac:dyDescent="0.25">
      <c r="A82" t="s">
        <v>294</v>
      </c>
      <c r="B82" t="s">
        <v>294</v>
      </c>
      <c r="C82" t="s">
        <v>320</v>
      </c>
      <c r="D82" t="s">
        <v>383</v>
      </c>
    </row>
    <row r="83" spans="1:4" hidden="1" x14ac:dyDescent="0.25">
      <c r="A83" t="s">
        <v>280</v>
      </c>
      <c r="B83" t="s">
        <v>280</v>
      </c>
      <c r="C83" t="s">
        <v>336</v>
      </c>
      <c r="D83" t="s">
        <v>386</v>
      </c>
    </row>
    <row r="84" spans="1:4" hidden="1" x14ac:dyDescent="0.25">
      <c r="A84" t="s">
        <v>273</v>
      </c>
      <c r="B84" t="s">
        <v>273</v>
      </c>
      <c r="C84" t="s">
        <v>326</v>
      </c>
      <c r="D84" t="s">
        <v>374</v>
      </c>
    </row>
    <row r="85" spans="1:4" hidden="1" x14ac:dyDescent="0.25">
      <c r="A85" t="s">
        <v>279</v>
      </c>
      <c r="B85" t="s">
        <v>279</v>
      </c>
      <c r="C85" t="s">
        <v>335</v>
      </c>
      <c r="D85" t="s">
        <v>385</v>
      </c>
    </row>
    <row r="86" spans="1:4" hidden="1" x14ac:dyDescent="0.25">
      <c r="A86" t="s">
        <v>43</v>
      </c>
      <c r="B86" t="s">
        <v>43</v>
      </c>
      <c r="C86" t="s">
        <v>313</v>
      </c>
      <c r="D86" t="s">
        <v>365</v>
      </c>
    </row>
    <row r="87" spans="1:4" hidden="1" x14ac:dyDescent="0.25">
      <c r="A87" t="s">
        <v>251</v>
      </c>
      <c r="B87" t="s">
        <v>251</v>
      </c>
      <c r="C87" t="s">
        <v>343</v>
      </c>
      <c r="D87" t="s">
        <v>393</v>
      </c>
    </row>
    <row r="88" spans="1:4" hidden="1" x14ac:dyDescent="0.25">
      <c r="A88" t="s">
        <v>286</v>
      </c>
      <c r="B88" t="s">
        <v>286</v>
      </c>
      <c r="C88" t="s">
        <v>344</v>
      </c>
      <c r="D88" t="s">
        <v>394</v>
      </c>
    </row>
    <row r="89" spans="1:4" hidden="1" x14ac:dyDescent="0.25">
      <c r="A89" t="s">
        <v>288</v>
      </c>
      <c r="B89" t="s">
        <v>288</v>
      </c>
      <c r="C89" t="s">
        <v>345</v>
      </c>
      <c r="D89" t="s">
        <v>395</v>
      </c>
    </row>
    <row r="90" spans="1:4" hidden="1" x14ac:dyDescent="0.25">
      <c r="A90" t="s">
        <v>440</v>
      </c>
      <c r="B90" t="s">
        <v>440</v>
      </c>
      <c r="C90" t="s">
        <v>467</v>
      </c>
      <c r="D90" t="s">
        <v>488</v>
      </c>
    </row>
    <row r="91" spans="1:4" hidden="1" x14ac:dyDescent="0.25">
      <c r="A91" t="s">
        <v>436</v>
      </c>
      <c r="B91" t="s">
        <v>436</v>
      </c>
      <c r="C91" t="s">
        <v>468</v>
      </c>
      <c r="D91" t="s">
        <v>489</v>
      </c>
    </row>
    <row r="92" spans="1:4" hidden="1" x14ac:dyDescent="0.25">
      <c r="A92" t="s">
        <v>437</v>
      </c>
      <c r="B92" t="s">
        <v>437</v>
      </c>
      <c r="C92" t="s">
        <v>469</v>
      </c>
      <c r="D92" t="s">
        <v>490</v>
      </c>
    </row>
    <row r="93" spans="1:4" hidden="1" x14ac:dyDescent="0.25">
      <c r="A93" t="s">
        <v>421</v>
      </c>
      <c r="B93" t="s">
        <v>421</v>
      </c>
      <c r="C93" t="s">
        <v>470</v>
      </c>
      <c r="D93" t="s">
        <v>491</v>
      </c>
    </row>
    <row r="94" spans="1:4" hidden="1" x14ac:dyDescent="0.25">
      <c r="A94" t="s">
        <v>441</v>
      </c>
      <c r="B94" t="s">
        <v>441</v>
      </c>
      <c r="C94" t="s">
        <v>471</v>
      </c>
      <c r="D94" t="s">
        <v>492</v>
      </c>
    </row>
    <row r="95" spans="1:4" hidden="1" x14ac:dyDescent="0.25">
      <c r="A95" t="s">
        <v>442</v>
      </c>
      <c r="B95" t="s">
        <v>442</v>
      </c>
      <c r="C95" t="s">
        <v>442</v>
      </c>
      <c r="D95" t="s">
        <v>493</v>
      </c>
    </row>
    <row r="96" spans="1:4" hidden="1" x14ac:dyDescent="0.25">
      <c r="A96" t="s">
        <v>423</v>
      </c>
      <c r="B96" t="s">
        <v>423</v>
      </c>
      <c r="C96" t="s">
        <v>472</v>
      </c>
      <c r="D96" t="s">
        <v>494</v>
      </c>
    </row>
    <row r="97" spans="1:4" hidden="1" x14ac:dyDescent="0.25">
      <c r="A97" t="s">
        <v>439</v>
      </c>
      <c r="B97" t="s">
        <v>439</v>
      </c>
      <c r="C97" t="s">
        <v>473</v>
      </c>
      <c r="D97" t="s">
        <v>495</v>
      </c>
    </row>
    <row r="98" spans="1:4" hidden="1" x14ac:dyDescent="0.25">
      <c r="A98" t="s">
        <v>443</v>
      </c>
      <c r="B98" t="s">
        <v>443</v>
      </c>
      <c r="C98" t="s">
        <v>474</v>
      </c>
      <c r="D98" t="s">
        <v>496</v>
      </c>
    </row>
    <row r="99" spans="1:4" hidden="1" x14ac:dyDescent="0.25">
      <c r="A99" t="s">
        <v>422</v>
      </c>
      <c r="B99" t="s">
        <v>422</v>
      </c>
      <c r="C99" t="s">
        <v>475</v>
      </c>
      <c r="D99" t="s">
        <v>497</v>
      </c>
    </row>
    <row r="100" spans="1:4" hidden="1" x14ac:dyDescent="0.25">
      <c r="A100" t="s">
        <v>424</v>
      </c>
      <c r="B100" t="s">
        <v>424</v>
      </c>
      <c r="C100" t="s">
        <v>463</v>
      </c>
      <c r="D100" t="s">
        <v>498</v>
      </c>
    </row>
    <row r="101" spans="1:4" hidden="1" x14ac:dyDescent="0.25">
      <c r="A101" t="s">
        <v>434</v>
      </c>
      <c r="B101" t="s">
        <v>434</v>
      </c>
      <c r="C101" t="s">
        <v>464</v>
      </c>
      <c r="D101" t="s">
        <v>499</v>
      </c>
    </row>
    <row r="102" spans="1:4" hidden="1" x14ac:dyDescent="0.25">
      <c r="A102" t="s">
        <v>435</v>
      </c>
      <c r="B102" t="s">
        <v>435</v>
      </c>
      <c r="C102" t="s">
        <v>476</v>
      </c>
      <c r="D102" t="s">
        <v>500</v>
      </c>
    </row>
    <row r="103" spans="1:4" hidden="1" x14ac:dyDescent="0.25">
      <c r="A103" t="s">
        <v>438</v>
      </c>
      <c r="B103" t="s">
        <v>438</v>
      </c>
      <c r="C103" t="s">
        <v>477</v>
      </c>
      <c r="D103" t="s">
        <v>501</v>
      </c>
    </row>
    <row r="104" spans="1:4" hidden="1" x14ac:dyDescent="0.25">
      <c r="A104" t="s">
        <v>443</v>
      </c>
      <c r="B104" t="s">
        <v>443</v>
      </c>
      <c r="C104" t="s">
        <v>474</v>
      </c>
      <c r="D104" t="s">
        <v>496</v>
      </c>
    </row>
    <row r="105" spans="1:4" hidden="1" x14ac:dyDescent="0.25">
      <c r="A105" t="s">
        <v>422</v>
      </c>
      <c r="B105" t="s">
        <v>422</v>
      </c>
      <c r="C105" t="s">
        <v>475</v>
      </c>
      <c r="D105" t="s">
        <v>502</v>
      </c>
    </row>
    <row r="106" spans="1:4" hidden="1" x14ac:dyDescent="0.25">
      <c r="A106" t="s">
        <v>444</v>
      </c>
      <c r="B106" t="s">
        <v>444</v>
      </c>
      <c r="C106" t="s">
        <v>478</v>
      </c>
      <c r="D106" t="s">
        <v>503</v>
      </c>
    </row>
    <row r="107" spans="1:4" hidden="1" x14ac:dyDescent="0.25">
      <c r="A107" t="s">
        <v>424</v>
      </c>
      <c r="B107" t="s">
        <v>424</v>
      </c>
      <c r="C107" t="s">
        <v>479</v>
      </c>
      <c r="D107" t="s">
        <v>504</v>
      </c>
    </row>
    <row r="108" spans="1:4" hidden="1" x14ac:dyDescent="0.25">
      <c r="A108" t="s">
        <v>425</v>
      </c>
      <c r="B108" t="s">
        <v>425</v>
      </c>
      <c r="C108" t="s">
        <v>480</v>
      </c>
      <c r="D108" t="s">
        <v>505</v>
      </c>
    </row>
    <row r="109" spans="1:4" hidden="1" x14ac:dyDescent="0.25">
      <c r="A109" t="s">
        <v>445</v>
      </c>
      <c r="B109" t="s">
        <v>445</v>
      </c>
      <c r="C109" t="s">
        <v>481</v>
      </c>
      <c r="D109" t="s">
        <v>506</v>
      </c>
    </row>
    <row r="110" spans="1:4" hidden="1" x14ac:dyDescent="0.25">
      <c r="A110" t="s">
        <v>426</v>
      </c>
      <c r="B110" t="s">
        <v>426</v>
      </c>
      <c r="C110" t="s">
        <v>482</v>
      </c>
      <c r="D110" t="s">
        <v>507</v>
      </c>
    </row>
    <row r="111" spans="1:4" hidden="1" x14ac:dyDescent="0.25">
      <c r="A111" t="s">
        <v>432</v>
      </c>
      <c r="B111" t="s">
        <v>432</v>
      </c>
      <c r="C111" t="s">
        <v>483</v>
      </c>
      <c r="D111" t="s">
        <v>508</v>
      </c>
    </row>
    <row r="112" spans="1:4" hidden="1" x14ac:dyDescent="0.25">
      <c r="A112" t="s">
        <v>426</v>
      </c>
      <c r="B112" t="s">
        <v>426</v>
      </c>
      <c r="C112" t="s">
        <v>482</v>
      </c>
      <c r="D112" t="s">
        <v>507</v>
      </c>
    </row>
    <row r="113" spans="1:4" hidden="1" x14ac:dyDescent="0.25">
      <c r="A113" t="s">
        <v>433</v>
      </c>
      <c r="B113" t="s">
        <v>433</v>
      </c>
      <c r="C113" t="s">
        <v>484</v>
      </c>
      <c r="D113" t="s">
        <v>509</v>
      </c>
    </row>
    <row r="114" spans="1:4" hidden="1" x14ac:dyDescent="0.25">
      <c r="A114" t="s">
        <v>429</v>
      </c>
      <c r="B114" t="s">
        <v>429</v>
      </c>
      <c r="C114" t="s">
        <v>485</v>
      </c>
      <c r="D114" t="s">
        <v>510</v>
      </c>
    </row>
    <row r="115" spans="1:4" hidden="1" x14ac:dyDescent="0.25">
      <c r="A115" t="s">
        <v>430</v>
      </c>
      <c r="B115" t="s">
        <v>430</v>
      </c>
      <c r="C115" t="s">
        <v>486</v>
      </c>
      <c r="D115" t="s">
        <v>511</v>
      </c>
    </row>
    <row r="116" spans="1:4" hidden="1" x14ac:dyDescent="0.25">
      <c r="A116" t="s">
        <v>431</v>
      </c>
      <c r="B116" t="s">
        <v>431</v>
      </c>
      <c r="C116" t="s">
        <v>516</v>
      </c>
      <c r="D116" t="s">
        <v>512</v>
      </c>
    </row>
    <row r="117" spans="1:4" hidden="1" x14ac:dyDescent="0.25">
      <c r="A117" t="s">
        <v>447</v>
      </c>
      <c r="B117" t="s">
        <v>447</v>
      </c>
      <c r="C117" t="s">
        <v>465</v>
      </c>
      <c r="D117" t="s">
        <v>513</v>
      </c>
    </row>
    <row r="118" spans="1:4" hidden="1" x14ac:dyDescent="0.25">
      <c r="A118" t="s">
        <v>446</v>
      </c>
      <c r="B118" t="s">
        <v>446</v>
      </c>
      <c r="C118" t="s">
        <v>466</v>
      </c>
      <c r="D118" t="s">
        <v>514</v>
      </c>
    </row>
    <row r="119" spans="1:4" hidden="1" x14ac:dyDescent="0.25">
      <c r="A119" t="s">
        <v>428</v>
      </c>
      <c r="B119" t="s">
        <v>428</v>
      </c>
      <c r="C119" t="s">
        <v>487</v>
      </c>
      <c r="D119" t="s">
        <v>515</v>
      </c>
    </row>
  </sheetData>
  <autoFilter ref="A4:E119">
    <filterColumn colId="2">
      <filters>
        <filter val="Alliances sectorielles pour les competences"/>
        <filter val="Alliances sectorielles pour les compétences"/>
      </filters>
    </filterColumn>
  </autoFilter>
  <customSheetViews>
    <customSheetView guid="{A8A883A3-34E5-47E3-BCAC-BE7713531BD0}" filter="1" showAutoFilter="1" state="hidden">
      <selection activeCell="C15" sqref="C15"/>
      <pageMargins left="0.7" right="0.7" top="0.75" bottom="0.75" header="0.3" footer="0.3"/>
      <autoFilter ref="A4:E119">
        <filterColumn colId="2">
          <filters>
            <filter val="Alliances sectorielles pour les competences"/>
            <filter val="Alliances sectorielles pour les compétences"/>
          </filters>
        </filterColumn>
      </autoFilter>
    </customSheetView>
    <customSheetView guid="{F3544430-7781-4FC0-A30C-4EB6DB229347}" filter="1" showAutoFilter="1" state="hidden">
      <selection activeCell="C15" sqref="C15"/>
      <pageMargins left="0.7" right="0.7" top="0.75" bottom="0.75" header="0.3" footer="0.3"/>
      <autoFilter ref="A4:E119">
        <filterColumn colId="2">
          <filters>
            <filter val="Alliances sectorielles pour les competences"/>
            <filter val="Alliances sectorielles pour les compétences"/>
          </filters>
        </filterColumn>
      </autoFilter>
    </customSheetView>
    <customSheetView guid="{E42105C3-FB7D-4EA1-A232-A195D17E29EB}" filter="1" showAutoFilter="1" state="hidden">
      <selection activeCell="C15" sqref="C15"/>
      <pageMargins left="0.7" right="0.7" top="0.75" bottom="0.75" header="0.3" footer="0.3"/>
      <autoFilter ref="A4:E119">
        <filterColumn colId="2">
          <filters>
            <filter val="Alliances sectorielles pour les competences"/>
            <filter val="Alliances sectorielles pour les compétences"/>
          </filters>
        </filterColumn>
      </autoFilter>
    </customSheetView>
  </customSheetView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"/>
  <sheetViews>
    <sheetView workbookViewId="0"/>
  </sheetViews>
  <sheetFormatPr defaultColWidth="9.140625" defaultRowHeight="15" x14ac:dyDescent="0.25"/>
  <sheetData/>
  <customSheetViews>
    <customSheetView guid="{A8A883A3-34E5-47E3-BCAC-BE7713531BD0}">
      <pageMargins left="0.7" right="0.7" top="0.75" bottom="0.75" header="0.3" footer="0.3"/>
    </customSheetView>
    <customSheetView guid="{F3544430-7781-4FC0-A30C-4EB6DB229347}">
      <pageMargins left="0.7" right="0.7" top="0.75" bottom="0.75" header="0.3" footer="0.3"/>
    </customSheetView>
    <customSheetView guid="{E42105C3-FB7D-4EA1-A232-A195D17E29EB}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Final Statement</vt:lpstr>
      <vt:lpstr>II.Distribution of grant</vt:lpstr>
      <vt:lpstr>III. Project implementation sup</vt:lpstr>
      <vt:lpstr>IV. Learning mobility-optional</vt:lpstr>
      <vt:lpstr>Ceiling - Project impl.</vt:lpstr>
      <vt:lpstr>Translation</vt:lpstr>
      <vt:lpstr>Sheet1</vt:lpstr>
      <vt:lpstr>Sheet2</vt:lpstr>
      <vt:lpstr>Sheet3</vt:lpstr>
      <vt:lpstr>Countries</vt:lpstr>
      <vt:lpstr>'Ceiling - Project impl.'!Print_Area</vt:lpstr>
      <vt:lpstr>Translation!Print_Area</vt:lpstr>
      <vt:lpstr>'III. Project implementation sup'!Print_Titles</vt:lpstr>
      <vt:lpstr>'IV. Learning mobility-optional'!Print_Titles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Alliaces detailed Budget v.1.0</dc:title>
  <dc:creator>CARBONI Damiano (EACEA)</dc:creator>
  <dc:description>Alliances detailed budget V.1.0</dc:description>
  <cp:lastModifiedBy>MINUCCI Delfido (EACEA)</cp:lastModifiedBy>
  <cp:lastPrinted>2022-02-17T17:37:41Z</cp:lastPrinted>
  <dcterms:created xsi:type="dcterms:W3CDTF">2013-09-27T15:40:24Z</dcterms:created>
  <dcterms:modified xsi:type="dcterms:W3CDTF">2022-03-22T14:25:08Z</dcterms:modified>
</cp:coreProperties>
</file>