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et1.cec.eu.int\HOMES\121\benitmz\Desktop\"/>
    </mc:Choice>
  </mc:AlternateContent>
  <bookViews>
    <workbookView xWindow="0" yWindow="0" windowWidth="28800" windowHeight="12000" tabRatio="806" firstSheet="8" activeTab="15"/>
  </bookViews>
  <sheets>
    <sheet name="READ ME" sheetId="91" r:id="rId1"/>
    <sheet name="Progress Statement Analysis" sheetId="109" state="hidden" r:id="rId2"/>
    <sheet name="Financial Statement Analysis" sheetId="107" state="hidden" r:id="rId3"/>
    <sheet name="1 Consolidated Summary  Budget" sheetId="96" r:id="rId4"/>
    <sheet name="2 Expenditure per WPs" sheetId="90" r:id="rId5"/>
    <sheet name="Detailed exp project leader" sheetId="16" r:id="rId6"/>
    <sheet name="Detailed exp partner 2" sheetId="106" r:id="rId7"/>
    <sheet name="Detailed exp partner 3" sheetId="105" r:id="rId8"/>
    <sheet name="Detailed exp partner 4" sheetId="104" r:id="rId9"/>
    <sheet name="Detailed exp partner 5" sheetId="103" r:id="rId10"/>
    <sheet name="Detailed exp partner 6" sheetId="102" r:id="rId11"/>
    <sheet name="Detailed exp partner 7" sheetId="101" r:id="rId12"/>
    <sheet name="Detailed exp partner 8" sheetId="99" r:id="rId13"/>
    <sheet name="Detailed exp partner 9" sheetId="98" r:id="rId14"/>
    <sheet name="Detailed exp partner 10" sheetId="97" r:id="rId15"/>
    <sheet name="Detailed exp partner 11" sheetId="94" r:id="rId16"/>
  </sheets>
  <externalReferences>
    <externalReference r:id="rId17"/>
  </externalReferences>
  <definedNames>
    <definedName name="_xlnm._FilterDatabase" localSheetId="14" hidden="1">'Detailed exp partner 10'!$A$8:$R$8</definedName>
    <definedName name="_xlnm._FilterDatabase" localSheetId="15" hidden="1">'Detailed exp partner 11'!$A$8:$R$8</definedName>
    <definedName name="_xlnm._FilterDatabase" localSheetId="6" hidden="1">'Detailed exp partner 2'!$A$8:$R$8</definedName>
    <definedName name="_xlnm._FilterDatabase" localSheetId="7" hidden="1">'Detailed exp partner 3'!$A$8:$R$8</definedName>
    <definedName name="_xlnm._FilterDatabase" localSheetId="8" hidden="1">'Detailed exp partner 4'!$A$8:$R$8</definedName>
    <definedName name="_xlnm._FilterDatabase" localSheetId="9" hidden="1">'Detailed exp partner 5'!$A$8:$R$8</definedName>
    <definedName name="_xlnm._FilterDatabase" localSheetId="10" hidden="1">'Detailed exp partner 6'!$A$8:$R$8</definedName>
    <definedName name="_xlnm._FilterDatabase" localSheetId="11" hidden="1">'Detailed exp partner 7'!$A$8:$R$8</definedName>
    <definedName name="_xlnm._FilterDatabase" localSheetId="12" hidden="1">'Detailed exp partner 8'!$A$8:$R$8</definedName>
    <definedName name="_xlnm._FilterDatabase" localSheetId="13" hidden="1">'Detailed exp partner 9'!$A$8:$R$8</definedName>
    <definedName name="_xlnm._FilterDatabase" localSheetId="5" hidden="1">'Detailed exp project leader'!$A$8:$R$8</definedName>
    <definedName name="_xlnm.Print_Area" localSheetId="3">'1 Consolidated Summary  Budget'!$A$1:$I$67</definedName>
    <definedName name="_xlnm.Print_Area" localSheetId="14">'Detailed exp partner 10'!$A$1:$Q$187</definedName>
    <definedName name="_xlnm.Print_Area" localSheetId="15">'Detailed exp partner 11'!$A$1:$Q$187</definedName>
    <definedName name="_xlnm.Print_Area" localSheetId="6">'Detailed exp partner 2'!$A$1:$Q$189</definedName>
    <definedName name="_xlnm.Print_Area" localSheetId="7">'Detailed exp partner 3'!$A$1:$Q$186</definedName>
    <definedName name="_xlnm.Print_Area" localSheetId="8">'Detailed exp partner 4'!$A$1:$Q$186</definedName>
    <definedName name="_xlnm.Print_Area" localSheetId="9">'Detailed exp partner 5'!$A$1:$Q$188</definedName>
    <definedName name="_xlnm.Print_Area" localSheetId="10">'Detailed exp partner 6'!$A$1:$Q$189</definedName>
    <definedName name="_xlnm.Print_Area" localSheetId="11">'Detailed exp partner 7'!$A$1:$Q$187</definedName>
    <definedName name="_xlnm.Print_Area" localSheetId="12">'Detailed exp partner 8'!$A$1:$Q$187</definedName>
    <definedName name="_xlnm.Print_Area" localSheetId="13">'Detailed exp partner 9'!$A$1:$Q$187</definedName>
    <definedName name="_xlnm.Print_Area" localSheetId="5">'Detailed exp project leader'!$A$1:$L$187</definedName>
    <definedName name="_xlnm.Print_Titles" localSheetId="3">'1 Consolidated Summary  Budget'!$1:$7</definedName>
    <definedName name="_xlnm.Print_Titles" localSheetId="14">'Detailed exp partner 10'!$1:$7</definedName>
    <definedName name="_xlnm.Print_Titles" localSheetId="15">'Detailed exp partner 11'!$1:$7</definedName>
    <definedName name="_xlnm.Print_Titles" localSheetId="6">'Detailed exp partner 2'!$1:$7</definedName>
    <definedName name="_xlnm.Print_Titles" localSheetId="7">'Detailed exp partner 3'!$1:$7</definedName>
    <definedName name="_xlnm.Print_Titles" localSheetId="8">'Detailed exp partner 4'!$1:$7</definedName>
    <definedName name="_xlnm.Print_Titles" localSheetId="9">'Detailed exp partner 5'!$1:$7</definedName>
    <definedName name="_xlnm.Print_Titles" localSheetId="10">'Detailed exp partner 6'!$1:$7</definedName>
    <definedName name="_xlnm.Print_Titles" localSheetId="11">'Detailed exp partner 7'!$1:$7</definedName>
    <definedName name="_xlnm.Print_Titles" localSheetId="12">'Detailed exp partner 8'!$1:$7</definedName>
    <definedName name="_xlnm.Print_Titles" localSheetId="13">'Detailed exp partner 9'!$1:$7</definedName>
    <definedName name="_xlnm.Print_Titles" localSheetId="5">'Detailed exp project leader'!$1:$7</definedName>
  </definedNames>
  <calcPr calcId="162913"/>
</workbook>
</file>

<file path=xl/calcChain.xml><?xml version="1.0" encoding="utf-8"?>
<calcChain xmlns="http://schemas.openxmlformats.org/spreadsheetml/2006/main">
  <c r="J9" i="16" l="1"/>
  <c r="J8" i="16" s="1"/>
  <c r="B11" i="90" l="1"/>
  <c r="B10" i="90"/>
  <c r="J8" i="94"/>
  <c r="J8" i="97"/>
  <c r="J8" i="98"/>
  <c r="J8" i="99"/>
  <c r="J8" i="101"/>
  <c r="J8" i="102"/>
  <c r="J8" i="103"/>
  <c r="J8" i="104"/>
  <c r="J8" i="105"/>
  <c r="E38" i="90" l="1"/>
  <c r="E37" i="90"/>
  <c r="E36" i="90"/>
  <c r="E35" i="90"/>
  <c r="E34" i="90"/>
  <c r="E33" i="90"/>
  <c r="E32" i="90"/>
  <c r="E31" i="90"/>
  <c r="E30" i="90"/>
  <c r="E29" i="90"/>
  <c r="E28" i="90"/>
  <c r="E27" i="90"/>
  <c r="E26" i="90"/>
  <c r="E25" i="90"/>
  <c r="E24" i="90"/>
  <c r="E23" i="90"/>
  <c r="E22" i="90"/>
  <c r="E21" i="90"/>
  <c r="E20" i="90"/>
  <c r="E19" i="90"/>
  <c r="E18" i="90"/>
  <c r="E17" i="90"/>
  <c r="E16" i="90"/>
  <c r="E15" i="90"/>
  <c r="E14" i="90"/>
  <c r="E13" i="90"/>
  <c r="E12" i="90"/>
  <c r="E10" i="90"/>
  <c r="D38" i="90"/>
  <c r="D37" i="90"/>
  <c r="D36" i="90"/>
  <c r="D35" i="90"/>
  <c r="D34" i="90"/>
  <c r="D33" i="90"/>
  <c r="D32" i="90"/>
  <c r="D31" i="90"/>
  <c r="D30" i="90"/>
  <c r="D29" i="90"/>
  <c r="D28" i="90"/>
  <c r="D27" i="90"/>
  <c r="D26" i="90"/>
  <c r="D25" i="90"/>
  <c r="D24" i="90"/>
  <c r="D23" i="90"/>
  <c r="D22" i="90"/>
  <c r="D21" i="90"/>
  <c r="D20" i="90"/>
  <c r="D19" i="90"/>
  <c r="D18" i="90"/>
  <c r="D17" i="90"/>
  <c r="D16" i="90"/>
  <c r="D15" i="90"/>
  <c r="D14" i="90"/>
  <c r="D13" i="90"/>
  <c r="D12" i="90"/>
  <c r="D10" i="90"/>
  <c r="D9" i="90"/>
  <c r="C38" i="90"/>
  <c r="C37" i="90"/>
  <c r="C36" i="90"/>
  <c r="C35" i="90"/>
  <c r="C34" i="90"/>
  <c r="C33" i="90"/>
  <c r="C32" i="90"/>
  <c r="C31" i="90"/>
  <c r="C30" i="90"/>
  <c r="C29" i="90"/>
  <c r="C28" i="90"/>
  <c r="C27" i="90"/>
  <c r="C26" i="90"/>
  <c r="C25" i="90"/>
  <c r="C24" i="90"/>
  <c r="C23" i="90"/>
  <c r="C22" i="90"/>
  <c r="C21" i="90"/>
  <c r="C20" i="90"/>
  <c r="C19" i="90"/>
  <c r="C18" i="90"/>
  <c r="C17" i="90"/>
  <c r="C16" i="90"/>
  <c r="C15" i="90"/>
  <c r="C14" i="90"/>
  <c r="C13" i="90"/>
  <c r="C12" i="90"/>
  <c r="C11" i="90"/>
  <c r="C10" i="90"/>
  <c r="C9" i="90"/>
  <c r="B38" i="90"/>
  <c r="B37" i="90"/>
  <c r="B36" i="90"/>
  <c r="B35" i="90"/>
  <c r="B34" i="90"/>
  <c r="B33" i="90"/>
  <c r="B32" i="90"/>
  <c r="B31" i="90"/>
  <c r="B30" i="90"/>
  <c r="B29" i="90"/>
  <c r="B28" i="90"/>
  <c r="B27" i="90"/>
  <c r="B26" i="90"/>
  <c r="B25" i="90"/>
  <c r="B24" i="90"/>
  <c r="B23" i="90"/>
  <c r="B22" i="90"/>
  <c r="B21" i="90"/>
  <c r="B20" i="90"/>
  <c r="B19" i="90"/>
  <c r="B18" i="90"/>
  <c r="B17" i="90"/>
  <c r="B16" i="90"/>
  <c r="B15" i="90"/>
  <c r="B14" i="90"/>
  <c r="B13" i="90"/>
  <c r="B12" i="90"/>
  <c r="B9" i="90"/>
  <c r="I44" i="96"/>
  <c r="I43" i="96"/>
  <c r="I42" i="96"/>
  <c r="I41" i="96"/>
  <c r="I40" i="96"/>
  <c r="I39" i="96"/>
  <c r="I38" i="96"/>
  <c r="I37" i="96"/>
  <c r="I36" i="96"/>
  <c r="I53" i="96" l="1"/>
  <c r="I55" i="96"/>
  <c r="I51" i="96"/>
  <c r="I49" i="96"/>
  <c r="I35" i="96"/>
  <c r="I34" i="96"/>
  <c r="I46" i="96" l="1"/>
  <c r="N45" i="103"/>
  <c r="P45" i="103" s="1"/>
  <c r="N46" i="103"/>
  <c r="P46" i="103" s="1"/>
  <c r="N53" i="103"/>
  <c r="P53" i="103" s="1"/>
  <c r="L6" i="107" l="1"/>
  <c r="L6" i="109"/>
  <c r="I57" i="96"/>
  <c r="N153" i="94"/>
  <c r="P153" i="94" s="1"/>
  <c r="N153" i="97"/>
  <c r="P153" i="97" s="1"/>
  <c r="N153" i="98"/>
  <c r="P153" i="98" s="1"/>
  <c r="N153" i="99"/>
  <c r="P153" i="99" s="1"/>
  <c r="N153" i="101"/>
  <c r="P153" i="101" s="1"/>
  <c r="N153" i="102"/>
  <c r="P153" i="102" s="1"/>
  <c r="N153" i="103"/>
  <c r="P153" i="103" s="1"/>
  <c r="N153" i="104"/>
  <c r="P153" i="104" s="1"/>
  <c r="P153" i="105"/>
  <c r="N71" i="106"/>
  <c r="N153" i="106"/>
  <c r="P153" i="106" s="1"/>
  <c r="N151" i="16"/>
  <c r="G3" i="94" l="1"/>
  <c r="G4" i="94" l="1"/>
  <c r="A4" i="94"/>
  <c r="G3" i="97"/>
  <c r="G4" i="97"/>
  <c r="A4" i="97"/>
  <c r="G4" i="98"/>
  <c r="A4" i="98"/>
  <c r="G3" i="98"/>
  <c r="G4" i="99"/>
  <c r="A4" i="99"/>
  <c r="G3" i="99"/>
  <c r="G3" i="104"/>
  <c r="G4" i="101"/>
  <c r="A4" i="101"/>
  <c r="G3" i="101"/>
  <c r="G4" i="102"/>
  <c r="A4" i="102"/>
  <c r="G3" i="102"/>
  <c r="G4" i="103"/>
  <c r="A4" i="103"/>
  <c r="G3" i="103"/>
  <c r="G4" i="104"/>
  <c r="A4" i="104"/>
  <c r="G4" i="105"/>
  <c r="A4" i="105"/>
  <c r="G3" i="105"/>
  <c r="G4" i="106"/>
  <c r="A4" i="106"/>
  <c r="G3" i="106"/>
  <c r="G4" i="16"/>
  <c r="A4" i="16"/>
  <c r="G2" i="16"/>
  <c r="G3" i="16"/>
  <c r="B2" i="90"/>
  <c r="L10" i="107" l="1"/>
  <c r="L9" i="109"/>
  <c r="L8" i="109"/>
  <c r="C171" i="94"/>
  <c r="C171" i="97"/>
  <c r="C171" i="98"/>
  <c r="C171" i="99"/>
  <c r="C171" i="101"/>
  <c r="C171" i="102"/>
  <c r="C171" i="103"/>
  <c r="C171" i="104"/>
  <c r="C171" i="105"/>
  <c r="C171" i="106"/>
  <c r="C171" i="16"/>
  <c r="K7" i="109"/>
  <c r="K10" i="109"/>
  <c r="C10" i="109"/>
  <c r="K9" i="109"/>
  <c r="C9" i="109"/>
  <c r="K8" i="109"/>
  <c r="C8" i="109"/>
  <c r="C7" i="109"/>
  <c r="C6" i="109"/>
  <c r="N151" i="94"/>
  <c r="P151" i="94" s="1"/>
  <c r="N150" i="94"/>
  <c r="P150" i="94" s="1"/>
  <c r="N149" i="94"/>
  <c r="P149" i="94" s="1"/>
  <c r="N148" i="94"/>
  <c r="P148" i="94" s="1"/>
  <c r="N147" i="94"/>
  <c r="P147" i="94" s="1"/>
  <c r="N146" i="94"/>
  <c r="P146" i="94" s="1"/>
  <c r="N145" i="94"/>
  <c r="P145" i="94" s="1"/>
  <c r="N144" i="94"/>
  <c r="P144" i="94" s="1"/>
  <c r="N143" i="94"/>
  <c r="P143" i="94" s="1"/>
  <c r="N142" i="94"/>
  <c r="P142" i="94" s="1"/>
  <c r="N141" i="94"/>
  <c r="P141" i="94" s="1"/>
  <c r="N140" i="94"/>
  <c r="P140" i="94" s="1"/>
  <c r="N139" i="94"/>
  <c r="P139" i="94" s="1"/>
  <c r="N138" i="94"/>
  <c r="P138" i="94" s="1"/>
  <c r="N137" i="94"/>
  <c r="P137" i="94" s="1"/>
  <c r="N136" i="94"/>
  <c r="P136" i="94" s="1"/>
  <c r="N135" i="94"/>
  <c r="P135" i="94" s="1"/>
  <c r="N134" i="94"/>
  <c r="P134" i="94" s="1"/>
  <c r="N133" i="94"/>
  <c r="P133" i="94" s="1"/>
  <c r="N132" i="94"/>
  <c r="P132" i="94" s="1"/>
  <c r="N131" i="94"/>
  <c r="P131" i="94" s="1"/>
  <c r="N129" i="94"/>
  <c r="P129" i="94" s="1"/>
  <c r="N128" i="94"/>
  <c r="P128" i="94" s="1"/>
  <c r="N127" i="94"/>
  <c r="P127" i="94" s="1"/>
  <c r="N126" i="94"/>
  <c r="P126" i="94" s="1"/>
  <c r="N125" i="94"/>
  <c r="P125" i="94" s="1"/>
  <c r="N124" i="94"/>
  <c r="P124" i="94" s="1"/>
  <c r="N123" i="94"/>
  <c r="P123" i="94" s="1"/>
  <c r="N122" i="94"/>
  <c r="P122" i="94" s="1"/>
  <c r="N121" i="94"/>
  <c r="P121" i="94" s="1"/>
  <c r="N120" i="94"/>
  <c r="P120" i="94" s="1"/>
  <c r="N119" i="94"/>
  <c r="P119" i="94" s="1"/>
  <c r="N118" i="94"/>
  <c r="P118" i="94" s="1"/>
  <c r="N117" i="94"/>
  <c r="P117" i="94" s="1"/>
  <c r="N116" i="94"/>
  <c r="P116" i="94" s="1"/>
  <c r="N115" i="94"/>
  <c r="P115" i="94" s="1"/>
  <c r="N114" i="94"/>
  <c r="P114" i="94" s="1"/>
  <c r="N113" i="94"/>
  <c r="P113" i="94" s="1"/>
  <c r="N112" i="94"/>
  <c r="P112" i="94" s="1"/>
  <c r="N111" i="94"/>
  <c r="P111" i="94" s="1"/>
  <c r="N110" i="94"/>
  <c r="P110" i="94" s="1"/>
  <c r="N108" i="94"/>
  <c r="P108" i="94" s="1"/>
  <c r="N107" i="94"/>
  <c r="P107" i="94" s="1"/>
  <c r="N106" i="94"/>
  <c r="P106" i="94" s="1"/>
  <c r="N105" i="94"/>
  <c r="P105" i="94" s="1"/>
  <c r="N104" i="94"/>
  <c r="P104" i="94" s="1"/>
  <c r="N103" i="94"/>
  <c r="P103" i="94" s="1"/>
  <c r="N102" i="94"/>
  <c r="P102" i="94" s="1"/>
  <c r="N101" i="94"/>
  <c r="P101" i="94" s="1"/>
  <c r="N100" i="94"/>
  <c r="P100" i="94" s="1"/>
  <c r="N99" i="94"/>
  <c r="P99" i="94" s="1"/>
  <c r="N98" i="94"/>
  <c r="P98" i="94" s="1"/>
  <c r="N97" i="94"/>
  <c r="P97" i="94" s="1"/>
  <c r="N96" i="94"/>
  <c r="P96" i="94" s="1"/>
  <c r="N95" i="94"/>
  <c r="P95" i="94" s="1"/>
  <c r="N94" i="94"/>
  <c r="P94" i="94" s="1"/>
  <c r="N93" i="94"/>
  <c r="P93" i="94" s="1"/>
  <c r="N92" i="94"/>
  <c r="P92" i="94" s="1"/>
  <c r="N91" i="94"/>
  <c r="P91" i="94" s="1"/>
  <c r="N90" i="94"/>
  <c r="P90" i="94" s="1"/>
  <c r="N89" i="94"/>
  <c r="P89" i="94" s="1"/>
  <c r="O87" i="94"/>
  <c r="N86" i="94"/>
  <c r="P86" i="94" s="1"/>
  <c r="N85" i="94"/>
  <c r="P85" i="94" s="1"/>
  <c r="N84" i="94"/>
  <c r="P84" i="94" s="1"/>
  <c r="N83" i="94"/>
  <c r="P83" i="94" s="1"/>
  <c r="N82" i="94"/>
  <c r="P82" i="94" s="1"/>
  <c r="N81" i="94"/>
  <c r="P81" i="94" s="1"/>
  <c r="N80" i="94"/>
  <c r="P80" i="94" s="1"/>
  <c r="N79" i="94"/>
  <c r="P79" i="94" s="1"/>
  <c r="N78" i="94"/>
  <c r="P78" i="94" s="1"/>
  <c r="N77" i="94"/>
  <c r="P77" i="94" s="1"/>
  <c r="N76" i="94"/>
  <c r="P76" i="94" s="1"/>
  <c r="N75" i="94"/>
  <c r="P75" i="94" s="1"/>
  <c r="N74" i="94"/>
  <c r="P74" i="94" s="1"/>
  <c r="N73" i="94"/>
  <c r="P73" i="94" s="1"/>
  <c r="N72" i="94"/>
  <c r="P72" i="94" s="1"/>
  <c r="N71" i="94"/>
  <c r="P71" i="94" s="1"/>
  <c r="N70" i="94"/>
  <c r="P70" i="94" s="1"/>
  <c r="N69" i="94"/>
  <c r="P69" i="94" s="1"/>
  <c r="N68" i="94"/>
  <c r="P68" i="94" s="1"/>
  <c r="N67" i="94"/>
  <c r="P67" i="94" s="1"/>
  <c r="N66" i="94"/>
  <c r="P66" i="94" s="1"/>
  <c r="N65" i="94"/>
  <c r="P65" i="94" s="1"/>
  <c r="N64" i="94"/>
  <c r="P64" i="94" s="1"/>
  <c r="N63" i="94"/>
  <c r="P63" i="94" s="1"/>
  <c r="N62" i="94"/>
  <c r="P62" i="94" s="1"/>
  <c r="N61" i="94"/>
  <c r="P61" i="94" s="1"/>
  <c r="N60" i="94"/>
  <c r="P60" i="94" s="1"/>
  <c r="N59" i="94"/>
  <c r="P59" i="94" s="1"/>
  <c r="N58" i="94"/>
  <c r="P58" i="94" s="1"/>
  <c r="N57" i="94"/>
  <c r="P57" i="94" s="1"/>
  <c r="O56" i="94"/>
  <c r="N55" i="94"/>
  <c r="P55" i="94" s="1"/>
  <c r="N54" i="94"/>
  <c r="P54" i="94" s="1"/>
  <c r="N53" i="94"/>
  <c r="P53" i="94" s="1"/>
  <c r="N52" i="94"/>
  <c r="P52" i="94" s="1"/>
  <c r="N51" i="94"/>
  <c r="P51" i="94" s="1"/>
  <c r="N50" i="94"/>
  <c r="P50" i="94" s="1"/>
  <c r="N49" i="94"/>
  <c r="P49" i="94" s="1"/>
  <c r="N48" i="94"/>
  <c r="P48" i="94" s="1"/>
  <c r="N47" i="94"/>
  <c r="P47" i="94" s="1"/>
  <c r="N46" i="94"/>
  <c r="P46" i="94" s="1"/>
  <c r="N45" i="94"/>
  <c r="P45" i="94" s="1"/>
  <c r="N44" i="94"/>
  <c r="P44" i="94" s="1"/>
  <c r="N43" i="94"/>
  <c r="P43" i="94" s="1"/>
  <c r="N42" i="94"/>
  <c r="P42" i="94" s="1"/>
  <c r="N41" i="94"/>
  <c r="P41" i="94" s="1"/>
  <c r="N40" i="94"/>
  <c r="P40" i="94" s="1"/>
  <c r="N39" i="94"/>
  <c r="P39" i="94" s="1"/>
  <c r="N38" i="94"/>
  <c r="P38" i="94" s="1"/>
  <c r="N37" i="94"/>
  <c r="P37" i="94" s="1"/>
  <c r="N36" i="94"/>
  <c r="P36" i="94" s="1"/>
  <c r="O35" i="94"/>
  <c r="N34" i="94"/>
  <c r="P34" i="94" s="1"/>
  <c r="N33" i="94"/>
  <c r="P33" i="94" s="1"/>
  <c r="N32" i="94"/>
  <c r="P32" i="94" s="1"/>
  <c r="N31" i="94"/>
  <c r="P31" i="94" s="1"/>
  <c r="N30" i="94"/>
  <c r="P30" i="94" s="1"/>
  <c r="N29" i="94"/>
  <c r="P29" i="94" s="1"/>
  <c r="N28" i="94"/>
  <c r="P28" i="94" s="1"/>
  <c r="N27" i="94"/>
  <c r="P27" i="94" s="1"/>
  <c r="N26" i="94"/>
  <c r="P26" i="94" s="1"/>
  <c r="N25" i="94"/>
  <c r="P25" i="94" s="1"/>
  <c r="N24" i="94"/>
  <c r="P24" i="94" s="1"/>
  <c r="N23" i="94"/>
  <c r="P23" i="94" s="1"/>
  <c r="N22" i="94"/>
  <c r="P22" i="94" s="1"/>
  <c r="N21" i="94"/>
  <c r="P21" i="94" s="1"/>
  <c r="N20" i="94"/>
  <c r="P20" i="94" s="1"/>
  <c r="N19" i="94"/>
  <c r="P19" i="94" s="1"/>
  <c r="N18" i="94"/>
  <c r="P18" i="94" s="1"/>
  <c r="N17" i="94"/>
  <c r="P17" i="94" s="1"/>
  <c r="N16" i="94"/>
  <c r="P16" i="94" s="1"/>
  <c r="N15" i="94"/>
  <c r="P15" i="94" s="1"/>
  <c r="N14" i="94"/>
  <c r="P14" i="94" s="1"/>
  <c r="N13" i="94"/>
  <c r="P13" i="94" s="1"/>
  <c r="N12" i="94"/>
  <c r="P12" i="94" s="1"/>
  <c r="N11" i="94"/>
  <c r="P11" i="94" s="1"/>
  <c r="N10" i="94"/>
  <c r="P10" i="94" s="1"/>
  <c r="O8" i="94"/>
  <c r="N151" i="97"/>
  <c r="P151" i="97" s="1"/>
  <c r="N150" i="97"/>
  <c r="P150" i="97" s="1"/>
  <c r="N149" i="97"/>
  <c r="P149" i="97" s="1"/>
  <c r="N148" i="97"/>
  <c r="P148" i="97" s="1"/>
  <c r="N147" i="97"/>
  <c r="P147" i="97" s="1"/>
  <c r="N146" i="97"/>
  <c r="P146" i="97" s="1"/>
  <c r="N145" i="97"/>
  <c r="P145" i="97" s="1"/>
  <c r="N144" i="97"/>
  <c r="P144" i="97" s="1"/>
  <c r="N143" i="97"/>
  <c r="P143" i="97" s="1"/>
  <c r="N142" i="97"/>
  <c r="P142" i="97" s="1"/>
  <c r="N141" i="97"/>
  <c r="P141" i="97" s="1"/>
  <c r="N140" i="97"/>
  <c r="P140" i="97" s="1"/>
  <c r="N139" i="97"/>
  <c r="P139" i="97" s="1"/>
  <c r="N138" i="97"/>
  <c r="P138" i="97" s="1"/>
  <c r="N137" i="97"/>
  <c r="P137" i="97" s="1"/>
  <c r="N136" i="97"/>
  <c r="P136" i="97" s="1"/>
  <c r="N135" i="97"/>
  <c r="P135" i="97" s="1"/>
  <c r="N134" i="97"/>
  <c r="P134" i="97" s="1"/>
  <c r="N133" i="97"/>
  <c r="P133" i="97" s="1"/>
  <c r="N132" i="97"/>
  <c r="P132" i="97" s="1"/>
  <c r="N131" i="97"/>
  <c r="P131" i="97" s="1"/>
  <c r="N129" i="97"/>
  <c r="P129" i="97" s="1"/>
  <c r="N128" i="97"/>
  <c r="P128" i="97" s="1"/>
  <c r="N127" i="97"/>
  <c r="P127" i="97" s="1"/>
  <c r="N126" i="97"/>
  <c r="P126" i="97" s="1"/>
  <c r="N125" i="97"/>
  <c r="P125" i="97" s="1"/>
  <c r="N124" i="97"/>
  <c r="P124" i="97" s="1"/>
  <c r="N123" i="97"/>
  <c r="P123" i="97" s="1"/>
  <c r="N122" i="97"/>
  <c r="P122" i="97" s="1"/>
  <c r="N121" i="97"/>
  <c r="P121" i="97" s="1"/>
  <c r="N120" i="97"/>
  <c r="P120" i="97" s="1"/>
  <c r="N119" i="97"/>
  <c r="P119" i="97" s="1"/>
  <c r="N118" i="97"/>
  <c r="P118" i="97" s="1"/>
  <c r="N117" i="97"/>
  <c r="P117" i="97" s="1"/>
  <c r="N116" i="97"/>
  <c r="P116" i="97" s="1"/>
  <c r="N115" i="97"/>
  <c r="P115" i="97" s="1"/>
  <c r="N114" i="97"/>
  <c r="P114" i="97" s="1"/>
  <c r="N113" i="97"/>
  <c r="P113" i="97" s="1"/>
  <c r="N112" i="97"/>
  <c r="P112" i="97" s="1"/>
  <c r="N111" i="97"/>
  <c r="P111" i="97" s="1"/>
  <c r="N110" i="97"/>
  <c r="P110" i="97" s="1"/>
  <c r="N108" i="97"/>
  <c r="P108" i="97" s="1"/>
  <c r="N107" i="97"/>
  <c r="P107" i="97" s="1"/>
  <c r="N106" i="97"/>
  <c r="P106" i="97" s="1"/>
  <c r="N105" i="97"/>
  <c r="P105" i="97" s="1"/>
  <c r="N104" i="97"/>
  <c r="P104" i="97" s="1"/>
  <c r="N103" i="97"/>
  <c r="P103" i="97" s="1"/>
  <c r="N102" i="97"/>
  <c r="P102" i="97" s="1"/>
  <c r="N101" i="97"/>
  <c r="P101" i="97" s="1"/>
  <c r="N100" i="97"/>
  <c r="P100" i="97" s="1"/>
  <c r="N99" i="97"/>
  <c r="P99" i="97" s="1"/>
  <c r="N98" i="97"/>
  <c r="P98" i="97" s="1"/>
  <c r="N97" i="97"/>
  <c r="P97" i="97" s="1"/>
  <c r="N96" i="97"/>
  <c r="P96" i="97" s="1"/>
  <c r="N95" i="97"/>
  <c r="P95" i="97" s="1"/>
  <c r="N94" i="97"/>
  <c r="P94" i="97" s="1"/>
  <c r="N93" i="97"/>
  <c r="P93" i="97" s="1"/>
  <c r="N92" i="97"/>
  <c r="P92" i="97" s="1"/>
  <c r="N91" i="97"/>
  <c r="P91" i="97" s="1"/>
  <c r="N90" i="97"/>
  <c r="P90" i="97" s="1"/>
  <c r="N89" i="97"/>
  <c r="P89" i="97" s="1"/>
  <c r="O87" i="97"/>
  <c r="N86" i="97"/>
  <c r="P86" i="97" s="1"/>
  <c r="N85" i="97"/>
  <c r="P85" i="97" s="1"/>
  <c r="N84" i="97"/>
  <c r="P84" i="97" s="1"/>
  <c r="N83" i="97"/>
  <c r="P83" i="97" s="1"/>
  <c r="N82" i="97"/>
  <c r="P82" i="97" s="1"/>
  <c r="N81" i="97"/>
  <c r="P81" i="97" s="1"/>
  <c r="N80" i="97"/>
  <c r="P80" i="97" s="1"/>
  <c r="N79" i="97"/>
  <c r="P79" i="97" s="1"/>
  <c r="N78" i="97"/>
  <c r="P78" i="97" s="1"/>
  <c r="N77" i="97"/>
  <c r="P77" i="97" s="1"/>
  <c r="N76" i="97"/>
  <c r="P76" i="97" s="1"/>
  <c r="N75" i="97"/>
  <c r="P75" i="97" s="1"/>
  <c r="N74" i="97"/>
  <c r="P74" i="97" s="1"/>
  <c r="N73" i="97"/>
  <c r="P73" i="97" s="1"/>
  <c r="N72" i="97"/>
  <c r="P72" i="97" s="1"/>
  <c r="N71" i="97"/>
  <c r="P71" i="97" s="1"/>
  <c r="N70" i="97"/>
  <c r="P70" i="97" s="1"/>
  <c r="N69" i="97"/>
  <c r="P69" i="97" s="1"/>
  <c r="N68" i="97"/>
  <c r="P68" i="97" s="1"/>
  <c r="N67" i="97"/>
  <c r="P67" i="97" s="1"/>
  <c r="N66" i="97"/>
  <c r="P66" i="97" s="1"/>
  <c r="N65" i="97"/>
  <c r="P65" i="97" s="1"/>
  <c r="N64" i="97"/>
  <c r="P64" i="97" s="1"/>
  <c r="N63" i="97"/>
  <c r="P63" i="97" s="1"/>
  <c r="N62" i="97"/>
  <c r="P62" i="97" s="1"/>
  <c r="N61" i="97"/>
  <c r="P61" i="97" s="1"/>
  <c r="N60" i="97"/>
  <c r="P60" i="97" s="1"/>
  <c r="N59" i="97"/>
  <c r="P59" i="97" s="1"/>
  <c r="N58" i="97"/>
  <c r="P58" i="97" s="1"/>
  <c r="N57" i="97"/>
  <c r="P57" i="97" s="1"/>
  <c r="O56" i="97"/>
  <c r="N55" i="97"/>
  <c r="P55" i="97" s="1"/>
  <c r="N54" i="97"/>
  <c r="P54" i="97" s="1"/>
  <c r="N53" i="97"/>
  <c r="P53" i="97" s="1"/>
  <c r="N52" i="97"/>
  <c r="P52" i="97" s="1"/>
  <c r="N51" i="97"/>
  <c r="P51" i="97" s="1"/>
  <c r="N50" i="97"/>
  <c r="P50" i="97" s="1"/>
  <c r="N49" i="97"/>
  <c r="P49" i="97" s="1"/>
  <c r="N48" i="97"/>
  <c r="P48" i="97" s="1"/>
  <c r="N47" i="97"/>
  <c r="P47" i="97" s="1"/>
  <c r="N46" i="97"/>
  <c r="P46" i="97" s="1"/>
  <c r="N45" i="97"/>
  <c r="P45" i="97" s="1"/>
  <c r="N44" i="97"/>
  <c r="P44" i="97" s="1"/>
  <c r="N43" i="97"/>
  <c r="P43" i="97" s="1"/>
  <c r="N42" i="97"/>
  <c r="P42" i="97" s="1"/>
  <c r="N41" i="97"/>
  <c r="P41" i="97" s="1"/>
  <c r="N40" i="97"/>
  <c r="P40" i="97" s="1"/>
  <c r="N39" i="97"/>
  <c r="P39" i="97" s="1"/>
  <c r="N38" i="97"/>
  <c r="P38" i="97" s="1"/>
  <c r="N37" i="97"/>
  <c r="P37" i="97" s="1"/>
  <c r="N36" i="97"/>
  <c r="P36" i="97" s="1"/>
  <c r="O35" i="97"/>
  <c r="N34" i="97"/>
  <c r="P34" i="97" s="1"/>
  <c r="N33" i="97"/>
  <c r="P33" i="97" s="1"/>
  <c r="N32" i="97"/>
  <c r="P32" i="97" s="1"/>
  <c r="N31" i="97"/>
  <c r="P31" i="97" s="1"/>
  <c r="N30" i="97"/>
  <c r="P30" i="97" s="1"/>
  <c r="N29" i="97"/>
  <c r="P29" i="97" s="1"/>
  <c r="N27" i="97"/>
  <c r="P27" i="97" s="1"/>
  <c r="N26" i="97"/>
  <c r="P26" i="97" s="1"/>
  <c r="N25" i="97"/>
  <c r="P25" i="97" s="1"/>
  <c r="N24" i="97"/>
  <c r="P24" i="97" s="1"/>
  <c r="N23" i="97"/>
  <c r="P23" i="97" s="1"/>
  <c r="N22" i="97"/>
  <c r="P22" i="97" s="1"/>
  <c r="N21" i="97"/>
  <c r="P21" i="97" s="1"/>
  <c r="N20" i="97"/>
  <c r="P20" i="97" s="1"/>
  <c r="N19" i="97"/>
  <c r="P19" i="97" s="1"/>
  <c r="N18" i="97"/>
  <c r="P18" i="97" s="1"/>
  <c r="N17" i="97"/>
  <c r="P17" i="97" s="1"/>
  <c r="N16" i="97"/>
  <c r="P16" i="97" s="1"/>
  <c r="N15" i="97"/>
  <c r="P15" i="97" s="1"/>
  <c r="N14" i="97"/>
  <c r="P14" i="97" s="1"/>
  <c r="N13" i="97"/>
  <c r="P13" i="97" s="1"/>
  <c r="N12" i="97"/>
  <c r="P12" i="97" s="1"/>
  <c r="N11" i="97"/>
  <c r="P11" i="97" s="1"/>
  <c r="N10" i="97"/>
  <c r="P10" i="97" s="1"/>
  <c r="O8" i="97"/>
  <c r="N151" i="98"/>
  <c r="P151" i="98" s="1"/>
  <c r="N150" i="98"/>
  <c r="P150" i="98" s="1"/>
  <c r="N149" i="98"/>
  <c r="P149" i="98" s="1"/>
  <c r="N148" i="98"/>
  <c r="P148" i="98" s="1"/>
  <c r="N147" i="98"/>
  <c r="P147" i="98" s="1"/>
  <c r="N146" i="98"/>
  <c r="P146" i="98" s="1"/>
  <c r="N145" i="98"/>
  <c r="P145" i="98" s="1"/>
  <c r="N144" i="98"/>
  <c r="P144" i="98" s="1"/>
  <c r="N143" i="98"/>
  <c r="P143" i="98" s="1"/>
  <c r="N142" i="98"/>
  <c r="P142" i="98" s="1"/>
  <c r="N141" i="98"/>
  <c r="P141" i="98" s="1"/>
  <c r="N140" i="98"/>
  <c r="P140" i="98" s="1"/>
  <c r="N139" i="98"/>
  <c r="P139" i="98" s="1"/>
  <c r="N138" i="98"/>
  <c r="P138" i="98" s="1"/>
  <c r="N137" i="98"/>
  <c r="P137" i="98" s="1"/>
  <c r="N136" i="98"/>
  <c r="P136" i="98" s="1"/>
  <c r="N135" i="98"/>
  <c r="P135" i="98" s="1"/>
  <c r="N134" i="98"/>
  <c r="P134" i="98" s="1"/>
  <c r="N133" i="98"/>
  <c r="P133" i="98" s="1"/>
  <c r="N132" i="98"/>
  <c r="P132" i="98" s="1"/>
  <c r="N131" i="98"/>
  <c r="P131" i="98" s="1"/>
  <c r="N129" i="98"/>
  <c r="P129" i="98" s="1"/>
  <c r="N128" i="98"/>
  <c r="P128" i="98" s="1"/>
  <c r="N127" i="98"/>
  <c r="P127" i="98" s="1"/>
  <c r="N126" i="98"/>
  <c r="P126" i="98" s="1"/>
  <c r="N125" i="98"/>
  <c r="P125" i="98" s="1"/>
  <c r="N124" i="98"/>
  <c r="P124" i="98" s="1"/>
  <c r="N123" i="98"/>
  <c r="P123" i="98" s="1"/>
  <c r="N122" i="98"/>
  <c r="P122" i="98" s="1"/>
  <c r="N121" i="98"/>
  <c r="P121" i="98" s="1"/>
  <c r="N120" i="98"/>
  <c r="P120" i="98" s="1"/>
  <c r="N119" i="98"/>
  <c r="P119" i="98" s="1"/>
  <c r="N118" i="98"/>
  <c r="P118" i="98" s="1"/>
  <c r="N117" i="98"/>
  <c r="P117" i="98" s="1"/>
  <c r="N116" i="98"/>
  <c r="P116" i="98" s="1"/>
  <c r="N115" i="98"/>
  <c r="P115" i="98" s="1"/>
  <c r="N114" i="98"/>
  <c r="P114" i="98" s="1"/>
  <c r="N113" i="98"/>
  <c r="P113" i="98" s="1"/>
  <c r="N112" i="98"/>
  <c r="P112" i="98" s="1"/>
  <c r="N111" i="98"/>
  <c r="P111" i="98" s="1"/>
  <c r="N110" i="98"/>
  <c r="P110" i="98" s="1"/>
  <c r="N108" i="98"/>
  <c r="P108" i="98" s="1"/>
  <c r="N107" i="98"/>
  <c r="P107" i="98" s="1"/>
  <c r="N106" i="98"/>
  <c r="P106" i="98" s="1"/>
  <c r="N105" i="98"/>
  <c r="P105" i="98" s="1"/>
  <c r="N104" i="98"/>
  <c r="P104" i="98" s="1"/>
  <c r="N103" i="98"/>
  <c r="P103" i="98" s="1"/>
  <c r="N102" i="98"/>
  <c r="P102" i="98" s="1"/>
  <c r="N101" i="98"/>
  <c r="P101" i="98" s="1"/>
  <c r="N100" i="98"/>
  <c r="P100" i="98" s="1"/>
  <c r="N99" i="98"/>
  <c r="P99" i="98" s="1"/>
  <c r="N98" i="98"/>
  <c r="P98" i="98" s="1"/>
  <c r="N97" i="98"/>
  <c r="P97" i="98" s="1"/>
  <c r="N96" i="98"/>
  <c r="P96" i="98" s="1"/>
  <c r="N95" i="98"/>
  <c r="P95" i="98" s="1"/>
  <c r="N94" i="98"/>
  <c r="P94" i="98" s="1"/>
  <c r="N93" i="98"/>
  <c r="P93" i="98" s="1"/>
  <c r="N92" i="98"/>
  <c r="P92" i="98" s="1"/>
  <c r="N91" i="98"/>
  <c r="P91" i="98" s="1"/>
  <c r="N90" i="98"/>
  <c r="P90" i="98" s="1"/>
  <c r="N89" i="98"/>
  <c r="P89" i="98" s="1"/>
  <c r="O87" i="98"/>
  <c r="N86" i="98"/>
  <c r="P86" i="98" s="1"/>
  <c r="N85" i="98"/>
  <c r="P85" i="98" s="1"/>
  <c r="N84" i="98"/>
  <c r="P84" i="98" s="1"/>
  <c r="N83" i="98"/>
  <c r="P83" i="98" s="1"/>
  <c r="N82" i="98"/>
  <c r="P82" i="98" s="1"/>
  <c r="N81" i="98"/>
  <c r="P81" i="98" s="1"/>
  <c r="N80" i="98"/>
  <c r="P80" i="98" s="1"/>
  <c r="N79" i="98"/>
  <c r="P79" i="98" s="1"/>
  <c r="N78" i="98"/>
  <c r="P78" i="98" s="1"/>
  <c r="N77" i="98"/>
  <c r="P77" i="98" s="1"/>
  <c r="N76" i="98"/>
  <c r="P76" i="98" s="1"/>
  <c r="N75" i="98"/>
  <c r="P75" i="98" s="1"/>
  <c r="N74" i="98"/>
  <c r="P74" i="98" s="1"/>
  <c r="N73" i="98"/>
  <c r="P73" i="98" s="1"/>
  <c r="N72" i="98"/>
  <c r="P72" i="98" s="1"/>
  <c r="N71" i="98"/>
  <c r="P71" i="98" s="1"/>
  <c r="N70" i="98"/>
  <c r="P70" i="98" s="1"/>
  <c r="N69" i="98"/>
  <c r="P69" i="98" s="1"/>
  <c r="N68" i="98"/>
  <c r="P68" i="98" s="1"/>
  <c r="N67" i="98"/>
  <c r="P67" i="98" s="1"/>
  <c r="N66" i="98"/>
  <c r="P66" i="98" s="1"/>
  <c r="N65" i="98"/>
  <c r="P65" i="98" s="1"/>
  <c r="N64" i="98"/>
  <c r="P64" i="98" s="1"/>
  <c r="N63" i="98"/>
  <c r="P63" i="98" s="1"/>
  <c r="N62" i="98"/>
  <c r="P62" i="98" s="1"/>
  <c r="N61" i="98"/>
  <c r="P61" i="98" s="1"/>
  <c r="N60" i="98"/>
  <c r="P60" i="98" s="1"/>
  <c r="N59" i="98"/>
  <c r="P59" i="98" s="1"/>
  <c r="N58" i="98"/>
  <c r="P58" i="98" s="1"/>
  <c r="N57" i="98"/>
  <c r="P57" i="98" s="1"/>
  <c r="O56" i="98"/>
  <c r="N55" i="98"/>
  <c r="P55" i="98" s="1"/>
  <c r="N54" i="98"/>
  <c r="P54" i="98" s="1"/>
  <c r="N53" i="98"/>
  <c r="P53" i="98" s="1"/>
  <c r="N52" i="98"/>
  <c r="P52" i="98" s="1"/>
  <c r="N51" i="98"/>
  <c r="P51" i="98" s="1"/>
  <c r="N50" i="98"/>
  <c r="P50" i="98" s="1"/>
  <c r="N49" i="98"/>
  <c r="P49" i="98" s="1"/>
  <c r="N48" i="98"/>
  <c r="P48" i="98" s="1"/>
  <c r="N47" i="98"/>
  <c r="P47" i="98" s="1"/>
  <c r="N46" i="98"/>
  <c r="P46" i="98" s="1"/>
  <c r="N45" i="98"/>
  <c r="P45" i="98" s="1"/>
  <c r="N44" i="98"/>
  <c r="P44" i="98" s="1"/>
  <c r="N43" i="98"/>
  <c r="P43" i="98" s="1"/>
  <c r="N42" i="98"/>
  <c r="P42" i="98" s="1"/>
  <c r="N41" i="98"/>
  <c r="P41" i="98" s="1"/>
  <c r="N40" i="98"/>
  <c r="P40" i="98" s="1"/>
  <c r="N39" i="98"/>
  <c r="P39" i="98" s="1"/>
  <c r="N38" i="98"/>
  <c r="P38" i="98" s="1"/>
  <c r="N37" i="98"/>
  <c r="P37" i="98" s="1"/>
  <c r="N36" i="98"/>
  <c r="P36" i="98" s="1"/>
  <c r="O35" i="98"/>
  <c r="N34" i="98"/>
  <c r="P34" i="98" s="1"/>
  <c r="N33" i="98"/>
  <c r="P33" i="98" s="1"/>
  <c r="N32" i="98"/>
  <c r="P32" i="98" s="1"/>
  <c r="N31" i="98"/>
  <c r="P31" i="98" s="1"/>
  <c r="N30" i="98"/>
  <c r="P30" i="98" s="1"/>
  <c r="N29" i="98"/>
  <c r="P29" i="98" s="1"/>
  <c r="N28" i="98"/>
  <c r="P28" i="98" s="1"/>
  <c r="N27" i="98"/>
  <c r="P27" i="98" s="1"/>
  <c r="N26" i="98"/>
  <c r="P26" i="98" s="1"/>
  <c r="N25" i="98"/>
  <c r="P25" i="98" s="1"/>
  <c r="N24" i="98"/>
  <c r="P24" i="98" s="1"/>
  <c r="N23" i="98"/>
  <c r="P23" i="98" s="1"/>
  <c r="N22" i="98"/>
  <c r="P22" i="98" s="1"/>
  <c r="N21" i="98"/>
  <c r="P21" i="98" s="1"/>
  <c r="N20" i="98"/>
  <c r="P20" i="98" s="1"/>
  <c r="N19" i="98"/>
  <c r="P19" i="98" s="1"/>
  <c r="N18" i="98"/>
  <c r="P18" i="98" s="1"/>
  <c r="N17" i="98"/>
  <c r="P17" i="98" s="1"/>
  <c r="N16" i="98"/>
  <c r="P16" i="98" s="1"/>
  <c r="N15" i="98"/>
  <c r="P15" i="98" s="1"/>
  <c r="N14" i="98"/>
  <c r="P14" i="98" s="1"/>
  <c r="N13" i="98"/>
  <c r="P13" i="98" s="1"/>
  <c r="N12" i="98"/>
  <c r="P12" i="98" s="1"/>
  <c r="N11" i="98"/>
  <c r="P11" i="98" s="1"/>
  <c r="N10" i="98"/>
  <c r="P10" i="98" s="1"/>
  <c r="O8" i="98"/>
  <c r="N151" i="99"/>
  <c r="N150" i="99"/>
  <c r="N149" i="99"/>
  <c r="N148" i="99"/>
  <c r="N147" i="99"/>
  <c r="N146" i="99"/>
  <c r="N145" i="99"/>
  <c r="N144" i="99"/>
  <c r="N143" i="99"/>
  <c r="N142" i="99"/>
  <c r="N141" i="99"/>
  <c r="N140" i="99"/>
  <c r="N139" i="99"/>
  <c r="N138" i="99"/>
  <c r="N137" i="99"/>
  <c r="N136" i="99"/>
  <c r="N135" i="99"/>
  <c r="N134" i="99"/>
  <c r="N133" i="99"/>
  <c r="N132" i="99"/>
  <c r="N131" i="99"/>
  <c r="N130" i="99"/>
  <c r="N129" i="99"/>
  <c r="N128" i="99"/>
  <c r="N127" i="99"/>
  <c r="N126" i="99"/>
  <c r="N125" i="99"/>
  <c r="N124" i="99"/>
  <c r="N123" i="99"/>
  <c r="N122" i="99"/>
  <c r="N121" i="99"/>
  <c r="N120" i="99"/>
  <c r="N119" i="99"/>
  <c r="N118" i="99"/>
  <c r="N117" i="99"/>
  <c r="N116" i="99"/>
  <c r="N115" i="99"/>
  <c r="N114" i="99"/>
  <c r="N113" i="99"/>
  <c r="N112" i="99"/>
  <c r="N111" i="99"/>
  <c r="N110" i="99"/>
  <c r="N109" i="99"/>
  <c r="N108" i="99"/>
  <c r="N107" i="99"/>
  <c r="N106" i="99"/>
  <c r="N105" i="99"/>
  <c r="N104" i="99"/>
  <c r="N103" i="99"/>
  <c r="N102" i="99"/>
  <c r="N101" i="99"/>
  <c r="N100" i="99"/>
  <c r="N99" i="99"/>
  <c r="N98" i="99"/>
  <c r="N97" i="99"/>
  <c r="N96" i="99"/>
  <c r="N95" i="99"/>
  <c r="N94" i="99"/>
  <c r="N93" i="99"/>
  <c r="N92" i="99"/>
  <c r="N91" i="99"/>
  <c r="N90" i="99"/>
  <c r="N89" i="99"/>
  <c r="N88" i="99"/>
  <c r="O87" i="99"/>
  <c r="N86" i="99"/>
  <c r="N85" i="99"/>
  <c r="N84" i="99"/>
  <c r="N83" i="99"/>
  <c r="N82" i="99"/>
  <c r="N81" i="99"/>
  <c r="N79" i="99"/>
  <c r="N78" i="99"/>
  <c r="N77" i="99"/>
  <c r="N76" i="99"/>
  <c r="N75" i="99"/>
  <c r="N74" i="99"/>
  <c r="N73" i="99"/>
  <c r="N72" i="99"/>
  <c r="N71" i="99"/>
  <c r="N70" i="99"/>
  <c r="N69" i="99"/>
  <c r="N68" i="99"/>
  <c r="N67" i="99"/>
  <c r="N66" i="99"/>
  <c r="N65" i="99"/>
  <c r="N64" i="99"/>
  <c r="N63" i="99"/>
  <c r="N62" i="99"/>
  <c r="N61" i="99"/>
  <c r="N60" i="99"/>
  <c r="N59" i="99"/>
  <c r="N58" i="99"/>
  <c r="N57" i="99"/>
  <c r="O56" i="99"/>
  <c r="N55" i="99"/>
  <c r="N54" i="99"/>
  <c r="N53" i="99"/>
  <c r="N52" i="99"/>
  <c r="N51" i="99"/>
  <c r="N50" i="99"/>
  <c r="N49" i="99"/>
  <c r="N48" i="99"/>
  <c r="N47" i="99"/>
  <c r="N46" i="99"/>
  <c r="N45" i="99"/>
  <c r="N44" i="99"/>
  <c r="N43" i="99"/>
  <c r="N42" i="99"/>
  <c r="N41" i="99"/>
  <c r="N40" i="99"/>
  <c r="N39" i="99"/>
  <c r="N38" i="99"/>
  <c r="N37" i="99"/>
  <c r="N36" i="99"/>
  <c r="O35" i="99"/>
  <c r="N34" i="99"/>
  <c r="N33" i="99"/>
  <c r="N32" i="99"/>
  <c r="N31" i="99"/>
  <c r="N30" i="99"/>
  <c r="N29" i="99"/>
  <c r="N28" i="99"/>
  <c r="N27" i="99"/>
  <c r="N26" i="99"/>
  <c r="N25" i="99"/>
  <c r="N24" i="99"/>
  <c r="N23" i="99"/>
  <c r="N22" i="99"/>
  <c r="N21" i="99"/>
  <c r="N20" i="99"/>
  <c r="N19" i="99"/>
  <c r="N18" i="99"/>
  <c r="N17" i="99"/>
  <c r="N16" i="99"/>
  <c r="N15" i="99"/>
  <c r="N14" i="99"/>
  <c r="N13" i="99"/>
  <c r="N12" i="99"/>
  <c r="N11" i="99"/>
  <c r="N10" i="99"/>
  <c r="O8" i="99"/>
  <c r="N151" i="101"/>
  <c r="P151" i="101" s="1"/>
  <c r="N150" i="101"/>
  <c r="P150" i="101" s="1"/>
  <c r="N149" i="101"/>
  <c r="P149" i="101" s="1"/>
  <c r="N148" i="101"/>
  <c r="P148" i="101" s="1"/>
  <c r="N147" i="101"/>
  <c r="P147" i="101" s="1"/>
  <c r="N146" i="101"/>
  <c r="P146" i="101" s="1"/>
  <c r="N145" i="101"/>
  <c r="P145" i="101" s="1"/>
  <c r="N144" i="101"/>
  <c r="P144" i="101" s="1"/>
  <c r="N143" i="101"/>
  <c r="P143" i="101" s="1"/>
  <c r="N142" i="101"/>
  <c r="P142" i="101" s="1"/>
  <c r="N141" i="101"/>
  <c r="P141" i="101" s="1"/>
  <c r="N140" i="101"/>
  <c r="P140" i="101" s="1"/>
  <c r="N139" i="101"/>
  <c r="P139" i="101" s="1"/>
  <c r="N138" i="101"/>
  <c r="P138" i="101" s="1"/>
  <c r="N137" i="101"/>
  <c r="P137" i="101" s="1"/>
  <c r="N136" i="101"/>
  <c r="P136" i="101" s="1"/>
  <c r="N135" i="101"/>
  <c r="P135" i="101" s="1"/>
  <c r="N134" i="101"/>
  <c r="P134" i="101" s="1"/>
  <c r="N133" i="101"/>
  <c r="P133" i="101" s="1"/>
  <c r="N132" i="101"/>
  <c r="P132" i="101" s="1"/>
  <c r="N131" i="101"/>
  <c r="P131" i="101" s="1"/>
  <c r="N129" i="101"/>
  <c r="P129" i="101" s="1"/>
  <c r="N128" i="101"/>
  <c r="P128" i="101" s="1"/>
  <c r="N127" i="101"/>
  <c r="P127" i="101" s="1"/>
  <c r="N126" i="101"/>
  <c r="P126" i="101" s="1"/>
  <c r="N125" i="101"/>
  <c r="P125" i="101" s="1"/>
  <c r="N124" i="101"/>
  <c r="P124" i="101" s="1"/>
  <c r="N123" i="101"/>
  <c r="P123" i="101" s="1"/>
  <c r="N122" i="101"/>
  <c r="P122" i="101" s="1"/>
  <c r="N121" i="101"/>
  <c r="P121" i="101" s="1"/>
  <c r="N120" i="101"/>
  <c r="P120" i="101" s="1"/>
  <c r="N119" i="101"/>
  <c r="P119" i="101" s="1"/>
  <c r="N118" i="101"/>
  <c r="P118" i="101" s="1"/>
  <c r="N117" i="101"/>
  <c r="P117" i="101" s="1"/>
  <c r="N116" i="101"/>
  <c r="P116" i="101" s="1"/>
  <c r="N115" i="101"/>
  <c r="P115" i="101" s="1"/>
  <c r="N114" i="101"/>
  <c r="P114" i="101" s="1"/>
  <c r="N113" i="101"/>
  <c r="P113" i="101" s="1"/>
  <c r="N112" i="101"/>
  <c r="P112" i="101" s="1"/>
  <c r="N111" i="101"/>
  <c r="P111" i="101" s="1"/>
  <c r="N110" i="101"/>
  <c r="P110" i="101" s="1"/>
  <c r="N108" i="101"/>
  <c r="P108" i="101" s="1"/>
  <c r="N107" i="101"/>
  <c r="P107" i="101" s="1"/>
  <c r="N106" i="101"/>
  <c r="P106" i="101" s="1"/>
  <c r="N105" i="101"/>
  <c r="P105" i="101" s="1"/>
  <c r="N104" i="101"/>
  <c r="P104" i="101" s="1"/>
  <c r="N103" i="101"/>
  <c r="P103" i="101" s="1"/>
  <c r="N102" i="101"/>
  <c r="P102" i="101" s="1"/>
  <c r="N101" i="101"/>
  <c r="P101" i="101" s="1"/>
  <c r="N100" i="101"/>
  <c r="P100" i="101" s="1"/>
  <c r="N99" i="101"/>
  <c r="P99" i="101" s="1"/>
  <c r="N98" i="101"/>
  <c r="P98" i="101" s="1"/>
  <c r="N97" i="101"/>
  <c r="P97" i="101" s="1"/>
  <c r="N96" i="101"/>
  <c r="P96" i="101" s="1"/>
  <c r="N95" i="101"/>
  <c r="P95" i="101" s="1"/>
  <c r="N94" i="101"/>
  <c r="P94" i="101" s="1"/>
  <c r="N93" i="101"/>
  <c r="P93" i="101" s="1"/>
  <c r="N92" i="101"/>
  <c r="P92" i="101" s="1"/>
  <c r="N91" i="101"/>
  <c r="P91" i="101" s="1"/>
  <c r="N90" i="101"/>
  <c r="P90" i="101" s="1"/>
  <c r="N89" i="101"/>
  <c r="P89" i="101" s="1"/>
  <c r="O87" i="101"/>
  <c r="N86" i="101"/>
  <c r="P86" i="101" s="1"/>
  <c r="N85" i="101"/>
  <c r="P85" i="101" s="1"/>
  <c r="N84" i="101"/>
  <c r="P84" i="101" s="1"/>
  <c r="N83" i="101"/>
  <c r="P83" i="101" s="1"/>
  <c r="N82" i="101"/>
  <c r="P82" i="101" s="1"/>
  <c r="N81" i="101"/>
  <c r="P81" i="101" s="1"/>
  <c r="N80" i="101"/>
  <c r="P80" i="101" s="1"/>
  <c r="N79" i="101"/>
  <c r="P79" i="101" s="1"/>
  <c r="N78" i="101"/>
  <c r="P78" i="101" s="1"/>
  <c r="N77" i="101"/>
  <c r="P77" i="101" s="1"/>
  <c r="N76" i="101"/>
  <c r="P76" i="101" s="1"/>
  <c r="N75" i="101"/>
  <c r="P75" i="101" s="1"/>
  <c r="N74" i="101"/>
  <c r="P74" i="101" s="1"/>
  <c r="N73" i="101"/>
  <c r="P73" i="101" s="1"/>
  <c r="N72" i="101"/>
  <c r="P72" i="101" s="1"/>
  <c r="N71" i="101"/>
  <c r="P71" i="101" s="1"/>
  <c r="N70" i="101"/>
  <c r="P70" i="101" s="1"/>
  <c r="N69" i="101"/>
  <c r="P69" i="101" s="1"/>
  <c r="N68" i="101"/>
  <c r="P68" i="101" s="1"/>
  <c r="N67" i="101"/>
  <c r="P67" i="101" s="1"/>
  <c r="N66" i="101"/>
  <c r="P66" i="101" s="1"/>
  <c r="N65" i="101"/>
  <c r="P65" i="101" s="1"/>
  <c r="N64" i="101"/>
  <c r="P64" i="101" s="1"/>
  <c r="N63" i="101"/>
  <c r="P63" i="101" s="1"/>
  <c r="N62" i="101"/>
  <c r="P62" i="101" s="1"/>
  <c r="N61" i="101"/>
  <c r="P61" i="101" s="1"/>
  <c r="N60" i="101"/>
  <c r="P60" i="101" s="1"/>
  <c r="N59" i="101"/>
  <c r="P59" i="101" s="1"/>
  <c r="N58" i="101"/>
  <c r="P58" i="101" s="1"/>
  <c r="N57" i="101"/>
  <c r="P57" i="101" s="1"/>
  <c r="O56" i="101"/>
  <c r="N55" i="101"/>
  <c r="P55" i="101" s="1"/>
  <c r="N54" i="101"/>
  <c r="P54" i="101" s="1"/>
  <c r="N53" i="101"/>
  <c r="P53" i="101" s="1"/>
  <c r="N52" i="101"/>
  <c r="P52" i="101" s="1"/>
  <c r="N51" i="101"/>
  <c r="P51" i="101" s="1"/>
  <c r="N50" i="101"/>
  <c r="P50" i="101" s="1"/>
  <c r="N49" i="101"/>
  <c r="P49" i="101" s="1"/>
  <c r="N48" i="101"/>
  <c r="P48" i="101" s="1"/>
  <c r="N47" i="101"/>
  <c r="P47" i="101" s="1"/>
  <c r="N46" i="101"/>
  <c r="P46" i="101" s="1"/>
  <c r="N45" i="101"/>
  <c r="P45" i="101" s="1"/>
  <c r="N44" i="101"/>
  <c r="P44" i="101" s="1"/>
  <c r="N43" i="101"/>
  <c r="P43" i="101" s="1"/>
  <c r="N42" i="101"/>
  <c r="P42" i="101" s="1"/>
  <c r="N41" i="101"/>
  <c r="P41" i="101" s="1"/>
  <c r="N40" i="101"/>
  <c r="P40" i="101" s="1"/>
  <c r="N39" i="101"/>
  <c r="P39" i="101" s="1"/>
  <c r="N38" i="101"/>
  <c r="P38" i="101" s="1"/>
  <c r="N37" i="101"/>
  <c r="P37" i="101" s="1"/>
  <c r="N36" i="101"/>
  <c r="P36" i="101" s="1"/>
  <c r="O35" i="101"/>
  <c r="N34" i="101"/>
  <c r="P34" i="101" s="1"/>
  <c r="N33" i="101"/>
  <c r="P33" i="101" s="1"/>
  <c r="N32" i="101"/>
  <c r="P32" i="101" s="1"/>
  <c r="N31" i="101"/>
  <c r="P31" i="101" s="1"/>
  <c r="N30" i="101"/>
  <c r="P30" i="101" s="1"/>
  <c r="N29" i="101"/>
  <c r="P29" i="101" s="1"/>
  <c r="N28" i="101"/>
  <c r="P28" i="101" s="1"/>
  <c r="N27" i="101"/>
  <c r="P27" i="101" s="1"/>
  <c r="N26" i="101"/>
  <c r="P26" i="101" s="1"/>
  <c r="N25" i="101"/>
  <c r="P25" i="101" s="1"/>
  <c r="N24" i="101"/>
  <c r="P24" i="101" s="1"/>
  <c r="N23" i="101"/>
  <c r="P23" i="101" s="1"/>
  <c r="N22" i="101"/>
  <c r="P22" i="101" s="1"/>
  <c r="N21" i="101"/>
  <c r="P21" i="101" s="1"/>
  <c r="N20" i="101"/>
  <c r="P20" i="101" s="1"/>
  <c r="N19" i="101"/>
  <c r="P19" i="101" s="1"/>
  <c r="N18" i="101"/>
  <c r="P18" i="101" s="1"/>
  <c r="N17" i="101"/>
  <c r="P17" i="101" s="1"/>
  <c r="N16" i="101"/>
  <c r="P16" i="101" s="1"/>
  <c r="N15" i="101"/>
  <c r="P15" i="101" s="1"/>
  <c r="N14" i="101"/>
  <c r="P14" i="101" s="1"/>
  <c r="N13" i="101"/>
  <c r="P13" i="101" s="1"/>
  <c r="N12" i="101"/>
  <c r="P12" i="101" s="1"/>
  <c r="N11" i="101"/>
  <c r="P11" i="101" s="1"/>
  <c r="N10" i="101"/>
  <c r="P10" i="101" s="1"/>
  <c r="O8" i="101"/>
  <c r="N151" i="102"/>
  <c r="P151" i="102" s="1"/>
  <c r="N150" i="102"/>
  <c r="P150" i="102" s="1"/>
  <c r="N149" i="102"/>
  <c r="P149" i="102" s="1"/>
  <c r="N148" i="102"/>
  <c r="P148" i="102" s="1"/>
  <c r="N147" i="102"/>
  <c r="P147" i="102" s="1"/>
  <c r="N146" i="102"/>
  <c r="P146" i="102" s="1"/>
  <c r="N145" i="102"/>
  <c r="P145" i="102" s="1"/>
  <c r="N144" i="102"/>
  <c r="P144" i="102" s="1"/>
  <c r="N143" i="102"/>
  <c r="P143" i="102" s="1"/>
  <c r="N142" i="102"/>
  <c r="P142" i="102" s="1"/>
  <c r="N141" i="102"/>
  <c r="P141" i="102" s="1"/>
  <c r="N140" i="102"/>
  <c r="P140" i="102" s="1"/>
  <c r="N139" i="102"/>
  <c r="P139" i="102" s="1"/>
  <c r="N138" i="102"/>
  <c r="P138" i="102" s="1"/>
  <c r="N137" i="102"/>
  <c r="P137" i="102" s="1"/>
  <c r="N136" i="102"/>
  <c r="P136" i="102" s="1"/>
  <c r="N135" i="102"/>
  <c r="P135" i="102" s="1"/>
  <c r="N134" i="102"/>
  <c r="P134" i="102" s="1"/>
  <c r="N133" i="102"/>
  <c r="P133" i="102" s="1"/>
  <c r="N132" i="102"/>
  <c r="P132" i="102" s="1"/>
  <c r="N131" i="102"/>
  <c r="P131" i="102" s="1"/>
  <c r="N129" i="102"/>
  <c r="P129" i="102" s="1"/>
  <c r="N128" i="102"/>
  <c r="P128" i="102" s="1"/>
  <c r="N127" i="102"/>
  <c r="P127" i="102" s="1"/>
  <c r="N126" i="102"/>
  <c r="P126" i="102" s="1"/>
  <c r="N125" i="102"/>
  <c r="P125" i="102" s="1"/>
  <c r="N124" i="102"/>
  <c r="P124" i="102" s="1"/>
  <c r="N123" i="102"/>
  <c r="P123" i="102" s="1"/>
  <c r="N122" i="102"/>
  <c r="P122" i="102" s="1"/>
  <c r="N121" i="102"/>
  <c r="P121" i="102" s="1"/>
  <c r="N120" i="102"/>
  <c r="P120" i="102" s="1"/>
  <c r="N119" i="102"/>
  <c r="P119" i="102" s="1"/>
  <c r="N118" i="102"/>
  <c r="P118" i="102" s="1"/>
  <c r="N117" i="102"/>
  <c r="P117" i="102" s="1"/>
  <c r="N116" i="102"/>
  <c r="P116" i="102" s="1"/>
  <c r="N115" i="102"/>
  <c r="P115" i="102" s="1"/>
  <c r="N114" i="102"/>
  <c r="P114" i="102" s="1"/>
  <c r="N113" i="102"/>
  <c r="P113" i="102" s="1"/>
  <c r="N112" i="102"/>
  <c r="P112" i="102" s="1"/>
  <c r="N111" i="102"/>
  <c r="P111" i="102" s="1"/>
  <c r="N110" i="102"/>
  <c r="P110" i="102" s="1"/>
  <c r="N108" i="102"/>
  <c r="P108" i="102" s="1"/>
  <c r="N107" i="102"/>
  <c r="P107" i="102" s="1"/>
  <c r="N106" i="102"/>
  <c r="P106" i="102" s="1"/>
  <c r="N105" i="102"/>
  <c r="P105" i="102" s="1"/>
  <c r="N104" i="102"/>
  <c r="P104" i="102" s="1"/>
  <c r="N103" i="102"/>
  <c r="P103" i="102" s="1"/>
  <c r="N102" i="102"/>
  <c r="P102" i="102" s="1"/>
  <c r="N101" i="102"/>
  <c r="P101" i="102" s="1"/>
  <c r="N100" i="102"/>
  <c r="P100" i="102" s="1"/>
  <c r="N99" i="102"/>
  <c r="P99" i="102" s="1"/>
  <c r="N98" i="102"/>
  <c r="P98" i="102" s="1"/>
  <c r="N97" i="102"/>
  <c r="P97" i="102" s="1"/>
  <c r="N96" i="102"/>
  <c r="P96" i="102" s="1"/>
  <c r="N95" i="102"/>
  <c r="P95" i="102" s="1"/>
  <c r="N94" i="102"/>
  <c r="P94" i="102" s="1"/>
  <c r="N93" i="102"/>
  <c r="P93" i="102" s="1"/>
  <c r="N92" i="102"/>
  <c r="P92" i="102" s="1"/>
  <c r="N91" i="102"/>
  <c r="P91" i="102" s="1"/>
  <c r="N90" i="102"/>
  <c r="P90" i="102" s="1"/>
  <c r="N89" i="102"/>
  <c r="P89" i="102" s="1"/>
  <c r="O87" i="102"/>
  <c r="N86" i="102"/>
  <c r="P86" i="102" s="1"/>
  <c r="N85" i="102"/>
  <c r="P85" i="102" s="1"/>
  <c r="N84" i="102"/>
  <c r="P84" i="102" s="1"/>
  <c r="N83" i="102"/>
  <c r="P83" i="102" s="1"/>
  <c r="N82" i="102"/>
  <c r="P82" i="102" s="1"/>
  <c r="N81" i="102"/>
  <c r="P81" i="102" s="1"/>
  <c r="N80" i="102"/>
  <c r="P80" i="102" s="1"/>
  <c r="N79" i="102"/>
  <c r="P79" i="102" s="1"/>
  <c r="N78" i="102"/>
  <c r="P78" i="102" s="1"/>
  <c r="N77" i="102"/>
  <c r="P77" i="102" s="1"/>
  <c r="N76" i="102"/>
  <c r="P76" i="102" s="1"/>
  <c r="N75" i="102"/>
  <c r="P75" i="102" s="1"/>
  <c r="N74" i="102"/>
  <c r="P74" i="102" s="1"/>
  <c r="N73" i="102"/>
  <c r="P73" i="102" s="1"/>
  <c r="N72" i="102"/>
  <c r="P72" i="102" s="1"/>
  <c r="N71" i="102"/>
  <c r="P71" i="102" s="1"/>
  <c r="N70" i="102"/>
  <c r="P70" i="102" s="1"/>
  <c r="N69" i="102"/>
  <c r="P69" i="102" s="1"/>
  <c r="N68" i="102"/>
  <c r="P68" i="102" s="1"/>
  <c r="N67" i="102"/>
  <c r="P67" i="102" s="1"/>
  <c r="N66" i="102"/>
  <c r="P66" i="102" s="1"/>
  <c r="N65" i="102"/>
  <c r="P65" i="102" s="1"/>
  <c r="N64" i="102"/>
  <c r="P64" i="102" s="1"/>
  <c r="N63" i="102"/>
  <c r="P63" i="102" s="1"/>
  <c r="N62" i="102"/>
  <c r="P62" i="102" s="1"/>
  <c r="N61" i="102"/>
  <c r="P61" i="102" s="1"/>
  <c r="N60" i="102"/>
  <c r="P60" i="102" s="1"/>
  <c r="N59" i="102"/>
  <c r="P59" i="102" s="1"/>
  <c r="N58" i="102"/>
  <c r="P58" i="102" s="1"/>
  <c r="N57" i="102"/>
  <c r="P57" i="102" s="1"/>
  <c r="O56" i="102"/>
  <c r="N55" i="102"/>
  <c r="P55" i="102" s="1"/>
  <c r="N54" i="102"/>
  <c r="P54" i="102" s="1"/>
  <c r="N53" i="102"/>
  <c r="P53" i="102" s="1"/>
  <c r="N52" i="102"/>
  <c r="P52" i="102" s="1"/>
  <c r="N51" i="102"/>
  <c r="P51" i="102" s="1"/>
  <c r="N50" i="102"/>
  <c r="P50" i="102" s="1"/>
  <c r="N49" i="102"/>
  <c r="P49" i="102" s="1"/>
  <c r="N48" i="102"/>
  <c r="P48" i="102" s="1"/>
  <c r="N47" i="102"/>
  <c r="P47" i="102" s="1"/>
  <c r="N46" i="102"/>
  <c r="P46" i="102" s="1"/>
  <c r="N45" i="102"/>
  <c r="P45" i="102" s="1"/>
  <c r="N44" i="102"/>
  <c r="P44" i="102" s="1"/>
  <c r="N43" i="102"/>
  <c r="P43" i="102" s="1"/>
  <c r="N42" i="102"/>
  <c r="P42" i="102" s="1"/>
  <c r="N41" i="102"/>
  <c r="P41" i="102" s="1"/>
  <c r="N40" i="102"/>
  <c r="P40" i="102" s="1"/>
  <c r="N39" i="102"/>
  <c r="P39" i="102" s="1"/>
  <c r="N38" i="102"/>
  <c r="P38" i="102" s="1"/>
  <c r="N37" i="102"/>
  <c r="P37" i="102" s="1"/>
  <c r="N36" i="102"/>
  <c r="P36" i="102" s="1"/>
  <c r="O35" i="102"/>
  <c r="N34" i="102"/>
  <c r="P34" i="102" s="1"/>
  <c r="N33" i="102"/>
  <c r="P33" i="102" s="1"/>
  <c r="N32" i="102"/>
  <c r="P32" i="102" s="1"/>
  <c r="N31" i="102"/>
  <c r="P31" i="102" s="1"/>
  <c r="N30" i="102"/>
  <c r="P30" i="102" s="1"/>
  <c r="N29" i="102"/>
  <c r="P29" i="102" s="1"/>
  <c r="N28" i="102"/>
  <c r="P28" i="102" s="1"/>
  <c r="N27" i="102"/>
  <c r="P27" i="102" s="1"/>
  <c r="N26" i="102"/>
  <c r="P26" i="102" s="1"/>
  <c r="N25" i="102"/>
  <c r="P25" i="102" s="1"/>
  <c r="N24" i="102"/>
  <c r="P24" i="102" s="1"/>
  <c r="N23" i="102"/>
  <c r="P23" i="102" s="1"/>
  <c r="N22" i="102"/>
  <c r="P22" i="102" s="1"/>
  <c r="N21" i="102"/>
  <c r="P21" i="102" s="1"/>
  <c r="N20" i="102"/>
  <c r="P20" i="102" s="1"/>
  <c r="N19" i="102"/>
  <c r="P19" i="102" s="1"/>
  <c r="N18" i="102"/>
  <c r="P18" i="102" s="1"/>
  <c r="N17" i="102"/>
  <c r="P17" i="102" s="1"/>
  <c r="N16" i="102"/>
  <c r="P16" i="102" s="1"/>
  <c r="N15" i="102"/>
  <c r="P15" i="102" s="1"/>
  <c r="N14" i="102"/>
  <c r="P14" i="102" s="1"/>
  <c r="N13" i="102"/>
  <c r="P13" i="102" s="1"/>
  <c r="N12" i="102"/>
  <c r="P12" i="102" s="1"/>
  <c r="N11" i="102"/>
  <c r="P11" i="102" s="1"/>
  <c r="N10" i="102"/>
  <c r="P10" i="102" s="1"/>
  <c r="O8" i="102"/>
  <c r="N151" i="103"/>
  <c r="P151" i="103" s="1"/>
  <c r="N150" i="103"/>
  <c r="P150" i="103" s="1"/>
  <c r="N149" i="103"/>
  <c r="P149" i="103" s="1"/>
  <c r="N148" i="103"/>
  <c r="P148" i="103" s="1"/>
  <c r="N147" i="103"/>
  <c r="P147" i="103" s="1"/>
  <c r="N146" i="103"/>
  <c r="P146" i="103" s="1"/>
  <c r="N145" i="103"/>
  <c r="P145" i="103" s="1"/>
  <c r="N144" i="103"/>
  <c r="P144" i="103" s="1"/>
  <c r="N143" i="103"/>
  <c r="P143" i="103" s="1"/>
  <c r="N142" i="103"/>
  <c r="P142" i="103" s="1"/>
  <c r="N141" i="103"/>
  <c r="P141" i="103" s="1"/>
  <c r="N140" i="103"/>
  <c r="P140" i="103" s="1"/>
  <c r="N139" i="103"/>
  <c r="P139" i="103" s="1"/>
  <c r="N138" i="103"/>
  <c r="P138" i="103" s="1"/>
  <c r="N137" i="103"/>
  <c r="P137" i="103" s="1"/>
  <c r="N136" i="103"/>
  <c r="P136" i="103" s="1"/>
  <c r="N135" i="103"/>
  <c r="P135" i="103" s="1"/>
  <c r="N134" i="103"/>
  <c r="P134" i="103" s="1"/>
  <c r="N133" i="103"/>
  <c r="P133" i="103" s="1"/>
  <c r="N132" i="103"/>
  <c r="P132" i="103" s="1"/>
  <c r="N131" i="103"/>
  <c r="P131" i="103" s="1"/>
  <c r="N129" i="103"/>
  <c r="P129" i="103" s="1"/>
  <c r="N128" i="103"/>
  <c r="P128" i="103" s="1"/>
  <c r="N127" i="103"/>
  <c r="P127" i="103" s="1"/>
  <c r="N126" i="103"/>
  <c r="P126" i="103" s="1"/>
  <c r="N125" i="103"/>
  <c r="P125" i="103" s="1"/>
  <c r="N124" i="103"/>
  <c r="P124" i="103" s="1"/>
  <c r="N123" i="103"/>
  <c r="P123" i="103" s="1"/>
  <c r="N122" i="103"/>
  <c r="P122" i="103" s="1"/>
  <c r="N121" i="103"/>
  <c r="P121" i="103" s="1"/>
  <c r="N120" i="103"/>
  <c r="P120" i="103" s="1"/>
  <c r="N119" i="103"/>
  <c r="P119" i="103" s="1"/>
  <c r="N118" i="103"/>
  <c r="P118" i="103" s="1"/>
  <c r="N117" i="103"/>
  <c r="P117" i="103" s="1"/>
  <c r="N116" i="103"/>
  <c r="P116" i="103" s="1"/>
  <c r="N115" i="103"/>
  <c r="P115" i="103" s="1"/>
  <c r="N114" i="103"/>
  <c r="P114" i="103" s="1"/>
  <c r="N113" i="103"/>
  <c r="P113" i="103" s="1"/>
  <c r="N112" i="103"/>
  <c r="P112" i="103" s="1"/>
  <c r="N111" i="103"/>
  <c r="P111" i="103" s="1"/>
  <c r="N110" i="103"/>
  <c r="P110" i="103" s="1"/>
  <c r="N108" i="103"/>
  <c r="P108" i="103" s="1"/>
  <c r="N107" i="103"/>
  <c r="P107" i="103" s="1"/>
  <c r="N106" i="103"/>
  <c r="P106" i="103" s="1"/>
  <c r="N105" i="103"/>
  <c r="P105" i="103" s="1"/>
  <c r="N104" i="103"/>
  <c r="P104" i="103" s="1"/>
  <c r="N103" i="103"/>
  <c r="P103" i="103" s="1"/>
  <c r="N102" i="103"/>
  <c r="P102" i="103" s="1"/>
  <c r="N101" i="103"/>
  <c r="P101" i="103" s="1"/>
  <c r="N100" i="103"/>
  <c r="P100" i="103" s="1"/>
  <c r="N99" i="103"/>
  <c r="P99" i="103" s="1"/>
  <c r="N98" i="103"/>
  <c r="P98" i="103" s="1"/>
  <c r="N97" i="103"/>
  <c r="P97" i="103" s="1"/>
  <c r="N96" i="103"/>
  <c r="P96" i="103" s="1"/>
  <c r="N95" i="103"/>
  <c r="P95" i="103" s="1"/>
  <c r="N94" i="103"/>
  <c r="P94" i="103" s="1"/>
  <c r="N93" i="103"/>
  <c r="P93" i="103" s="1"/>
  <c r="N92" i="103"/>
  <c r="P92" i="103" s="1"/>
  <c r="N91" i="103"/>
  <c r="P91" i="103" s="1"/>
  <c r="N90" i="103"/>
  <c r="P90" i="103" s="1"/>
  <c r="N89" i="103"/>
  <c r="P89" i="103" s="1"/>
  <c r="O87" i="103"/>
  <c r="N86" i="103"/>
  <c r="P86" i="103" s="1"/>
  <c r="N85" i="103"/>
  <c r="P85" i="103" s="1"/>
  <c r="N84" i="103"/>
  <c r="P84" i="103" s="1"/>
  <c r="N83" i="103"/>
  <c r="P83" i="103" s="1"/>
  <c r="N82" i="103"/>
  <c r="P82" i="103" s="1"/>
  <c r="N81" i="103"/>
  <c r="P81" i="103" s="1"/>
  <c r="N80" i="103"/>
  <c r="P80" i="103" s="1"/>
  <c r="N79" i="103"/>
  <c r="P79" i="103" s="1"/>
  <c r="N78" i="103"/>
  <c r="P78" i="103" s="1"/>
  <c r="N77" i="103"/>
  <c r="P77" i="103" s="1"/>
  <c r="N76" i="103"/>
  <c r="P76" i="103" s="1"/>
  <c r="N75" i="103"/>
  <c r="P75" i="103" s="1"/>
  <c r="N74" i="103"/>
  <c r="P74" i="103" s="1"/>
  <c r="N73" i="103"/>
  <c r="P73" i="103" s="1"/>
  <c r="N72" i="103"/>
  <c r="P72" i="103" s="1"/>
  <c r="N71" i="103"/>
  <c r="P71" i="103" s="1"/>
  <c r="N70" i="103"/>
  <c r="P70" i="103" s="1"/>
  <c r="N69" i="103"/>
  <c r="P69" i="103" s="1"/>
  <c r="N68" i="103"/>
  <c r="P68" i="103" s="1"/>
  <c r="N67" i="103"/>
  <c r="P67" i="103" s="1"/>
  <c r="N66" i="103"/>
  <c r="P66" i="103" s="1"/>
  <c r="N65" i="103"/>
  <c r="P65" i="103" s="1"/>
  <c r="N64" i="103"/>
  <c r="P64" i="103" s="1"/>
  <c r="N63" i="103"/>
  <c r="P63" i="103" s="1"/>
  <c r="N62" i="103"/>
  <c r="P62" i="103" s="1"/>
  <c r="N61" i="103"/>
  <c r="P61" i="103" s="1"/>
  <c r="N60" i="103"/>
  <c r="P60" i="103" s="1"/>
  <c r="N59" i="103"/>
  <c r="N58" i="103"/>
  <c r="P58" i="103" s="1"/>
  <c r="N57" i="103"/>
  <c r="P57" i="103" s="1"/>
  <c r="O56" i="103"/>
  <c r="N55" i="103"/>
  <c r="P55" i="103" s="1"/>
  <c r="N54" i="103"/>
  <c r="P54" i="103" s="1"/>
  <c r="N52" i="103"/>
  <c r="P52" i="103" s="1"/>
  <c r="N51" i="103"/>
  <c r="P51" i="103" s="1"/>
  <c r="N50" i="103"/>
  <c r="P50" i="103" s="1"/>
  <c r="N49" i="103"/>
  <c r="P49" i="103" s="1"/>
  <c r="N48" i="103"/>
  <c r="P48" i="103" s="1"/>
  <c r="N47" i="103"/>
  <c r="P47" i="103" s="1"/>
  <c r="N44" i="103"/>
  <c r="P44" i="103" s="1"/>
  <c r="N43" i="103"/>
  <c r="P43" i="103" s="1"/>
  <c r="N42" i="103"/>
  <c r="P42" i="103" s="1"/>
  <c r="N41" i="103"/>
  <c r="P41" i="103" s="1"/>
  <c r="N40" i="103"/>
  <c r="P40" i="103" s="1"/>
  <c r="N39" i="103"/>
  <c r="P39" i="103" s="1"/>
  <c r="N38" i="103"/>
  <c r="P38" i="103" s="1"/>
  <c r="N37" i="103"/>
  <c r="N36" i="103"/>
  <c r="P36" i="103" s="1"/>
  <c r="O35" i="103"/>
  <c r="N34" i="103"/>
  <c r="P34" i="103" s="1"/>
  <c r="N33" i="103"/>
  <c r="P33" i="103" s="1"/>
  <c r="N32" i="103"/>
  <c r="P32" i="103" s="1"/>
  <c r="N31" i="103"/>
  <c r="P31" i="103" s="1"/>
  <c r="N30" i="103"/>
  <c r="P30" i="103" s="1"/>
  <c r="N29" i="103"/>
  <c r="P29" i="103" s="1"/>
  <c r="N28" i="103"/>
  <c r="P28" i="103" s="1"/>
  <c r="N27" i="103"/>
  <c r="P27" i="103" s="1"/>
  <c r="N26" i="103"/>
  <c r="P26" i="103" s="1"/>
  <c r="N25" i="103"/>
  <c r="P25" i="103" s="1"/>
  <c r="N24" i="103"/>
  <c r="P24" i="103" s="1"/>
  <c r="N23" i="103"/>
  <c r="P23" i="103" s="1"/>
  <c r="N22" i="103"/>
  <c r="P22" i="103" s="1"/>
  <c r="N21" i="103"/>
  <c r="P21" i="103" s="1"/>
  <c r="N20" i="103"/>
  <c r="P20" i="103" s="1"/>
  <c r="N19" i="103"/>
  <c r="P19" i="103" s="1"/>
  <c r="N18" i="103"/>
  <c r="P18" i="103" s="1"/>
  <c r="N17" i="103"/>
  <c r="P17" i="103" s="1"/>
  <c r="N16" i="103"/>
  <c r="P16" i="103" s="1"/>
  <c r="N15" i="103"/>
  <c r="P15" i="103" s="1"/>
  <c r="N14" i="103"/>
  <c r="P14" i="103" s="1"/>
  <c r="N13" i="103"/>
  <c r="P13" i="103" s="1"/>
  <c r="N12" i="103"/>
  <c r="P12" i="103" s="1"/>
  <c r="N11" i="103"/>
  <c r="P11" i="103" s="1"/>
  <c r="N10" i="103"/>
  <c r="P10" i="103" s="1"/>
  <c r="O8" i="103"/>
  <c r="N151" i="104"/>
  <c r="P151" i="104" s="1"/>
  <c r="N150" i="104"/>
  <c r="P150" i="104" s="1"/>
  <c r="N149" i="104"/>
  <c r="P149" i="104" s="1"/>
  <c r="N148" i="104"/>
  <c r="P148" i="104" s="1"/>
  <c r="N147" i="104"/>
  <c r="P147" i="104" s="1"/>
  <c r="N146" i="104"/>
  <c r="P146" i="104" s="1"/>
  <c r="N145" i="104"/>
  <c r="P145" i="104" s="1"/>
  <c r="N144" i="104"/>
  <c r="P144" i="104" s="1"/>
  <c r="N143" i="104"/>
  <c r="P143" i="104" s="1"/>
  <c r="N142" i="104"/>
  <c r="P142" i="104" s="1"/>
  <c r="N141" i="104"/>
  <c r="P141" i="104" s="1"/>
  <c r="N140" i="104"/>
  <c r="P140" i="104" s="1"/>
  <c r="N139" i="104"/>
  <c r="P139" i="104" s="1"/>
  <c r="N138" i="104"/>
  <c r="P138" i="104" s="1"/>
  <c r="N137" i="104"/>
  <c r="P137" i="104" s="1"/>
  <c r="N136" i="104"/>
  <c r="P136" i="104" s="1"/>
  <c r="N135" i="104"/>
  <c r="P135" i="104" s="1"/>
  <c r="N134" i="104"/>
  <c r="P134" i="104" s="1"/>
  <c r="N133" i="104"/>
  <c r="P133" i="104" s="1"/>
  <c r="N132" i="104"/>
  <c r="P132" i="104" s="1"/>
  <c r="N131" i="104"/>
  <c r="P131" i="104" s="1"/>
  <c r="N129" i="104"/>
  <c r="P129" i="104" s="1"/>
  <c r="N128" i="104"/>
  <c r="P128" i="104" s="1"/>
  <c r="N127" i="104"/>
  <c r="P127" i="104" s="1"/>
  <c r="N126" i="104"/>
  <c r="P126" i="104" s="1"/>
  <c r="N125" i="104"/>
  <c r="P125" i="104" s="1"/>
  <c r="N124" i="104"/>
  <c r="P124" i="104" s="1"/>
  <c r="N123" i="104"/>
  <c r="P123" i="104" s="1"/>
  <c r="N122" i="104"/>
  <c r="P122" i="104" s="1"/>
  <c r="N121" i="104"/>
  <c r="P121" i="104" s="1"/>
  <c r="N120" i="104"/>
  <c r="P120" i="104" s="1"/>
  <c r="N119" i="104"/>
  <c r="P119" i="104" s="1"/>
  <c r="N118" i="104"/>
  <c r="P118" i="104" s="1"/>
  <c r="N117" i="104"/>
  <c r="P117" i="104" s="1"/>
  <c r="N116" i="104"/>
  <c r="P116" i="104" s="1"/>
  <c r="N115" i="104"/>
  <c r="P115" i="104" s="1"/>
  <c r="N114" i="104"/>
  <c r="P114" i="104" s="1"/>
  <c r="N113" i="104"/>
  <c r="P113" i="104" s="1"/>
  <c r="N112" i="104"/>
  <c r="P112" i="104" s="1"/>
  <c r="N111" i="104"/>
  <c r="P111" i="104" s="1"/>
  <c r="N110" i="104"/>
  <c r="P110" i="104" s="1"/>
  <c r="N108" i="104"/>
  <c r="P108" i="104" s="1"/>
  <c r="N107" i="104"/>
  <c r="P107" i="104" s="1"/>
  <c r="N106" i="104"/>
  <c r="P106" i="104" s="1"/>
  <c r="N105" i="104"/>
  <c r="P105" i="104" s="1"/>
  <c r="N104" i="104"/>
  <c r="P104" i="104" s="1"/>
  <c r="N103" i="104"/>
  <c r="P103" i="104" s="1"/>
  <c r="N102" i="104"/>
  <c r="P102" i="104" s="1"/>
  <c r="N101" i="104"/>
  <c r="P101" i="104" s="1"/>
  <c r="N100" i="104"/>
  <c r="P100" i="104" s="1"/>
  <c r="N99" i="104"/>
  <c r="P99" i="104" s="1"/>
  <c r="N98" i="104"/>
  <c r="P98" i="104" s="1"/>
  <c r="N97" i="104"/>
  <c r="P97" i="104" s="1"/>
  <c r="N96" i="104"/>
  <c r="P96" i="104" s="1"/>
  <c r="N95" i="104"/>
  <c r="P95" i="104" s="1"/>
  <c r="N94" i="104"/>
  <c r="P94" i="104" s="1"/>
  <c r="N93" i="104"/>
  <c r="P93" i="104" s="1"/>
  <c r="N92" i="104"/>
  <c r="P92" i="104" s="1"/>
  <c r="N91" i="104"/>
  <c r="P91" i="104" s="1"/>
  <c r="N90" i="104"/>
  <c r="P90" i="104" s="1"/>
  <c r="N89" i="104"/>
  <c r="P89" i="104" s="1"/>
  <c r="O87" i="104"/>
  <c r="N86" i="104"/>
  <c r="P86" i="104" s="1"/>
  <c r="N85" i="104"/>
  <c r="P85" i="104" s="1"/>
  <c r="N84" i="104"/>
  <c r="P84" i="104" s="1"/>
  <c r="N83" i="104"/>
  <c r="P83" i="104" s="1"/>
  <c r="N82" i="104"/>
  <c r="P82" i="104" s="1"/>
  <c r="N81" i="104"/>
  <c r="P81" i="104" s="1"/>
  <c r="N80" i="104"/>
  <c r="P80" i="104" s="1"/>
  <c r="N79" i="104"/>
  <c r="P79" i="104" s="1"/>
  <c r="N78" i="104"/>
  <c r="P78" i="104" s="1"/>
  <c r="N77" i="104"/>
  <c r="P77" i="104" s="1"/>
  <c r="N76" i="104"/>
  <c r="P76" i="104" s="1"/>
  <c r="N75" i="104"/>
  <c r="P75" i="104" s="1"/>
  <c r="N74" i="104"/>
  <c r="P74" i="104" s="1"/>
  <c r="N73" i="104"/>
  <c r="P73" i="104" s="1"/>
  <c r="N72" i="104"/>
  <c r="P72" i="104" s="1"/>
  <c r="N71" i="104"/>
  <c r="P71" i="104" s="1"/>
  <c r="N70" i="104"/>
  <c r="P70" i="104" s="1"/>
  <c r="N69" i="104"/>
  <c r="P69" i="104" s="1"/>
  <c r="N68" i="104"/>
  <c r="P68" i="104" s="1"/>
  <c r="N67" i="104"/>
  <c r="P67" i="104" s="1"/>
  <c r="N66" i="104"/>
  <c r="P66" i="104" s="1"/>
  <c r="N65" i="104"/>
  <c r="P65" i="104" s="1"/>
  <c r="N64" i="104"/>
  <c r="P64" i="104" s="1"/>
  <c r="N63" i="104"/>
  <c r="P63" i="104" s="1"/>
  <c r="N62" i="104"/>
  <c r="P62" i="104" s="1"/>
  <c r="N61" i="104"/>
  <c r="P61" i="104" s="1"/>
  <c r="N60" i="104"/>
  <c r="P60" i="104" s="1"/>
  <c r="N59" i="104"/>
  <c r="P59" i="104" s="1"/>
  <c r="N58" i="104"/>
  <c r="P58" i="104" s="1"/>
  <c r="N57" i="104"/>
  <c r="P57" i="104" s="1"/>
  <c r="O56" i="104"/>
  <c r="N55" i="104"/>
  <c r="P55" i="104" s="1"/>
  <c r="N54" i="104"/>
  <c r="P54" i="104" s="1"/>
  <c r="N53" i="104"/>
  <c r="P53" i="104" s="1"/>
  <c r="N52" i="104"/>
  <c r="P52" i="104" s="1"/>
  <c r="N51" i="104"/>
  <c r="P51" i="104" s="1"/>
  <c r="N50" i="104"/>
  <c r="P50" i="104" s="1"/>
  <c r="N49" i="104"/>
  <c r="P49" i="104" s="1"/>
  <c r="N48" i="104"/>
  <c r="P48" i="104" s="1"/>
  <c r="N47" i="104"/>
  <c r="P47" i="104" s="1"/>
  <c r="N46" i="104"/>
  <c r="P46" i="104" s="1"/>
  <c r="N45" i="104"/>
  <c r="P45" i="104" s="1"/>
  <c r="N44" i="104"/>
  <c r="P44" i="104" s="1"/>
  <c r="N43" i="104"/>
  <c r="P43" i="104" s="1"/>
  <c r="N42" i="104"/>
  <c r="P42" i="104" s="1"/>
  <c r="N41" i="104"/>
  <c r="P41" i="104" s="1"/>
  <c r="N40" i="104"/>
  <c r="P40" i="104" s="1"/>
  <c r="N39" i="104"/>
  <c r="P39" i="104" s="1"/>
  <c r="N38" i="104"/>
  <c r="P38" i="104" s="1"/>
  <c r="N37" i="104"/>
  <c r="P37" i="104" s="1"/>
  <c r="N36" i="104"/>
  <c r="P36" i="104" s="1"/>
  <c r="O35" i="104"/>
  <c r="N34" i="104"/>
  <c r="P34" i="104" s="1"/>
  <c r="N33" i="104"/>
  <c r="P33" i="104" s="1"/>
  <c r="N32" i="104"/>
  <c r="P32" i="104" s="1"/>
  <c r="N31" i="104"/>
  <c r="P31" i="104" s="1"/>
  <c r="N30" i="104"/>
  <c r="P30" i="104" s="1"/>
  <c r="N29" i="104"/>
  <c r="P29" i="104" s="1"/>
  <c r="N28" i="104"/>
  <c r="P28" i="104" s="1"/>
  <c r="N27" i="104"/>
  <c r="P27" i="104" s="1"/>
  <c r="N26" i="104"/>
  <c r="P26" i="104" s="1"/>
  <c r="N24" i="104"/>
  <c r="P24" i="104" s="1"/>
  <c r="N23" i="104"/>
  <c r="P23" i="104" s="1"/>
  <c r="N22" i="104"/>
  <c r="P22" i="104" s="1"/>
  <c r="N21" i="104"/>
  <c r="P21" i="104" s="1"/>
  <c r="N20" i="104"/>
  <c r="P20" i="104" s="1"/>
  <c r="N19" i="104"/>
  <c r="P19" i="104" s="1"/>
  <c r="N18" i="104"/>
  <c r="P18" i="104" s="1"/>
  <c r="N17" i="104"/>
  <c r="P17" i="104" s="1"/>
  <c r="N16" i="104"/>
  <c r="P16" i="104" s="1"/>
  <c r="N15" i="104"/>
  <c r="P15" i="104" s="1"/>
  <c r="N14" i="104"/>
  <c r="P14" i="104" s="1"/>
  <c r="N13" i="104"/>
  <c r="P13" i="104" s="1"/>
  <c r="N12" i="104"/>
  <c r="P12" i="104" s="1"/>
  <c r="N11" i="104"/>
  <c r="P11" i="104" s="1"/>
  <c r="N10" i="104"/>
  <c r="P10" i="104" s="1"/>
  <c r="O8" i="104"/>
  <c r="N151" i="105"/>
  <c r="P151" i="105" s="1"/>
  <c r="N150" i="105"/>
  <c r="P150" i="105" s="1"/>
  <c r="N149" i="105"/>
  <c r="P149" i="105" s="1"/>
  <c r="N148" i="105"/>
  <c r="P148" i="105" s="1"/>
  <c r="N147" i="105"/>
  <c r="P147" i="105" s="1"/>
  <c r="N146" i="105"/>
  <c r="P146" i="105" s="1"/>
  <c r="N145" i="105"/>
  <c r="P145" i="105" s="1"/>
  <c r="N144" i="105"/>
  <c r="P144" i="105" s="1"/>
  <c r="N143" i="105"/>
  <c r="P143" i="105" s="1"/>
  <c r="N142" i="105"/>
  <c r="P142" i="105" s="1"/>
  <c r="N141" i="105"/>
  <c r="P141" i="105" s="1"/>
  <c r="N140" i="105"/>
  <c r="P140" i="105" s="1"/>
  <c r="N139" i="105"/>
  <c r="P139" i="105" s="1"/>
  <c r="N138" i="105"/>
  <c r="P138" i="105" s="1"/>
  <c r="N137" i="105"/>
  <c r="P137" i="105" s="1"/>
  <c r="N136" i="105"/>
  <c r="P136" i="105" s="1"/>
  <c r="N135" i="105"/>
  <c r="P135" i="105" s="1"/>
  <c r="N134" i="105"/>
  <c r="P134" i="105" s="1"/>
  <c r="N133" i="105"/>
  <c r="P133" i="105" s="1"/>
  <c r="N132" i="105"/>
  <c r="P132" i="105" s="1"/>
  <c r="N131" i="105"/>
  <c r="P131" i="105" s="1"/>
  <c r="N129" i="105"/>
  <c r="P129" i="105" s="1"/>
  <c r="N128" i="105"/>
  <c r="P128" i="105" s="1"/>
  <c r="N127" i="105"/>
  <c r="P127" i="105" s="1"/>
  <c r="N126" i="105"/>
  <c r="P126" i="105" s="1"/>
  <c r="N125" i="105"/>
  <c r="P125" i="105" s="1"/>
  <c r="N124" i="105"/>
  <c r="P124" i="105" s="1"/>
  <c r="N123" i="105"/>
  <c r="P123" i="105" s="1"/>
  <c r="N122" i="105"/>
  <c r="P122" i="105" s="1"/>
  <c r="N121" i="105"/>
  <c r="P121" i="105" s="1"/>
  <c r="N120" i="105"/>
  <c r="P120" i="105" s="1"/>
  <c r="N119" i="105"/>
  <c r="P119" i="105" s="1"/>
  <c r="N118" i="105"/>
  <c r="P118" i="105" s="1"/>
  <c r="N117" i="105"/>
  <c r="P117" i="105" s="1"/>
  <c r="N116" i="105"/>
  <c r="P116" i="105" s="1"/>
  <c r="N115" i="105"/>
  <c r="P115" i="105" s="1"/>
  <c r="N114" i="105"/>
  <c r="P114" i="105" s="1"/>
  <c r="N113" i="105"/>
  <c r="P113" i="105" s="1"/>
  <c r="N112" i="105"/>
  <c r="P112" i="105" s="1"/>
  <c r="N111" i="105"/>
  <c r="P111" i="105" s="1"/>
  <c r="N110" i="105"/>
  <c r="P110" i="105" s="1"/>
  <c r="N108" i="105"/>
  <c r="P108" i="105" s="1"/>
  <c r="N107" i="105"/>
  <c r="P107" i="105" s="1"/>
  <c r="N106" i="105"/>
  <c r="P106" i="105" s="1"/>
  <c r="N105" i="105"/>
  <c r="P105" i="105" s="1"/>
  <c r="N104" i="105"/>
  <c r="P104" i="105" s="1"/>
  <c r="N103" i="105"/>
  <c r="P103" i="105" s="1"/>
  <c r="N102" i="105"/>
  <c r="P102" i="105" s="1"/>
  <c r="N101" i="105"/>
  <c r="P101" i="105" s="1"/>
  <c r="N100" i="105"/>
  <c r="P100" i="105" s="1"/>
  <c r="N99" i="105"/>
  <c r="P99" i="105" s="1"/>
  <c r="N98" i="105"/>
  <c r="P98" i="105" s="1"/>
  <c r="N97" i="105"/>
  <c r="P97" i="105" s="1"/>
  <c r="N96" i="105"/>
  <c r="P96" i="105" s="1"/>
  <c r="N95" i="105"/>
  <c r="P95" i="105" s="1"/>
  <c r="N94" i="105"/>
  <c r="P94" i="105" s="1"/>
  <c r="N93" i="105"/>
  <c r="P93" i="105" s="1"/>
  <c r="N92" i="105"/>
  <c r="P92" i="105" s="1"/>
  <c r="N91" i="105"/>
  <c r="P91" i="105" s="1"/>
  <c r="N90" i="105"/>
  <c r="P90" i="105" s="1"/>
  <c r="N89" i="105"/>
  <c r="P89" i="105" s="1"/>
  <c r="O87" i="105"/>
  <c r="N86" i="105"/>
  <c r="P86" i="105" s="1"/>
  <c r="N85" i="105"/>
  <c r="P85" i="105" s="1"/>
  <c r="N84" i="105"/>
  <c r="P84" i="105" s="1"/>
  <c r="N83" i="105"/>
  <c r="P83" i="105" s="1"/>
  <c r="N82" i="105"/>
  <c r="P82" i="105" s="1"/>
  <c r="N81" i="105"/>
  <c r="P81" i="105" s="1"/>
  <c r="N80" i="105"/>
  <c r="P80" i="105" s="1"/>
  <c r="N79" i="105"/>
  <c r="P79" i="105" s="1"/>
  <c r="N78" i="105"/>
  <c r="P78" i="105" s="1"/>
  <c r="N77" i="105"/>
  <c r="P77" i="105" s="1"/>
  <c r="N76" i="105"/>
  <c r="P76" i="105" s="1"/>
  <c r="N75" i="105"/>
  <c r="P75" i="105" s="1"/>
  <c r="N74" i="105"/>
  <c r="P74" i="105" s="1"/>
  <c r="N73" i="105"/>
  <c r="P73" i="105" s="1"/>
  <c r="N72" i="105"/>
  <c r="P72" i="105" s="1"/>
  <c r="N71" i="105"/>
  <c r="P71" i="105" s="1"/>
  <c r="N70" i="105"/>
  <c r="P70" i="105" s="1"/>
  <c r="N69" i="105"/>
  <c r="P69" i="105" s="1"/>
  <c r="N68" i="105"/>
  <c r="P68" i="105" s="1"/>
  <c r="N67" i="105"/>
  <c r="P67" i="105" s="1"/>
  <c r="N66" i="105"/>
  <c r="P66" i="105" s="1"/>
  <c r="N65" i="105"/>
  <c r="P65" i="105" s="1"/>
  <c r="N64" i="105"/>
  <c r="P64" i="105" s="1"/>
  <c r="N63" i="105"/>
  <c r="P63" i="105" s="1"/>
  <c r="N62" i="105"/>
  <c r="P62" i="105" s="1"/>
  <c r="N61" i="105"/>
  <c r="P61" i="105" s="1"/>
  <c r="N60" i="105"/>
  <c r="P60" i="105" s="1"/>
  <c r="N59" i="105"/>
  <c r="P59" i="105" s="1"/>
  <c r="N58" i="105"/>
  <c r="P58" i="105" s="1"/>
  <c r="N57" i="105"/>
  <c r="O56" i="105"/>
  <c r="N55" i="105"/>
  <c r="P55" i="105" s="1"/>
  <c r="N54" i="105"/>
  <c r="P54" i="105" s="1"/>
  <c r="N53" i="105"/>
  <c r="P53" i="105" s="1"/>
  <c r="N52" i="105"/>
  <c r="P52" i="105" s="1"/>
  <c r="N51" i="105"/>
  <c r="P51" i="105" s="1"/>
  <c r="N50" i="105"/>
  <c r="P50" i="105" s="1"/>
  <c r="N49" i="105"/>
  <c r="P49" i="105" s="1"/>
  <c r="N48" i="105"/>
  <c r="P48" i="105" s="1"/>
  <c r="N47" i="105"/>
  <c r="P47" i="105" s="1"/>
  <c r="N46" i="105"/>
  <c r="P46" i="105" s="1"/>
  <c r="N45" i="105"/>
  <c r="P45" i="105" s="1"/>
  <c r="N44" i="105"/>
  <c r="P44" i="105" s="1"/>
  <c r="N43" i="105"/>
  <c r="P43" i="105" s="1"/>
  <c r="N42" i="105"/>
  <c r="P42" i="105" s="1"/>
  <c r="N41" i="105"/>
  <c r="P41" i="105" s="1"/>
  <c r="N40" i="105"/>
  <c r="P40" i="105" s="1"/>
  <c r="N39" i="105"/>
  <c r="P39" i="105" s="1"/>
  <c r="N38" i="105"/>
  <c r="P38" i="105" s="1"/>
  <c r="N37" i="105"/>
  <c r="P37" i="105" s="1"/>
  <c r="N36" i="105"/>
  <c r="P36" i="105" s="1"/>
  <c r="O35" i="105"/>
  <c r="N34" i="105"/>
  <c r="P34" i="105" s="1"/>
  <c r="N33" i="105"/>
  <c r="P33" i="105" s="1"/>
  <c r="N32" i="105"/>
  <c r="P32" i="105" s="1"/>
  <c r="N31" i="105"/>
  <c r="P31" i="105" s="1"/>
  <c r="N30" i="105"/>
  <c r="P30" i="105" s="1"/>
  <c r="N29" i="105"/>
  <c r="P29" i="105" s="1"/>
  <c r="N28" i="105"/>
  <c r="P28" i="105" s="1"/>
  <c r="N27" i="105"/>
  <c r="P27" i="105" s="1"/>
  <c r="N26" i="105"/>
  <c r="P26" i="105" s="1"/>
  <c r="N25" i="105"/>
  <c r="P25" i="105" s="1"/>
  <c r="N24" i="105"/>
  <c r="P24" i="105" s="1"/>
  <c r="N23" i="105"/>
  <c r="P23" i="105" s="1"/>
  <c r="N22" i="105"/>
  <c r="P22" i="105" s="1"/>
  <c r="N21" i="105"/>
  <c r="P21" i="105" s="1"/>
  <c r="N20" i="105"/>
  <c r="P20" i="105" s="1"/>
  <c r="N19" i="105"/>
  <c r="P19" i="105" s="1"/>
  <c r="N18" i="105"/>
  <c r="P18" i="105" s="1"/>
  <c r="N17" i="105"/>
  <c r="P17" i="105" s="1"/>
  <c r="N16" i="105"/>
  <c r="P16" i="105" s="1"/>
  <c r="N15" i="105"/>
  <c r="P15" i="105" s="1"/>
  <c r="N14" i="105"/>
  <c r="P14" i="105" s="1"/>
  <c r="N13" i="105"/>
  <c r="P13" i="105" s="1"/>
  <c r="N12" i="105"/>
  <c r="P12" i="105" s="1"/>
  <c r="N11" i="105"/>
  <c r="P11" i="105" s="1"/>
  <c r="N10" i="105"/>
  <c r="P10" i="105" s="1"/>
  <c r="O8" i="105"/>
  <c r="N151" i="106"/>
  <c r="P151" i="106" s="1"/>
  <c r="N150" i="106"/>
  <c r="P150" i="106" s="1"/>
  <c r="N149" i="106"/>
  <c r="P149" i="106" s="1"/>
  <c r="N148" i="106"/>
  <c r="P148" i="106" s="1"/>
  <c r="N147" i="106"/>
  <c r="P147" i="106" s="1"/>
  <c r="N146" i="106"/>
  <c r="P146" i="106" s="1"/>
  <c r="N145" i="106"/>
  <c r="P145" i="106" s="1"/>
  <c r="N144" i="106"/>
  <c r="P144" i="106" s="1"/>
  <c r="N143" i="106"/>
  <c r="P143" i="106" s="1"/>
  <c r="N142" i="106"/>
  <c r="P142" i="106" s="1"/>
  <c r="N141" i="106"/>
  <c r="P141" i="106" s="1"/>
  <c r="N140" i="106"/>
  <c r="P140" i="106" s="1"/>
  <c r="N139" i="106"/>
  <c r="P139" i="106" s="1"/>
  <c r="N138" i="106"/>
  <c r="P138" i="106" s="1"/>
  <c r="N137" i="106"/>
  <c r="P137" i="106" s="1"/>
  <c r="N136" i="106"/>
  <c r="P136" i="106" s="1"/>
  <c r="N135" i="106"/>
  <c r="P135" i="106" s="1"/>
  <c r="N134" i="106"/>
  <c r="P134" i="106" s="1"/>
  <c r="N133" i="106"/>
  <c r="P133" i="106" s="1"/>
  <c r="N132" i="106"/>
  <c r="P132" i="106" s="1"/>
  <c r="N131" i="106"/>
  <c r="P131" i="106" s="1"/>
  <c r="N129" i="106"/>
  <c r="P129" i="106" s="1"/>
  <c r="N128" i="106"/>
  <c r="P128" i="106" s="1"/>
  <c r="N127" i="106"/>
  <c r="P127" i="106" s="1"/>
  <c r="N126" i="106"/>
  <c r="P126" i="106" s="1"/>
  <c r="N125" i="106"/>
  <c r="P125" i="106" s="1"/>
  <c r="N124" i="106"/>
  <c r="P124" i="106" s="1"/>
  <c r="N123" i="106"/>
  <c r="P123" i="106" s="1"/>
  <c r="N122" i="106"/>
  <c r="P122" i="106" s="1"/>
  <c r="N121" i="106"/>
  <c r="P121" i="106" s="1"/>
  <c r="N120" i="106"/>
  <c r="P120" i="106" s="1"/>
  <c r="N119" i="106"/>
  <c r="P119" i="106" s="1"/>
  <c r="N118" i="106"/>
  <c r="P118" i="106" s="1"/>
  <c r="N117" i="106"/>
  <c r="P117" i="106" s="1"/>
  <c r="N116" i="106"/>
  <c r="P116" i="106" s="1"/>
  <c r="N115" i="106"/>
  <c r="P115" i="106" s="1"/>
  <c r="N114" i="106"/>
  <c r="P114" i="106" s="1"/>
  <c r="N113" i="106"/>
  <c r="P113" i="106" s="1"/>
  <c r="N112" i="106"/>
  <c r="P112" i="106" s="1"/>
  <c r="N111" i="106"/>
  <c r="P111" i="106" s="1"/>
  <c r="N110" i="106"/>
  <c r="P110" i="106" s="1"/>
  <c r="N108" i="106"/>
  <c r="P108" i="106" s="1"/>
  <c r="N107" i="106"/>
  <c r="P107" i="106" s="1"/>
  <c r="N106" i="106"/>
  <c r="P106" i="106" s="1"/>
  <c r="N105" i="106"/>
  <c r="P105" i="106" s="1"/>
  <c r="N104" i="106"/>
  <c r="P104" i="106" s="1"/>
  <c r="N103" i="106"/>
  <c r="P103" i="106" s="1"/>
  <c r="N102" i="106"/>
  <c r="P102" i="106" s="1"/>
  <c r="N101" i="106"/>
  <c r="P101" i="106" s="1"/>
  <c r="N100" i="106"/>
  <c r="P100" i="106" s="1"/>
  <c r="N99" i="106"/>
  <c r="P99" i="106" s="1"/>
  <c r="N98" i="106"/>
  <c r="P98" i="106" s="1"/>
  <c r="N97" i="106"/>
  <c r="P97" i="106" s="1"/>
  <c r="N96" i="106"/>
  <c r="P96" i="106" s="1"/>
  <c r="N95" i="106"/>
  <c r="P95" i="106" s="1"/>
  <c r="N94" i="106"/>
  <c r="P94" i="106" s="1"/>
  <c r="N93" i="106"/>
  <c r="P93" i="106" s="1"/>
  <c r="N92" i="106"/>
  <c r="P92" i="106" s="1"/>
  <c r="N91" i="106"/>
  <c r="P91" i="106" s="1"/>
  <c r="N90" i="106"/>
  <c r="P90" i="106" s="1"/>
  <c r="N89" i="106"/>
  <c r="P89" i="106" s="1"/>
  <c r="O87" i="106"/>
  <c r="N86" i="106"/>
  <c r="P86" i="106" s="1"/>
  <c r="N85" i="106"/>
  <c r="P85" i="106" s="1"/>
  <c r="N84" i="106"/>
  <c r="P84" i="106" s="1"/>
  <c r="N83" i="106"/>
  <c r="P83" i="106" s="1"/>
  <c r="N82" i="106"/>
  <c r="P82" i="106" s="1"/>
  <c r="N81" i="106"/>
  <c r="P81" i="106" s="1"/>
  <c r="N80" i="106"/>
  <c r="P80" i="106" s="1"/>
  <c r="N79" i="106"/>
  <c r="P79" i="106" s="1"/>
  <c r="N78" i="106"/>
  <c r="P78" i="106" s="1"/>
  <c r="N77" i="106"/>
  <c r="P77" i="106" s="1"/>
  <c r="N76" i="106"/>
  <c r="P76" i="106" s="1"/>
  <c r="N75" i="106"/>
  <c r="P75" i="106" s="1"/>
  <c r="N74" i="106"/>
  <c r="P74" i="106" s="1"/>
  <c r="N73" i="106"/>
  <c r="P73" i="106" s="1"/>
  <c r="N72" i="106"/>
  <c r="P72" i="106" s="1"/>
  <c r="P71" i="106"/>
  <c r="N70" i="106"/>
  <c r="P70" i="106" s="1"/>
  <c r="N69" i="106"/>
  <c r="P69" i="106" s="1"/>
  <c r="N68" i="106"/>
  <c r="P68" i="106" s="1"/>
  <c r="N67" i="106"/>
  <c r="P67" i="106" s="1"/>
  <c r="N66" i="106"/>
  <c r="P66" i="106" s="1"/>
  <c r="N65" i="106"/>
  <c r="P65" i="106" s="1"/>
  <c r="N64" i="106"/>
  <c r="P64" i="106" s="1"/>
  <c r="N63" i="106"/>
  <c r="P63" i="106" s="1"/>
  <c r="N62" i="106"/>
  <c r="P62" i="106" s="1"/>
  <c r="N61" i="106"/>
  <c r="P61" i="106" s="1"/>
  <c r="N60" i="106"/>
  <c r="P60" i="106" s="1"/>
  <c r="N59" i="106"/>
  <c r="P59" i="106" s="1"/>
  <c r="N58" i="106"/>
  <c r="P58" i="106" s="1"/>
  <c r="N57" i="106"/>
  <c r="P57" i="106" s="1"/>
  <c r="O56" i="106"/>
  <c r="N55" i="106"/>
  <c r="P55" i="106" s="1"/>
  <c r="N54" i="106"/>
  <c r="P54" i="106" s="1"/>
  <c r="N53" i="106"/>
  <c r="P53" i="106" s="1"/>
  <c r="N52" i="106"/>
  <c r="P52" i="106" s="1"/>
  <c r="N51" i="106"/>
  <c r="P51" i="106" s="1"/>
  <c r="N50" i="106"/>
  <c r="P50" i="106" s="1"/>
  <c r="N49" i="106"/>
  <c r="P49" i="106" s="1"/>
  <c r="N48" i="106"/>
  <c r="P48" i="106" s="1"/>
  <c r="N47" i="106"/>
  <c r="P47" i="106" s="1"/>
  <c r="N46" i="106"/>
  <c r="P46" i="106" s="1"/>
  <c r="N45" i="106"/>
  <c r="P45" i="106" s="1"/>
  <c r="N44" i="106"/>
  <c r="P44" i="106" s="1"/>
  <c r="N43" i="106"/>
  <c r="P43" i="106" s="1"/>
  <c r="N42" i="106"/>
  <c r="P42" i="106" s="1"/>
  <c r="N41" i="106"/>
  <c r="P41" i="106" s="1"/>
  <c r="N40" i="106"/>
  <c r="P40" i="106" s="1"/>
  <c r="N39" i="106"/>
  <c r="P39" i="106" s="1"/>
  <c r="N38" i="106"/>
  <c r="P38" i="106" s="1"/>
  <c r="N37" i="106"/>
  <c r="P37" i="106" s="1"/>
  <c r="N36" i="106"/>
  <c r="P36" i="106" s="1"/>
  <c r="O35" i="106"/>
  <c r="N34" i="106"/>
  <c r="P34" i="106" s="1"/>
  <c r="N33" i="106"/>
  <c r="P33" i="106" s="1"/>
  <c r="N32" i="106"/>
  <c r="P32" i="106" s="1"/>
  <c r="N31" i="106"/>
  <c r="P31" i="106" s="1"/>
  <c r="N30" i="106"/>
  <c r="P30" i="106" s="1"/>
  <c r="N29" i="106"/>
  <c r="P29" i="106" s="1"/>
  <c r="N28" i="106"/>
  <c r="P28" i="106" s="1"/>
  <c r="N27" i="106"/>
  <c r="P27" i="106" s="1"/>
  <c r="N26" i="106"/>
  <c r="P26" i="106" s="1"/>
  <c r="N25" i="106"/>
  <c r="P25" i="106" s="1"/>
  <c r="N24" i="106"/>
  <c r="P24" i="106" s="1"/>
  <c r="N23" i="106"/>
  <c r="P23" i="106" s="1"/>
  <c r="N22" i="106"/>
  <c r="P22" i="106" s="1"/>
  <c r="N21" i="106"/>
  <c r="P21" i="106" s="1"/>
  <c r="N20" i="106"/>
  <c r="P20" i="106" s="1"/>
  <c r="N19" i="106"/>
  <c r="P19" i="106" s="1"/>
  <c r="N18" i="106"/>
  <c r="P18" i="106" s="1"/>
  <c r="N17" i="106"/>
  <c r="P17" i="106" s="1"/>
  <c r="N16" i="106"/>
  <c r="P16" i="106" s="1"/>
  <c r="N15" i="106"/>
  <c r="P15" i="106" s="1"/>
  <c r="N14" i="106"/>
  <c r="P14" i="106" s="1"/>
  <c r="N13" i="106"/>
  <c r="P13" i="106" s="1"/>
  <c r="N12" i="106"/>
  <c r="P12" i="106" s="1"/>
  <c r="N11" i="106"/>
  <c r="P11" i="106" s="1"/>
  <c r="N10" i="106"/>
  <c r="P10" i="106" s="1"/>
  <c r="O8" i="106"/>
  <c r="O87" i="16"/>
  <c r="O56" i="16"/>
  <c r="O35" i="16"/>
  <c r="O8" i="16"/>
  <c r="N10" i="16"/>
  <c r="P10" i="16" s="1"/>
  <c r="N11" i="16"/>
  <c r="P11" i="16" s="1"/>
  <c r="N12" i="16"/>
  <c r="P12" i="16" s="1"/>
  <c r="N13" i="16"/>
  <c r="P13" i="16" s="1"/>
  <c r="N14" i="16"/>
  <c r="P14" i="16" s="1"/>
  <c r="N15" i="16"/>
  <c r="P15" i="16" s="1"/>
  <c r="N16" i="16"/>
  <c r="P16" i="16" s="1"/>
  <c r="N17" i="16"/>
  <c r="P17" i="16" s="1"/>
  <c r="N18" i="16"/>
  <c r="P18" i="16" s="1"/>
  <c r="N19" i="16"/>
  <c r="P19" i="16" s="1"/>
  <c r="N20" i="16"/>
  <c r="P20" i="16" s="1"/>
  <c r="N21" i="16"/>
  <c r="P21" i="16" s="1"/>
  <c r="N22" i="16"/>
  <c r="P22" i="16" s="1"/>
  <c r="N23" i="16"/>
  <c r="P23" i="16" s="1"/>
  <c r="N24" i="16"/>
  <c r="P24" i="16" s="1"/>
  <c r="N25" i="16"/>
  <c r="P25" i="16" s="1"/>
  <c r="N26" i="16"/>
  <c r="P26" i="16" s="1"/>
  <c r="N27" i="16"/>
  <c r="P27" i="16" s="1"/>
  <c r="N28" i="16"/>
  <c r="P28" i="16" s="1"/>
  <c r="N29" i="16"/>
  <c r="P29" i="16" s="1"/>
  <c r="N30" i="16"/>
  <c r="P30" i="16" s="1"/>
  <c r="N31" i="16"/>
  <c r="P31" i="16" s="1"/>
  <c r="N32" i="16"/>
  <c r="P32" i="16" s="1"/>
  <c r="N33" i="16"/>
  <c r="P33" i="16" s="1"/>
  <c r="N34" i="16"/>
  <c r="P34" i="16" s="1"/>
  <c r="N36" i="16"/>
  <c r="P36" i="16" s="1"/>
  <c r="N37" i="16"/>
  <c r="P37" i="16" s="1"/>
  <c r="N38" i="16"/>
  <c r="P38" i="16" s="1"/>
  <c r="P39" i="16"/>
  <c r="N40" i="16"/>
  <c r="P40" i="16" s="1"/>
  <c r="N41" i="16"/>
  <c r="P41" i="16" s="1"/>
  <c r="N42" i="16"/>
  <c r="P42" i="16" s="1"/>
  <c r="N43" i="16"/>
  <c r="P43" i="16" s="1"/>
  <c r="N44" i="16"/>
  <c r="P44" i="16" s="1"/>
  <c r="N45" i="16"/>
  <c r="P45" i="16" s="1"/>
  <c r="N46" i="16"/>
  <c r="P46" i="16" s="1"/>
  <c r="N47" i="16"/>
  <c r="P47" i="16" s="1"/>
  <c r="N48" i="16"/>
  <c r="P48" i="16" s="1"/>
  <c r="N49" i="16"/>
  <c r="P49" i="16" s="1"/>
  <c r="N50" i="16"/>
  <c r="P50" i="16" s="1"/>
  <c r="N51" i="16"/>
  <c r="P51" i="16" s="1"/>
  <c r="N52" i="16"/>
  <c r="P52" i="16" s="1"/>
  <c r="N53" i="16"/>
  <c r="P53" i="16" s="1"/>
  <c r="N54" i="16"/>
  <c r="P54" i="16" s="1"/>
  <c r="N55" i="16"/>
  <c r="P55" i="16" s="1"/>
  <c r="N57" i="16"/>
  <c r="P57" i="16" s="1"/>
  <c r="N58" i="16"/>
  <c r="P58" i="16" s="1"/>
  <c r="N59" i="16"/>
  <c r="P59" i="16" s="1"/>
  <c r="N60" i="16"/>
  <c r="P60" i="16" s="1"/>
  <c r="N61" i="16"/>
  <c r="P61" i="16" s="1"/>
  <c r="N62" i="16"/>
  <c r="P62" i="16" s="1"/>
  <c r="N63" i="16"/>
  <c r="P63" i="16" s="1"/>
  <c r="N64" i="16"/>
  <c r="P64" i="16" s="1"/>
  <c r="N65" i="16"/>
  <c r="P65" i="16" s="1"/>
  <c r="N66" i="16"/>
  <c r="P66" i="16" s="1"/>
  <c r="N67" i="16"/>
  <c r="P67" i="16" s="1"/>
  <c r="N68" i="16"/>
  <c r="P68" i="16" s="1"/>
  <c r="N69" i="16"/>
  <c r="P69" i="16" s="1"/>
  <c r="N70" i="16"/>
  <c r="P70" i="16" s="1"/>
  <c r="N71" i="16"/>
  <c r="P71" i="16" s="1"/>
  <c r="N72" i="16"/>
  <c r="P72" i="16" s="1"/>
  <c r="N73" i="16"/>
  <c r="P73" i="16" s="1"/>
  <c r="N74" i="16"/>
  <c r="P74" i="16" s="1"/>
  <c r="N75" i="16"/>
  <c r="P75" i="16" s="1"/>
  <c r="N76" i="16"/>
  <c r="P76" i="16" s="1"/>
  <c r="N77" i="16"/>
  <c r="P77" i="16" s="1"/>
  <c r="N78" i="16"/>
  <c r="P78" i="16" s="1"/>
  <c r="N79" i="16"/>
  <c r="P79" i="16" s="1"/>
  <c r="N80" i="16"/>
  <c r="P80" i="16" s="1"/>
  <c r="N81" i="16"/>
  <c r="P81" i="16" s="1"/>
  <c r="N82" i="16"/>
  <c r="P82" i="16" s="1"/>
  <c r="N83" i="16"/>
  <c r="P83" i="16" s="1"/>
  <c r="N84" i="16"/>
  <c r="P84" i="16" s="1"/>
  <c r="N85" i="16"/>
  <c r="P85" i="16" s="1"/>
  <c r="N86" i="16"/>
  <c r="P86" i="16" s="1"/>
  <c r="N89" i="16"/>
  <c r="P89" i="16" s="1"/>
  <c r="N90" i="16"/>
  <c r="P90" i="16" s="1"/>
  <c r="N91" i="16"/>
  <c r="P91" i="16" s="1"/>
  <c r="N92" i="16"/>
  <c r="P92" i="16" s="1"/>
  <c r="N93" i="16"/>
  <c r="P93" i="16" s="1"/>
  <c r="N94" i="16"/>
  <c r="P94" i="16" s="1"/>
  <c r="N95" i="16"/>
  <c r="P95" i="16" s="1"/>
  <c r="N96" i="16"/>
  <c r="P96" i="16" s="1"/>
  <c r="N97" i="16"/>
  <c r="P97" i="16" s="1"/>
  <c r="N98" i="16"/>
  <c r="P98" i="16" s="1"/>
  <c r="N99" i="16"/>
  <c r="P99" i="16" s="1"/>
  <c r="N100" i="16"/>
  <c r="P100" i="16" s="1"/>
  <c r="N101" i="16"/>
  <c r="P101" i="16" s="1"/>
  <c r="N102" i="16"/>
  <c r="P102" i="16" s="1"/>
  <c r="N103" i="16"/>
  <c r="P103" i="16" s="1"/>
  <c r="N104" i="16"/>
  <c r="P104" i="16" s="1"/>
  <c r="N105" i="16"/>
  <c r="P105" i="16" s="1"/>
  <c r="N106" i="16"/>
  <c r="P106" i="16" s="1"/>
  <c r="N107" i="16"/>
  <c r="P107" i="16" s="1"/>
  <c r="N108" i="16"/>
  <c r="P108" i="16" s="1"/>
  <c r="N110" i="16"/>
  <c r="P110" i="16" s="1"/>
  <c r="N111" i="16"/>
  <c r="P111" i="16" s="1"/>
  <c r="N112" i="16"/>
  <c r="P112" i="16" s="1"/>
  <c r="N113" i="16"/>
  <c r="P113" i="16" s="1"/>
  <c r="N114" i="16"/>
  <c r="P114" i="16" s="1"/>
  <c r="N115" i="16"/>
  <c r="P115" i="16" s="1"/>
  <c r="N116" i="16"/>
  <c r="P116" i="16" s="1"/>
  <c r="N117" i="16"/>
  <c r="P117" i="16" s="1"/>
  <c r="N118" i="16"/>
  <c r="P118" i="16" s="1"/>
  <c r="N119" i="16"/>
  <c r="P119" i="16" s="1"/>
  <c r="N120" i="16"/>
  <c r="P120" i="16" s="1"/>
  <c r="N121" i="16"/>
  <c r="P121" i="16" s="1"/>
  <c r="N122" i="16"/>
  <c r="P122" i="16" s="1"/>
  <c r="N123" i="16"/>
  <c r="P123" i="16" s="1"/>
  <c r="N124" i="16"/>
  <c r="P124" i="16" s="1"/>
  <c r="N125" i="16"/>
  <c r="P125" i="16" s="1"/>
  <c r="N126" i="16"/>
  <c r="P126" i="16" s="1"/>
  <c r="N127" i="16"/>
  <c r="P127" i="16" s="1"/>
  <c r="N128" i="16"/>
  <c r="P128" i="16" s="1"/>
  <c r="N129" i="16"/>
  <c r="P129" i="16" s="1"/>
  <c r="N131" i="16"/>
  <c r="P131" i="16" s="1"/>
  <c r="N132" i="16"/>
  <c r="P132" i="16" s="1"/>
  <c r="N133" i="16"/>
  <c r="P133" i="16" s="1"/>
  <c r="N134" i="16"/>
  <c r="P134" i="16" s="1"/>
  <c r="N135" i="16"/>
  <c r="P135" i="16" s="1"/>
  <c r="N136" i="16"/>
  <c r="P136" i="16" s="1"/>
  <c r="N137" i="16"/>
  <c r="P137" i="16" s="1"/>
  <c r="N138" i="16"/>
  <c r="P138" i="16" s="1"/>
  <c r="N139" i="16"/>
  <c r="P139" i="16" s="1"/>
  <c r="N140" i="16"/>
  <c r="P140" i="16" s="1"/>
  <c r="N141" i="16"/>
  <c r="P141" i="16" s="1"/>
  <c r="N142" i="16"/>
  <c r="P142" i="16" s="1"/>
  <c r="N143" i="16"/>
  <c r="P143" i="16" s="1"/>
  <c r="N144" i="16"/>
  <c r="P144" i="16" s="1"/>
  <c r="N145" i="16"/>
  <c r="P145" i="16" s="1"/>
  <c r="N146" i="16"/>
  <c r="P146" i="16" s="1"/>
  <c r="N147" i="16"/>
  <c r="P147" i="16" s="1"/>
  <c r="N148" i="16"/>
  <c r="P148" i="16" s="1"/>
  <c r="N149" i="16"/>
  <c r="P149" i="16" s="1"/>
  <c r="N150" i="16"/>
  <c r="P150" i="16" s="1"/>
  <c r="P151" i="16"/>
  <c r="N35" i="94" l="1"/>
  <c r="P35" i="94" s="1"/>
  <c r="N8" i="106"/>
  <c r="P8" i="106" s="1"/>
  <c r="N87" i="99"/>
  <c r="P87" i="99" s="1"/>
  <c r="N35" i="101"/>
  <c r="P35" i="101" s="1"/>
  <c r="N35" i="104"/>
  <c r="P35" i="104" s="1"/>
  <c r="N56" i="105"/>
  <c r="P56" i="105" s="1"/>
  <c r="P57" i="105"/>
  <c r="N35" i="99"/>
  <c r="P35" i="99" s="1"/>
  <c r="N35" i="103"/>
  <c r="P35" i="103" s="1"/>
  <c r="P37" i="103"/>
  <c r="N8" i="103"/>
  <c r="P8" i="103" s="1"/>
  <c r="N56" i="103"/>
  <c r="P56" i="103" s="1"/>
  <c r="P59" i="103"/>
  <c r="N35" i="97"/>
  <c r="P35" i="97" s="1"/>
  <c r="N8" i="104"/>
  <c r="P8" i="104" s="1"/>
  <c r="N87" i="104"/>
  <c r="P87" i="104" s="1"/>
  <c r="N8" i="101"/>
  <c r="P8" i="101" s="1"/>
  <c r="N87" i="97"/>
  <c r="P87" i="97" s="1"/>
  <c r="N87" i="102"/>
  <c r="P87" i="102" s="1"/>
  <c r="N87" i="94"/>
  <c r="P87" i="94" s="1"/>
  <c r="N87" i="98"/>
  <c r="P87" i="98" s="1"/>
  <c r="N87" i="101"/>
  <c r="P87" i="101" s="1"/>
  <c r="N87" i="103"/>
  <c r="P87" i="103" s="1"/>
  <c r="N87" i="106"/>
  <c r="P87" i="106" s="1"/>
  <c r="N56" i="97"/>
  <c r="P56" i="97" s="1"/>
  <c r="N56" i="94"/>
  <c r="P56" i="94" s="1"/>
  <c r="N56" i="98"/>
  <c r="P56" i="98" s="1"/>
  <c r="N56" i="101"/>
  <c r="P56" i="101" s="1"/>
  <c r="N56" i="99"/>
  <c r="P56" i="99" s="1"/>
  <c r="N56" i="102"/>
  <c r="P56" i="102" s="1"/>
  <c r="N56" i="104"/>
  <c r="P56" i="104" s="1"/>
  <c r="N56" i="106"/>
  <c r="P56" i="106" s="1"/>
  <c r="N35" i="106"/>
  <c r="P35" i="106" s="1"/>
  <c r="N35" i="98"/>
  <c r="P35" i="98" s="1"/>
  <c r="N35" i="102"/>
  <c r="P35" i="102" s="1"/>
  <c r="N35" i="105"/>
  <c r="P35" i="105" s="1"/>
  <c r="N8" i="97"/>
  <c r="P8" i="97" s="1"/>
  <c r="L8" i="107"/>
  <c r="N8" i="99"/>
  <c r="P8" i="99" s="1"/>
  <c r="N8" i="102"/>
  <c r="P8" i="102" s="1"/>
  <c r="L10" i="109"/>
  <c r="N8" i="94"/>
  <c r="P8" i="94" s="1"/>
  <c r="N8" i="98"/>
  <c r="P8" i="98" s="1"/>
  <c r="L9" i="107"/>
  <c r="N87" i="105"/>
  <c r="P87" i="105" s="1"/>
  <c r="N8" i="105"/>
  <c r="P8" i="105" s="1"/>
  <c r="C11" i="109"/>
  <c r="L14" i="109" s="1"/>
  <c r="N56" i="16"/>
  <c r="P56" i="16" s="1"/>
  <c r="N35" i="16"/>
  <c r="P35" i="16" s="1"/>
  <c r="N87" i="16"/>
  <c r="P87" i="16" s="1"/>
  <c r="N8" i="16"/>
  <c r="P8" i="16" s="1"/>
  <c r="P152" i="102" l="1"/>
  <c r="P155" i="102" s="1"/>
  <c r="P152" i="101"/>
  <c r="P155" i="101" s="1"/>
  <c r="P152" i="99"/>
  <c r="P155" i="99" s="1"/>
  <c r="P152" i="98"/>
  <c r="P155" i="98" s="1"/>
  <c r="P152" i="97"/>
  <c r="P155" i="97" s="1"/>
  <c r="E9" i="107"/>
  <c r="E9" i="109"/>
  <c r="P152" i="94"/>
  <c r="P155" i="94" s="1"/>
  <c r="P152" i="103"/>
  <c r="P155" i="103" s="1"/>
  <c r="P152" i="104"/>
  <c r="P155" i="104" s="1"/>
  <c r="P152" i="105"/>
  <c r="P155" i="105" s="1"/>
  <c r="P152" i="16"/>
  <c r="P152" i="106"/>
  <c r="P155" i="106" s="1"/>
  <c r="E7" i="109"/>
  <c r="E7" i="107"/>
  <c r="E6" i="107"/>
  <c r="E6" i="109"/>
  <c r="E8" i="107"/>
  <c r="E8" i="109"/>
  <c r="K7" i="107" l="1"/>
  <c r="C6" i="107"/>
  <c r="K10" i="107" l="1"/>
  <c r="K9" i="107"/>
  <c r="K8" i="107"/>
  <c r="C10" i="107"/>
  <c r="C9" i="107"/>
  <c r="C8" i="107"/>
  <c r="C7" i="107"/>
  <c r="H46" i="96"/>
  <c r="H23" i="96"/>
  <c r="H28" i="96" s="1"/>
  <c r="H57" i="96" l="1"/>
  <c r="K6" i="107"/>
  <c r="K6" i="109"/>
  <c r="K11" i="109" s="1"/>
  <c r="K13" i="109" s="1"/>
  <c r="K11" i="107"/>
  <c r="C11" i="107"/>
  <c r="J13" i="107" l="1"/>
  <c r="K4" i="94"/>
  <c r="K4" i="16"/>
  <c r="E11" i="90" l="1"/>
  <c r="D11" i="90" l="1"/>
  <c r="F26" i="90" l="1"/>
  <c r="F27" i="90"/>
  <c r="F25" i="90"/>
  <c r="F24" i="90"/>
  <c r="F23" i="90"/>
  <c r="F22" i="90"/>
  <c r="F21" i="90"/>
  <c r="F20" i="90"/>
  <c r="F19" i="90"/>
  <c r="F18" i="90"/>
  <c r="F37" i="90"/>
  <c r="F36" i="90"/>
  <c r="F35" i="90"/>
  <c r="F34" i="90"/>
  <c r="F33" i="90"/>
  <c r="F32" i="90"/>
  <c r="F31" i="90"/>
  <c r="F30" i="90"/>
  <c r="F29" i="90"/>
  <c r="F28" i="90"/>
  <c r="F17" i="90"/>
  <c r="F16" i="90"/>
  <c r="F15" i="90"/>
  <c r="F38" i="90"/>
  <c r="J153" i="98"/>
  <c r="J153" i="99"/>
  <c r="J153" i="101"/>
  <c r="J153" i="102"/>
  <c r="J153" i="97"/>
  <c r="J153" i="94"/>
  <c r="J153" i="103"/>
  <c r="J153" i="104"/>
  <c r="J153" i="105"/>
  <c r="J153" i="106"/>
  <c r="J153" i="16"/>
  <c r="N153" i="16" s="1"/>
  <c r="P153" i="16" s="1"/>
  <c r="J130" i="106"/>
  <c r="J109" i="106"/>
  <c r="J88" i="106"/>
  <c r="J56" i="106"/>
  <c r="J35" i="106"/>
  <c r="J9" i="106"/>
  <c r="J8" i="106" s="1"/>
  <c r="K4" i="106"/>
  <c r="H4" i="106"/>
  <c r="J130" i="105"/>
  <c r="J109" i="105"/>
  <c r="J88" i="105"/>
  <c r="J56" i="105"/>
  <c r="J35" i="105"/>
  <c r="J9" i="105"/>
  <c r="K4" i="105"/>
  <c r="H4" i="105"/>
  <c r="J130" i="104"/>
  <c r="J109" i="104"/>
  <c r="J88" i="104"/>
  <c r="J56" i="104"/>
  <c r="J35" i="104"/>
  <c r="J9" i="104"/>
  <c r="K4" i="104"/>
  <c r="H4" i="104"/>
  <c r="J130" i="103"/>
  <c r="J109" i="103"/>
  <c r="J88" i="103"/>
  <c r="J56" i="103"/>
  <c r="J35" i="103"/>
  <c r="J9" i="103"/>
  <c r="K4" i="103"/>
  <c r="H4" i="103"/>
  <c r="J130" i="102"/>
  <c r="J109" i="102"/>
  <c r="J88" i="102"/>
  <c r="J56" i="102"/>
  <c r="J35" i="102"/>
  <c r="J9" i="102"/>
  <c r="K4" i="102"/>
  <c r="H4" i="102"/>
  <c r="J130" i="101"/>
  <c r="J109" i="101"/>
  <c r="J88" i="101"/>
  <c r="J56" i="101"/>
  <c r="J35" i="101"/>
  <c r="J9" i="101"/>
  <c r="K4" i="101"/>
  <c r="H4" i="101"/>
  <c r="J130" i="99"/>
  <c r="J109" i="99"/>
  <c r="J88" i="99"/>
  <c r="J56" i="99"/>
  <c r="J35" i="99"/>
  <c r="J9" i="99"/>
  <c r="K4" i="99"/>
  <c r="H4" i="99"/>
  <c r="J130" i="98"/>
  <c r="J109" i="98"/>
  <c r="J88" i="98"/>
  <c r="J56" i="98"/>
  <c r="J35" i="98"/>
  <c r="J9" i="98"/>
  <c r="K4" i="98"/>
  <c r="H4" i="98"/>
  <c r="J130" i="97"/>
  <c r="J109" i="97"/>
  <c r="J88" i="97"/>
  <c r="J56" i="97"/>
  <c r="J35" i="97"/>
  <c r="J9" i="97"/>
  <c r="K4" i="97"/>
  <c r="H4" i="97"/>
  <c r="H4" i="94"/>
  <c r="H4" i="16"/>
  <c r="P155" i="16" l="1"/>
  <c r="E10" i="109"/>
  <c r="E10" i="107"/>
  <c r="J87" i="98"/>
  <c r="E9" i="90" s="1"/>
  <c r="I25" i="96"/>
  <c r="J87" i="97"/>
  <c r="J152" i="97" s="1"/>
  <c r="J155" i="97" s="1"/>
  <c r="J87" i="99"/>
  <c r="J87" i="104"/>
  <c r="J87" i="101"/>
  <c r="J152" i="101" s="1"/>
  <c r="J155" i="101" s="1"/>
  <c r="J87" i="105"/>
  <c r="J87" i="102"/>
  <c r="J152" i="102" s="1"/>
  <c r="J155" i="102" s="1"/>
  <c r="J87" i="103"/>
  <c r="J87" i="106"/>
  <c r="J130" i="94"/>
  <c r="J109" i="94"/>
  <c r="J88" i="94"/>
  <c r="J56" i="94"/>
  <c r="J35" i="94"/>
  <c r="J9" i="94"/>
  <c r="D10" i="107" l="1"/>
  <c r="J87" i="94"/>
  <c r="J152" i="99"/>
  <c r="J155" i="99" s="1"/>
  <c r="J152" i="98"/>
  <c r="J155" i="98" s="1"/>
  <c r="J152" i="104"/>
  <c r="J155" i="104" s="1"/>
  <c r="F10" i="90"/>
  <c r="F12" i="90"/>
  <c r="F14" i="90"/>
  <c r="F13" i="90"/>
  <c r="F9" i="90"/>
  <c r="D10" i="109"/>
  <c r="F11" i="90"/>
  <c r="J152" i="103"/>
  <c r="J155" i="103" s="1"/>
  <c r="J152" i="105"/>
  <c r="J155" i="105" s="1"/>
  <c r="J152" i="94"/>
  <c r="J155" i="94" s="1"/>
  <c r="J152" i="106"/>
  <c r="J155" i="106" s="1"/>
  <c r="F39" i="90" l="1"/>
  <c r="E39" i="90"/>
  <c r="D39" i="90"/>
  <c r="C39" i="90"/>
  <c r="G38" i="90"/>
  <c r="G37" i="90"/>
  <c r="G36" i="90"/>
  <c r="G35" i="90"/>
  <c r="G34" i="90"/>
  <c r="G33" i="90"/>
  <c r="G32" i="90"/>
  <c r="G31" i="90"/>
  <c r="G30" i="90"/>
  <c r="G29" i="90"/>
  <c r="G28" i="90"/>
  <c r="G27" i="90"/>
  <c r="G26" i="90"/>
  <c r="G25" i="90"/>
  <c r="G24" i="90"/>
  <c r="G23" i="90"/>
  <c r="G22" i="90"/>
  <c r="G21" i="90"/>
  <c r="G20" i="90"/>
  <c r="G19" i="90"/>
  <c r="G18" i="90"/>
  <c r="G17" i="90"/>
  <c r="G16" i="90"/>
  <c r="G15" i="90"/>
  <c r="G14" i="90"/>
  <c r="G13" i="90"/>
  <c r="G12" i="90"/>
  <c r="G11" i="90"/>
  <c r="G10" i="90"/>
  <c r="E8" i="90"/>
  <c r="F7" i="90"/>
  <c r="D7" i="90"/>
  <c r="C7" i="90"/>
  <c r="G9" i="90" l="1"/>
  <c r="G39" i="90" s="1"/>
  <c r="B39" i="90"/>
  <c r="J130" i="16"/>
  <c r="I21" i="96" s="1"/>
  <c r="J88" i="16"/>
  <c r="I19" i="96" s="1"/>
  <c r="J109" i="16"/>
  <c r="I20" i="96" s="1"/>
  <c r="J56" i="16"/>
  <c r="I16" i="96" s="1"/>
  <c r="J35" i="16"/>
  <c r="I14" i="96" s="1"/>
  <c r="J152" i="16"/>
  <c r="I12" i="96" l="1"/>
  <c r="I11" i="96" s="1"/>
  <c r="D8" i="107"/>
  <c r="G8" i="107" s="1"/>
  <c r="D8" i="109"/>
  <c r="G8" i="109" s="1"/>
  <c r="D7" i="107"/>
  <c r="G7" i="107" s="1"/>
  <c r="D7" i="109"/>
  <c r="G7" i="109" s="1"/>
  <c r="I18" i="96"/>
  <c r="I23" i="96" l="1"/>
  <c r="I26" i="96" s="1"/>
  <c r="D6" i="107"/>
  <c r="G6" i="107" s="1"/>
  <c r="D6" i="109"/>
  <c r="G6" i="109" s="1"/>
  <c r="D9" i="107"/>
  <c r="G9" i="107" s="1"/>
  <c r="D9" i="109"/>
  <c r="G9" i="109" s="1"/>
  <c r="J87" i="16"/>
  <c r="J155" i="16" s="1"/>
  <c r="I28" i="96" l="1"/>
  <c r="I47" i="96" s="1"/>
  <c r="K22" i="107"/>
  <c r="K23" i="107" s="1"/>
  <c r="F10" i="107" s="1"/>
  <c r="G10" i="107" s="1"/>
  <c r="G11" i="107" s="1"/>
  <c r="K19" i="109"/>
  <c r="K20" i="109" s="1"/>
  <c r="F10" i="109" s="1"/>
  <c r="D11" i="107"/>
  <c r="E11" i="107"/>
  <c r="D11" i="109"/>
  <c r="D46" i="96" l="1"/>
  <c r="C57" i="96"/>
  <c r="G10" i="109"/>
  <c r="G11" i="109" s="1"/>
  <c r="C15" i="109" s="1"/>
  <c r="C17" i="109" s="1"/>
  <c r="C18" i="109" s="1"/>
  <c r="F11" i="109"/>
  <c r="C18" i="107"/>
  <c r="C20" i="107" s="1"/>
  <c r="C15" i="107"/>
  <c r="E11" i="109" l="1"/>
  <c r="L11" i="109" l="1"/>
  <c r="K17" i="107" l="1"/>
  <c r="K18" i="107" s="1"/>
  <c r="K19" i="107" s="1"/>
  <c r="C17" i="107" s="1"/>
  <c r="L11" i="107"/>
  <c r="L7" i="109"/>
  <c r="L7" i="107"/>
</calcChain>
</file>

<file path=xl/comments1.xml><?xml version="1.0" encoding="utf-8"?>
<comments xmlns="http://schemas.openxmlformats.org/spreadsheetml/2006/main">
  <authors>
    <author>DEUSS-FRANDI Fiona (EACEA)</author>
  </authors>
  <commentList>
    <comment ref="D5" authorId="0" shapeId="0">
      <text>
        <r>
          <rPr>
            <b/>
            <sz val="9"/>
            <color indexed="81"/>
            <rFont val="Tahoma"/>
            <family val="2"/>
          </rPr>
          <t>dd/mm/yyyy:</t>
        </r>
        <r>
          <rPr>
            <sz val="9"/>
            <color indexed="81"/>
            <rFont val="Tahoma"/>
            <family val="2"/>
          </rPr>
          <t xml:space="preserve">
</t>
        </r>
      </text>
    </comment>
    <comment ref="F5" authorId="0" shapeId="0">
      <text>
        <r>
          <rPr>
            <sz val="9"/>
            <color indexed="81"/>
            <rFont val="Tahoma"/>
            <family val="2"/>
          </rPr>
          <t>dd/mm/yyy</t>
        </r>
      </text>
    </comment>
  </commentList>
</comments>
</file>

<file path=xl/comments10.xml><?xml version="1.0" encoding="utf-8"?>
<comments xmlns="http://schemas.openxmlformats.org/spreadsheetml/2006/main">
  <authors>
    <author>DEUSS-FRANDI Fiona (EACEA)</author>
  </authors>
  <commentList>
    <comment ref="B9" authorId="0" shapeId="0">
      <text>
        <r>
          <rPr>
            <sz val="9"/>
            <color indexed="81"/>
            <rFont val="Tahoma"/>
            <family val="2"/>
          </rPr>
          <t xml:space="preserve">Please refer to the worksheet "READ ME" for the costs to include in this category of expenses)
</t>
        </r>
      </text>
    </comment>
    <comment ref="B56" authorId="0" shapeId="0">
      <text>
        <r>
          <rPr>
            <sz val="9"/>
            <color indexed="81"/>
            <rFont val="Tahoma"/>
            <family val="2"/>
          </rPr>
          <t xml:space="preserve">Please give details on the number of people concerned, dates of the event and destination country
</t>
        </r>
      </text>
    </comment>
    <comment ref="B87" authorId="0" shapeId="0">
      <text>
        <r>
          <rPr>
            <sz val="9"/>
            <color indexed="81"/>
            <rFont val="Tahoma"/>
            <family val="2"/>
          </rPr>
          <t xml:space="preserve">Please detail each person's name, role and nr of  days allocated to the related work package
</t>
        </r>
      </text>
    </comment>
    <comment ref="B161" authorId="0" shapeId="0">
      <text>
        <r>
          <rPr>
            <b/>
            <sz val="9"/>
            <color indexed="81"/>
            <rFont val="Tahoma"/>
            <family val="2"/>
          </rPr>
          <t>EU grant for  partner 8</t>
        </r>
        <r>
          <rPr>
            <sz val="9"/>
            <color indexed="81"/>
            <rFont val="Tahoma"/>
            <family val="2"/>
          </rPr>
          <t xml:space="preserve">
</t>
        </r>
      </text>
    </comment>
  </commentList>
</comments>
</file>

<file path=xl/comments11.xml><?xml version="1.0" encoding="utf-8"?>
<comments xmlns="http://schemas.openxmlformats.org/spreadsheetml/2006/main">
  <authors>
    <author>DEUSS-FRANDI Fiona (EACEA)</author>
  </authors>
  <commentList>
    <comment ref="B9" authorId="0" shapeId="0">
      <text>
        <r>
          <rPr>
            <sz val="9"/>
            <color indexed="81"/>
            <rFont val="Tahoma"/>
            <family val="2"/>
          </rPr>
          <t xml:space="preserve">Please refer to the worksheet "READ ME" for the costs to include in this category of expenses)
</t>
        </r>
      </text>
    </comment>
    <comment ref="B56" authorId="0" shapeId="0">
      <text>
        <r>
          <rPr>
            <sz val="9"/>
            <color indexed="81"/>
            <rFont val="Tahoma"/>
            <family val="2"/>
          </rPr>
          <t>Please give details on the number of people concerned, dates of the event and destination country</t>
        </r>
      </text>
    </comment>
    <comment ref="B87" authorId="0" shapeId="0">
      <text>
        <r>
          <rPr>
            <sz val="9"/>
            <color indexed="81"/>
            <rFont val="Tahoma"/>
            <family val="2"/>
          </rPr>
          <t>Please detail each person's name, role and nr of  days allocated to the related work package</t>
        </r>
      </text>
    </comment>
    <comment ref="B161" authorId="0" shapeId="0">
      <text>
        <r>
          <rPr>
            <b/>
            <sz val="9"/>
            <color indexed="81"/>
            <rFont val="Tahoma"/>
            <family val="2"/>
          </rPr>
          <t>EU grant for  partner 9</t>
        </r>
        <r>
          <rPr>
            <sz val="9"/>
            <color indexed="81"/>
            <rFont val="Tahoma"/>
            <family val="2"/>
          </rPr>
          <t xml:space="preserve">
</t>
        </r>
      </text>
    </comment>
  </commentList>
</comments>
</file>

<file path=xl/comments12.xml><?xml version="1.0" encoding="utf-8"?>
<comments xmlns="http://schemas.openxmlformats.org/spreadsheetml/2006/main">
  <authors>
    <author>DEUSS-FRANDI Fiona (EACEA)</author>
  </authors>
  <commentList>
    <comment ref="B9" authorId="0" shapeId="0">
      <text>
        <r>
          <rPr>
            <sz val="9"/>
            <color indexed="81"/>
            <rFont val="Tahoma"/>
            <family val="2"/>
          </rPr>
          <t xml:space="preserve">Please refer to the worksheet "READ ME" for the costs to include in this category of expenses)
</t>
        </r>
      </text>
    </comment>
    <comment ref="B56" authorId="0" shapeId="0">
      <text>
        <r>
          <rPr>
            <sz val="9"/>
            <color indexed="81"/>
            <rFont val="Tahoma"/>
            <family val="2"/>
          </rPr>
          <t>Please give details on the number of people concerned, dates of the event and destination country</t>
        </r>
      </text>
    </comment>
    <comment ref="B87" authorId="0" shapeId="0">
      <text>
        <r>
          <rPr>
            <sz val="9"/>
            <color indexed="81"/>
            <rFont val="Tahoma"/>
            <family val="2"/>
          </rPr>
          <t xml:space="preserve">Please detail each person's name, role and nr of  days allocated to the related work package
</t>
        </r>
      </text>
    </comment>
    <comment ref="B161" authorId="0" shapeId="0">
      <text>
        <r>
          <rPr>
            <b/>
            <sz val="9"/>
            <color indexed="81"/>
            <rFont val="Tahoma"/>
            <family val="2"/>
          </rPr>
          <t>EU grant for  partner 10</t>
        </r>
      </text>
    </comment>
  </commentList>
</comments>
</file>

<file path=xl/comments13.xml><?xml version="1.0" encoding="utf-8"?>
<comments xmlns="http://schemas.openxmlformats.org/spreadsheetml/2006/main">
  <authors>
    <author>DEUSS-FRANDI Fiona (EACEA)</author>
  </authors>
  <commentList>
    <comment ref="B9" authorId="0" shapeId="0">
      <text>
        <r>
          <rPr>
            <sz val="9"/>
            <color indexed="81"/>
            <rFont val="Tahoma"/>
            <family val="2"/>
          </rPr>
          <t xml:space="preserve">Please refer to the worksheet "READ ME" for the costs to include in this category of expenses)
</t>
        </r>
      </text>
    </comment>
    <comment ref="B56" authorId="0" shapeId="0">
      <text>
        <r>
          <rPr>
            <sz val="9"/>
            <color indexed="81"/>
            <rFont val="Tahoma"/>
            <family val="2"/>
          </rPr>
          <t xml:space="preserve">Please give details on the number of people concerned, dates of the event and destination country
</t>
        </r>
      </text>
    </comment>
    <comment ref="B87" authorId="0" shapeId="0">
      <text>
        <r>
          <rPr>
            <b/>
            <sz val="9"/>
            <color indexed="81"/>
            <rFont val="Tahoma"/>
            <family val="2"/>
          </rPr>
          <t>Please detail each person's name, role</t>
        </r>
        <r>
          <rPr>
            <sz val="9"/>
            <color indexed="81"/>
            <rFont val="Tahoma"/>
            <family val="2"/>
          </rPr>
          <t xml:space="preserve"> and nr of  days allocated to the related work package
</t>
        </r>
      </text>
    </comment>
    <comment ref="B161" authorId="0" shapeId="0">
      <text>
        <r>
          <rPr>
            <b/>
            <sz val="9"/>
            <color indexed="81"/>
            <rFont val="Tahoma"/>
            <family val="2"/>
          </rPr>
          <t>EU grant for  partner 11</t>
        </r>
        <r>
          <rPr>
            <sz val="9"/>
            <color indexed="81"/>
            <rFont val="Tahoma"/>
            <family val="2"/>
          </rPr>
          <t xml:space="preserve">
</t>
        </r>
      </text>
    </comment>
  </commentList>
</comments>
</file>

<file path=xl/comments2.xml><?xml version="1.0" encoding="utf-8"?>
<comments xmlns="http://schemas.openxmlformats.org/spreadsheetml/2006/main">
  <authors>
    <author>DEUSS-FRANDI Fiona (EACEA)</author>
  </authors>
  <commentList>
    <comment ref="A3" authorId="0" shapeId="0">
      <text>
        <r>
          <rPr>
            <b/>
            <sz val="9"/>
            <color indexed="81"/>
            <rFont val="Tahoma"/>
            <family val="2"/>
          </rPr>
          <t>Mention the total n° of work packages</t>
        </r>
        <r>
          <rPr>
            <sz val="9"/>
            <color indexed="81"/>
            <rFont val="Tahoma"/>
            <family val="2"/>
          </rPr>
          <t xml:space="preserve">
</t>
        </r>
      </text>
    </comment>
  </commentList>
</comments>
</file>

<file path=xl/comments3.xml><?xml version="1.0" encoding="utf-8"?>
<comments xmlns="http://schemas.openxmlformats.org/spreadsheetml/2006/main">
  <authors>
    <author>DEUSS-FRANDI Fiona (EACEA)</author>
  </authors>
  <commentList>
    <comment ref="B9" authorId="0" shapeId="0">
      <text>
        <r>
          <rPr>
            <sz val="9"/>
            <color indexed="81"/>
            <rFont val="Tahoma"/>
            <family val="2"/>
          </rPr>
          <t xml:space="preserve">Please refer to the worksheet "READ ME" for the costs to include in this category of expenses)
</t>
        </r>
      </text>
    </comment>
    <comment ref="B56" authorId="0" shapeId="0">
      <text>
        <r>
          <rPr>
            <sz val="9"/>
            <color indexed="81"/>
            <rFont val="Tahoma"/>
            <family val="2"/>
          </rPr>
          <t>Please give details on the number of people concerned, dates of the event and destination country</t>
        </r>
      </text>
    </comment>
    <comment ref="B87" authorId="0" shapeId="0">
      <text>
        <r>
          <rPr>
            <b/>
            <sz val="9"/>
            <color indexed="81"/>
            <rFont val="Tahoma"/>
            <family val="2"/>
          </rPr>
          <t>Please detail each Please detail each person's name, role and nr of  days allocated to the related work package</t>
        </r>
      </text>
    </comment>
    <comment ref="B161" authorId="0" shapeId="0">
      <text>
        <r>
          <rPr>
            <b/>
            <sz val="9"/>
            <color indexed="81"/>
            <rFont val="Tahoma"/>
            <family val="2"/>
          </rPr>
          <t>EU grant for project leader</t>
        </r>
        <r>
          <rPr>
            <sz val="9"/>
            <color indexed="81"/>
            <rFont val="Tahoma"/>
            <family val="2"/>
          </rPr>
          <t xml:space="preserve">
</t>
        </r>
      </text>
    </comment>
  </commentList>
</comments>
</file>

<file path=xl/comments4.xml><?xml version="1.0" encoding="utf-8"?>
<comments xmlns="http://schemas.openxmlformats.org/spreadsheetml/2006/main">
  <authors>
    <author>DEUSS-FRANDI Fiona (EACEA)</author>
  </authors>
  <commentList>
    <comment ref="B9" authorId="0" shapeId="0">
      <text>
        <r>
          <rPr>
            <sz val="9"/>
            <color indexed="81"/>
            <rFont val="Tahoma"/>
            <family val="2"/>
          </rPr>
          <t xml:space="preserve">Please refer to the worksheet "READ ME" for the costs to include in this category of expenses)
</t>
        </r>
      </text>
    </comment>
    <comment ref="B56" authorId="0" shapeId="0">
      <text>
        <r>
          <rPr>
            <sz val="9"/>
            <color indexed="81"/>
            <rFont val="Tahoma"/>
            <family val="2"/>
          </rPr>
          <t>Please give details on the number of people concerned, dates of the event and destination country</t>
        </r>
      </text>
    </comment>
    <comment ref="B87" authorId="0" shapeId="0">
      <text>
        <r>
          <rPr>
            <b/>
            <sz val="9"/>
            <color indexed="81"/>
            <rFont val="Tahoma"/>
            <family val="2"/>
          </rPr>
          <t>Please detail each person's name, role and nr of  days allocated to the related work package</t>
        </r>
        <r>
          <rPr>
            <sz val="9"/>
            <color indexed="81"/>
            <rFont val="Tahoma"/>
            <family val="2"/>
          </rPr>
          <t xml:space="preserve">
</t>
        </r>
      </text>
    </comment>
    <comment ref="B161" authorId="0" shapeId="0">
      <text>
        <r>
          <rPr>
            <b/>
            <sz val="9"/>
            <color indexed="81"/>
            <rFont val="Tahoma"/>
            <family val="2"/>
          </rPr>
          <t>EU grant for  partner 2</t>
        </r>
        <r>
          <rPr>
            <sz val="9"/>
            <color indexed="81"/>
            <rFont val="Tahoma"/>
            <family val="2"/>
          </rPr>
          <t xml:space="preserve">
</t>
        </r>
      </text>
    </comment>
  </commentList>
</comments>
</file>

<file path=xl/comments5.xml><?xml version="1.0" encoding="utf-8"?>
<comments xmlns="http://schemas.openxmlformats.org/spreadsheetml/2006/main">
  <authors>
    <author>DEUSS-FRANDI Fiona (EACEA)</author>
  </authors>
  <commentList>
    <comment ref="B9" authorId="0" shapeId="0">
      <text>
        <r>
          <rPr>
            <sz val="9"/>
            <color indexed="81"/>
            <rFont val="Tahoma"/>
            <family val="2"/>
          </rPr>
          <t xml:space="preserve">Please refer to the worksheet "READ ME" for the costs to include in this category of expenses)
</t>
        </r>
      </text>
    </comment>
    <comment ref="B56" authorId="0" shapeId="0">
      <text>
        <r>
          <rPr>
            <sz val="9"/>
            <color indexed="81"/>
            <rFont val="Tahoma"/>
            <family val="2"/>
          </rPr>
          <t>Please give details on the number of people concerned, dates of the event and destination country</t>
        </r>
      </text>
    </comment>
    <comment ref="B87" authorId="0" shapeId="0">
      <text>
        <r>
          <rPr>
            <b/>
            <sz val="9"/>
            <color indexed="81"/>
            <rFont val="Tahoma"/>
            <family val="2"/>
          </rPr>
          <t>Please detail each person's name, role and nr of  days allocated to the related work package</t>
        </r>
        <r>
          <rPr>
            <sz val="9"/>
            <color indexed="81"/>
            <rFont val="Tahoma"/>
            <family val="2"/>
          </rPr>
          <t xml:space="preserve">
</t>
        </r>
      </text>
    </comment>
    <comment ref="B161" authorId="0" shapeId="0">
      <text>
        <r>
          <rPr>
            <b/>
            <sz val="9"/>
            <color indexed="81"/>
            <rFont val="Tahoma"/>
            <family val="2"/>
          </rPr>
          <t>EU grant for  partner 3</t>
        </r>
        <r>
          <rPr>
            <sz val="9"/>
            <color indexed="81"/>
            <rFont val="Tahoma"/>
            <family val="2"/>
          </rPr>
          <t xml:space="preserve">
</t>
        </r>
      </text>
    </comment>
  </commentList>
</comments>
</file>

<file path=xl/comments6.xml><?xml version="1.0" encoding="utf-8"?>
<comments xmlns="http://schemas.openxmlformats.org/spreadsheetml/2006/main">
  <authors>
    <author>DEUSS-FRANDI Fiona (EACEA)</author>
  </authors>
  <commentList>
    <comment ref="B9" authorId="0" shapeId="0">
      <text>
        <r>
          <rPr>
            <sz val="9"/>
            <color indexed="81"/>
            <rFont val="Tahoma"/>
            <family val="2"/>
          </rPr>
          <t xml:space="preserve">Please refer to the worksheet "READ ME" for the costs to include in this category of expenses)
</t>
        </r>
      </text>
    </comment>
    <comment ref="B56" authorId="0" shapeId="0">
      <text>
        <r>
          <rPr>
            <sz val="9"/>
            <color indexed="81"/>
            <rFont val="Tahoma"/>
            <family val="2"/>
          </rPr>
          <t xml:space="preserve">Please give details on the number of people concerned, dates of the event and destination country
</t>
        </r>
      </text>
    </comment>
    <comment ref="B87" authorId="0" shapeId="0">
      <text>
        <r>
          <rPr>
            <b/>
            <sz val="9"/>
            <color indexed="81"/>
            <rFont val="Tahoma"/>
            <family val="2"/>
          </rPr>
          <t>Please detail each person's name, role and nr of  days allocated to the related work package</t>
        </r>
        <r>
          <rPr>
            <sz val="9"/>
            <color indexed="81"/>
            <rFont val="Tahoma"/>
            <family val="2"/>
          </rPr>
          <t xml:space="preserve">
</t>
        </r>
      </text>
    </comment>
    <comment ref="B161" authorId="0" shapeId="0">
      <text>
        <r>
          <rPr>
            <b/>
            <sz val="9"/>
            <color indexed="81"/>
            <rFont val="Tahoma"/>
            <family val="2"/>
          </rPr>
          <t>EU grant for  partner 4</t>
        </r>
        <r>
          <rPr>
            <sz val="9"/>
            <color indexed="81"/>
            <rFont val="Tahoma"/>
            <family val="2"/>
          </rPr>
          <t xml:space="preserve">
</t>
        </r>
      </text>
    </comment>
  </commentList>
</comments>
</file>

<file path=xl/comments7.xml><?xml version="1.0" encoding="utf-8"?>
<comments xmlns="http://schemas.openxmlformats.org/spreadsheetml/2006/main">
  <authors>
    <author>DEUSS-FRANDI Fiona (EACEA)</author>
  </authors>
  <commentList>
    <comment ref="B9" authorId="0" shapeId="0">
      <text>
        <r>
          <rPr>
            <sz val="9"/>
            <color indexed="81"/>
            <rFont val="Tahoma"/>
            <family val="2"/>
          </rPr>
          <t xml:space="preserve">Please refer to the worksheet "READ ME" for the costs to include in this category of expenses)
</t>
        </r>
      </text>
    </comment>
    <comment ref="B56" authorId="0" shapeId="0">
      <text>
        <r>
          <rPr>
            <sz val="9"/>
            <color indexed="81"/>
            <rFont val="Tahoma"/>
            <family val="2"/>
          </rPr>
          <t xml:space="preserve">Please give details on the number of people concerned, dates of the event and destination country
</t>
        </r>
      </text>
    </comment>
    <comment ref="B87" authorId="0" shapeId="0">
      <text>
        <r>
          <rPr>
            <b/>
            <sz val="9"/>
            <color indexed="81"/>
            <rFont val="Tahoma"/>
            <family val="2"/>
          </rPr>
          <t>Please detail each person's name, role and nr of  days allocated to the related work package</t>
        </r>
        <r>
          <rPr>
            <sz val="9"/>
            <color indexed="81"/>
            <rFont val="Tahoma"/>
            <family val="2"/>
          </rPr>
          <t xml:space="preserve">
</t>
        </r>
      </text>
    </comment>
    <comment ref="B161" authorId="0" shapeId="0">
      <text>
        <r>
          <rPr>
            <b/>
            <sz val="9"/>
            <color indexed="81"/>
            <rFont val="Tahoma"/>
            <family val="2"/>
          </rPr>
          <t>EU grant for  partner 5</t>
        </r>
      </text>
    </comment>
  </commentList>
</comments>
</file>

<file path=xl/comments8.xml><?xml version="1.0" encoding="utf-8"?>
<comments xmlns="http://schemas.openxmlformats.org/spreadsheetml/2006/main">
  <authors>
    <author>DEUSS-FRANDI Fiona (EACEA)</author>
  </authors>
  <commentList>
    <comment ref="B9" authorId="0" shapeId="0">
      <text>
        <r>
          <rPr>
            <sz val="9"/>
            <color indexed="81"/>
            <rFont val="Tahoma"/>
            <family val="2"/>
          </rPr>
          <t xml:space="preserve">Please refer to the worksheet "READ ME" for the costs to include in this category of expenses)
</t>
        </r>
      </text>
    </comment>
    <comment ref="B56" authorId="0" shapeId="0">
      <text>
        <r>
          <rPr>
            <sz val="9"/>
            <color indexed="81"/>
            <rFont val="Tahoma"/>
            <family val="2"/>
          </rPr>
          <t>Please give details on the number of people concerned, dates of the event and destination country</t>
        </r>
      </text>
    </comment>
    <comment ref="B87" authorId="0" shapeId="0">
      <text>
        <r>
          <rPr>
            <b/>
            <sz val="9"/>
            <color indexed="81"/>
            <rFont val="Tahoma"/>
            <family val="2"/>
          </rPr>
          <t>Please detail each person's name, role and nr of  days allocated to the related work package</t>
        </r>
        <r>
          <rPr>
            <sz val="9"/>
            <color indexed="81"/>
            <rFont val="Tahoma"/>
            <family val="2"/>
          </rPr>
          <t xml:space="preserve">
</t>
        </r>
      </text>
    </comment>
    <comment ref="B161" authorId="0" shapeId="0">
      <text>
        <r>
          <rPr>
            <b/>
            <sz val="9"/>
            <color indexed="81"/>
            <rFont val="Tahoma"/>
            <family val="2"/>
          </rPr>
          <t>EU grant for  partner 6</t>
        </r>
        <r>
          <rPr>
            <sz val="9"/>
            <color indexed="81"/>
            <rFont val="Tahoma"/>
            <family val="2"/>
          </rPr>
          <t xml:space="preserve">
</t>
        </r>
      </text>
    </comment>
  </commentList>
</comments>
</file>

<file path=xl/comments9.xml><?xml version="1.0" encoding="utf-8"?>
<comments xmlns="http://schemas.openxmlformats.org/spreadsheetml/2006/main">
  <authors>
    <author>DEUSS-FRANDI Fiona (EACEA)</author>
  </authors>
  <commentList>
    <comment ref="B9" authorId="0" shapeId="0">
      <text>
        <r>
          <rPr>
            <sz val="9"/>
            <color indexed="81"/>
            <rFont val="Tahoma"/>
            <family val="2"/>
          </rPr>
          <t xml:space="preserve">Please refer to the worksheet "READ ME" for the costs to include in this category of expenses)
</t>
        </r>
      </text>
    </comment>
    <comment ref="B56" authorId="0" shapeId="0">
      <text>
        <r>
          <rPr>
            <sz val="9"/>
            <color indexed="81"/>
            <rFont val="Tahoma"/>
            <family val="2"/>
          </rPr>
          <t>Please give details on the number of people concerned, dates of the event and destination country</t>
        </r>
      </text>
    </comment>
    <comment ref="B87" authorId="0" shapeId="0">
      <text>
        <r>
          <rPr>
            <b/>
            <sz val="9"/>
            <color indexed="81"/>
            <rFont val="Tahoma"/>
            <family val="2"/>
          </rPr>
          <t>Please detail each person's name, role</t>
        </r>
        <r>
          <rPr>
            <sz val="9"/>
            <color indexed="81"/>
            <rFont val="Tahoma"/>
            <family val="2"/>
          </rPr>
          <t xml:space="preserve"> and nr of  days allocated to the related work package
</t>
        </r>
      </text>
    </comment>
    <comment ref="B161" authorId="0" shapeId="0">
      <text>
        <r>
          <rPr>
            <b/>
            <sz val="9"/>
            <color indexed="81"/>
            <rFont val="Tahoma"/>
            <family val="2"/>
          </rPr>
          <t>EU grant for  partner 7</t>
        </r>
        <r>
          <rPr>
            <sz val="9"/>
            <color indexed="81"/>
            <rFont val="Tahoma"/>
            <family val="2"/>
          </rPr>
          <t xml:space="preserve">
</t>
        </r>
      </text>
    </comment>
  </commentList>
</comments>
</file>

<file path=xl/sharedStrings.xml><?xml version="1.0" encoding="utf-8"?>
<sst xmlns="http://schemas.openxmlformats.org/spreadsheetml/2006/main" count="739" uniqueCount="184">
  <si>
    <t xml:space="preserve">TOTAL COSTS </t>
  </si>
  <si>
    <t xml:space="preserve">TOTAL DIRECT COSTS </t>
  </si>
  <si>
    <t>Yes or No</t>
  </si>
  <si>
    <t>Name of the project leader:</t>
  </si>
  <si>
    <t>STAFF COSTS</t>
  </si>
  <si>
    <t>4.1</t>
  </si>
  <si>
    <t>4.2</t>
  </si>
  <si>
    <t>TRAVEL &amp; SUBSISTENCE COSTS</t>
  </si>
  <si>
    <t>COMMUNICATION, PROMOTION AND DISSEMINATION COSTS AND COSTS OF EXPLOITATION OF RESULTS</t>
  </si>
  <si>
    <t>4.3</t>
  </si>
  <si>
    <t>Fees, remuneration of artists, scientific personnel and technicians</t>
  </si>
  <si>
    <t>Total amount</t>
  </si>
  <si>
    <t>COSTS DIRECTLY LINKED TO THE IMPLEMENTATION OF PROJECT ACTIVITIES</t>
  </si>
  <si>
    <t>EURO</t>
  </si>
  <si>
    <t>Reference of the project:</t>
  </si>
  <si>
    <t>Title of the cooperation project:</t>
  </si>
  <si>
    <t>Salaries (incl. labour costs and social security charges) of personnel and fees for project management</t>
  </si>
  <si>
    <t xml:space="preserve">External professional services </t>
  </si>
  <si>
    <t>from:</t>
  </si>
  <si>
    <t>until:</t>
  </si>
  <si>
    <t>Sub-contracting</t>
  </si>
  <si>
    <t xml:space="preserve"> External professional services</t>
  </si>
  <si>
    <t>TOTAL</t>
  </si>
  <si>
    <t>P1</t>
  </si>
  <si>
    <t>P2</t>
  </si>
  <si>
    <t>P3</t>
  </si>
  <si>
    <t>P4</t>
  </si>
  <si>
    <t>P5</t>
  </si>
  <si>
    <t>P6</t>
  </si>
  <si>
    <t>P7</t>
  </si>
  <si>
    <t>P8</t>
  </si>
  <si>
    <t>P9</t>
  </si>
  <si>
    <t>P10</t>
  </si>
  <si>
    <t>P11</t>
  </si>
  <si>
    <t>Total costs</t>
  </si>
  <si>
    <t>wp1</t>
  </si>
  <si>
    <t>wp2</t>
  </si>
  <si>
    <t>wp3</t>
  </si>
  <si>
    <t>wp4</t>
  </si>
  <si>
    <t>wp5</t>
  </si>
  <si>
    <t>wp6</t>
  </si>
  <si>
    <t>wp7</t>
  </si>
  <si>
    <t>wp8</t>
  </si>
  <si>
    <t>wp9</t>
  </si>
  <si>
    <t>wp10</t>
  </si>
  <si>
    <t>wp11</t>
  </si>
  <si>
    <t>wp12</t>
  </si>
  <si>
    <t>wp13</t>
  </si>
  <si>
    <t>wp14</t>
  </si>
  <si>
    <t>wp15</t>
  </si>
  <si>
    <t>wp16</t>
  </si>
  <si>
    <t>wp17</t>
  </si>
  <si>
    <t>wp18</t>
  </si>
  <si>
    <t>wp19</t>
  </si>
  <si>
    <t>wp20</t>
  </si>
  <si>
    <t>wp21</t>
  </si>
  <si>
    <t>wp22</t>
  </si>
  <si>
    <t>wp23</t>
  </si>
  <si>
    <t>wp24</t>
  </si>
  <si>
    <t>wp25</t>
  </si>
  <si>
    <t>wp26</t>
  </si>
  <si>
    <t>wp27</t>
  </si>
  <si>
    <t>wp28</t>
  </si>
  <si>
    <t>wp29</t>
  </si>
  <si>
    <t>wp30</t>
  </si>
  <si>
    <t>In your Work plan WP1 'Management of the project' and the last WP 'Sustainability and dissemination' are compulsory; the other WPs shall be determined by the alliance on the basis of their strategy and proposed activities.</t>
  </si>
  <si>
    <t xml:space="preserve">to: </t>
  </si>
  <si>
    <t>Amount subcontracted</t>
  </si>
  <si>
    <r>
      <t xml:space="preserve">Date, name and signature of the </t>
    </r>
    <r>
      <rPr>
        <b/>
        <u/>
        <sz val="14"/>
        <rFont val="Arial Narrow"/>
        <family val="2"/>
      </rPr>
      <t>legal representative</t>
    </r>
    <r>
      <rPr>
        <sz val="14"/>
        <rFont val="Arial Narrow"/>
        <family val="2"/>
      </rPr>
      <t xml:space="preserve"> of the beneficiary institution:</t>
    </r>
  </si>
  <si>
    <t xml:space="preserve">o  </t>
  </si>
  <si>
    <t>I, the undersigned, certify that the submitted budget is true and correct.</t>
  </si>
  <si>
    <t>Date:_____________________________</t>
  </si>
  <si>
    <t>Name:________________________________________       Function:___________________________________      Signature of the legal representative:______________________________________________</t>
  </si>
  <si>
    <t>I, the auditor of the project, certify having read the guidance notes relating to the</t>
  </si>
  <si>
    <t>"Report of Factual Findings on the Final Financial Report". I also confirm that I have detailed in my report any errors / discrepancies found and comments I had.</t>
  </si>
  <si>
    <r>
      <t xml:space="preserve">Date, name and signature of the </t>
    </r>
    <r>
      <rPr>
        <b/>
        <u/>
        <sz val="14"/>
        <rFont val="Arial Narrow"/>
        <family val="2"/>
      </rPr>
      <t>external auditor / competent public officer (if applicable):</t>
    </r>
  </si>
  <si>
    <t>1.1
Financial support to third parties</t>
  </si>
  <si>
    <t>EXPENDITURE</t>
  </si>
  <si>
    <t>Name:____________________________________Function:_______________________ Signature of the legal representative:______________________________________________</t>
  </si>
  <si>
    <t xml:space="preserve"> </t>
  </si>
  <si>
    <t>1
Costs directly linked to the implementation of the action</t>
  </si>
  <si>
    <t>4
Personnel costs</t>
  </si>
  <si>
    <t>Name of the partner</t>
  </si>
  <si>
    <t xml:space="preserve">EU GRANT  REQUESTED
</t>
  </si>
  <si>
    <t>Self-financing in own and raised funds</t>
  </si>
  <si>
    <t>Contributions from private sources</t>
  </si>
  <si>
    <t>Contributions from public sources</t>
  </si>
  <si>
    <t>Income generated by the project</t>
  </si>
  <si>
    <t>Project Identification Nr:</t>
  </si>
  <si>
    <t>Implementation period of the project:</t>
  </si>
  <si>
    <r>
      <t xml:space="preserve">Date, name and signature of the </t>
    </r>
    <r>
      <rPr>
        <b/>
        <u/>
        <sz val="14"/>
        <rFont val="Arial Narrow"/>
        <family val="2"/>
      </rPr>
      <t>legal representative</t>
    </r>
    <r>
      <rPr>
        <sz val="14"/>
        <rFont val="Arial Narrow"/>
        <family val="2"/>
      </rPr>
      <t xml:space="preserve"> of the project leader:</t>
    </r>
  </si>
  <si>
    <t>INCOME</t>
  </si>
  <si>
    <t>Chapter 1</t>
  </si>
  <si>
    <t>Chapter 2</t>
  </si>
  <si>
    <t>Chapter 3</t>
  </si>
  <si>
    <t>Chapter 5</t>
  </si>
  <si>
    <t>Chapter 4</t>
  </si>
  <si>
    <t xml:space="preserve"> INDIRECT COSTS</t>
  </si>
  <si>
    <t>Non eligible costs</t>
  </si>
  <si>
    <t>Eligible costs</t>
  </si>
  <si>
    <t>EU Grant</t>
  </si>
  <si>
    <t>Estimated budget</t>
  </si>
  <si>
    <t>Total Final amount</t>
  </si>
  <si>
    <t>Estimated Budget</t>
  </si>
  <si>
    <t>Final report
Actual costs</t>
  </si>
  <si>
    <t>Final expenditure eligible for co-financing</t>
  </si>
  <si>
    <t xml:space="preserve">Penalities </t>
  </si>
  <si>
    <t>Non-profit rule</t>
  </si>
  <si>
    <t>EU maximal contribution accepted</t>
  </si>
  <si>
    <t>EU previous payments</t>
  </si>
  <si>
    <t>Final amount to be paid</t>
  </si>
  <si>
    <t>EU Grant agreed</t>
  </si>
  <si>
    <t>Annex</t>
  </si>
  <si>
    <t>Non profit calculation</t>
  </si>
  <si>
    <t>Chap1+5</t>
  </si>
  <si>
    <t>Total profit</t>
  </si>
  <si>
    <t>Prorata profit for the project</t>
  </si>
  <si>
    <t>Partial non eligible amount</t>
  </si>
  <si>
    <t>Tick yes if all amount non eligible cost</t>
  </si>
  <si>
    <t>Total Amounts Non eligible costs</t>
  </si>
  <si>
    <t>TOTAL non eligible</t>
  </si>
  <si>
    <t>Comments</t>
  </si>
  <si>
    <t>Limit of indirect costs</t>
  </si>
  <si>
    <t>Direct costs</t>
  </si>
  <si>
    <t>Progres report
Actual costs</t>
  </si>
  <si>
    <t>Interim expenditure eligible for co-financing</t>
  </si>
  <si>
    <t>Prefin amount to be paid</t>
  </si>
  <si>
    <t>% for second prefin</t>
  </si>
  <si>
    <t>% EUTotal  Grant agreed</t>
  </si>
  <si>
    <t>Interim maximal contribution accepted</t>
  </si>
  <si>
    <t>EU previous payments received</t>
  </si>
  <si>
    <t>Progress report
Actual costs</t>
  </si>
  <si>
    <t>Name:________________________________________       Function:___________________________________      Signature of the external auditor:______________________________________________</t>
  </si>
  <si>
    <t>Project identification number:</t>
  </si>
  <si>
    <t>Yes</t>
  </si>
  <si>
    <t>Exchange rate</t>
  </si>
  <si>
    <t>Premises and related expenses (e.g. office rent, insurance, electricity, water, cleaning, …) and office expenses and consumables (e.g. telephone/fax/internet, postage and mailing, photocopies…)</t>
  </si>
  <si>
    <t>Non eligible 7%</t>
  </si>
  <si>
    <t>COSTS</t>
  </si>
  <si>
    <t>INDIRECT COSTS (MAX. 7% OF TOTAL DIRECT COSTS)</t>
  </si>
  <si>
    <t>INCOME
(=  Total Costs)</t>
  </si>
  <si>
    <t>TOTAL INCOME</t>
  </si>
  <si>
    <t xml:space="preserve">COMMUNICATION, PROMOTION AND DISSEMINATION COSTS </t>
  </si>
  <si>
    <t>% Income  / Total Costs</t>
  </si>
  <si>
    <t>WORK PACKAGES</t>
  </si>
  <si>
    <t>Total  costs
per WP</t>
  </si>
  <si>
    <t>Total Direct Costs per category</t>
  </si>
  <si>
    <r>
      <t xml:space="preserve">Reference number of the work package </t>
    </r>
    <r>
      <rPr>
        <b/>
        <sz val="12"/>
        <color rgb="FFFF0000"/>
        <rFont val="Arial"/>
        <family val="2"/>
      </rPr>
      <t xml:space="preserve">(example: </t>
    </r>
    <r>
      <rPr>
        <b/>
        <i/>
        <sz val="12"/>
        <color rgb="FFFF0000"/>
        <rFont val="Arial"/>
        <family val="2"/>
      </rPr>
      <t>wp1</t>
    </r>
    <r>
      <rPr>
        <b/>
        <sz val="12"/>
        <color rgb="FFFF0000"/>
        <rFont val="Arial"/>
        <family val="2"/>
      </rPr>
      <t>)</t>
    </r>
  </si>
  <si>
    <t xml:space="preserve">Reference number of the actvity 
(if applicable) </t>
  </si>
  <si>
    <t>COMMUNICATION, PROMOTION AND DISSEMINATION COSTS</t>
  </si>
  <si>
    <t>INDIRECT COSTS</t>
  </si>
  <si>
    <t>Please note that this table is automatically filled in (data taken from other worksheets)</t>
  </si>
  <si>
    <t xml:space="preserve">INDIRECT COSTS </t>
  </si>
  <si>
    <t>Instructions per work-sheets:</t>
  </si>
  <si>
    <r>
      <t>3. '</t>
    </r>
    <r>
      <rPr>
        <b/>
        <sz val="11"/>
        <color theme="3"/>
        <rFont val="Arial"/>
        <family val="2"/>
      </rPr>
      <t>Travel and subsistence costs</t>
    </r>
    <r>
      <rPr>
        <sz val="11"/>
        <color theme="3"/>
        <rFont val="Arial"/>
        <family val="2"/>
      </rPr>
      <t>' include: transport costs (flight, train, boat, car), accommodation and daily allowance. 
Please give details, in the yellow part of the worksheet, on the number of people concerned, dates of the event and destination country</t>
    </r>
  </si>
  <si>
    <r>
      <t>5. '</t>
    </r>
    <r>
      <rPr>
        <b/>
        <sz val="11"/>
        <color theme="3"/>
        <rFont val="Arial"/>
        <family val="2"/>
      </rPr>
      <t>Indirect costs</t>
    </r>
    <r>
      <rPr>
        <sz val="11"/>
        <color theme="3"/>
        <rFont val="Arial"/>
        <family val="2"/>
      </rPr>
      <t xml:space="preserve">' cannot exceed 7% of the </t>
    </r>
    <r>
      <rPr>
        <u/>
        <sz val="11"/>
        <color theme="3"/>
        <rFont val="Arial"/>
        <family val="2"/>
      </rPr>
      <t>total direct costs</t>
    </r>
    <r>
      <rPr>
        <sz val="11"/>
        <color theme="3"/>
        <rFont val="Arial"/>
        <family val="2"/>
      </rPr>
      <t xml:space="preserve">  (i.e. total of chapters (1) + (2) + (3) + (4)) and they concern premises and related expenses (e.g. office rent, insurance, electricity. water, cleaning, ...) and office expenses and consumables (eg telephone,  fax , internet, postage and mailing, photocopies ...)</t>
    </r>
  </si>
  <si>
    <r>
      <t>1. Under the sheet "</t>
    </r>
    <r>
      <rPr>
        <b/>
        <sz val="11"/>
        <color theme="3"/>
        <rFont val="Arial"/>
        <family val="2"/>
      </rPr>
      <t>1 Consolidated Summary Budget</t>
    </r>
    <r>
      <rPr>
        <sz val="11"/>
        <color theme="3"/>
        <rFont val="Arial"/>
        <family val="2"/>
      </rPr>
      <t>": please fill in all the yellow cells.
2. Under the sheet "</t>
    </r>
    <r>
      <rPr>
        <b/>
        <sz val="11"/>
        <color theme="3"/>
        <rFont val="Arial"/>
        <family val="2"/>
      </rPr>
      <t>2 Expenditure per Work Packages</t>
    </r>
    <r>
      <rPr>
        <sz val="11"/>
        <color theme="3"/>
        <rFont val="Arial"/>
        <family val="2"/>
      </rPr>
      <t>": 
- replace the number "1" in the yellow cell (B3) with the total number of work-packages of your project
- the table is automatically filled in (data from the 'detailed expenditure per project leader/partners')
- a split distribution of the indirect costs per work package will be automatically be calculated.
3. Under the other worksheets "</t>
    </r>
    <r>
      <rPr>
        <b/>
        <sz val="11"/>
        <color theme="3"/>
        <rFont val="Arial"/>
        <family val="2"/>
      </rPr>
      <t>Detailed Expenditure project leader/partner</t>
    </r>
    <r>
      <rPr>
        <sz val="11"/>
        <color theme="3"/>
        <rFont val="Arial"/>
        <family val="2"/>
      </rPr>
      <t>": 
- Respect the same order and number of Work Packages as the ones mentioned in your Grant Agreement (detailed description of the project)
- in column H please insert the N° of work packages using the format 'wp1', 'wp2', etc (this will allow the correct transfer of data to the worksheet 2).
- All travel and subsistence costs associated to management/partnership meetings should be declared in WP1                         
3. Under the other worksheets "</t>
    </r>
    <r>
      <rPr>
        <b/>
        <sz val="11"/>
        <color theme="3"/>
        <rFont val="Arial"/>
        <family val="2"/>
      </rPr>
      <t>Detailed Expenditure  per partner</t>
    </r>
    <r>
      <rPr>
        <sz val="11"/>
        <color theme="3"/>
        <rFont val="Arial"/>
        <family val="2"/>
      </rPr>
      <t>":
- please insert the name of the organisation/ partner and concerned country (in the yellow cell) using the same order and names as in the Grant Agreement.</t>
    </r>
  </si>
  <si>
    <t>Total number of wp:</t>
  </si>
  <si>
    <r>
      <t xml:space="preserve">You should fill in only </t>
    </r>
    <r>
      <rPr>
        <b/>
        <i/>
        <u/>
        <sz val="11"/>
        <color theme="3"/>
        <rFont val="Arial"/>
        <family val="2"/>
      </rPr>
      <t>yellow</t>
    </r>
    <r>
      <rPr>
        <i/>
        <sz val="11"/>
        <color theme="3"/>
        <rFont val="Arial"/>
        <family val="2"/>
      </rPr>
      <t xml:space="preserve"> cells of the different worksheets of the excel table. 
The other cells (in grey) are blocked and automatically calculated (from other worksheets).
As many worksheets (called 'Detailed exp project leader/partner') are to be used as are the number of partners involved in the project (as mentioned in the Grant Agreement).
Please note that P1 is always the Coordinating organisation (project leader).
There are comments in some cells which help you filling the document, please read them carefully.
When copying the content of a cell, please use the function 'Copy and Paste Values' in order to paste only the value and not the underlying formulas.
If you need to add extra rows in a chapter, please copy and paste a row from and into the middle (neither the first or the last row) of the available rows. This will ensure the inclusion of the added costs to the automatic formulae calculating the total per chapter.
Warning messages at the bottom of each sheet will alert you about some of the potential errors. </t>
    </r>
  </si>
  <si>
    <r>
      <t>2. '</t>
    </r>
    <r>
      <rPr>
        <b/>
        <sz val="11"/>
        <color theme="3"/>
        <rFont val="Arial"/>
        <family val="2"/>
      </rPr>
      <t>Communication, promotion and dissemination costs and costs of exploitation of results</t>
    </r>
    <r>
      <rPr>
        <sz val="11"/>
        <color theme="3"/>
        <rFont val="Arial"/>
        <family val="2"/>
      </rPr>
      <t>' concern the following:  Production costs (printing costs),  Advertising space (publicity TV, radio, press conference, social networks, ect), Purchase of materials (t-shirts, flyers, papers, posters, etc), Other Advertising costs, Costs for the update or creation of the website (no staff costs allowed),  Other web costs, Documentation costs (professional magazines. newspaper, books, ect), Distribution costs (mail, postage, packaging, etc.).</t>
    </r>
  </si>
  <si>
    <r>
      <t xml:space="preserve">EU GRANT REQUESTED
</t>
    </r>
    <r>
      <rPr>
        <sz val="13"/>
        <rFont val="Arial Narrow"/>
        <family val="2"/>
      </rPr>
      <t>As per Guidelines:
Max. 85% representing min. 100.000,00 € and max. 500.000,00 €</t>
    </r>
  </si>
  <si>
    <t xml:space="preserve"> = As per Guidelines max 85% </t>
  </si>
  <si>
    <r>
      <rPr>
        <sz val="12"/>
        <rFont val="Arial"/>
        <family val="2"/>
      </rPr>
      <t xml:space="preserve">Please specify if it is: purchase of rights, premises costs, equipment costs,  purchase of materials, purchase of equipment (depreciation only),  transport of equipment,  insurance (i.e. for an event),  scenoqraphy, catering) </t>
    </r>
    <r>
      <rPr>
        <b/>
        <sz val="12"/>
        <rFont val="Arial"/>
        <family val="2"/>
      </rPr>
      <t xml:space="preserve">                                                                                                                                               </t>
    </r>
  </si>
  <si>
    <r>
      <rPr>
        <b/>
        <u/>
        <sz val="11"/>
        <color theme="3"/>
        <rFont val="Arial"/>
        <family val="2"/>
      </rPr>
      <t>Please check the following</t>
    </r>
    <r>
      <rPr>
        <b/>
        <sz val="11"/>
        <color theme="3"/>
        <rFont val="Arial"/>
        <family val="2"/>
      </rPr>
      <t>:</t>
    </r>
    <r>
      <rPr>
        <sz val="11"/>
        <color theme="3"/>
        <rFont val="Arial"/>
        <family val="2"/>
      </rPr>
      <t xml:space="preserve">
- 'Total indirect costs' should not exceed 7% of the </t>
    </r>
    <r>
      <rPr>
        <u/>
        <sz val="11"/>
        <color theme="3"/>
        <rFont val="Arial"/>
        <family val="2"/>
      </rPr>
      <t>total direct costs of the project</t>
    </r>
    <r>
      <rPr>
        <sz val="11"/>
        <color theme="3"/>
        <rFont val="Arial"/>
        <family val="2"/>
      </rPr>
      <t xml:space="preserve"> (as reported in the 'Consolidated summary budget' worksheet)                                                                                                             
- 'The total requested EU grant' should no</t>
    </r>
    <r>
      <rPr>
        <sz val="11"/>
        <color theme="4" tint="-0.249977111117893"/>
        <rFont val="Arial"/>
        <family val="2"/>
      </rPr>
      <t>t exceed 85% of the t</t>
    </r>
    <r>
      <rPr>
        <sz val="11"/>
        <color theme="3"/>
        <rFont val="Arial"/>
        <family val="2"/>
      </rPr>
      <t>otal project expenditures (direct and indirect costs). The maximum EU grant and co-financing percentage is mentioned in your Gr</t>
    </r>
    <r>
      <rPr>
        <sz val="11"/>
        <color theme="4" tint="-0.249977111117893"/>
        <rFont val="Arial"/>
        <family val="2"/>
      </rPr>
      <t xml:space="preserve">ant Agreement (Art I.3).
</t>
    </r>
    <r>
      <rPr>
        <sz val="11"/>
        <color rgb="FF002060"/>
        <rFont val="Arial"/>
        <family val="2"/>
      </rPr>
      <t>- The 'Total project expenditure' is equal to the sum of: the total EU grant requested + the total contribution from beneficiaries + the other sources of funding.</t>
    </r>
    <r>
      <rPr>
        <sz val="11"/>
        <color theme="3"/>
        <rFont val="Arial"/>
        <family val="2"/>
      </rPr>
      <t xml:space="preserve">
</t>
    </r>
  </si>
  <si>
    <t xml:space="preserve">Purchase of rights, premises costs, equipment costs,  purchase of materials, purchase of equipment (depreciation only),  transport of equipment,  insurance (i.e. for an event),  scenoqraphy, catering)                         </t>
  </si>
  <si>
    <r>
      <rPr>
        <b/>
        <u/>
        <sz val="11"/>
        <color theme="3"/>
        <rFont val="Arial"/>
        <family val="2"/>
      </rPr>
      <t>Rules concerning budget chapters</t>
    </r>
    <r>
      <rPr>
        <sz val="11"/>
        <color theme="3"/>
        <rFont val="Arial"/>
        <family val="2"/>
      </rPr>
      <t>:</t>
    </r>
    <r>
      <rPr>
        <b/>
        <sz val="11"/>
        <color theme="3"/>
        <rFont val="Arial"/>
        <family val="2"/>
      </rPr>
      <t xml:space="preserve">
</t>
    </r>
    <r>
      <rPr>
        <b/>
        <i/>
        <sz val="11"/>
        <color theme="3"/>
        <rFont val="Arial"/>
        <family val="2"/>
      </rPr>
      <t xml:space="preserve">
</t>
    </r>
    <r>
      <rPr>
        <sz val="11"/>
        <color theme="3"/>
        <rFont val="Arial"/>
        <family val="2"/>
      </rPr>
      <t xml:space="preserve">1. </t>
    </r>
    <r>
      <rPr>
        <b/>
        <sz val="11"/>
        <color theme="3"/>
        <rFont val="Arial"/>
        <family val="2"/>
      </rPr>
      <t xml:space="preserve">'Costs directly linked to the implementation of the activities'- </t>
    </r>
    <r>
      <rPr>
        <b/>
        <sz val="11"/>
        <color rgb="FF002060"/>
        <rFont val="Arial"/>
        <family val="2"/>
      </rPr>
      <t>Costs</t>
    </r>
    <r>
      <rPr>
        <sz val="11"/>
        <color rgb="FFFF0000"/>
        <rFont val="Arial"/>
        <family val="2"/>
      </rPr>
      <t xml:space="preserve"> </t>
    </r>
    <r>
      <rPr>
        <sz val="11"/>
        <color theme="3"/>
        <rFont val="Arial"/>
        <family val="2"/>
      </rPr>
      <t xml:space="preserve">may include following type of costs: purchase of rights, premises costs, equipment costs,  purchase of materials, purchase of equipment (depreciation only),  transport of equipment,  insurance (i.e. for an event), scenography, catering. Be aware that according to the Guidelines of the Call 39/2019 the applications </t>
    </r>
    <r>
      <rPr>
        <b/>
        <sz val="11"/>
        <color theme="3"/>
        <rFont val="Arial"/>
        <family val="2"/>
      </rPr>
      <t>may not</t>
    </r>
    <r>
      <rPr>
        <sz val="11"/>
        <color theme="3"/>
        <rFont val="Arial"/>
        <family val="2"/>
      </rPr>
      <t xml:space="preserve"> envisage provision of financial support to third parties.</t>
    </r>
  </si>
  <si>
    <r>
      <t>4. '</t>
    </r>
    <r>
      <rPr>
        <b/>
        <sz val="11"/>
        <color theme="3"/>
        <rFont val="Arial"/>
        <family val="2"/>
      </rPr>
      <t>Staff costs</t>
    </r>
    <r>
      <rPr>
        <sz val="11"/>
        <color theme="3"/>
        <rFont val="Arial"/>
        <family val="2"/>
      </rPr>
      <t>' is divided in 3 sub-chapters ('salaries', 'external professional services' and 'fees, remuneration of artsts, scientific personnel and technicians'). 
- All costs related to personnel should be recorder here (even if linked to communication costs as for example costs of a webmaster)
- Please fill 1 row per person per each single work package.</t>
    </r>
    <r>
      <rPr>
        <b/>
        <sz val="11"/>
        <color theme="3"/>
        <rFont val="Arial"/>
        <family val="2"/>
      </rPr>
      <t xml:space="preserve"> Club all expenses realetd to this person in that line. 
- </t>
    </r>
    <r>
      <rPr>
        <sz val="11"/>
        <color theme="3"/>
        <rFont val="Arial"/>
        <family val="2"/>
      </rPr>
      <t>Please detail each person's name, role and nr of  days allocated to the related work package</t>
    </r>
  </si>
  <si>
    <r>
      <rPr>
        <b/>
        <i/>
        <sz val="11"/>
        <color theme="3"/>
        <rFont val="Arial"/>
        <family val="2"/>
      </rPr>
      <t xml:space="preserve">Subcontracting </t>
    </r>
    <r>
      <rPr>
        <sz val="11"/>
        <color theme="3"/>
        <rFont val="Arial"/>
        <family val="2"/>
      </rPr>
      <t xml:space="preserve">means the externalisation of specific tasks or activities which form part of the action as described in the proposal, which cannot be performed by any of the consortium members (partnership). For every entry on the report you must state whether costs are subcontracted or not and, if so, the amount subcontracted. Only supporting activities can be subcontrcated, not core tasks of the action. </t>
    </r>
  </si>
  <si>
    <r>
      <rPr>
        <b/>
        <u/>
        <sz val="11"/>
        <color theme="3"/>
        <rFont val="Arial"/>
        <family val="2"/>
      </rPr>
      <t>Content</t>
    </r>
    <r>
      <rPr>
        <b/>
        <sz val="11"/>
        <color theme="3"/>
        <rFont val="Arial"/>
        <family val="2"/>
      </rPr>
      <t>:</t>
    </r>
    <r>
      <rPr>
        <sz val="11"/>
        <color theme="3"/>
        <rFont val="Arial"/>
        <family val="2"/>
      </rPr>
      <t xml:space="preserve">
This file has 14 worksheets:
Tab "</t>
    </r>
    <r>
      <rPr>
        <b/>
        <sz val="11"/>
        <color theme="3"/>
        <rFont val="Arial"/>
        <family val="2"/>
      </rPr>
      <t>READ ME</t>
    </r>
    <r>
      <rPr>
        <sz val="11"/>
        <color theme="3"/>
        <rFont val="Arial"/>
        <family val="2"/>
      </rPr>
      <t>": the current worksheet 
Tab "</t>
    </r>
    <r>
      <rPr>
        <b/>
        <sz val="11"/>
        <color theme="3"/>
        <rFont val="Arial"/>
        <family val="2"/>
      </rPr>
      <t>1. Consolidated Summary Budget</t>
    </r>
    <r>
      <rPr>
        <sz val="11"/>
        <color theme="3"/>
        <rFont val="Arial"/>
        <family val="2"/>
      </rPr>
      <t>": it is the summary of all the actual expenses and incomes. The figures of the cells in grey come from the other worksheets.
Tab "</t>
    </r>
    <r>
      <rPr>
        <b/>
        <sz val="11"/>
        <color theme="3"/>
        <rFont val="Arial"/>
        <family val="2"/>
      </rPr>
      <t>2. Expenditure per workpackage</t>
    </r>
    <r>
      <rPr>
        <sz val="11"/>
        <color theme="3"/>
        <rFont val="Arial"/>
        <family val="2"/>
      </rPr>
      <t>": is the sum of the actual expenses per Work Package (wp) as well as per type of cost (as per different budget chapters). The figures of the cells in grey come from the other worksheets.
Other tabs "</t>
    </r>
    <r>
      <rPr>
        <b/>
        <sz val="11"/>
        <color theme="3"/>
        <rFont val="Arial"/>
        <family val="2"/>
      </rPr>
      <t>Detailed Expenditure per project leader or partner</t>
    </r>
    <r>
      <rPr>
        <sz val="11"/>
        <color theme="3"/>
        <rFont val="Arial"/>
        <family val="2"/>
      </rPr>
      <t xml:space="preserve">": each partner (including the project leader) needs to fill in one worksheet in which its actual expenses (per budget chapter) are reported. </t>
    </r>
    <r>
      <rPr>
        <b/>
        <sz val="11"/>
        <color theme="3"/>
        <rFont val="Arial"/>
        <family val="2"/>
      </rPr>
      <t xml:space="preserve">Please consider that this part is not meant to be a list of individual invoices </t>
    </r>
    <r>
      <rPr>
        <b/>
        <u/>
        <sz val="11"/>
        <color theme="3"/>
        <rFont val="Arial"/>
        <family val="2"/>
      </rPr>
      <t>but a report</t>
    </r>
    <r>
      <rPr>
        <b/>
        <sz val="11"/>
        <color theme="3"/>
        <rFont val="Arial"/>
        <family val="2"/>
      </rPr>
      <t xml:space="preserve"> summarising the expenditure incurred by a given organisation,</t>
    </r>
  </si>
  <si>
    <t>Cultural Cooperation Projects in the Western Balkans - Call EACEA 39/2019</t>
  </si>
  <si>
    <t>Instructions for filling out this form</t>
  </si>
  <si>
    <t>FINANCIAL STATEMENT (CONSOLIDATED BUDGET ) WB COOP 39/2019</t>
  </si>
  <si>
    <t>COSTS PER WORK PACKAGES  - WB COOP 39/2019</t>
  </si>
  <si>
    <t>DETAILED BUDGET - COSTS -PROJECT LEADER - PARTNER 1 - WB COOP 39/2019</t>
  </si>
  <si>
    <t>DETAILED BUDGET - COSTS - PARTNER 2 - WB COOP 39/2019</t>
  </si>
  <si>
    <t>DETAILED BUDGET - COSTS - PARTNER 3 - WB COOP 39/2019</t>
  </si>
  <si>
    <t>DETAILED BUDGET - COSTS - PARTNER 4 - WB COOP 39/2019</t>
  </si>
  <si>
    <t>DETAILED BUDGET - COSTS - PARTNER 5 - WB COOP 39/2019</t>
  </si>
  <si>
    <t>DETAILED BUDGET - COSTS - PARTNER 6 - WB COOP 39/2019</t>
  </si>
  <si>
    <t>DETAILED BUDGET - COSTS - PARTNER 7 - WB COOP 39/2019</t>
  </si>
  <si>
    <t>DETAILED BUDGET - COSTS - PARTNER 8 - WB COOP 39/2019</t>
  </si>
  <si>
    <t>DETAILED BUDGET - COSTS - PARTNER 9 - WB COOP 39/2019</t>
  </si>
  <si>
    <t>DETAILED BUDGET - COSTS - PARTNER 10 - WB COOP 39/2019</t>
  </si>
  <si>
    <t>DETAILED BUDGET - COSTS - PARTNER 11 - WB COOP 39/2019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</si>
</sst>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64" formatCode="#,##0.00\ &quot;€&quot;"/>
    <numFmt numFmtId="165" formatCode="#,##0.00_-\ [$€-1]"/>
    <numFmt numFmtId="166" formatCode="dd/mm/yyyy;@"/>
    <numFmt numFmtId="167" formatCode="#,##0.00_ ;[Red]\-#,##0.00\ "/>
    <numFmt numFmtId="168" formatCode="_ * #,##0.00_ ;_ * \-#,##0.00_ ;_ * &quot;-&quot;??_ ;_ @_ "/>
    <numFmt numFmtId="169" formatCode="#,##0_ ;[Red]\-#,##0\ "/>
    <numFmt numFmtId="170" formatCode="&quot;€&quot;\ #,##0.00;[Red]&quot;€&quot;\ \-#,##0.00"/>
    <numFmt numFmtId="171" formatCode="0.0000000000"/>
    <numFmt numFmtId="172" formatCode="d/mm/yy;@"/>
    <numFmt numFmtId="173" formatCode="#,##0.00\ _€"/>
  </numFmts>
  <fonts count="53" x14ac:knownFonts="1">
    <font>
      <sz val="10"/>
      <name val="Arial"/>
    </font>
    <font>
      <sz val="11"/>
      <color theme="1"/>
      <name val="Calibri"/>
      <family val="2"/>
      <scheme val="minor"/>
    </font>
    <font>
      <b/>
      <sz val="10"/>
      <name val="Arial"/>
      <family val="2"/>
    </font>
    <font>
      <sz val="10"/>
      <name val="Arial"/>
      <family val="2"/>
    </font>
    <font>
      <b/>
      <sz val="16"/>
      <name val="Arial"/>
      <family val="2"/>
    </font>
    <font>
      <b/>
      <sz val="12"/>
      <name val="Arial"/>
      <family val="2"/>
    </font>
    <font>
      <b/>
      <sz val="14"/>
      <name val="Arial"/>
      <family val="2"/>
    </font>
    <font>
      <sz val="12"/>
      <name val="Arial"/>
      <family val="2"/>
    </font>
    <font>
      <b/>
      <sz val="18"/>
      <name val="Arial"/>
      <family val="2"/>
    </font>
    <font>
      <b/>
      <sz val="12"/>
      <color theme="0"/>
      <name val="Arial"/>
      <family val="2"/>
    </font>
    <font>
      <i/>
      <sz val="12"/>
      <name val="Arial"/>
      <family val="2"/>
    </font>
    <font>
      <sz val="10"/>
      <name val="Arial"/>
      <family val="2"/>
    </font>
    <font>
      <sz val="10"/>
      <name val="Arial Narrow"/>
      <family val="2"/>
    </font>
    <font>
      <b/>
      <sz val="12"/>
      <name val="Arial Narrow"/>
      <family val="2"/>
    </font>
    <font>
      <sz val="12"/>
      <name val="Arial Narrow"/>
      <family val="2"/>
    </font>
    <font>
      <b/>
      <sz val="11"/>
      <name val="Arial Narrow"/>
      <family val="2"/>
    </font>
    <font>
      <b/>
      <sz val="14"/>
      <name val="Arial Narrow"/>
      <family val="2"/>
    </font>
    <font>
      <b/>
      <sz val="13"/>
      <name val="Arial Narrow"/>
      <family val="2"/>
    </font>
    <font>
      <sz val="13"/>
      <name val="Arial Narrow"/>
      <family val="2"/>
    </font>
    <font>
      <sz val="14"/>
      <name val="Arial Narrow"/>
      <family val="2"/>
    </font>
    <font>
      <b/>
      <sz val="10"/>
      <name val="Arial Narrow"/>
      <family val="2"/>
    </font>
    <font>
      <i/>
      <sz val="10"/>
      <name val="Arial Narrow"/>
      <family val="2"/>
    </font>
    <font>
      <b/>
      <sz val="13"/>
      <color theme="0"/>
      <name val="Arial Narrow"/>
      <family val="2"/>
    </font>
    <font>
      <sz val="9"/>
      <name val="Arial Narrow"/>
      <family val="2"/>
    </font>
    <font>
      <b/>
      <sz val="9"/>
      <name val="Arial Narrow"/>
      <family val="2"/>
    </font>
    <font>
      <b/>
      <u/>
      <sz val="14"/>
      <name val="Arial Narrow"/>
      <family val="2"/>
    </font>
    <font>
      <sz val="18"/>
      <color theme="1"/>
      <name val="Wingdings"/>
      <charset val="2"/>
    </font>
    <font>
      <sz val="14"/>
      <color theme="1"/>
      <name val="Calibri"/>
      <family val="2"/>
      <scheme val="minor"/>
    </font>
    <font>
      <b/>
      <sz val="11"/>
      <name val="Arial"/>
      <family val="2"/>
    </font>
    <font>
      <sz val="14"/>
      <name val="Arial"/>
      <family val="2"/>
    </font>
    <font>
      <b/>
      <sz val="11"/>
      <color theme="1"/>
      <name val="Arial"/>
      <family val="2"/>
    </font>
    <font>
      <sz val="14"/>
      <color theme="1"/>
      <name val="Arial"/>
      <family val="2"/>
    </font>
    <font>
      <sz val="11"/>
      <name val="Arial"/>
      <family val="2"/>
    </font>
    <font>
      <b/>
      <sz val="14"/>
      <color theme="1"/>
      <name val="Arial"/>
      <family val="2"/>
    </font>
    <font>
      <sz val="9"/>
      <color indexed="81"/>
      <name val="Tahoma"/>
      <family val="2"/>
    </font>
    <font>
      <b/>
      <sz val="9"/>
      <color indexed="81"/>
      <name val="Tahoma"/>
      <family val="2"/>
    </font>
    <font>
      <b/>
      <i/>
      <sz val="12"/>
      <color rgb="FFFF0000"/>
      <name val="Arial"/>
      <family val="2"/>
    </font>
    <font>
      <b/>
      <sz val="16"/>
      <color theme="3"/>
      <name val="Arial"/>
      <family val="2"/>
    </font>
    <font>
      <sz val="10"/>
      <color theme="3"/>
      <name val="Arial"/>
      <family val="2"/>
    </font>
    <font>
      <b/>
      <sz val="12"/>
      <color rgb="FFFF0000"/>
      <name val="Arial"/>
      <family val="2"/>
    </font>
    <font>
      <b/>
      <sz val="14"/>
      <color rgb="FFFF0000"/>
      <name val="Arial Narrow"/>
      <family val="2"/>
    </font>
    <font>
      <sz val="11"/>
      <color theme="3"/>
      <name val="Arial"/>
      <family val="2"/>
    </font>
    <font>
      <b/>
      <u/>
      <sz val="11"/>
      <color theme="3"/>
      <name val="Arial"/>
      <family val="2"/>
    </font>
    <font>
      <i/>
      <sz val="11"/>
      <color theme="3"/>
      <name val="Arial"/>
      <family val="2"/>
    </font>
    <font>
      <b/>
      <sz val="11"/>
      <color theme="3"/>
      <name val="Arial"/>
      <family val="2"/>
    </font>
    <font>
      <b/>
      <i/>
      <sz val="11"/>
      <color theme="3"/>
      <name val="Arial"/>
      <family val="2"/>
    </font>
    <font>
      <u/>
      <sz val="11"/>
      <color theme="3"/>
      <name val="Arial"/>
      <family val="2"/>
    </font>
    <font>
      <b/>
      <i/>
      <u/>
      <sz val="11"/>
      <color theme="3"/>
      <name val="Arial"/>
      <family val="2"/>
    </font>
    <font>
      <b/>
      <i/>
      <sz val="8"/>
      <name val="Arial Narrow"/>
      <family val="2"/>
    </font>
    <font>
      <sz val="11"/>
      <color rgb="FFFF0000"/>
      <name val="Arial"/>
      <family val="2"/>
    </font>
    <font>
      <sz val="11"/>
      <color theme="4" tint="-0.249977111117893"/>
      <name val="Arial"/>
      <family val="2"/>
    </font>
    <font>
      <b/>
      <sz val="11"/>
      <color rgb="FF002060"/>
      <name val="Arial"/>
      <family val="2"/>
    </font>
    <font>
      <sz val="11"/>
      <color rgb="FF002060"/>
      <name val="Arial"/>
      <family val="2"/>
    </font>
  </fonts>
  <fills count="15">
    <fill>
      <patternFill patternType="none"/>
    </fill>
    <fill>
      <patternFill patternType="gray125"/>
    </fill>
    <fill>
      <patternFill patternType="solid">
        <fgColor theme="0" tint="-0.499984740745262"/>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theme="0"/>
        <bgColor indexed="64"/>
      </patternFill>
    </fill>
    <fill>
      <patternFill patternType="solid">
        <fgColor rgb="FFDDDDDD"/>
        <bgColor indexed="64"/>
      </patternFill>
    </fill>
    <fill>
      <patternFill patternType="solid">
        <fgColor rgb="FFC0C0C0"/>
        <bgColor indexed="64"/>
      </patternFill>
    </fill>
    <fill>
      <patternFill patternType="solid">
        <fgColor theme="0" tint="-0.249977111117893"/>
        <bgColor indexed="64"/>
      </patternFill>
    </fill>
    <fill>
      <patternFill patternType="solid">
        <fgColor rgb="FFFFFF99"/>
        <bgColor indexed="64"/>
      </patternFill>
    </fill>
    <fill>
      <patternFill patternType="solid">
        <fgColor rgb="FF92CDDC"/>
        <bgColor rgb="FF92CDDC"/>
      </patternFill>
    </fill>
    <fill>
      <patternFill patternType="solid">
        <fgColor rgb="FFD9D9D9"/>
        <bgColor rgb="FF000000"/>
      </patternFill>
    </fill>
  </fills>
  <borders count="59">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top style="thin">
        <color indexed="64"/>
      </top>
      <bottom/>
      <diagonal/>
    </border>
    <border>
      <left/>
      <right/>
      <top style="medium">
        <color indexed="64"/>
      </top>
      <bottom style="medium">
        <color indexed="64"/>
      </bottom>
      <diagonal/>
    </border>
    <border>
      <left/>
      <right style="thin">
        <color indexed="64"/>
      </right>
      <top/>
      <bottom/>
      <diagonal/>
    </border>
    <border>
      <left/>
      <right/>
      <top style="thin">
        <color indexed="64"/>
      </top>
      <bottom/>
      <diagonal/>
    </border>
    <border>
      <left style="medium">
        <color indexed="64"/>
      </left>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bottom style="thin">
        <color indexed="64"/>
      </bottom>
      <diagonal/>
    </border>
    <border>
      <left style="medium">
        <color indexed="64"/>
      </left>
      <right style="thin">
        <color indexed="64"/>
      </right>
      <top/>
      <bottom style="medium">
        <color indexed="64"/>
      </bottom>
      <diagonal/>
    </border>
    <border>
      <left style="thin">
        <color indexed="64"/>
      </left>
      <right/>
      <top/>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diagonal/>
    </border>
    <border>
      <left style="thin">
        <color indexed="64"/>
      </left>
      <right style="thin">
        <color indexed="64"/>
      </right>
      <top style="medium">
        <color indexed="64"/>
      </top>
      <bottom style="medium">
        <color indexed="64"/>
      </bottom>
      <diagonal/>
    </border>
    <border>
      <left style="medium">
        <color indexed="64"/>
      </left>
      <right/>
      <top/>
      <bottom style="thin">
        <color indexed="64"/>
      </bottom>
      <diagonal/>
    </border>
    <border>
      <left style="medium">
        <color indexed="64"/>
      </left>
      <right style="thin">
        <color indexed="64"/>
      </right>
      <top/>
      <bottom style="hair">
        <color indexed="64"/>
      </bottom>
      <diagonal/>
    </border>
    <border>
      <left style="thin">
        <color indexed="64"/>
      </left>
      <right/>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right/>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bottom/>
      <diagonal/>
    </border>
    <border>
      <left style="thin">
        <color rgb="FF000000"/>
      </left>
      <right style="thin">
        <color rgb="FF000000"/>
      </right>
      <top style="medium">
        <color rgb="FF000000"/>
      </top>
      <bottom style="medium">
        <color rgb="FF000000"/>
      </bottom>
      <diagonal/>
    </border>
    <border>
      <left style="thin">
        <color rgb="FF000000"/>
      </left>
      <right/>
      <top style="medium">
        <color rgb="FF000000"/>
      </top>
      <bottom style="medium">
        <color rgb="FF000000"/>
      </bottom>
      <diagonal/>
    </border>
    <border>
      <left/>
      <right style="thin">
        <color rgb="FF000000"/>
      </right>
      <top style="medium">
        <color rgb="FF000000"/>
      </top>
      <bottom style="medium">
        <color rgb="FF000000"/>
      </bottom>
      <diagonal/>
    </border>
    <border>
      <left/>
      <right style="medium">
        <color indexed="64"/>
      </right>
      <top/>
      <bottom style="medium">
        <color indexed="64"/>
      </bottom>
      <diagonal/>
    </border>
    <border>
      <left style="thin">
        <color indexed="64"/>
      </left>
      <right style="thin">
        <color indexed="64"/>
      </right>
      <top/>
      <bottom/>
      <diagonal/>
    </border>
    <border>
      <left style="thin">
        <color rgb="FF000000"/>
      </left>
      <right/>
      <top style="thin">
        <color rgb="FF000000"/>
      </top>
      <bottom style="thin">
        <color rgb="FF000000"/>
      </bottom>
      <diagonal/>
    </border>
    <border>
      <left/>
      <right style="thin">
        <color indexed="64"/>
      </right>
      <top style="thin">
        <color rgb="FF000000"/>
      </top>
      <bottom style="thin">
        <color rgb="FF000000"/>
      </bottom>
      <diagonal/>
    </border>
    <border>
      <left/>
      <right style="medium">
        <color indexed="64"/>
      </right>
      <top style="medium">
        <color indexed="64"/>
      </top>
      <bottom/>
      <diagonal/>
    </border>
    <border>
      <left/>
      <right style="medium">
        <color indexed="64"/>
      </right>
      <top/>
      <bottom/>
      <diagonal/>
    </border>
    <border>
      <left style="thin">
        <color indexed="64"/>
      </left>
      <right/>
      <top style="medium">
        <color indexed="64"/>
      </top>
      <bottom style="medium">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s>
  <cellStyleXfs count="6">
    <xf numFmtId="0" fontId="0" fillId="0" borderId="0"/>
    <xf numFmtId="0" fontId="3" fillId="0" borderId="0"/>
    <xf numFmtId="9" fontId="11" fillId="0" borderId="0" applyFont="0" applyFill="0" applyBorder="0" applyAlignment="0" applyProtection="0"/>
    <xf numFmtId="168" fontId="1" fillId="0" borderId="0" applyFont="0" applyFill="0" applyBorder="0" applyAlignment="0" applyProtection="0"/>
    <xf numFmtId="0" fontId="3" fillId="0" borderId="0"/>
    <xf numFmtId="9" fontId="1" fillId="0" borderId="0" applyFont="0" applyFill="0" applyBorder="0" applyAlignment="0" applyProtection="0"/>
  </cellStyleXfs>
  <cellXfs count="521">
    <xf numFmtId="0" fontId="0" fillId="0" borderId="0" xfId="0"/>
    <xf numFmtId="0" fontId="7" fillId="0" borderId="0" xfId="0" applyNumberFormat="1" applyFont="1" applyFill="1" applyBorder="1" applyAlignment="1" applyProtection="1">
      <alignment horizontal="left" vertical="center"/>
      <protection locked="0"/>
    </xf>
    <xf numFmtId="0" fontId="7" fillId="0" borderId="2" xfId="0" applyNumberFormat="1" applyFont="1" applyFill="1" applyBorder="1" applyAlignment="1" applyProtection="1">
      <alignment horizontal="left" vertical="center"/>
      <protection locked="0"/>
    </xf>
    <xf numFmtId="0" fontId="3" fillId="0" borderId="0" xfId="0" applyFont="1" applyBorder="1" applyAlignment="1" applyProtection="1">
      <alignment vertical="center"/>
    </xf>
    <xf numFmtId="0" fontId="3" fillId="0" borderId="0" xfId="0" applyFont="1" applyFill="1" applyBorder="1" applyAlignment="1" applyProtection="1">
      <alignment vertical="center"/>
      <protection locked="0"/>
    </xf>
    <xf numFmtId="0" fontId="3" fillId="0" borderId="0" xfId="0" applyFont="1" applyFill="1" applyAlignment="1" applyProtection="1">
      <alignment vertical="center"/>
    </xf>
    <xf numFmtId="0" fontId="5" fillId="0" borderId="0" xfId="0" applyNumberFormat="1" applyFont="1" applyBorder="1" applyAlignment="1" applyProtection="1">
      <alignment vertical="center"/>
    </xf>
    <xf numFmtId="0" fontId="5" fillId="0" borderId="0" xfId="0" applyFont="1" applyBorder="1" applyAlignment="1" applyProtection="1">
      <alignment vertical="center"/>
    </xf>
    <xf numFmtId="0" fontId="7" fillId="0" borderId="0" xfId="0" applyFont="1" applyBorder="1" applyAlignment="1" applyProtection="1">
      <alignment vertical="center"/>
    </xf>
    <xf numFmtId="0" fontId="7" fillId="0" borderId="0" xfId="0" applyNumberFormat="1" applyFont="1" applyBorder="1" applyAlignment="1" applyProtection="1">
      <alignment vertical="center"/>
    </xf>
    <xf numFmtId="0" fontId="2" fillId="6" borderId="2" xfId="0" applyFont="1" applyFill="1" applyBorder="1" applyAlignment="1" applyProtection="1">
      <alignment vertical="center"/>
    </xf>
    <xf numFmtId="0" fontId="7" fillId="6" borderId="2" xfId="0" applyNumberFormat="1" applyFont="1" applyFill="1" applyBorder="1" applyAlignment="1" applyProtection="1">
      <alignment horizontal="left" vertical="center"/>
    </xf>
    <xf numFmtId="4" fontId="6" fillId="6" borderId="2" xfId="0" applyNumberFormat="1" applyFont="1" applyFill="1" applyBorder="1" applyAlignment="1" applyProtection="1">
      <alignment vertical="center"/>
    </xf>
    <xf numFmtId="0" fontId="6" fillId="6" borderId="0" xfId="0" applyFont="1" applyFill="1" applyAlignment="1" applyProtection="1">
      <alignment vertical="center"/>
    </xf>
    <xf numFmtId="0" fontId="6" fillId="6" borderId="0" xfId="0" applyFont="1" applyFill="1" applyBorder="1" applyAlignment="1" applyProtection="1">
      <alignment vertical="center"/>
    </xf>
    <xf numFmtId="0" fontId="3" fillId="0" borderId="0" xfId="0" applyFont="1" applyBorder="1" applyAlignment="1" applyProtection="1">
      <alignment vertical="center"/>
      <protection locked="0"/>
    </xf>
    <xf numFmtId="0" fontId="5" fillId="6" borderId="4" xfId="0" applyNumberFormat="1" applyFont="1" applyFill="1" applyBorder="1" applyAlignment="1" applyProtection="1">
      <alignment horizontal="left" vertical="center"/>
    </xf>
    <xf numFmtId="49" fontId="5" fillId="6" borderId="1" xfId="0" applyNumberFormat="1" applyFont="1" applyFill="1" applyBorder="1" applyAlignment="1" applyProtection="1">
      <alignment vertical="center" wrapText="1"/>
    </xf>
    <xf numFmtId="0" fontId="5" fillId="6" borderId="13" xfId="0" applyNumberFormat="1" applyFont="1" applyFill="1" applyBorder="1" applyAlignment="1" applyProtection="1">
      <alignment horizontal="left" vertical="center"/>
    </xf>
    <xf numFmtId="49" fontId="5" fillId="6" borderId="2" xfId="0" applyNumberFormat="1" applyFont="1" applyFill="1" applyBorder="1" applyAlignment="1" applyProtection="1">
      <alignment vertical="center" wrapText="1"/>
    </xf>
    <xf numFmtId="49" fontId="3" fillId="0" borderId="0" xfId="0" applyNumberFormat="1" applyFont="1" applyBorder="1" applyAlignment="1" applyProtection="1">
      <alignment vertical="center"/>
      <protection locked="0"/>
    </xf>
    <xf numFmtId="0" fontId="5" fillId="0" borderId="9" xfId="0" applyFont="1" applyFill="1" applyBorder="1" applyAlignment="1" applyProtection="1">
      <alignment horizontal="center" vertical="center" wrapText="1"/>
    </xf>
    <xf numFmtId="4" fontId="5" fillId="6" borderId="2" xfId="0" applyNumberFormat="1" applyFont="1" applyFill="1" applyBorder="1" applyAlignment="1" applyProtection="1">
      <alignment vertical="center"/>
    </xf>
    <xf numFmtId="4" fontId="5" fillId="6" borderId="2" xfId="0" applyNumberFormat="1" applyFont="1" applyFill="1" applyBorder="1" applyAlignment="1" applyProtection="1">
      <alignment horizontal="center" vertical="center"/>
    </xf>
    <xf numFmtId="4" fontId="5" fillId="6" borderId="5" xfId="0" applyNumberFormat="1" applyFont="1" applyFill="1" applyBorder="1" applyAlignment="1" applyProtection="1">
      <alignment vertical="center"/>
    </xf>
    <xf numFmtId="0" fontId="5" fillId="6" borderId="0" xfId="0" applyFont="1" applyFill="1" applyBorder="1" applyAlignment="1" applyProtection="1">
      <alignment vertical="center"/>
    </xf>
    <xf numFmtId="4" fontId="7" fillId="0" borderId="2" xfId="0" applyNumberFormat="1" applyFont="1" applyFill="1" applyBorder="1" applyAlignment="1" applyProtection="1">
      <alignment horizontal="center" vertical="center"/>
      <protection locked="0"/>
    </xf>
    <xf numFmtId="0" fontId="7" fillId="0" borderId="0" xfId="0" applyFont="1" applyFill="1" applyAlignment="1" applyProtection="1">
      <alignment vertical="center"/>
      <protection locked="0"/>
    </xf>
    <xf numFmtId="0" fontId="5" fillId="6" borderId="0" xfId="0" applyFont="1" applyFill="1" applyAlignment="1" applyProtection="1">
      <alignment vertical="center"/>
    </xf>
    <xf numFmtId="0" fontId="7" fillId="0" borderId="0" xfId="0" applyFont="1" applyBorder="1" applyAlignment="1" applyProtection="1">
      <alignment vertical="center"/>
      <protection locked="0"/>
    </xf>
    <xf numFmtId="0" fontId="7" fillId="0" borderId="2" xfId="0" applyFont="1" applyFill="1" applyBorder="1" applyAlignment="1" applyProtection="1">
      <alignment vertical="center"/>
    </xf>
    <xf numFmtId="0" fontId="5" fillId="7" borderId="2" xfId="0" applyNumberFormat="1" applyFont="1" applyFill="1" applyBorder="1" applyAlignment="1" applyProtection="1">
      <alignment horizontal="left" vertical="center"/>
    </xf>
    <xf numFmtId="49" fontId="7" fillId="7" borderId="2" xfId="0" applyNumberFormat="1" applyFont="1" applyFill="1" applyBorder="1" applyAlignment="1" applyProtection="1">
      <alignment horizontal="center" vertical="center" wrapText="1"/>
    </xf>
    <xf numFmtId="4" fontId="5" fillId="7" borderId="2" xfId="0" applyNumberFormat="1" applyFont="1" applyFill="1" applyBorder="1" applyAlignment="1" applyProtection="1">
      <alignment vertical="center"/>
    </xf>
    <xf numFmtId="4" fontId="5" fillId="7" borderId="2" xfId="0" applyNumberFormat="1" applyFont="1" applyFill="1" applyBorder="1" applyAlignment="1" applyProtection="1">
      <alignment horizontal="center" vertical="center"/>
    </xf>
    <xf numFmtId="0" fontId="7" fillId="7" borderId="0" xfId="0" applyFont="1" applyFill="1" applyBorder="1" applyAlignment="1" applyProtection="1">
      <alignment vertical="center"/>
    </xf>
    <xf numFmtId="49" fontId="5" fillId="7" borderId="2" xfId="0" applyNumberFormat="1" applyFont="1" applyFill="1" applyBorder="1" applyAlignment="1" applyProtection="1">
      <alignment horizontal="center" vertical="center" wrapText="1"/>
    </xf>
    <xf numFmtId="0" fontId="5" fillId="7" borderId="0" xfId="0" applyFont="1" applyFill="1" applyBorder="1" applyAlignment="1" applyProtection="1">
      <alignment vertical="center"/>
    </xf>
    <xf numFmtId="0" fontId="5" fillId="7" borderId="5" xfId="0" applyNumberFormat="1" applyFont="1" applyFill="1" applyBorder="1" applyAlignment="1" applyProtection="1">
      <alignment horizontal="left" vertical="center" wrapText="1"/>
    </xf>
    <xf numFmtId="49" fontId="5" fillId="7" borderId="7" xfId="0" applyNumberFormat="1" applyFont="1" applyFill="1" applyBorder="1" applyAlignment="1" applyProtection="1">
      <alignment horizontal="left" vertical="center" wrapText="1"/>
    </xf>
    <xf numFmtId="4" fontId="5" fillId="7" borderId="5" xfId="0" applyNumberFormat="1" applyFont="1" applyFill="1" applyBorder="1" applyAlignment="1" applyProtection="1">
      <alignment vertical="center"/>
    </xf>
    <xf numFmtId="4" fontId="5" fillId="7" borderId="5" xfId="0" applyNumberFormat="1" applyFont="1" applyFill="1" applyBorder="1" applyAlignment="1" applyProtection="1">
      <alignment horizontal="center" vertical="center"/>
    </xf>
    <xf numFmtId="0" fontId="0" fillId="0" borderId="0" xfId="0" applyBorder="1" applyAlignment="1" applyProtection="1">
      <alignment vertical="center"/>
      <protection hidden="1"/>
    </xf>
    <xf numFmtId="0" fontId="7" fillId="0" borderId="0" xfId="0" applyNumberFormat="1" applyFont="1" applyFill="1" applyBorder="1" applyAlignment="1" applyProtection="1">
      <alignment horizontal="left" vertical="center"/>
      <protection hidden="1"/>
    </xf>
    <xf numFmtId="0" fontId="6" fillId="0" borderId="0" xfId="0" applyFont="1" applyFill="1" applyBorder="1" applyAlignment="1" applyProtection="1">
      <alignment horizontal="center" vertical="center" wrapText="1"/>
      <protection hidden="1"/>
    </xf>
    <xf numFmtId="0" fontId="6" fillId="0" borderId="0" xfId="0" applyFont="1" applyFill="1" applyAlignment="1" applyProtection="1">
      <alignment vertical="center"/>
      <protection hidden="1"/>
    </xf>
    <xf numFmtId="0" fontId="6" fillId="0" borderId="0" xfId="0" applyFont="1" applyFill="1" applyBorder="1" applyAlignment="1" applyProtection="1">
      <alignment vertical="center"/>
      <protection hidden="1"/>
    </xf>
    <xf numFmtId="168" fontId="14" fillId="8" borderId="0" xfId="3" applyFont="1" applyFill="1" applyBorder="1" applyAlignment="1" applyProtection="1">
      <alignment vertical="center" wrapText="1"/>
    </xf>
    <xf numFmtId="3" fontId="17" fillId="9" borderId="23" xfId="0" applyNumberFormat="1" applyFont="1" applyFill="1" applyBorder="1" applyAlignment="1" applyProtection="1">
      <alignment horizontal="center" vertical="center" wrapText="1"/>
    </xf>
    <xf numFmtId="0" fontId="19" fillId="8" borderId="0" xfId="0" applyFont="1" applyFill="1" applyBorder="1" applyAlignment="1" applyProtection="1">
      <alignment horizontal="center" vertical="center"/>
    </xf>
    <xf numFmtId="167" fontId="16" fillId="8" borderId="0" xfId="0" applyNumberFormat="1" applyFont="1" applyFill="1" applyBorder="1" applyAlignment="1" applyProtection="1">
      <alignment vertical="center"/>
    </xf>
    <xf numFmtId="0" fontId="3" fillId="8" borderId="0" xfId="0" applyFont="1" applyFill="1" applyAlignment="1" applyProtection="1">
      <alignment vertical="center"/>
    </xf>
    <xf numFmtId="3" fontId="17" fillId="9" borderId="14" xfId="0" applyNumberFormat="1" applyFont="1" applyFill="1" applyBorder="1" applyAlignment="1" applyProtection="1">
      <alignment horizontal="center" vertical="center" wrapText="1"/>
    </xf>
    <xf numFmtId="0" fontId="14" fillId="8" borderId="0" xfId="0" applyFont="1" applyFill="1" applyBorder="1" applyAlignment="1" applyProtection="1">
      <alignment horizontal="center" vertical="center"/>
    </xf>
    <xf numFmtId="169" fontId="13" fillId="8" borderId="0" xfId="0" applyNumberFormat="1" applyFont="1" applyFill="1" applyBorder="1" applyAlignment="1" applyProtection="1">
      <alignment vertical="center"/>
    </xf>
    <xf numFmtId="169" fontId="7" fillId="8" borderId="0" xfId="0" applyNumberFormat="1" applyFont="1" applyFill="1" applyAlignment="1" applyProtection="1">
      <alignment vertical="center"/>
    </xf>
    <xf numFmtId="169" fontId="14" fillId="8" borderId="0" xfId="3" applyNumberFormat="1" applyFont="1" applyFill="1" applyBorder="1" applyAlignment="1" applyProtection="1">
      <alignment vertical="center" wrapText="1"/>
    </xf>
    <xf numFmtId="0" fontId="0" fillId="8" borderId="0" xfId="0" applyFill="1" applyAlignment="1" applyProtection="1">
      <alignment vertical="center"/>
    </xf>
    <xf numFmtId="0" fontId="0" fillId="0" borderId="0" xfId="0" applyProtection="1">
      <protection locked="0"/>
    </xf>
    <xf numFmtId="0" fontId="4" fillId="0" borderId="0" xfId="0" applyFont="1" applyFill="1" applyBorder="1" applyAlignment="1" applyProtection="1">
      <alignment horizontal="left" vertical="center" wrapText="1"/>
    </xf>
    <xf numFmtId="0" fontId="23" fillId="0" borderId="26" xfId="0" applyFont="1" applyBorder="1" applyProtection="1"/>
    <xf numFmtId="0" fontId="24" fillId="0" borderId="0" xfId="0" applyFont="1" applyBorder="1" applyAlignment="1" applyProtection="1"/>
    <xf numFmtId="0" fontId="19" fillId="0" borderId="0" xfId="0" applyFont="1" applyFill="1" applyBorder="1" applyAlignment="1" applyProtection="1"/>
    <xf numFmtId="0" fontId="19" fillId="0" borderId="15" xfId="0" applyFont="1" applyFill="1" applyBorder="1" applyAlignment="1" applyProtection="1"/>
    <xf numFmtId="0" fontId="19" fillId="0" borderId="26" xfId="0" applyFont="1" applyFill="1" applyBorder="1" applyAlignment="1" applyProtection="1"/>
    <xf numFmtId="0" fontId="19" fillId="0" borderId="0" xfId="0" applyFont="1" applyBorder="1" applyAlignment="1" applyProtection="1">
      <alignment vertical="center"/>
    </xf>
    <xf numFmtId="0" fontId="26" fillId="0" borderId="0" xfId="0" applyFont="1" applyBorder="1" applyAlignment="1" applyProtection="1">
      <alignment horizontal="center" vertical="top" wrapText="1"/>
    </xf>
    <xf numFmtId="0" fontId="19" fillId="0" borderId="0" xfId="0" applyFont="1" applyBorder="1" applyAlignment="1" applyProtection="1"/>
    <xf numFmtId="0" fontId="23" fillId="0" borderId="26" xfId="0" applyFont="1" applyBorder="1" applyAlignment="1" applyProtection="1">
      <alignment vertical="center"/>
    </xf>
    <xf numFmtId="0" fontId="7" fillId="0" borderId="26" xfId="0" applyNumberFormat="1" applyFont="1" applyFill="1" applyBorder="1" applyAlignment="1" applyProtection="1">
      <alignment horizontal="left" vertical="center"/>
    </xf>
    <xf numFmtId="0" fontId="8" fillId="0" borderId="0" xfId="0" applyFont="1" applyFill="1" applyBorder="1" applyAlignment="1" applyProtection="1">
      <alignment horizontal="center" vertical="center"/>
    </xf>
    <xf numFmtId="4" fontId="6" fillId="0" borderId="15" xfId="0" applyNumberFormat="1" applyFont="1" applyFill="1" applyBorder="1" applyAlignment="1" applyProtection="1">
      <alignment vertical="center"/>
    </xf>
    <xf numFmtId="0" fontId="2" fillId="0" borderId="15" xfId="0" applyFont="1" applyFill="1" applyBorder="1" applyAlignment="1" applyProtection="1">
      <alignment vertical="center"/>
    </xf>
    <xf numFmtId="0" fontId="2" fillId="0" borderId="0" xfId="0" applyFont="1" applyFill="1" applyBorder="1" applyAlignment="1" applyProtection="1">
      <alignment vertical="center"/>
    </xf>
    <xf numFmtId="0" fontId="5" fillId="7" borderId="2" xfId="0" applyNumberFormat="1" applyFont="1" applyFill="1" applyBorder="1" applyAlignment="1" applyProtection="1">
      <alignment horizontal="center" vertical="center"/>
    </xf>
    <xf numFmtId="0" fontId="5" fillId="6" borderId="11" xfId="0" applyFont="1" applyFill="1" applyBorder="1" applyAlignment="1" applyProtection="1">
      <alignment horizontal="center" vertical="center"/>
    </xf>
    <xf numFmtId="4" fontId="5" fillId="6" borderId="5" xfId="0" applyNumberFormat="1" applyFont="1" applyFill="1" applyBorder="1" applyAlignment="1" applyProtection="1">
      <alignment horizontal="center" vertical="center"/>
    </xf>
    <xf numFmtId="0" fontId="16" fillId="9" borderId="20" xfId="0" applyFont="1" applyFill="1" applyBorder="1" applyAlignment="1" applyProtection="1">
      <alignment horizontal="center" vertical="center" textRotation="255" wrapText="1"/>
    </xf>
    <xf numFmtId="4" fontId="5" fillId="6" borderId="5" xfId="0" applyNumberFormat="1" applyFont="1" applyFill="1" applyBorder="1" applyAlignment="1" applyProtection="1">
      <alignment horizontal="center" vertical="center"/>
    </xf>
    <xf numFmtId="0" fontId="5" fillId="6" borderId="11" xfId="0" applyFont="1" applyFill="1" applyBorder="1" applyAlignment="1" applyProtection="1">
      <alignment horizontal="center" vertical="center"/>
    </xf>
    <xf numFmtId="0" fontId="16" fillId="9" borderId="21" xfId="0" applyFont="1" applyFill="1" applyBorder="1" applyAlignment="1" applyProtection="1">
      <alignment horizontal="center" vertical="center" textRotation="255"/>
    </xf>
    <xf numFmtId="0" fontId="16" fillId="9" borderId="22" xfId="0" applyFont="1" applyFill="1" applyBorder="1" applyAlignment="1" applyProtection="1">
      <alignment horizontal="center" vertical="center" textRotation="255"/>
    </xf>
    <xf numFmtId="0" fontId="5" fillId="6" borderId="11" xfId="0" applyFont="1" applyFill="1" applyBorder="1" applyAlignment="1" applyProtection="1">
      <alignment horizontal="center" vertical="center"/>
    </xf>
    <xf numFmtId="4" fontId="5" fillId="6" borderId="5" xfId="0" applyNumberFormat="1" applyFont="1" applyFill="1" applyBorder="1" applyAlignment="1" applyProtection="1">
      <alignment horizontal="center" vertical="center"/>
    </xf>
    <xf numFmtId="0" fontId="20" fillId="5" borderId="31" xfId="0" applyFont="1" applyFill="1" applyBorder="1" applyAlignment="1" applyProtection="1">
      <alignment horizontal="center" vertical="center" wrapText="1"/>
      <protection locked="0"/>
    </xf>
    <xf numFmtId="0" fontId="13" fillId="5" borderId="27" xfId="0" applyFont="1" applyFill="1" applyBorder="1" applyAlignment="1" applyProtection="1">
      <alignment horizontal="center" vertical="center" wrapText="1"/>
      <protection locked="0"/>
    </xf>
    <xf numFmtId="0" fontId="12" fillId="8" borderId="0" xfId="0" applyFont="1" applyFill="1" applyBorder="1" applyProtection="1">
      <protection locked="0"/>
    </xf>
    <xf numFmtId="0" fontId="20" fillId="0" borderId="2" xfId="0" applyFont="1" applyFill="1" applyBorder="1" applyAlignment="1" applyProtection="1">
      <alignment horizontal="left" vertical="center" wrapText="1"/>
      <protection locked="0"/>
    </xf>
    <xf numFmtId="0" fontId="15" fillId="8" borderId="11" xfId="0" applyNumberFormat="1" applyFont="1" applyFill="1" applyBorder="1" applyAlignment="1" applyProtection="1">
      <alignment horizontal="left" vertical="center"/>
      <protection locked="0"/>
    </xf>
    <xf numFmtId="0" fontId="15" fillId="8" borderId="1" xfId="0" applyNumberFormat="1" applyFont="1" applyFill="1" applyBorder="1" applyAlignment="1" applyProtection="1">
      <alignment horizontal="left" vertical="center"/>
      <protection locked="0"/>
    </xf>
    <xf numFmtId="0" fontId="15" fillId="8" borderId="38" xfId="0" applyFont="1" applyFill="1" applyBorder="1" applyAlignment="1" applyProtection="1">
      <alignment horizontal="center" vertical="center"/>
      <protection locked="0"/>
    </xf>
    <xf numFmtId="0" fontId="15" fillId="8" borderId="37" xfId="0" applyFont="1" applyFill="1" applyBorder="1" applyAlignment="1" applyProtection="1">
      <alignment horizontal="center" vertical="center"/>
      <protection locked="0"/>
    </xf>
    <xf numFmtId="0" fontId="3" fillId="0" borderId="0" xfId="0" applyFont="1" applyProtection="1">
      <protection locked="0"/>
    </xf>
    <xf numFmtId="0" fontId="13" fillId="0" borderId="0" xfId="0" applyFont="1" applyFill="1" applyBorder="1" applyAlignment="1" applyProtection="1">
      <alignment horizontal="center" vertical="center" wrapText="1"/>
      <protection locked="0"/>
    </xf>
    <xf numFmtId="4" fontId="12" fillId="0" borderId="0" xfId="0" applyNumberFormat="1" applyFont="1" applyFill="1" applyBorder="1" applyAlignment="1" applyProtection="1">
      <alignment horizontal="right" vertical="center" wrapText="1"/>
      <protection locked="0"/>
    </xf>
    <xf numFmtId="4" fontId="20" fillId="0" borderId="0" xfId="0" applyNumberFormat="1" applyFont="1" applyFill="1" applyBorder="1" applyAlignment="1" applyProtection="1">
      <alignment horizontal="right" vertical="center" wrapText="1"/>
      <protection locked="0"/>
    </xf>
    <xf numFmtId="0" fontId="12" fillId="8" borderId="0" xfId="0" applyFont="1" applyFill="1" applyAlignment="1" applyProtection="1">
      <alignment horizontal="center"/>
      <protection locked="0"/>
    </xf>
    <xf numFmtId="0" fontId="19" fillId="8" borderId="0" xfId="0" applyFont="1" applyFill="1" applyProtection="1">
      <protection locked="0"/>
    </xf>
    <xf numFmtId="4" fontId="12" fillId="8" borderId="0" xfId="0" applyNumberFormat="1" applyFont="1" applyFill="1" applyProtection="1">
      <protection locked="0"/>
    </xf>
    <xf numFmtId="0" fontId="12" fillId="8" borderId="0" xfId="0" applyFont="1" applyFill="1" applyProtection="1">
      <protection locked="0"/>
    </xf>
    <xf numFmtId="171" fontId="19" fillId="8" borderId="0" xfId="0" applyNumberFormat="1" applyFont="1" applyFill="1" applyProtection="1">
      <protection locked="0"/>
    </xf>
    <xf numFmtId="4" fontId="12" fillId="0" borderId="42" xfId="0" applyNumberFormat="1" applyFont="1" applyFill="1" applyBorder="1" applyAlignment="1" applyProtection="1">
      <alignment vertical="center" wrapText="1"/>
      <protection hidden="1"/>
    </xf>
    <xf numFmtId="4" fontId="12" fillId="0" borderId="43" xfId="0" applyNumberFormat="1" applyFont="1" applyFill="1" applyBorder="1" applyAlignment="1" applyProtection="1">
      <alignment vertical="center" wrapText="1"/>
      <protection hidden="1"/>
    </xf>
    <xf numFmtId="3" fontId="20" fillId="5" borderId="43" xfId="0" applyNumberFormat="1" applyFont="1" applyFill="1" applyBorder="1" applyAlignment="1" applyProtection="1">
      <alignment vertical="center" wrapText="1"/>
      <protection hidden="1"/>
    </xf>
    <xf numFmtId="4" fontId="12" fillId="0" borderId="44" xfId="0" applyNumberFormat="1" applyFont="1" applyFill="1" applyBorder="1" applyAlignment="1" applyProtection="1">
      <alignment vertical="center" wrapText="1"/>
      <protection hidden="1"/>
    </xf>
    <xf numFmtId="4" fontId="12" fillId="0" borderId="31" xfId="0" applyNumberFormat="1" applyFont="1" applyFill="1" applyBorder="1" applyAlignment="1" applyProtection="1">
      <alignment vertical="center" wrapText="1"/>
      <protection hidden="1"/>
    </xf>
    <xf numFmtId="3" fontId="20" fillId="5" borderId="45" xfId="0" applyNumberFormat="1" applyFont="1" applyFill="1" applyBorder="1" applyAlignment="1" applyProtection="1">
      <alignment vertical="center" wrapText="1"/>
      <protection hidden="1"/>
    </xf>
    <xf numFmtId="3" fontId="20" fillId="5" borderId="2" xfId="0" applyNumberFormat="1" applyFont="1" applyFill="1" applyBorder="1" applyAlignment="1" applyProtection="1">
      <alignment horizontal="right" vertical="center" wrapText="1"/>
      <protection hidden="1"/>
    </xf>
    <xf numFmtId="3" fontId="20" fillId="5" borderId="34" xfId="0" applyNumberFormat="1" applyFont="1" applyFill="1" applyBorder="1" applyAlignment="1" applyProtection="1">
      <alignment horizontal="right" vertical="center" wrapText="1"/>
      <protection hidden="1"/>
    </xf>
    <xf numFmtId="3" fontId="20" fillId="5" borderId="33" xfId="0" applyNumberFormat="1" applyFont="1" applyFill="1" applyBorder="1" applyAlignment="1" applyProtection="1">
      <alignment horizontal="right" vertical="center" wrapText="1"/>
      <protection hidden="1"/>
    </xf>
    <xf numFmtId="0" fontId="0" fillId="0" borderId="0" xfId="0" applyBorder="1" applyAlignment="1" applyProtection="1">
      <alignment vertical="center"/>
      <protection locked="0"/>
    </xf>
    <xf numFmtId="0" fontId="0" fillId="0" borderId="0" xfId="0" applyFill="1" applyAlignment="1" applyProtection="1">
      <alignment vertical="center"/>
      <protection locked="0"/>
    </xf>
    <xf numFmtId="165" fontId="0" fillId="0" borderId="0" xfId="0" applyNumberFormat="1" applyFill="1" applyBorder="1" applyAlignment="1" applyProtection="1">
      <alignment vertical="center"/>
      <protection locked="0"/>
    </xf>
    <xf numFmtId="0" fontId="7" fillId="0" borderId="0" xfId="0" applyFont="1" applyFill="1" applyBorder="1" applyAlignment="1" applyProtection="1">
      <alignment vertical="center"/>
      <protection locked="0"/>
    </xf>
    <xf numFmtId="0" fontId="7" fillId="6" borderId="0" xfId="0" applyFont="1" applyFill="1" applyBorder="1" applyAlignment="1" applyProtection="1">
      <alignment vertical="center"/>
      <protection locked="0"/>
    </xf>
    <xf numFmtId="0" fontId="5" fillId="0" borderId="0" xfId="0" applyFont="1" applyFill="1" applyBorder="1" applyAlignment="1" applyProtection="1">
      <alignment vertical="center"/>
      <protection locked="0"/>
    </xf>
    <xf numFmtId="165" fontId="18" fillId="0" borderId="2" xfId="0" applyNumberFormat="1" applyFont="1" applyFill="1" applyBorder="1" applyAlignment="1" applyProtection="1">
      <alignment vertical="center"/>
      <protection locked="0"/>
    </xf>
    <xf numFmtId="0" fontId="7" fillId="4" borderId="0" xfId="0" applyFont="1" applyFill="1" applyBorder="1" applyAlignment="1" applyProtection="1">
      <alignment vertical="center"/>
      <protection locked="0"/>
    </xf>
    <xf numFmtId="0" fontId="6" fillId="5" borderId="0" xfId="0" applyFont="1" applyFill="1" applyAlignment="1" applyProtection="1">
      <alignment vertical="center"/>
      <protection locked="0"/>
    </xf>
    <xf numFmtId="0" fontId="6" fillId="5" borderId="0" xfId="0" applyFont="1" applyFill="1" applyBorder="1" applyAlignment="1" applyProtection="1">
      <alignment vertical="center"/>
      <protection locked="0"/>
    </xf>
    <xf numFmtId="0" fontId="9" fillId="2" borderId="0" xfId="0" applyFont="1" applyFill="1" applyBorder="1" applyAlignment="1" applyProtection="1">
      <alignment vertical="center"/>
      <protection locked="0"/>
    </xf>
    <xf numFmtId="0" fontId="2" fillId="0" borderId="0" xfId="0" applyFont="1" applyFill="1" applyBorder="1" applyAlignment="1" applyProtection="1">
      <alignment horizontal="right" vertical="center" wrapText="1"/>
      <protection locked="0"/>
    </xf>
    <xf numFmtId="165" fontId="2" fillId="0" borderId="0" xfId="0" applyNumberFormat="1" applyFont="1" applyFill="1" applyBorder="1" applyAlignment="1" applyProtection="1">
      <alignment horizontal="left" vertical="top"/>
      <protection locked="0"/>
    </xf>
    <xf numFmtId="4" fontId="13" fillId="10" borderId="10" xfId="0" applyNumberFormat="1" applyFont="1" applyFill="1" applyBorder="1" applyAlignment="1" applyProtection="1">
      <alignment horizontal="center" vertical="center" wrapText="1"/>
      <protection locked="0"/>
    </xf>
    <xf numFmtId="0" fontId="6" fillId="0" borderId="0" xfId="0" applyFont="1" applyFill="1" applyBorder="1" applyAlignment="1" applyProtection="1">
      <alignment horizontal="center" vertical="center" wrapText="1"/>
      <protection locked="0"/>
    </xf>
    <xf numFmtId="165" fontId="6" fillId="0" borderId="0" xfId="0" applyNumberFormat="1" applyFont="1" applyFill="1" applyAlignment="1" applyProtection="1">
      <alignment vertical="center"/>
      <protection locked="0"/>
    </xf>
    <xf numFmtId="0" fontId="6" fillId="0" borderId="0" xfId="0" applyFont="1" applyFill="1" applyAlignment="1" applyProtection="1">
      <alignment vertical="center"/>
      <protection locked="0"/>
    </xf>
    <xf numFmtId="0" fontId="6" fillId="0" borderId="0" xfId="0" applyFont="1" applyFill="1" applyBorder="1" applyAlignment="1" applyProtection="1">
      <alignment vertical="center"/>
      <protection locked="0"/>
    </xf>
    <xf numFmtId="0" fontId="0" fillId="5" borderId="9" xfId="0" applyFill="1" applyBorder="1" applyAlignment="1" applyProtection="1">
      <alignment vertical="center" wrapText="1"/>
      <protection locked="0"/>
    </xf>
    <xf numFmtId="168" fontId="14" fillId="8" borderId="0" xfId="3" applyFont="1" applyFill="1" applyBorder="1" applyAlignment="1" applyProtection="1">
      <alignment vertical="center" wrapText="1"/>
      <protection locked="0"/>
    </xf>
    <xf numFmtId="169" fontId="14" fillId="8" borderId="0" xfId="3" applyNumberFormat="1" applyFont="1" applyFill="1" applyBorder="1" applyAlignment="1" applyProtection="1">
      <alignment vertical="center" wrapText="1"/>
      <protection locked="0"/>
    </xf>
    <xf numFmtId="170" fontId="16" fillId="8" borderId="0" xfId="0" applyNumberFormat="1" applyFont="1" applyFill="1" applyBorder="1" applyAlignment="1" applyProtection="1">
      <alignment vertical="center"/>
      <protection locked="0"/>
    </xf>
    <xf numFmtId="0" fontId="7" fillId="0" borderId="26" xfId="0" applyNumberFormat="1" applyFont="1" applyFill="1" applyBorder="1" applyAlignment="1" applyProtection="1">
      <alignment horizontal="left" vertical="center"/>
      <protection locked="0"/>
    </xf>
    <xf numFmtId="0" fontId="8" fillId="0" borderId="0" xfId="0" applyFont="1" applyFill="1" applyBorder="1" applyAlignment="1" applyProtection="1">
      <alignment horizontal="center" vertical="center"/>
      <protection locked="0"/>
    </xf>
    <xf numFmtId="0" fontId="23" fillId="0" borderId="26" xfId="0" applyFont="1" applyBorder="1" applyProtection="1">
      <protection locked="0"/>
    </xf>
    <xf numFmtId="0" fontId="19" fillId="0" borderId="0" xfId="0" applyFont="1" applyBorder="1" applyAlignment="1" applyProtection="1">
      <alignment vertical="center"/>
      <protection locked="0"/>
    </xf>
    <xf numFmtId="0" fontId="24" fillId="0" borderId="0" xfId="0" applyFont="1" applyBorder="1" applyAlignment="1" applyProtection="1">
      <protection locked="0"/>
    </xf>
    <xf numFmtId="0" fontId="19" fillId="0" borderId="0" xfId="0" applyFont="1" applyFill="1" applyBorder="1" applyAlignment="1" applyProtection="1">
      <protection locked="0"/>
    </xf>
    <xf numFmtId="0" fontId="19" fillId="0" borderId="26" xfId="0" applyFont="1" applyFill="1" applyBorder="1" applyAlignment="1" applyProtection="1">
      <protection locked="0"/>
    </xf>
    <xf numFmtId="0" fontId="26" fillId="0" borderId="0" xfId="0" applyFont="1" applyBorder="1" applyAlignment="1" applyProtection="1">
      <alignment horizontal="center" vertical="top" wrapText="1"/>
      <protection locked="0"/>
    </xf>
    <xf numFmtId="0" fontId="19" fillId="0" borderId="0" xfId="0" applyFont="1" applyBorder="1" applyAlignment="1" applyProtection="1">
      <protection locked="0"/>
    </xf>
    <xf numFmtId="0" fontId="23" fillId="0" borderId="26" xfId="0" applyFont="1" applyBorder="1" applyAlignment="1" applyProtection="1">
      <alignment vertical="center"/>
      <protection locked="0"/>
    </xf>
    <xf numFmtId="0" fontId="16" fillId="0" borderId="0" xfId="0" applyFont="1" applyBorder="1" applyAlignment="1" applyProtection="1">
      <alignment horizontal="left" vertical="center"/>
      <protection locked="0"/>
    </xf>
    <xf numFmtId="0" fontId="19" fillId="0" borderId="8" xfId="0" applyFont="1" applyFill="1" applyBorder="1" applyAlignment="1" applyProtection="1">
      <protection locked="0"/>
    </xf>
    <xf numFmtId="0" fontId="16" fillId="0" borderId="24" xfId="0" applyFont="1" applyBorder="1" applyAlignment="1" applyProtection="1">
      <alignment horizontal="center" vertical="center"/>
      <protection locked="0"/>
    </xf>
    <xf numFmtId="0" fontId="19" fillId="0" borderId="24" xfId="0" applyFont="1" applyBorder="1" applyAlignment="1" applyProtection="1">
      <alignment vertical="center"/>
      <protection locked="0"/>
    </xf>
    <xf numFmtId="0" fontId="16" fillId="0" borderId="24" xfId="0" applyFont="1" applyBorder="1" applyAlignment="1" applyProtection="1">
      <alignment horizontal="center"/>
      <protection locked="0"/>
    </xf>
    <xf numFmtId="172" fontId="19" fillId="0" borderId="24" xfId="0" applyNumberFormat="1" applyFont="1" applyFill="1" applyBorder="1" applyAlignment="1" applyProtection="1">
      <alignment horizontal="center" vertical="center"/>
      <protection locked="0"/>
    </xf>
    <xf numFmtId="0" fontId="19" fillId="0" borderId="24" xfId="0" applyFont="1" applyFill="1" applyBorder="1" applyAlignment="1" applyProtection="1">
      <protection locked="0"/>
    </xf>
    <xf numFmtId="0" fontId="19" fillId="0" borderId="24" xfId="0" applyFont="1" applyBorder="1" applyProtection="1">
      <protection locked="0"/>
    </xf>
    <xf numFmtId="0" fontId="4" fillId="0" borderId="4" xfId="0" applyFont="1" applyFill="1" applyBorder="1" applyAlignment="1" applyProtection="1">
      <alignment horizontal="right" vertical="center" wrapText="1"/>
      <protection locked="0"/>
    </xf>
    <xf numFmtId="4" fontId="7" fillId="12" borderId="2" xfId="0" applyNumberFormat="1" applyFont="1" applyFill="1" applyBorder="1" applyAlignment="1" applyProtection="1">
      <alignment vertical="center"/>
    </xf>
    <xf numFmtId="4" fontId="7" fillId="12" borderId="2" xfId="0" applyNumberFormat="1" applyFont="1" applyFill="1" applyBorder="1" applyAlignment="1" applyProtection="1">
      <alignment horizontal="center" vertical="center"/>
      <protection locked="0"/>
    </xf>
    <xf numFmtId="49" fontId="7" fillId="12" borderId="3" xfId="0" applyNumberFormat="1" applyFont="1" applyFill="1" applyBorder="1" applyAlignment="1" applyProtection="1">
      <alignment horizontal="left" vertical="center" wrapText="1"/>
      <protection locked="0"/>
    </xf>
    <xf numFmtId="49" fontId="7" fillId="12" borderId="15" xfId="0" applyNumberFormat="1" applyFont="1" applyFill="1" applyBorder="1" applyAlignment="1" applyProtection="1">
      <alignment horizontal="left" vertical="center" wrapText="1"/>
      <protection locked="0"/>
    </xf>
    <xf numFmtId="49" fontId="7" fillId="12" borderId="1" xfId="0" applyNumberFormat="1" applyFont="1" applyFill="1" applyBorder="1" applyAlignment="1" applyProtection="1">
      <alignment horizontal="left" vertical="center" wrapText="1"/>
      <protection locked="0"/>
    </xf>
    <xf numFmtId="49" fontId="7" fillId="12" borderId="2" xfId="0" applyNumberFormat="1" applyFont="1" applyFill="1" applyBorder="1" applyAlignment="1" applyProtection="1">
      <alignment horizontal="left" vertical="center" wrapText="1"/>
      <protection locked="0"/>
    </xf>
    <xf numFmtId="49" fontId="7" fillId="12" borderId="7" xfId="0" applyNumberFormat="1" applyFont="1" applyFill="1" applyBorder="1" applyAlignment="1" applyProtection="1">
      <alignment horizontal="left" vertical="center" wrapText="1"/>
      <protection locked="0"/>
    </xf>
    <xf numFmtId="49" fontId="7" fillId="5" borderId="2" xfId="0" applyNumberFormat="1" applyFont="1" applyFill="1" applyBorder="1" applyAlignment="1" applyProtection="1">
      <alignment horizontal="left" vertical="center" wrapText="1"/>
      <protection locked="0"/>
    </xf>
    <xf numFmtId="4" fontId="7" fillId="5" borderId="2" xfId="0" applyNumberFormat="1" applyFont="1" applyFill="1" applyBorder="1" applyAlignment="1" applyProtection="1">
      <alignment vertical="center"/>
    </xf>
    <xf numFmtId="10" fontId="5" fillId="5" borderId="2" xfId="0" applyNumberFormat="1" applyFont="1" applyFill="1" applyBorder="1" applyAlignment="1" applyProtection="1">
      <alignment horizontal="center" vertical="center"/>
      <protection locked="0"/>
    </xf>
    <xf numFmtId="0" fontId="5" fillId="0" borderId="26" xfId="0" applyNumberFormat="1" applyFont="1" applyBorder="1" applyAlignment="1" applyProtection="1">
      <alignment vertical="center"/>
    </xf>
    <xf numFmtId="0" fontId="7" fillId="0" borderId="26" xfId="0" applyNumberFormat="1" applyFont="1" applyBorder="1" applyAlignment="1" applyProtection="1">
      <alignment vertical="center"/>
    </xf>
    <xf numFmtId="49" fontId="7" fillId="11" borderId="2" xfId="0" applyNumberFormat="1" applyFont="1" applyFill="1" applyBorder="1" applyAlignment="1" applyProtection="1">
      <alignment horizontal="left" vertical="center" wrapText="1"/>
      <protection locked="0"/>
    </xf>
    <xf numFmtId="4" fontId="7" fillId="11" borderId="2" xfId="0" applyNumberFormat="1" applyFont="1" applyFill="1" applyBorder="1" applyAlignment="1" applyProtection="1">
      <alignment vertical="center"/>
    </xf>
    <xf numFmtId="10" fontId="5" fillId="11" borderId="2" xfId="0" applyNumberFormat="1" applyFont="1" applyFill="1" applyBorder="1" applyAlignment="1" applyProtection="1">
      <alignment horizontal="center" vertical="center"/>
      <protection locked="0"/>
    </xf>
    <xf numFmtId="0" fontId="0" fillId="0" borderId="0" xfId="0" applyAlignment="1" applyProtection="1">
      <alignment horizontal="left" vertical="center"/>
      <protection locked="0"/>
    </xf>
    <xf numFmtId="169" fontId="12" fillId="9" borderId="10" xfId="0" applyNumberFormat="1" applyFont="1" applyFill="1" applyBorder="1" applyAlignment="1" applyProtection="1">
      <alignment horizontal="right" vertical="center"/>
      <protection hidden="1"/>
    </xf>
    <xf numFmtId="0" fontId="18" fillId="0" borderId="1" xfId="0" applyFont="1" applyFill="1" applyBorder="1" applyAlignment="1" applyProtection="1">
      <alignment horizontal="right" vertical="center" wrapText="1"/>
      <protection locked="0"/>
    </xf>
    <xf numFmtId="0" fontId="22" fillId="0" borderId="2" xfId="0" applyFont="1" applyFill="1" applyBorder="1" applyAlignment="1" applyProtection="1">
      <alignment vertical="center" wrapText="1"/>
      <protection locked="0"/>
    </xf>
    <xf numFmtId="0" fontId="18" fillId="0" borderId="2"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vertical="center" wrapText="1"/>
      <protection locked="0"/>
    </xf>
    <xf numFmtId="0" fontId="17" fillId="0" borderId="1" xfId="0" applyFont="1" applyFill="1" applyBorder="1" applyAlignment="1" applyProtection="1">
      <alignment vertical="center" wrapText="1"/>
      <protection locked="0"/>
    </xf>
    <xf numFmtId="0" fontId="16" fillId="0" borderId="0" xfId="0" applyFont="1" applyBorder="1" applyAlignment="1" applyProtection="1">
      <alignment horizontal="left" vertical="center"/>
    </xf>
    <xf numFmtId="172" fontId="16" fillId="0" borderId="0" xfId="0" applyNumberFormat="1" applyFont="1" applyFill="1" applyBorder="1" applyAlignment="1" applyProtection="1">
      <alignment horizontal="left" vertical="center"/>
    </xf>
    <xf numFmtId="0" fontId="0" fillId="0" borderId="0" xfId="0" applyAlignment="1" applyProtection="1">
      <alignment horizontal="left" vertical="center"/>
    </xf>
    <xf numFmtId="0" fontId="2" fillId="0" borderId="0" xfId="0" applyFont="1"/>
    <xf numFmtId="0" fontId="2" fillId="0" borderId="0" xfId="0" applyFont="1" applyBorder="1" applyAlignment="1" applyProtection="1">
      <alignment horizontal="center" vertical="center"/>
      <protection locked="0"/>
    </xf>
    <xf numFmtId="4" fontId="13" fillId="10" borderId="2" xfId="0" applyNumberFormat="1" applyFont="1" applyFill="1" applyBorder="1" applyAlignment="1" applyProtection="1">
      <alignment horizontal="center" vertical="center" wrapText="1"/>
      <protection locked="0"/>
    </xf>
    <xf numFmtId="4" fontId="17" fillId="12" borderId="3" xfId="0" applyNumberFormat="1" applyFont="1" applyFill="1" applyBorder="1" applyAlignment="1" applyProtection="1">
      <alignment vertical="center" wrapText="1"/>
      <protection locked="0"/>
    </xf>
    <xf numFmtId="167" fontId="17" fillId="12" borderId="2" xfId="0" applyNumberFormat="1" applyFont="1" applyFill="1" applyBorder="1" applyAlignment="1" applyProtection="1">
      <alignment horizontal="right" vertical="center" wrapText="1"/>
      <protection locked="0"/>
    </xf>
    <xf numFmtId="167" fontId="17" fillId="9" borderId="50" xfId="0" applyNumberFormat="1" applyFont="1" applyFill="1" applyBorder="1" applyAlignment="1" applyProtection="1">
      <alignment horizontal="right" vertical="center"/>
      <protection hidden="1"/>
    </xf>
    <xf numFmtId="167" fontId="17" fillId="12" borderId="10" xfId="0" applyNumberFormat="1" applyFont="1" applyFill="1" applyBorder="1" applyAlignment="1" applyProtection="1">
      <alignment horizontal="center" vertical="center" wrapText="1"/>
      <protection locked="0"/>
    </xf>
    <xf numFmtId="0" fontId="4" fillId="0" borderId="0" xfId="0" applyFont="1" applyFill="1" applyBorder="1" applyAlignment="1" applyProtection="1">
      <alignment horizontal="center" vertical="center" wrapText="1"/>
    </xf>
    <xf numFmtId="0" fontId="5" fillId="7" borderId="9" xfId="0" applyFont="1" applyFill="1" applyBorder="1" applyAlignment="1" applyProtection="1">
      <alignment vertical="center"/>
    </xf>
    <xf numFmtId="0" fontId="5" fillId="7" borderId="2" xfId="0" applyFont="1" applyFill="1" applyBorder="1" applyAlignment="1" applyProtection="1">
      <alignment vertical="center"/>
    </xf>
    <xf numFmtId="4" fontId="5" fillId="0" borderId="2" xfId="0" applyNumberFormat="1" applyFont="1" applyFill="1" applyBorder="1" applyAlignment="1" applyProtection="1">
      <alignment vertical="center"/>
    </xf>
    <xf numFmtId="0" fontId="7" fillId="7" borderId="4" xfId="0" applyFont="1" applyFill="1" applyBorder="1" applyAlignment="1" applyProtection="1">
      <alignment vertical="center"/>
    </xf>
    <xf numFmtId="0" fontId="5" fillId="7" borderId="23" xfId="0" applyFont="1" applyFill="1" applyBorder="1" applyAlignment="1" applyProtection="1">
      <alignment vertical="center"/>
    </xf>
    <xf numFmtId="0" fontId="7" fillId="0" borderId="2" xfId="0" applyFont="1" applyFill="1" applyBorder="1" applyAlignment="1" applyProtection="1">
      <alignment vertical="center"/>
      <protection locked="0"/>
    </xf>
    <xf numFmtId="0" fontId="7" fillId="7" borderId="1" xfId="0" applyFont="1" applyFill="1" applyBorder="1" applyAlignment="1" applyProtection="1">
      <alignment vertical="center"/>
    </xf>
    <xf numFmtId="0" fontId="7" fillId="0" borderId="5" xfId="0" applyFont="1" applyFill="1" applyBorder="1" applyAlignment="1" applyProtection="1">
      <alignment vertical="center"/>
      <protection locked="0"/>
    </xf>
    <xf numFmtId="0" fontId="7" fillId="12" borderId="4" xfId="0" applyFont="1" applyFill="1" applyBorder="1" applyAlignment="1" applyProtection="1">
      <alignment horizontal="left" vertical="center" wrapText="1"/>
      <protection locked="0"/>
    </xf>
    <xf numFmtId="0" fontId="7" fillId="12" borderId="11" xfId="0" applyFont="1" applyFill="1" applyBorder="1" applyAlignment="1" applyProtection="1">
      <alignment horizontal="left" vertical="center" wrapText="1"/>
      <protection locked="0"/>
    </xf>
    <xf numFmtId="0" fontId="7" fillId="12" borderId="1" xfId="0" applyFont="1" applyFill="1" applyBorder="1" applyAlignment="1" applyProtection="1">
      <alignment horizontal="left" vertical="center" wrapText="1"/>
      <protection locked="0"/>
    </xf>
    <xf numFmtId="0" fontId="4" fillId="5" borderId="16" xfId="0" applyFont="1" applyFill="1" applyBorder="1" applyAlignment="1" applyProtection="1">
      <alignment horizontal="left" vertical="center" wrapText="1"/>
    </xf>
    <xf numFmtId="166" fontId="4" fillId="5" borderId="16" xfId="0" applyNumberFormat="1" applyFont="1" applyFill="1" applyBorder="1" applyAlignment="1" applyProtection="1">
      <alignment horizontal="left" vertical="center" wrapText="1"/>
    </xf>
    <xf numFmtId="14" fontId="4" fillId="5" borderId="16" xfId="0" applyNumberFormat="1" applyFont="1" applyFill="1" applyBorder="1" applyAlignment="1" applyProtection="1">
      <alignment horizontal="left" vertical="center" wrapText="1"/>
    </xf>
    <xf numFmtId="0" fontId="4" fillId="5" borderId="4" xfId="0" applyFont="1" applyFill="1" applyBorder="1" applyAlignment="1" applyProtection="1">
      <alignment horizontal="left" vertical="center" wrapText="1"/>
    </xf>
    <xf numFmtId="14" fontId="4" fillId="5" borderId="11" xfId="0" applyNumberFormat="1" applyFont="1" applyFill="1" applyBorder="1" applyAlignment="1" applyProtection="1">
      <alignment horizontal="left" vertical="center" wrapText="1"/>
    </xf>
    <xf numFmtId="166" fontId="4" fillId="5" borderId="11" xfId="0" applyNumberFormat="1" applyFont="1" applyFill="1" applyBorder="1" applyAlignment="1" applyProtection="1">
      <alignment horizontal="left" vertical="center" wrapText="1"/>
    </xf>
    <xf numFmtId="0" fontId="4" fillId="5" borderId="11" xfId="0" applyFont="1" applyFill="1" applyBorder="1" applyAlignment="1" applyProtection="1">
      <alignment horizontal="left" vertical="center" wrapText="1"/>
    </xf>
    <xf numFmtId="0" fontId="4" fillId="5" borderId="1" xfId="0" applyFont="1" applyFill="1" applyBorder="1" applyAlignment="1" applyProtection="1">
      <alignment horizontal="left" vertical="center" wrapText="1"/>
    </xf>
    <xf numFmtId="4" fontId="5" fillId="7" borderId="2" xfId="0" applyNumberFormat="1" applyFont="1" applyFill="1" applyBorder="1" applyAlignment="1" applyProtection="1">
      <alignment horizontal="right" vertical="center" wrapText="1"/>
    </xf>
    <xf numFmtId="4" fontId="12" fillId="5" borderId="32" xfId="0" applyNumberFormat="1" applyFont="1" applyFill="1" applyBorder="1" applyAlignment="1" applyProtection="1">
      <alignment vertical="center" wrapText="1"/>
      <protection hidden="1"/>
    </xf>
    <xf numFmtId="0" fontId="0" fillId="0" borderId="0" xfId="0" applyBorder="1" applyAlignment="1" applyProtection="1">
      <alignment vertical="center"/>
    </xf>
    <xf numFmtId="0" fontId="17" fillId="7" borderId="2" xfId="0" applyNumberFormat="1" applyFont="1" applyFill="1" applyBorder="1" applyAlignment="1" applyProtection="1">
      <alignment horizontal="left" vertical="center"/>
    </xf>
    <xf numFmtId="0" fontId="18" fillId="0" borderId="4" xfId="0" applyNumberFormat="1" applyFont="1" applyFill="1" applyBorder="1" applyAlignment="1" applyProtection="1">
      <alignment horizontal="left" vertical="center"/>
    </xf>
    <xf numFmtId="0" fontId="18" fillId="0" borderId="2" xfId="0" applyNumberFormat="1" applyFont="1" applyFill="1" applyBorder="1" applyAlignment="1" applyProtection="1">
      <alignment horizontal="left" vertical="center"/>
    </xf>
    <xf numFmtId="0" fontId="18" fillId="0" borderId="8" xfId="0" applyNumberFormat="1" applyFont="1" applyFill="1" applyBorder="1" applyAlignment="1" applyProtection="1">
      <alignment horizontal="left" vertical="center"/>
    </xf>
    <xf numFmtId="0" fontId="18" fillId="5" borderId="2" xfId="0" applyNumberFormat="1" applyFont="1" applyFill="1" applyBorder="1" applyAlignment="1" applyProtection="1">
      <alignment horizontal="left" vertical="center"/>
    </xf>
    <xf numFmtId="0" fontId="22" fillId="0" borderId="2" xfId="0" applyNumberFormat="1" applyFont="1" applyFill="1" applyBorder="1" applyAlignment="1" applyProtection="1">
      <alignment horizontal="left" vertical="center"/>
    </xf>
    <xf numFmtId="0" fontId="2" fillId="0" borderId="0" xfId="0" applyFont="1" applyFill="1" applyBorder="1" applyAlignment="1" applyProtection="1">
      <alignment horizontal="right" vertical="center" wrapText="1"/>
    </xf>
    <xf numFmtId="173" fontId="17" fillId="5" borderId="2" xfId="0" applyNumberFormat="1" applyFont="1" applyFill="1" applyBorder="1" applyAlignment="1" applyProtection="1">
      <alignment vertical="center"/>
      <protection hidden="1"/>
    </xf>
    <xf numFmtId="173" fontId="17" fillId="14" borderId="2" xfId="0" applyNumberFormat="1" applyFont="1" applyFill="1" applyBorder="1" applyAlignment="1" applyProtection="1">
      <alignment vertical="center"/>
      <protection hidden="1"/>
    </xf>
    <xf numFmtId="4" fontId="5" fillId="6" borderId="5" xfId="0" applyNumberFormat="1" applyFont="1" applyFill="1" applyBorder="1" applyAlignment="1" applyProtection="1">
      <alignment horizontal="center" vertical="center"/>
    </xf>
    <xf numFmtId="4" fontId="5" fillId="6" borderId="5" xfId="0" applyNumberFormat="1" applyFont="1" applyFill="1" applyBorder="1" applyAlignment="1" applyProtection="1">
      <alignment horizontal="right" vertical="center"/>
    </xf>
    <xf numFmtId="0" fontId="7" fillId="0" borderId="4" xfId="0" applyFont="1" applyFill="1" applyBorder="1" applyAlignment="1" applyProtection="1">
      <alignment vertical="center"/>
    </xf>
    <xf numFmtId="0" fontId="5" fillId="0" borderId="2" xfId="0" applyFont="1" applyFill="1" applyBorder="1" applyAlignment="1" applyProtection="1">
      <alignment vertical="center"/>
    </xf>
    <xf numFmtId="0" fontId="7" fillId="0" borderId="13" xfId="0" applyFont="1" applyFill="1" applyBorder="1" applyAlignment="1" applyProtection="1">
      <alignment vertical="center"/>
    </xf>
    <xf numFmtId="4" fontId="5" fillId="7" borderId="2" xfId="0" applyNumberFormat="1" applyFont="1" applyFill="1" applyBorder="1" applyAlignment="1" applyProtection="1">
      <alignment horizontal="right" vertical="center"/>
    </xf>
    <xf numFmtId="0" fontId="7" fillId="0" borderId="8" xfId="0" applyFont="1" applyFill="1" applyBorder="1" applyAlignment="1" applyProtection="1">
      <alignment vertical="center"/>
    </xf>
    <xf numFmtId="0" fontId="6" fillId="0" borderId="2" xfId="0" applyFont="1" applyFill="1" applyBorder="1" applyAlignment="1" applyProtection="1">
      <alignment vertical="center"/>
    </xf>
    <xf numFmtId="0" fontId="3" fillId="0" borderId="2" xfId="0" applyFont="1" applyFill="1" applyBorder="1" applyAlignment="1" applyProtection="1">
      <alignment vertical="center"/>
      <protection locked="0"/>
    </xf>
    <xf numFmtId="4" fontId="7" fillId="7" borderId="2" xfId="0" applyNumberFormat="1" applyFont="1" applyFill="1" applyBorder="1" applyAlignment="1" applyProtection="1">
      <alignment vertical="center"/>
    </xf>
    <xf numFmtId="4" fontId="7" fillId="7" borderId="2" xfId="0" applyNumberFormat="1" applyFont="1" applyFill="1" applyBorder="1" applyAlignment="1" applyProtection="1">
      <alignment horizontal="center" vertical="center"/>
      <protection locked="0"/>
    </xf>
    <xf numFmtId="4" fontId="7" fillId="7" borderId="2" xfId="0" applyNumberFormat="1" applyFont="1" applyFill="1" applyBorder="1" applyAlignment="1" applyProtection="1">
      <alignment horizontal="center" vertical="center"/>
    </xf>
    <xf numFmtId="4" fontId="7" fillId="7" borderId="2" xfId="0" applyNumberFormat="1" applyFont="1" applyFill="1" applyBorder="1" applyAlignment="1" applyProtection="1">
      <alignment horizontal="left" vertical="center"/>
    </xf>
    <xf numFmtId="4" fontId="7" fillId="6" borderId="5" xfId="0" applyNumberFormat="1" applyFont="1" applyFill="1" applyBorder="1" applyAlignment="1" applyProtection="1">
      <alignment horizontal="center" vertical="center"/>
    </xf>
    <xf numFmtId="4" fontId="7" fillId="6" borderId="2" xfId="0" applyNumberFormat="1" applyFont="1" applyFill="1" applyBorder="1" applyAlignment="1" applyProtection="1">
      <alignment horizontal="center" vertical="center"/>
    </xf>
    <xf numFmtId="0" fontId="29" fillId="0" borderId="2" xfId="0" applyFont="1" applyFill="1" applyBorder="1" applyAlignment="1" applyProtection="1">
      <alignment vertical="center"/>
    </xf>
    <xf numFmtId="4" fontId="7" fillId="6" borderId="2" xfId="0" applyNumberFormat="1" applyFont="1" applyFill="1" applyBorder="1" applyAlignment="1" applyProtection="1">
      <alignment vertical="center"/>
    </xf>
    <xf numFmtId="10" fontId="7" fillId="5" borderId="2" xfId="0" applyNumberFormat="1" applyFont="1" applyFill="1" applyBorder="1" applyAlignment="1" applyProtection="1">
      <alignment horizontal="center" vertical="center"/>
      <protection locked="0"/>
    </xf>
    <xf numFmtId="4" fontId="7" fillId="12" borderId="2" xfId="0" applyNumberFormat="1" applyFont="1" applyFill="1" applyBorder="1" applyAlignment="1" applyProtection="1">
      <alignment horizontal="right" vertical="center"/>
      <protection locked="0"/>
    </xf>
    <xf numFmtId="4" fontId="5" fillId="6" borderId="2" xfId="0" applyNumberFormat="1" applyFont="1" applyFill="1" applyBorder="1" applyAlignment="1" applyProtection="1">
      <alignment horizontal="right" vertical="center"/>
    </xf>
    <xf numFmtId="4" fontId="5" fillId="0" borderId="6" xfId="0" applyNumberFormat="1" applyFont="1" applyFill="1" applyBorder="1" applyAlignment="1" applyProtection="1">
      <alignment horizontal="center" vertical="center"/>
    </xf>
    <xf numFmtId="4" fontId="5" fillId="7" borderId="9" xfId="0" applyNumberFormat="1" applyFont="1" applyFill="1" applyBorder="1" applyAlignment="1" applyProtection="1">
      <alignment vertical="center"/>
    </xf>
    <xf numFmtId="4" fontId="7" fillId="0" borderId="4" xfId="0" applyNumberFormat="1" applyFont="1" applyFill="1" applyBorder="1" applyAlignment="1" applyProtection="1">
      <alignment vertical="center"/>
    </xf>
    <xf numFmtId="4" fontId="7" fillId="0" borderId="2" xfId="0" applyNumberFormat="1" applyFont="1" applyFill="1" applyBorder="1" applyAlignment="1" applyProtection="1">
      <alignment vertical="center"/>
      <protection locked="0"/>
    </xf>
    <xf numFmtId="4" fontId="7" fillId="0" borderId="13" xfId="0" applyNumberFormat="1" applyFont="1" applyFill="1" applyBorder="1" applyAlignment="1" applyProtection="1">
      <alignment vertical="center"/>
    </xf>
    <xf numFmtId="4" fontId="7" fillId="0" borderId="8" xfId="0" applyNumberFormat="1" applyFont="1" applyFill="1" applyBorder="1" applyAlignment="1" applyProtection="1">
      <alignment vertical="center"/>
    </xf>
    <xf numFmtId="4" fontId="7" fillId="0" borderId="5" xfId="0" applyNumberFormat="1" applyFont="1" applyFill="1" applyBorder="1" applyAlignment="1" applyProtection="1">
      <alignment vertical="center"/>
      <protection locked="0"/>
    </xf>
    <xf numFmtId="4" fontId="7" fillId="7" borderId="4" xfId="0" applyNumberFormat="1" applyFont="1" applyFill="1" applyBorder="1" applyAlignment="1" applyProtection="1">
      <alignment vertical="center"/>
    </xf>
    <xf numFmtId="4" fontId="5" fillId="12" borderId="2" xfId="0" applyNumberFormat="1" applyFont="1" applyFill="1" applyBorder="1" applyAlignment="1" applyProtection="1">
      <alignment vertical="center"/>
    </xf>
    <xf numFmtId="4" fontId="7" fillId="12" borderId="2" xfId="0" applyNumberFormat="1" applyFont="1" applyFill="1" applyBorder="1" applyAlignment="1" applyProtection="1">
      <alignment vertical="center"/>
      <protection locked="0"/>
    </xf>
    <xf numFmtId="4" fontId="6" fillId="12" borderId="2" xfId="0" applyNumberFormat="1" applyFont="1" applyFill="1" applyBorder="1" applyAlignment="1" applyProtection="1">
      <alignment vertical="center"/>
    </xf>
    <xf numFmtId="4" fontId="3" fillId="12" borderId="2" xfId="0" applyNumberFormat="1" applyFont="1" applyFill="1" applyBorder="1" applyAlignment="1" applyProtection="1">
      <alignment vertical="center"/>
      <protection locked="0"/>
    </xf>
    <xf numFmtId="0" fontId="2" fillId="0" borderId="0" xfId="0" applyFont="1" applyAlignment="1" applyProtection="1">
      <alignment horizontal="center"/>
    </xf>
    <xf numFmtId="0" fontId="2" fillId="0" borderId="13" xfId="0" applyFont="1" applyBorder="1" applyProtection="1"/>
    <xf numFmtId="0" fontId="2" fillId="0" borderId="6" xfId="0" applyFont="1" applyBorder="1" applyAlignment="1" applyProtection="1">
      <alignment wrapText="1"/>
    </xf>
    <xf numFmtId="4" fontId="2" fillId="0" borderId="13" xfId="0" applyNumberFormat="1" applyFont="1" applyBorder="1" applyProtection="1"/>
    <xf numFmtId="4" fontId="2" fillId="0" borderId="16" xfId="0" applyNumberFormat="1" applyFont="1" applyBorder="1" applyProtection="1"/>
    <xf numFmtId="4" fontId="2" fillId="0" borderId="3" xfId="0" applyNumberFormat="1" applyFont="1" applyBorder="1" applyProtection="1"/>
    <xf numFmtId="0" fontId="2" fillId="0" borderId="0" xfId="0" applyFont="1" applyProtection="1"/>
    <xf numFmtId="4" fontId="2" fillId="0" borderId="2" xfId="0" applyNumberFormat="1" applyFont="1" applyBorder="1" applyProtection="1"/>
    <xf numFmtId="0" fontId="2" fillId="0" borderId="26" xfId="0" applyFont="1" applyBorder="1" applyProtection="1"/>
    <xf numFmtId="0" fontId="2" fillId="0" borderId="51" xfId="0" applyFont="1" applyBorder="1" applyAlignment="1" applyProtection="1">
      <alignment wrapText="1"/>
    </xf>
    <xf numFmtId="4" fontId="2" fillId="0" borderId="26" xfId="0" applyNumberFormat="1" applyFont="1" applyBorder="1" applyProtection="1"/>
    <xf numFmtId="4" fontId="2" fillId="0" borderId="0" xfId="0" applyNumberFormat="1" applyFont="1" applyBorder="1" applyProtection="1"/>
    <xf numFmtId="4" fontId="2" fillId="0" borderId="15" xfId="0" applyNumberFormat="1" applyFont="1" applyBorder="1" applyProtection="1"/>
    <xf numFmtId="0" fontId="2" fillId="0" borderId="8" xfId="0" applyFont="1" applyBorder="1" applyProtection="1"/>
    <xf numFmtId="0" fontId="2" fillId="0" borderId="5" xfId="0" applyFont="1" applyBorder="1" applyAlignment="1" applyProtection="1">
      <alignment wrapText="1"/>
    </xf>
    <xf numFmtId="4" fontId="2" fillId="0" borderId="8" xfId="0" applyNumberFormat="1" applyFont="1" applyBorder="1" applyProtection="1"/>
    <xf numFmtId="4" fontId="2" fillId="0" borderId="24" xfId="0" applyNumberFormat="1" applyFont="1" applyBorder="1" applyProtection="1"/>
    <xf numFmtId="4" fontId="2" fillId="0" borderId="7" xfId="0" applyNumberFormat="1" applyFont="1" applyBorder="1" applyProtection="1"/>
    <xf numFmtId="4" fontId="2" fillId="5" borderId="2" xfId="0" applyNumberFormat="1" applyFont="1" applyFill="1" applyBorder="1" applyProtection="1"/>
    <xf numFmtId="0" fontId="2" fillId="0" borderId="0" xfId="0" applyFont="1" applyFill="1" applyBorder="1" applyProtection="1"/>
    <xf numFmtId="4" fontId="28" fillId="0" borderId="2" xfId="0" applyNumberFormat="1" applyFont="1" applyBorder="1" applyAlignment="1" applyProtection="1"/>
    <xf numFmtId="0" fontId="3" fillId="0" borderId="18" xfId="0" applyFont="1" applyBorder="1" applyProtection="1"/>
    <xf numFmtId="0" fontId="3" fillId="0" borderId="19" xfId="0" applyFont="1" applyFill="1" applyBorder="1" applyProtection="1"/>
    <xf numFmtId="0" fontId="3" fillId="0" borderId="17" xfId="0" applyFont="1" applyFill="1" applyBorder="1" applyProtection="1"/>
    <xf numFmtId="0" fontId="2" fillId="0" borderId="18" xfId="0" applyFont="1" applyBorder="1" applyProtection="1"/>
    <xf numFmtId="0" fontId="3" fillId="0" borderId="19" xfId="0" applyFont="1" applyBorder="1" applyProtection="1"/>
    <xf numFmtId="0" fontId="2" fillId="0" borderId="17" xfId="0" applyFont="1" applyBorder="1" applyProtection="1"/>
    <xf numFmtId="0" fontId="2" fillId="0" borderId="50" xfId="0" applyFont="1" applyBorder="1" applyProtection="1"/>
    <xf numFmtId="4" fontId="2" fillId="5" borderId="16" xfId="0" applyNumberFormat="1" applyFont="1" applyFill="1" applyBorder="1" applyProtection="1"/>
    <xf numFmtId="4" fontId="2" fillId="5" borderId="0" xfId="0" applyNumberFormat="1" applyFont="1" applyFill="1" applyBorder="1" applyProtection="1"/>
    <xf numFmtId="0" fontId="3" fillId="0" borderId="0" xfId="0" applyFont="1" applyProtection="1"/>
    <xf numFmtId="0" fontId="3" fillId="0" borderId="0" xfId="0" applyFont="1"/>
    <xf numFmtId="0" fontId="30" fillId="13" borderId="47" xfId="0" applyFont="1" applyFill="1" applyBorder="1" applyAlignment="1" applyProtection="1">
      <alignment horizontal="center" vertical="center" wrapText="1"/>
    </xf>
    <xf numFmtId="0" fontId="7" fillId="8" borderId="0" xfId="0" applyFont="1" applyFill="1" applyBorder="1" applyAlignment="1" applyProtection="1">
      <alignment horizontal="center" vertical="center"/>
    </xf>
    <xf numFmtId="9" fontId="3" fillId="0" borderId="0" xfId="2" applyFont="1" applyProtection="1"/>
    <xf numFmtId="9" fontId="3" fillId="12" borderId="0" xfId="2" applyFont="1" applyFill="1" applyProtection="1">
      <protection locked="0"/>
    </xf>
    <xf numFmtId="4" fontId="3" fillId="0" borderId="0" xfId="0" applyNumberFormat="1" applyFont="1" applyProtection="1"/>
    <xf numFmtId="4" fontId="32" fillId="0" borderId="2" xfId="0" applyNumberFormat="1" applyFont="1" applyBorder="1" applyAlignment="1" applyProtection="1"/>
    <xf numFmtId="4" fontId="3" fillId="12" borderId="0" xfId="0" applyNumberFormat="1" applyFont="1" applyFill="1" applyProtection="1">
      <protection locked="0"/>
    </xf>
    <xf numFmtId="4" fontId="32" fillId="12" borderId="2" xfId="0" applyNumberFormat="1" applyFont="1" applyFill="1" applyBorder="1" applyAlignment="1" applyProtection="1">
      <protection locked="0"/>
    </xf>
    <xf numFmtId="0" fontId="3" fillId="0" borderId="54" xfId="0" applyFont="1" applyBorder="1" applyProtection="1"/>
    <xf numFmtId="4" fontId="3" fillId="0" borderId="55" xfId="0" applyNumberFormat="1" applyFont="1" applyBorder="1" applyProtection="1"/>
    <xf numFmtId="4" fontId="3" fillId="0" borderId="50" xfId="0" applyNumberFormat="1" applyFont="1" applyBorder="1" applyProtection="1"/>
    <xf numFmtId="4" fontId="3" fillId="0" borderId="0" xfId="0" applyNumberFormat="1" applyFont="1"/>
    <xf numFmtId="0" fontId="32" fillId="0" borderId="2" xfId="0" applyFont="1" applyBorder="1" applyAlignment="1" applyProtection="1"/>
    <xf numFmtId="0" fontId="3" fillId="8" borderId="0" xfId="0" applyFont="1" applyFill="1" applyProtection="1">
      <protection locked="0"/>
    </xf>
    <xf numFmtId="0" fontId="3" fillId="0" borderId="0" xfId="0" applyFont="1" applyAlignment="1" applyProtection="1">
      <alignment vertical="center"/>
      <protection locked="0"/>
    </xf>
    <xf numFmtId="0" fontId="7" fillId="8" borderId="0" xfId="0" applyFont="1" applyFill="1" applyProtection="1">
      <protection locked="0"/>
    </xf>
    <xf numFmtId="0" fontId="3" fillId="8" borderId="0" xfId="0" applyFont="1" applyFill="1" applyBorder="1" applyProtection="1">
      <protection locked="0"/>
    </xf>
    <xf numFmtId="14" fontId="4" fillId="12" borderId="4" xfId="0" applyNumberFormat="1" applyFont="1" applyFill="1" applyBorder="1" applyAlignment="1" applyProtection="1">
      <alignment vertical="center" wrapText="1"/>
      <protection locked="0"/>
    </xf>
    <xf numFmtId="14" fontId="4" fillId="12" borderId="1" xfId="0" applyNumberFormat="1" applyFont="1" applyFill="1" applyBorder="1" applyAlignment="1" applyProtection="1">
      <alignment vertical="center" wrapText="1"/>
      <protection locked="0"/>
    </xf>
    <xf numFmtId="4" fontId="17" fillId="5" borderId="2" xfId="0" applyNumberFormat="1" applyFont="1" applyFill="1" applyBorder="1" applyAlignment="1" applyProtection="1">
      <alignment horizontal="right" vertical="center"/>
      <protection locked="0"/>
    </xf>
    <xf numFmtId="0" fontId="38" fillId="8" borderId="0" xfId="0" applyFont="1" applyFill="1" applyProtection="1">
      <protection hidden="1"/>
    </xf>
    <xf numFmtId="0" fontId="38" fillId="8" borderId="0" xfId="0" applyFont="1" applyFill="1" applyProtection="1">
      <protection locked="0"/>
    </xf>
    <xf numFmtId="3" fontId="17" fillId="9" borderId="9" xfId="0" applyNumberFormat="1" applyFont="1" applyFill="1" applyBorder="1" applyAlignment="1" applyProtection="1">
      <alignment horizontal="center" vertical="center" wrapText="1"/>
    </xf>
    <xf numFmtId="0" fontId="20" fillId="0" borderId="4" xfId="0" applyFont="1" applyFill="1" applyBorder="1" applyAlignment="1" applyProtection="1">
      <alignment horizontal="left" vertical="center" wrapText="1"/>
      <protection locked="0"/>
    </xf>
    <xf numFmtId="1" fontId="15" fillId="12" borderId="9" xfId="0" applyNumberFormat="1" applyFont="1" applyFill="1" applyBorder="1" applyAlignment="1" applyProtection="1">
      <alignment horizontal="left" vertical="center"/>
      <protection locked="0"/>
    </xf>
    <xf numFmtId="165" fontId="5" fillId="0" borderId="22" xfId="0" applyNumberFormat="1" applyFont="1" applyFill="1" applyBorder="1" applyAlignment="1" applyProtection="1">
      <alignment horizontal="center" vertical="center" wrapText="1"/>
    </xf>
    <xf numFmtId="167" fontId="17" fillId="9" borderId="9" xfId="0" applyNumberFormat="1" applyFont="1" applyFill="1" applyBorder="1" applyAlignment="1" applyProtection="1">
      <alignment horizontal="center" vertical="center"/>
      <protection hidden="1"/>
    </xf>
    <xf numFmtId="0" fontId="42" fillId="3" borderId="13" xfId="0" applyFont="1" applyFill="1" applyBorder="1" applyAlignment="1" applyProtection="1">
      <alignment horizontal="left" vertical="top"/>
      <protection hidden="1"/>
    </xf>
    <xf numFmtId="0" fontId="44" fillId="3" borderId="16" xfId="0" applyFont="1" applyFill="1" applyBorder="1" applyAlignment="1" applyProtection="1">
      <alignment horizontal="left" vertical="top"/>
      <protection hidden="1"/>
    </xf>
    <xf numFmtId="0" fontId="44" fillId="3" borderId="3" xfId="0" applyFont="1" applyFill="1" applyBorder="1" applyAlignment="1" applyProtection="1">
      <alignment horizontal="left" vertical="top"/>
      <protection hidden="1"/>
    </xf>
    <xf numFmtId="167" fontId="17" fillId="5" borderId="23" xfId="0" applyNumberFormat="1" applyFont="1" applyFill="1" applyBorder="1" applyAlignment="1" applyProtection="1">
      <alignment horizontal="center" vertical="center" wrapText="1"/>
    </xf>
    <xf numFmtId="167" fontId="17" fillId="5" borderId="1" xfId="0" applyNumberFormat="1" applyFont="1" applyFill="1" applyBorder="1" applyAlignment="1" applyProtection="1">
      <alignment horizontal="center" vertical="center" wrapText="1"/>
    </xf>
    <xf numFmtId="167" fontId="17" fillId="5" borderId="57" xfId="0" applyNumberFormat="1" applyFont="1" applyFill="1" applyBorder="1" applyAlignment="1" applyProtection="1">
      <alignment horizontal="center" vertical="center" wrapText="1"/>
    </xf>
    <xf numFmtId="167" fontId="17" fillId="5" borderId="58" xfId="0" applyNumberFormat="1" applyFont="1" applyFill="1" applyBorder="1" applyAlignment="1" applyProtection="1">
      <alignment horizontal="center" vertical="center" wrapText="1"/>
    </xf>
    <xf numFmtId="4" fontId="17" fillId="9" borderId="22" xfId="2" applyNumberFormat="1" applyFont="1" applyFill="1" applyBorder="1" applyAlignment="1" applyProtection="1">
      <alignment horizontal="center" vertical="center"/>
      <protection hidden="1"/>
    </xf>
    <xf numFmtId="4" fontId="17" fillId="9" borderId="10" xfId="0" applyNumberFormat="1" applyFont="1" applyFill="1" applyBorder="1" applyAlignment="1" applyProtection="1">
      <alignment horizontal="center" vertical="center"/>
      <protection hidden="1"/>
    </xf>
    <xf numFmtId="4" fontId="13" fillId="8" borderId="0" xfId="0" applyNumberFormat="1" applyFont="1" applyFill="1" applyBorder="1" applyAlignment="1" applyProtection="1">
      <alignment horizontal="center" vertical="center" wrapText="1"/>
    </xf>
    <xf numFmtId="0" fontId="0" fillId="8" borderId="0" xfId="0" applyFill="1" applyBorder="1" applyAlignment="1" applyProtection="1">
      <alignment wrapText="1"/>
    </xf>
    <xf numFmtId="4" fontId="13" fillId="8" borderId="0" xfId="0" applyNumberFormat="1" applyFont="1" applyFill="1" applyBorder="1" applyAlignment="1" applyProtection="1">
      <alignment horizontal="center" vertical="center" wrapText="1"/>
      <protection locked="0"/>
    </xf>
    <xf numFmtId="4" fontId="13" fillId="10" borderId="2" xfId="0" applyNumberFormat="1" applyFont="1" applyFill="1" applyBorder="1" applyAlignment="1" applyProtection="1">
      <alignment horizontal="center" vertical="center" wrapText="1"/>
      <protection hidden="1"/>
    </xf>
    <xf numFmtId="172" fontId="16" fillId="0" borderId="0" xfId="0" applyNumberFormat="1" applyFont="1" applyFill="1" applyBorder="1" applyAlignment="1" applyProtection="1">
      <alignment horizontal="left" vertical="center"/>
      <protection locked="0"/>
    </xf>
    <xf numFmtId="0" fontId="7" fillId="12" borderId="2" xfId="0" applyFont="1" applyFill="1" applyBorder="1" applyAlignment="1" applyProtection="1">
      <alignment vertical="center"/>
      <protection locked="0"/>
    </xf>
    <xf numFmtId="0" fontId="41" fillId="3" borderId="26" xfId="0" applyFont="1" applyFill="1" applyBorder="1" applyAlignment="1" applyProtection="1">
      <alignment horizontal="left" vertical="center" wrapText="1" readingOrder="1"/>
      <protection hidden="1"/>
    </xf>
    <xf numFmtId="0" fontId="41" fillId="3" borderId="0" xfId="0" applyFont="1" applyFill="1" applyBorder="1" applyAlignment="1" applyProtection="1">
      <alignment horizontal="left" vertical="center" wrapText="1" readingOrder="1"/>
      <protection hidden="1"/>
    </xf>
    <xf numFmtId="0" fontId="41" fillId="3" borderId="15" xfId="0" applyFont="1" applyFill="1" applyBorder="1" applyAlignment="1" applyProtection="1">
      <alignment horizontal="left" vertical="center" wrapText="1" readingOrder="1"/>
      <protection hidden="1"/>
    </xf>
    <xf numFmtId="0" fontId="43" fillId="3" borderId="4" xfId="4" applyFont="1" applyFill="1" applyBorder="1" applyAlignment="1" applyProtection="1">
      <alignment horizontal="left" vertical="center" wrapText="1"/>
      <protection hidden="1"/>
    </xf>
    <xf numFmtId="0" fontId="43" fillId="3" borderId="11" xfId="4" applyFont="1" applyFill="1" applyBorder="1" applyAlignment="1" applyProtection="1">
      <alignment horizontal="left" vertical="center" wrapText="1"/>
      <protection hidden="1"/>
    </xf>
    <xf numFmtId="0" fontId="43" fillId="3" borderId="1" xfId="4" applyFont="1" applyFill="1" applyBorder="1" applyAlignment="1" applyProtection="1">
      <alignment horizontal="left" vertical="center" wrapText="1"/>
      <protection hidden="1"/>
    </xf>
    <xf numFmtId="0" fontId="41" fillId="3" borderId="4" xfId="4" applyFont="1" applyFill="1" applyBorder="1" applyAlignment="1" applyProtection="1">
      <alignment horizontal="left" vertical="center" wrapText="1"/>
      <protection hidden="1"/>
    </xf>
    <xf numFmtId="0" fontId="41" fillId="3" borderId="11" xfId="4" applyFont="1" applyFill="1" applyBorder="1" applyAlignment="1" applyProtection="1">
      <alignment horizontal="left" vertical="center" wrapText="1"/>
      <protection hidden="1"/>
    </xf>
    <xf numFmtId="0" fontId="41" fillId="3" borderId="1" xfId="4" applyFont="1" applyFill="1" applyBorder="1" applyAlignment="1" applyProtection="1">
      <alignment horizontal="left" vertical="center" wrapText="1"/>
      <protection hidden="1"/>
    </xf>
    <xf numFmtId="0" fontId="41" fillId="3" borderId="0" xfId="0" applyFont="1" applyFill="1" applyBorder="1" applyAlignment="1" applyProtection="1">
      <alignment horizontal="left" vertical="center" readingOrder="1"/>
      <protection hidden="1"/>
    </xf>
    <xf numFmtId="0" fontId="41" fillId="3" borderId="15" xfId="0" applyFont="1" applyFill="1" applyBorder="1" applyAlignment="1" applyProtection="1">
      <alignment horizontal="left" vertical="center" readingOrder="1"/>
      <protection hidden="1"/>
    </xf>
    <xf numFmtId="0" fontId="3" fillId="0" borderId="0" xfId="0" applyFont="1" applyAlignment="1">
      <alignment horizontal="center"/>
    </xf>
    <xf numFmtId="0" fontId="3" fillId="0" borderId="24" xfId="0" applyFont="1" applyBorder="1" applyAlignment="1">
      <alignment horizontal="center"/>
    </xf>
    <xf numFmtId="0" fontId="41" fillId="3" borderId="8" xfId="0" applyFont="1" applyFill="1" applyBorder="1" applyAlignment="1" applyProtection="1">
      <alignment horizontal="left" vertical="center" wrapText="1" readingOrder="1"/>
      <protection hidden="1"/>
    </xf>
    <xf numFmtId="0" fontId="41" fillId="3" borderId="24" xfId="0" applyFont="1" applyFill="1" applyBorder="1" applyAlignment="1" applyProtection="1">
      <alignment horizontal="left" vertical="center" wrapText="1" readingOrder="1"/>
      <protection hidden="1"/>
    </xf>
    <xf numFmtId="0" fontId="41" fillId="3" borderId="7" xfId="0" applyFont="1" applyFill="1" applyBorder="1" applyAlignment="1" applyProtection="1">
      <alignment horizontal="left" vertical="center" wrapText="1" readingOrder="1"/>
      <protection hidden="1"/>
    </xf>
    <xf numFmtId="0" fontId="37" fillId="8" borderId="4" xfId="0" applyFont="1" applyFill="1" applyBorder="1" applyAlignment="1" applyProtection="1">
      <alignment horizontal="left" vertical="center"/>
      <protection hidden="1"/>
    </xf>
    <xf numFmtId="0" fontId="37" fillId="8" borderId="11" xfId="0" applyFont="1" applyFill="1" applyBorder="1" applyAlignment="1" applyProtection="1">
      <alignment horizontal="left" vertical="center"/>
      <protection hidden="1"/>
    </xf>
    <xf numFmtId="0" fontId="37" fillId="8" borderId="1" xfId="0" applyFont="1" applyFill="1" applyBorder="1" applyAlignment="1" applyProtection="1">
      <alignment horizontal="left" vertical="center"/>
      <protection hidden="1"/>
    </xf>
    <xf numFmtId="0" fontId="41" fillId="3" borderId="26" xfId="0" applyFont="1" applyFill="1" applyBorder="1" applyAlignment="1" applyProtection="1">
      <alignment horizontal="left" vertical="top" wrapText="1"/>
      <protection hidden="1"/>
    </xf>
    <xf numFmtId="0" fontId="41" fillId="3" borderId="0" xfId="0" applyFont="1" applyFill="1" applyBorder="1" applyAlignment="1" applyProtection="1">
      <alignment horizontal="left" vertical="top" wrapText="1"/>
      <protection hidden="1"/>
    </xf>
    <xf numFmtId="0" fontId="41" fillId="3" borderId="15" xfId="0" applyFont="1" applyFill="1" applyBorder="1" applyAlignment="1" applyProtection="1">
      <alignment horizontal="left" vertical="top" wrapText="1"/>
      <protection hidden="1"/>
    </xf>
    <xf numFmtId="0" fontId="31" fillId="0" borderId="52" xfId="0" applyFont="1" applyBorder="1" applyAlignment="1" applyProtection="1">
      <alignment horizontal="left" vertical="center" wrapText="1"/>
    </xf>
    <xf numFmtId="0" fontId="3" fillId="0" borderId="53" xfId="0" applyFont="1" applyBorder="1" applyAlignment="1" applyProtection="1">
      <alignment wrapText="1"/>
    </xf>
    <xf numFmtId="0" fontId="33" fillId="0" borderId="52" xfId="0" applyFont="1" applyBorder="1" applyAlignment="1" applyProtection="1">
      <alignment horizontal="left" vertical="center" wrapText="1"/>
    </xf>
    <xf numFmtId="0" fontId="30" fillId="13" borderId="48" xfId="0" applyFont="1" applyFill="1" applyBorder="1" applyAlignment="1" applyProtection="1">
      <alignment horizontal="center" vertical="center" wrapText="1"/>
    </xf>
    <xf numFmtId="0" fontId="3" fillId="0" borderId="49" xfId="0" applyFont="1" applyBorder="1" applyAlignment="1" applyProtection="1">
      <alignment horizontal="center" vertical="center" wrapText="1"/>
    </xf>
    <xf numFmtId="0" fontId="2" fillId="5" borderId="4" xfId="0" applyFont="1" applyFill="1" applyBorder="1" applyAlignment="1" applyProtection="1">
      <alignment horizontal="center" wrapText="1"/>
    </xf>
    <xf numFmtId="0" fontId="3" fillId="5" borderId="1" xfId="0" applyFont="1" applyFill="1" applyBorder="1" applyAlignment="1" applyProtection="1">
      <alignment wrapText="1"/>
    </xf>
    <xf numFmtId="0" fontId="16" fillId="0" borderId="0" xfId="0" applyFont="1" applyBorder="1" applyAlignment="1" applyProtection="1">
      <alignment horizontal="left" vertical="center"/>
      <protection locked="0"/>
    </xf>
    <xf numFmtId="172" fontId="16" fillId="0" borderId="0" xfId="0" applyNumberFormat="1" applyFont="1" applyFill="1" applyBorder="1" applyAlignment="1" applyProtection="1">
      <alignment horizontal="left" vertical="center"/>
      <protection locked="0"/>
    </xf>
    <xf numFmtId="9" fontId="17" fillId="5" borderId="23" xfId="2" applyFont="1" applyFill="1" applyBorder="1" applyAlignment="1" applyProtection="1">
      <alignment horizontal="center" vertical="center" wrapText="1"/>
    </xf>
    <xf numFmtId="9" fontId="17" fillId="5" borderId="14" xfId="2" applyFont="1" applyFill="1" applyBorder="1" applyAlignment="1" applyProtection="1">
      <alignment horizontal="center" vertical="center" wrapText="1"/>
    </xf>
    <xf numFmtId="9" fontId="17" fillId="5" borderId="10" xfId="2" applyFont="1" applyFill="1" applyBorder="1" applyAlignment="1" applyProtection="1">
      <alignment horizontal="center" vertical="center" wrapText="1"/>
    </xf>
    <xf numFmtId="0" fontId="27" fillId="0" borderId="0" xfId="0" applyFont="1" applyBorder="1" applyAlignment="1" applyProtection="1">
      <alignment horizontal="left"/>
      <protection locked="0"/>
    </xf>
    <xf numFmtId="9" fontId="17" fillId="9" borderId="29" xfId="2" applyFont="1" applyFill="1" applyBorder="1" applyAlignment="1" applyProtection="1">
      <alignment horizontal="center" vertical="center"/>
      <protection hidden="1"/>
    </xf>
    <xf numFmtId="9" fontId="17" fillId="9" borderId="56" xfId="2" applyFont="1" applyFill="1" applyBorder="1" applyAlignment="1" applyProtection="1">
      <alignment horizontal="center" vertical="center"/>
      <protection hidden="1"/>
    </xf>
    <xf numFmtId="167" fontId="17" fillId="5" borderId="0" xfId="0" applyNumberFormat="1" applyFont="1" applyFill="1" applyBorder="1" applyAlignment="1" applyProtection="1">
      <alignment horizontal="right" vertical="center" wrapText="1"/>
      <protection hidden="1"/>
    </xf>
    <xf numFmtId="169" fontId="12" fillId="9" borderId="14" xfId="0" applyNumberFormat="1" applyFont="1" applyFill="1" applyBorder="1" applyAlignment="1" applyProtection="1">
      <alignment horizontal="right" vertical="center"/>
      <protection hidden="1"/>
    </xf>
    <xf numFmtId="169" fontId="12" fillId="9" borderId="10" xfId="0" applyNumberFormat="1" applyFont="1" applyFill="1" applyBorder="1" applyAlignment="1" applyProtection="1">
      <alignment horizontal="right" vertical="center"/>
      <protection hidden="1"/>
    </xf>
    <xf numFmtId="4" fontId="17" fillId="5" borderId="23" xfId="2" applyNumberFormat="1" applyFont="1" applyFill="1" applyBorder="1" applyAlignment="1" applyProtection="1">
      <alignment horizontal="center" vertical="center" wrapText="1"/>
    </xf>
    <xf numFmtId="4" fontId="0" fillId="5" borderId="14" xfId="2" applyNumberFormat="1" applyFont="1" applyFill="1" applyBorder="1" applyAlignment="1" applyProtection="1">
      <alignment horizontal="center" vertical="center" wrapText="1"/>
    </xf>
    <xf numFmtId="4" fontId="0" fillId="5" borderId="10" xfId="2" applyNumberFormat="1" applyFont="1" applyFill="1" applyBorder="1" applyAlignment="1" applyProtection="1">
      <alignment horizontal="center" vertical="center" wrapText="1"/>
    </xf>
    <xf numFmtId="0" fontId="18" fillId="0" borderId="4" xfId="0" applyFont="1" applyFill="1" applyBorder="1" applyAlignment="1" applyProtection="1">
      <alignment horizontal="right" vertical="center" wrapText="1"/>
    </xf>
    <xf numFmtId="0" fontId="18" fillId="0" borderId="11" xfId="0" applyFont="1" applyFill="1" applyBorder="1" applyAlignment="1" applyProtection="1">
      <alignment horizontal="right" vertical="center" wrapText="1"/>
    </xf>
    <xf numFmtId="0" fontId="18" fillId="0" borderId="1" xfId="0" applyFont="1" applyFill="1" applyBorder="1" applyAlignment="1" applyProtection="1">
      <alignment horizontal="right" vertical="center" wrapText="1"/>
    </xf>
    <xf numFmtId="0" fontId="17" fillId="5" borderId="4" xfId="0" applyFont="1" applyFill="1" applyBorder="1" applyAlignment="1" applyProtection="1">
      <alignment horizontal="center" vertical="center"/>
    </xf>
    <xf numFmtId="0" fontId="17" fillId="5" borderId="11" xfId="0" applyFont="1" applyFill="1" applyBorder="1" applyAlignment="1" applyProtection="1">
      <alignment horizontal="center" vertical="center"/>
    </xf>
    <xf numFmtId="4" fontId="13" fillId="7" borderId="4" xfId="0" applyNumberFormat="1" applyFont="1" applyFill="1" applyBorder="1" applyAlignment="1" applyProtection="1">
      <alignment horizontal="center" vertical="center" wrapText="1"/>
    </xf>
    <xf numFmtId="0" fontId="0" fillId="7" borderId="11" xfId="0" applyFill="1" applyBorder="1" applyAlignment="1" applyProtection="1">
      <alignment wrapText="1"/>
    </xf>
    <xf numFmtId="0" fontId="0" fillId="7" borderId="1" xfId="0" applyFill="1" applyBorder="1" applyAlignment="1" applyProtection="1">
      <alignment wrapText="1"/>
    </xf>
    <xf numFmtId="0" fontId="16" fillId="9" borderId="20" xfId="0" applyFont="1" applyFill="1" applyBorder="1" applyAlignment="1" applyProtection="1">
      <alignment horizontal="center" vertical="center" textRotation="255" wrapText="1"/>
    </xf>
    <xf numFmtId="0" fontId="16" fillId="9" borderId="21" xfId="0" applyFont="1" applyFill="1" applyBorder="1" applyAlignment="1" applyProtection="1">
      <alignment horizontal="center" vertical="center" textRotation="255" wrapText="1"/>
    </xf>
    <xf numFmtId="0" fontId="16" fillId="9" borderId="22" xfId="0" applyFont="1" applyFill="1" applyBorder="1" applyAlignment="1" applyProtection="1">
      <alignment horizontal="center" vertical="center" textRotation="255" wrapText="1"/>
    </xf>
    <xf numFmtId="3" fontId="17" fillId="9" borderId="20" xfId="0" applyNumberFormat="1" applyFont="1" applyFill="1" applyBorder="1" applyAlignment="1" applyProtection="1">
      <alignment horizontal="center" vertical="center" wrapText="1"/>
    </xf>
    <xf numFmtId="3" fontId="17" fillId="9" borderId="21" xfId="0" applyNumberFormat="1" applyFont="1" applyFill="1" applyBorder="1" applyAlignment="1" applyProtection="1">
      <alignment horizontal="center" vertical="center" wrapText="1"/>
    </xf>
    <xf numFmtId="3" fontId="17" fillId="9" borderId="22" xfId="0" applyNumberFormat="1" applyFont="1" applyFill="1" applyBorder="1" applyAlignment="1" applyProtection="1">
      <alignment horizontal="center" vertical="center" wrapText="1"/>
    </xf>
    <xf numFmtId="9" fontId="17" fillId="9" borderId="23" xfId="2" applyNumberFormat="1" applyFont="1" applyFill="1" applyBorder="1" applyAlignment="1" applyProtection="1">
      <alignment horizontal="right" vertical="center"/>
      <protection hidden="1"/>
    </xf>
    <xf numFmtId="9" fontId="17" fillId="9" borderId="14" xfId="2" applyNumberFormat="1" applyFont="1" applyFill="1" applyBorder="1" applyAlignment="1" applyProtection="1">
      <alignment horizontal="right" vertical="center"/>
      <protection hidden="1"/>
    </xf>
    <xf numFmtId="9" fontId="17" fillId="9" borderId="10" xfId="2" applyNumberFormat="1" applyFont="1" applyFill="1" applyBorder="1" applyAlignment="1" applyProtection="1">
      <alignment horizontal="right" vertical="center"/>
      <protection hidden="1"/>
    </xf>
    <xf numFmtId="167" fontId="17" fillId="5" borderId="17" xfId="0" applyNumberFormat="1" applyFont="1" applyFill="1" applyBorder="1" applyAlignment="1" applyProtection="1">
      <alignment horizontal="right" vertical="center" wrapText="1"/>
    </xf>
    <xf numFmtId="167" fontId="17" fillId="5" borderId="38" xfId="0" applyNumberFormat="1" applyFont="1" applyFill="1" applyBorder="1" applyAlignment="1" applyProtection="1">
      <alignment horizontal="right" vertical="center" wrapText="1"/>
    </xf>
    <xf numFmtId="167" fontId="17" fillId="5" borderId="37" xfId="0" applyNumberFormat="1" applyFont="1" applyFill="1" applyBorder="1" applyAlignment="1" applyProtection="1">
      <alignment horizontal="right" vertical="center" wrapText="1"/>
    </xf>
    <xf numFmtId="0" fontId="6" fillId="5" borderId="23" xfId="0" applyFont="1" applyFill="1" applyBorder="1" applyAlignment="1" applyProtection="1">
      <alignment horizontal="center" vertical="center" wrapText="1"/>
      <protection locked="0"/>
    </xf>
    <xf numFmtId="0" fontId="0" fillId="5" borderId="14" xfId="0" applyFill="1" applyBorder="1" applyAlignment="1">
      <alignment horizontal="center" vertical="center" wrapText="1"/>
    </xf>
    <xf numFmtId="0" fontId="0" fillId="5" borderId="10" xfId="0" applyFill="1" applyBorder="1" applyAlignment="1">
      <alignment horizontal="center" vertical="center" wrapText="1"/>
    </xf>
    <xf numFmtId="0" fontId="22" fillId="0" borderId="2" xfId="0" applyFont="1" applyFill="1" applyBorder="1" applyAlignment="1" applyProtection="1">
      <alignment vertical="center" wrapText="1"/>
    </xf>
    <xf numFmtId="0" fontId="18" fillId="0" borderId="2" xfId="0" applyFont="1" applyFill="1" applyBorder="1" applyAlignment="1" applyProtection="1">
      <alignment horizontal="left" vertical="center" wrapText="1"/>
    </xf>
    <xf numFmtId="0" fontId="17" fillId="7" borderId="13" xfId="0" applyFont="1" applyFill="1" applyBorder="1" applyAlignment="1" applyProtection="1">
      <alignment vertical="center" wrapText="1"/>
    </xf>
    <xf numFmtId="0" fontId="18" fillId="7" borderId="16" xfId="0" applyFont="1" applyFill="1" applyBorder="1" applyAlignment="1" applyProtection="1">
      <alignment vertical="center" wrapText="1"/>
    </xf>
    <xf numFmtId="0" fontId="18" fillId="7" borderId="3" xfId="0" applyFont="1" applyFill="1" applyBorder="1" applyAlignment="1" applyProtection="1">
      <alignment vertical="center" wrapText="1"/>
    </xf>
    <xf numFmtId="0" fontId="18" fillId="0" borderId="4" xfId="0" applyFont="1" applyFill="1" applyBorder="1" applyAlignment="1" applyProtection="1">
      <alignment horizontal="left" vertical="center" wrapText="1"/>
    </xf>
    <xf numFmtId="0" fontId="18" fillId="0" borderId="1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0" borderId="4" xfId="0" applyFont="1" applyFill="1" applyBorder="1" applyAlignment="1" applyProtection="1">
      <alignment vertical="center" wrapText="1"/>
    </xf>
    <xf numFmtId="0" fontId="18" fillId="0" borderId="11" xfId="0" applyFont="1" applyFill="1" applyBorder="1" applyAlignment="1" applyProtection="1">
      <alignment vertical="center" wrapText="1"/>
    </xf>
    <xf numFmtId="0" fontId="18" fillId="0" borderId="1" xfId="0" applyFont="1" applyFill="1" applyBorder="1" applyAlignment="1" applyProtection="1">
      <alignment vertical="center" wrapText="1"/>
    </xf>
    <xf numFmtId="0" fontId="4" fillId="0" borderId="4" xfId="0" applyFont="1" applyFill="1" applyBorder="1" applyAlignment="1" applyProtection="1">
      <alignment horizontal="left" vertical="center"/>
    </xf>
    <xf numFmtId="0" fontId="4" fillId="0" borderId="11" xfId="0" applyFont="1" applyFill="1" applyBorder="1" applyAlignment="1" applyProtection="1">
      <alignment horizontal="left" vertical="center"/>
    </xf>
    <xf numFmtId="0" fontId="4" fillId="0" borderId="4" xfId="0" applyFont="1" applyFill="1" applyBorder="1" applyAlignment="1" applyProtection="1">
      <alignment horizontal="center" vertical="center"/>
      <protection locked="0"/>
    </xf>
    <xf numFmtId="0" fontId="4" fillId="0" borderId="11" xfId="0" applyFont="1" applyFill="1" applyBorder="1" applyAlignment="1" applyProtection="1">
      <alignment horizontal="center" vertical="center"/>
      <protection locked="0"/>
    </xf>
    <xf numFmtId="0" fontId="4" fillId="0" borderId="11" xfId="0" applyFont="1" applyFill="1" applyBorder="1" applyAlignment="1" applyProtection="1">
      <alignment horizontal="left" vertical="center" wrapText="1"/>
      <protection locked="0"/>
    </xf>
    <xf numFmtId="0" fontId="4" fillId="0" borderId="24" xfId="0" applyFont="1" applyFill="1" applyBorder="1" applyAlignment="1" applyProtection="1">
      <alignment horizontal="left" vertical="center" wrapText="1"/>
      <protection locked="0"/>
    </xf>
    <xf numFmtId="0" fontId="18" fillId="0" borderId="4" xfId="0" applyFont="1" applyFill="1" applyBorder="1" applyAlignment="1" applyProtection="1">
      <alignment vertical="top" wrapText="1"/>
    </xf>
    <xf numFmtId="0" fontId="18" fillId="0" borderId="11" xfId="0" applyFont="1" applyFill="1" applyBorder="1" applyAlignment="1" applyProtection="1">
      <alignment vertical="top" wrapText="1"/>
    </xf>
    <xf numFmtId="0" fontId="18" fillId="0" borderId="1" xfId="0" applyFont="1" applyFill="1" applyBorder="1" applyAlignment="1" applyProtection="1">
      <alignment vertical="top" wrapText="1"/>
    </xf>
    <xf numFmtId="0" fontId="48" fillId="0" borderId="4" xfId="0" applyFont="1" applyFill="1" applyBorder="1" applyAlignment="1" applyProtection="1">
      <alignment vertical="center" wrapText="1"/>
    </xf>
    <xf numFmtId="0" fontId="48" fillId="0" borderId="11" xfId="0" applyFont="1" applyFill="1" applyBorder="1" applyAlignment="1" applyProtection="1">
      <alignment vertical="center" wrapText="1"/>
    </xf>
    <xf numFmtId="0" fontId="48" fillId="0" borderId="1" xfId="0" applyFont="1" applyFill="1" applyBorder="1" applyAlignment="1" applyProtection="1">
      <alignment vertical="center" wrapText="1"/>
    </xf>
    <xf numFmtId="4" fontId="13" fillId="7" borderId="23" xfId="0" applyNumberFormat="1" applyFont="1" applyFill="1" applyBorder="1" applyAlignment="1" applyProtection="1">
      <alignment horizontal="center" vertical="center" wrapText="1"/>
    </xf>
    <xf numFmtId="0" fontId="0" fillId="7" borderId="14" xfId="0" applyFill="1" applyBorder="1" applyAlignment="1" applyProtection="1">
      <alignment vertical="center" wrapText="1"/>
    </xf>
    <xf numFmtId="0" fontId="0" fillId="7" borderId="10" xfId="0" applyFill="1" applyBorder="1" applyAlignment="1" applyProtection="1">
      <alignment vertical="center"/>
    </xf>
    <xf numFmtId="0" fontId="4" fillId="0" borderId="4" xfId="0" applyFont="1" applyFill="1" applyBorder="1" applyAlignment="1" applyProtection="1">
      <alignment horizontal="right" vertical="center" wrapText="1"/>
      <protection locked="0"/>
    </xf>
    <xf numFmtId="0" fontId="4" fillId="0" borderId="11" xfId="0" applyFont="1" applyFill="1" applyBorder="1" applyAlignment="1" applyProtection="1">
      <alignment horizontal="right" vertical="center" wrapText="1"/>
      <protection locked="0"/>
    </xf>
    <xf numFmtId="0" fontId="4" fillId="0" borderId="1" xfId="0" applyFont="1" applyFill="1" applyBorder="1" applyAlignment="1" applyProtection="1">
      <alignment horizontal="right" vertical="center" wrapText="1"/>
      <protection locked="0"/>
    </xf>
    <xf numFmtId="0" fontId="4" fillId="12" borderId="8" xfId="0" applyFont="1" applyFill="1" applyBorder="1" applyAlignment="1" applyProtection="1">
      <alignment horizontal="left" vertical="center" wrapText="1"/>
      <protection locked="0"/>
    </xf>
    <xf numFmtId="0" fontId="4" fillId="12" borderId="24" xfId="0" applyFont="1" applyFill="1" applyBorder="1" applyAlignment="1" applyProtection="1">
      <alignment horizontal="left" vertical="center" wrapText="1"/>
      <protection locked="0"/>
    </xf>
    <xf numFmtId="0" fontId="4" fillId="12" borderId="0" xfId="0" applyFont="1" applyFill="1" applyBorder="1" applyAlignment="1" applyProtection="1">
      <alignment horizontal="left" vertical="center" wrapText="1"/>
      <protection locked="0"/>
    </xf>
    <xf numFmtId="0" fontId="4" fillId="12" borderId="15" xfId="0" applyFont="1" applyFill="1" applyBorder="1" applyAlignment="1" applyProtection="1">
      <alignment horizontal="left" vertical="center" wrapText="1"/>
      <protection locked="0"/>
    </xf>
    <xf numFmtId="0" fontId="4" fillId="0" borderId="0" xfId="0" applyFont="1" applyBorder="1" applyAlignment="1" applyProtection="1">
      <alignment horizontal="center" vertical="center" wrapText="1"/>
    </xf>
    <xf numFmtId="0" fontId="4" fillId="12" borderId="4" xfId="0" applyFont="1" applyFill="1" applyBorder="1" applyAlignment="1" applyProtection="1">
      <alignment horizontal="left" vertical="center" wrapText="1"/>
      <protection locked="0"/>
    </xf>
    <xf numFmtId="0" fontId="4" fillId="12" borderId="11" xfId="0" applyFont="1" applyFill="1" applyBorder="1" applyAlignment="1" applyProtection="1">
      <alignment horizontal="left" vertical="center" wrapText="1"/>
      <protection locked="0"/>
    </xf>
    <xf numFmtId="0" fontId="4" fillId="12" borderId="1" xfId="0" applyFont="1" applyFill="1" applyBorder="1" applyAlignment="1" applyProtection="1">
      <alignment horizontal="left" vertical="center" wrapText="1"/>
      <protection locked="0"/>
    </xf>
    <xf numFmtId="49" fontId="4" fillId="12" borderId="8" xfId="0" applyNumberFormat="1" applyFont="1" applyFill="1" applyBorder="1" applyAlignment="1" applyProtection="1">
      <alignment horizontal="left" vertical="center" wrapText="1"/>
      <protection locked="0"/>
    </xf>
    <xf numFmtId="49" fontId="4" fillId="12" borderId="24" xfId="0" applyNumberFormat="1" applyFont="1" applyFill="1" applyBorder="1" applyAlignment="1" applyProtection="1">
      <alignment horizontal="left" vertical="center" wrapText="1"/>
      <protection locked="0"/>
    </xf>
    <xf numFmtId="49" fontId="4" fillId="12" borderId="7" xfId="0" applyNumberFormat="1" applyFont="1" applyFill="1" applyBorder="1" applyAlignment="1" applyProtection="1">
      <alignment horizontal="left" vertical="center" wrapText="1"/>
      <protection locked="0"/>
    </xf>
    <xf numFmtId="0" fontId="20" fillId="5" borderId="28" xfId="0" applyFont="1" applyFill="1" applyBorder="1" applyAlignment="1" applyProtection="1">
      <alignment horizontal="center" vertical="top" wrapText="1"/>
      <protection hidden="1"/>
    </xf>
    <xf numFmtId="0" fontId="20" fillId="5" borderId="41" xfId="0" applyFont="1" applyFill="1" applyBorder="1" applyAlignment="1" applyProtection="1">
      <alignment horizontal="center" vertical="top" wrapText="1"/>
      <protection hidden="1"/>
    </xf>
    <xf numFmtId="0" fontId="21" fillId="8" borderId="0" xfId="0" applyFont="1" applyFill="1" applyAlignment="1" applyProtection="1">
      <alignment horizontal="left" vertical="center" wrapText="1"/>
      <protection locked="0"/>
    </xf>
    <xf numFmtId="0" fontId="15" fillId="7" borderId="0" xfId="0" applyFont="1" applyFill="1" applyBorder="1" applyAlignment="1" applyProtection="1">
      <alignment horizontal="center" vertical="center"/>
      <protection locked="0"/>
    </xf>
    <xf numFmtId="0" fontId="15" fillId="7" borderId="15" xfId="0" applyFont="1" applyFill="1" applyBorder="1" applyAlignment="1" applyProtection="1">
      <alignment horizontal="center" vertical="center"/>
      <protection locked="0"/>
    </xf>
    <xf numFmtId="0" fontId="15" fillId="5" borderId="13" xfId="0" applyNumberFormat="1" applyFont="1" applyFill="1" applyBorder="1" applyAlignment="1" applyProtection="1">
      <alignment horizontal="left" vertical="center"/>
      <protection hidden="1"/>
    </xf>
    <xf numFmtId="0" fontId="15" fillId="5" borderId="11" xfId="0" applyNumberFormat="1" applyFont="1" applyFill="1" applyBorder="1" applyAlignment="1" applyProtection="1">
      <alignment horizontal="left" vertical="center"/>
      <protection hidden="1"/>
    </xf>
    <xf numFmtId="0" fontId="15" fillId="5" borderId="1" xfId="0" applyNumberFormat="1" applyFont="1" applyFill="1" applyBorder="1" applyAlignment="1" applyProtection="1">
      <alignment horizontal="left" vertical="center"/>
      <protection hidden="1"/>
    </xf>
    <xf numFmtId="0" fontId="40" fillId="5" borderId="4" xfId="0" applyFont="1" applyFill="1" applyBorder="1" applyAlignment="1" applyProtection="1">
      <alignment horizontal="center" vertical="center"/>
      <protection locked="0"/>
    </xf>
    <xf numFmtId="0" fontId="40" fillId="5" borderId="24" xfId="0" applyFont="1" applyFill="1" applyBorder="1" applyAlignment="1" applyProtection="1">
      <alignment horizontal="center" vertical="center"/>
      <protection locked="0"/>
    </xf>
    <xf numFmtId="0" fontId="40" fillId="5" borderId="11" xfId="0" applyFont="1" applyFill="1" applyBorder="1" applyAlignment="1" applyProtection="1">
      <alignment horizontal="center" vertical="center"/>
      <protection locked="0"/>
    </xf>
    <xf numFmtId="0" fontId="40" fillId="5" borderId="1" xfId="0" applyFont="1" applyFill="1" applyBorder="1" applyAlignment="1" applyProtection="1">
      <alignment horizontal="center" vertical="center"/>
      <protection locked="0"/>
    </xf>
    <xf numFmtId="0" fontId="20" fillId="5" borderId="18" xfId="0" applyFont="1" applyFill="1" applyBorder="1" applyAlignment="1" applyProtection="1">
      <alignment horizontal="center" vertical="center" wrapText="1"/>
      <protection locked="0"/>
    </xf>
    <xf numFmtId="0" fontId="20" fillId="5" borderId="19" xfId="0" applyFont="1" applyFill="1" applyBorder="1" applyAlignment="1" applyProtection="1">
      <alignment horizontal="center" vertical="center" wrapText="1"/>
      <protection locked="0"/>
    </xf>
    <xf numFmtId="0" fontId="20" fillId="5" borderId="30" xfId="0" applyFont="1" applyFill="1" applyBorder="1" applyAlignment="1" applyProtection="1">
      <alignment horizontal="center" vertical="center" wrapText="1"/>
      <protection locked="0"/>
    </xf>
    <xf numFmtId="0" fontId="20" fillId="5" borderId="23"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protection locked="0"/>
    </xf>
    <xf numFmtId="0" fontId="20" fillId="5" borderId="10" xfId="0" applyFont="1" applyFill="1" applyBorder="1" applyAlignment="1" applyProtection="1">
      <alignment horizontal="center" vertical="center"/>
      <protection locked="0"/>
    </xf>
    <xf numFmtId="0" fontId="20" fillId="5" borderId="20" xfId="0" applyFont="1" applyFill="1" applyBorder="1" applyAlignment="1" applyProtection="1">
      <alignment horizontal="center" vertical="center" wrapText="1"/>
      <protection locked="0"/>
    </xf>
    <xf numFmtId="0" fontId="20" fillId="5" borderId="21" xfId="0" applyFont="1" applyFill="1" applyBorder="1" applyAlignment="1" applyProtection="1">
      <alignment horizontal="center" vertical="center" wrapText="1"/>
      <protection locked="0"/>
    </xf>
    <xf numFmtId="0" fontId="20" fillId="5" borderId="22" xfId="0" applyFont="1" applyFill="1" applyBorder="1" applyAlignment="1" applyProtection="1">
      <alignment horizontal="center" vertical="center" wrapText="1"/>
      <protection locked="0"/>
    </xf>
    <xf numFmtId="0" fontId="20" fillId="5" borderId="39" xfId="0" applyFont="1" applyFill="1" applyBorder="1" applyAlignment="1" applyProtection="1">
      <alignment horizontal="center" vertical="top" wrapText="1"/>
      <protection hidden="1"/>
    </xf>
    <xf numFmtId="0" fontId="20" fillId="5" borderId="36" xfId="0" applyFont="1" applyFill="1" applyBorder="1" applyAlignment="1" applyProtection="1">
      <alignment horizontal="center" vertical="top" wrapText="1"/>
      <protection hidden="1"/>
    </xf>
    <xf numFmtId="0" fontId="20" fillId="5" borderId="40" xfId="0" applyFont="1" applyFill="1" applyBorder="1" applyAlignment="1" applyProtection="1">
      <alignment horizontal="center" vertical="top" wrapText="1"/>
      <protection hidden="1"/>
    </xf>
    <xf numFmtId="0" fontId="20" fillId="5" borderId="35" xfId="0" applyFont="1" applyFill="1" applyBorder="1" applyAlignment="1" applyProtection="1">
      <alignment horizontal="center" vertical="top" wrapText="1"/>
      <protection hidden="1"/>
    </xf>
    <xf numFmtId="0" fontId="20" fillId="5" borderId="21" xfId="0" applyFont="1" applyFill="1" applyBorder="1" applyAlignment="1" applyProtection="1">
      <alignment horizontal="center" vertical="top" wrapText="1"/>
      <protection locked="0"/>
    </xf>
    <xf numFmtId="0" fontId="20" fillId="5" borderId="22" xfId="0" applyFont="1" applyFill="1" applyBorder="1" applyAlignment="1" applyProtection="1">
      <alignment horizontal="center" vertical="top" wrapText="1"/>
      <protection locked="0"/>
    </xf>
    <xf numFmtId="0" fontId="7" fillId="12" borderId="4" xfId="0" applyFont="1" applyFill="1" applyBorder="1" applyAlignment="1" applyProtection="1">
      <alignment horizontal="left" vertical="center" wrapText="1"/>
      <protection locked="0"/>
    </xf>
    <xf numFmtId="0" fontId="7" fillId="12" borderId="11" xfId="0" applyFont="1" applyFill="1" applyBorder="1" applyAlignment="1" applyProtection="1">
      <alignment horizontal="left" vertical="center" wrapText="1"/>
      <protection locked="0"/>
    </xf>
    <xf numFmtId="0" fontId="7" fillId="12" borderId="1" xfId="0" applyFont="1" applyFill="1" applyBorder="1" applyAlignment="1" applyProtection="1">
      <alignment horizontal="left" vertical="center" wrapText="1"/>
      <protection locked="0"/>
    </xf>
    <xf numFmtId="164" fontId="5" fillId="0" borderId="12" xfId="0" applyNumberFormat="1" applyFont="1" applyFill="1" applyBorder="1" applyAlignment="1" applyProtection="1">
      <alignment horizontal="center" vertical="center" wrapText="1"/>
    </xf>
    <xf numFmtId="164" fontId="5" fillId="0" borderId="46" xfId="0" applyNumberFormat="1" applyFont="1" applyFill="1" applyBorder="1" applyAlignment="1" applyProtection="1">
      <alignment horizontal="center" vertical="center" wrapText="1"/>
    </xf>
    <xf numFmtId="164" fontId="5" fillId="0" borderId="25" xfId="0" applyNumberFormat="1" applyFont="1" applyFill="1" applyBorder="1" applyAlignment="1" applyProtection="1">
      <alignment horizontal="center" vertical="center" wrapText="1"/>
    </xf>
    <xf numFmtId="0" fontId="5" fillId="7" borderId="13" xfId="0" applyFont="1" applyFill="1" applyBorder="1" applyAlignment="1" applyProtection="1">
      <alignment vertical="center" wrapText="1"/>
    </xf>
    <xf numFmtId="0" fontId="7" fillId="7" borderId="16" xfId="0" applyFont="1" applyFill="1" applyBorder="1" applyAlignment="1" applyProtection="1">
      <alignment vertical="center" wrapText="1"/>
    </xf>
    <xf numFmtId="0" fontId="7" fillId="7" borderId="3" xfId="0" applyFont="1" applyFill="1" applyBorder="1" applyAlignment="1" applyProtection="1">
      <alignment vertical="center" wrapText="1"/>
    </xf>
    <xf numFmtId="0" fontId="7" fillId="12" borderId="2" xfId="0" applyFont="1" applyFill="1" applyBorder="1" applyAlignment="1" applyProtection="1">
      <alignment horizontal="left" vertical="center" wrapText="1"/>
      <protection locked="0"/>
    </xf>
    <xf numFmtId="0" fontId="7" fillId="0" borderId="25" xfId="0" applyFont="1" applyBorder="1" applyAlignment="1" applyProtection="1">
      <alignment horizontal="center" vertical="center" wrapText="1"/>
    </xf>
    <xf numFmtId="164" fontId="5" fillId="0" borderId="20" xfId="0" applyNumberFormat="1" applyFont="1" applyFill="1" applyBorder="1" applyAlignment="1" applyProtection="1">
      <alignment horizontal="center" vertical="center" wrapText="1"/>
    </xf>
    <xf numFmtId="164" fontId="5" fillId="0" borderId="22" xfId="0" applyNumberFormat="1" applyFont="1" applyFill="1" applyBorder="1" applyAlignment="1" applyProtection="1">
      <alignment horizontal="center" vertical="center" wrapText="1"/>
    </xf>
    <xf numFmtId="49" fontId="5" fillId="0" borderId="20" xfId="0" applyNumberFormat="1" applyFont="1" applyBorder="1" applyAlignment="1" applyProtection="1">
      <alignment horizontal="center" vertical="center" wrapText="1"/>
    </xf>
    <xf numFmtId="49" fontId="5" fillId="0" borderId="21" xfId="0" applyNumberFormat="1" applyFont="1" applyBorder="1" applyAlignment="1" applyProtection="1">
      <alignment horizontal="center" vertical="center" wrapText="1"/>
    </xf>
    <xf numFmtId="49" fontId="5" fillId="0" borderId="22" xfId="0" applyNumberFormat="1" applyFont="1" applyBorder="1" applyAlignment="1" applyProtection="1">
      <alignment horizontal="center" vertical="center" wrapText="1"/>
    </xf>
    <xf numFmtId="0" fontId="7" fillId="0" borderId="2" xfId="0" quotePrefix="1" applyFont="1" applyBorder="1" applyAlignment="1" applyProtection="1">
      <alignment horizontal="left" vertical="center" wrapText="1"/>
      <protection locked="0"/>
    </xf>
    <xf numFmtId="0" fontId="7" fillId="0" borderId="2" xfId="0" applyFont="1" applyBorder="1" applyAlignment="1" applyProtection="1">
      <alignment horizontal="left" vertical="center" wrapText="1"/>
      <protection locked="0"/>
    </xf>
    <xf numFmtId="0" fontId="7" fillId="12" borderId="8" xfId="0" applyFont="1" applyFill="1" applyBorder="1" applyAlignment="1" applyProtection="1">
      <alignment horizontal="left" vertical="center" wrapText="1"/>
      <protection locked="0"/>
    </xf>
    <xf numFmtId="0" fontId="7" fillId="12" borderId="24" xfId="0" applyFont="1" applyFill="1" applyBorder="1" applyAlignment="1" applyProtection="1">
      <alignment horizontal="left" vertical="center" wrapText="1"/>
      <protection locked="0"/>
    </xf>
    <xf numFmtId="0" fontId="7" fillId="12" borderId="7" xfId="0" applyFont="1" applyFill="1" applyBorder="1" applyAlignment="1" applyProtection="1">
      <alignment horizontal="left" vertical="center" wrapText="1"/>
      <protection locked="0"/>
    </xf>
    <xf numFmtId="0" fontId="5" fillId="6" borderId="4" xfId="0" applyFont="1" applyFill="1" applyBorder="1" applyAlignment="1" applyProtection="1">
      <alignment vertical="center" wrapText="1"/>
    </xf>
    <xf numFmtId="0" fontId="5" fillId="6" borderId="11" xfId="0" applyFont="1" applyFill="1" applyBorder="1" applyAlignment="1" applyProtection="1">
      <alignment vertical="center" wrapText="1"/>
    </xf>
    <xf numFmtId="0" fontId="5" fillId="6" borderId="1" xfId="0" applyFont="1" applyFill="1" applyBorder="1" applyAlignment="1" applyProtection="1">
      <alignment vertical="center" wrapText="1"/>
    </xf>
    <xf numFmtId="0" fontId="5" fillId="7" borderId="4" xfId="0" applyFont="1" applyFill="1" applyBorder="1" applyAlignment="1" applyProtection="1">
      <alignment vertical="center" wrapText="1"/>
    </xf>
    <xf numFmtId="0" fontId="5" fillId="7" borderId="11" xfId="0" applyFont="1" applyFill="1" applyBorder="1" applyAlignment="1" applyProtection="1">
      <alignment vertical="center" wrapText="1"/>
    </xf>
    <xf numFmtId="0" fontId="5" fillId="7" borderId="1" xfId="0" applyFont="1" applyFill="1" applyBorder="1" applyAlignment="1" applyProtection="1">
      <alignment vertical="center" wrapText="1"/>
    </xf>
    <xf numFmtId="0" fontId="4" fillId="7" borderId="4" xfId="0" applyFont="1" applyFill="1" applyBorder="1" applyAlignment="1" applyProtection="1">
      <alignment horizontal="center" vertical="center" wrapText="1"/>
    </xf>
    <xf numFmtId="0" fontId="4" fillId="7" borderId="11" xfId="0" applyFont="1" applyFill="1" applyBorder="1" applyAlignment="1" applyProtection="1">
      <alignment horizontal="center" vertical="center" wrapText="1"/>
    </xf>
    <xf numFmtId="0" fontId="4" fillId="7" borderId="1" xfId="0" applyFont="1" applyFill="1" applyBorder="1" applyAlignment="1" applyProtection="1">
      <alignment horizontal="center" vertical="center" wrapText="1"/>
    </xf>
    <xf numFmtId="0" fontId="4" fillId="5" borderId="4" xfId="0" applyFont="1" applyFill="1" applyBorder="1" applyAlignment="1" applyProtection="1">
      <alignment horizontal="left" vertical="center" wrapText="1"/>
    </xf>
    <xf numFmtId="0" fontId="4" fillId="5" borderId="11" xfId="0" applyFont="1" applyFill="1" applyBorder="1" applyAlignment="1" applyProtection="1">
      <alignment horizontal="left" vertical="center" wrapText="1"/>
    </xf>
    <xf numFmtId="0" fontId="4" fillId="5" borderId="1" xfId="0" applyFont="1" applyFill="1" applyBorder="1" applyAlignment="1" applyProtection="1">
      <alignment horizontal="left" vertical="center" wrapText="1"/>
    </xf>
    <xf numFmtId="49" fontId="5" fillId="0" borderId="18" xfId="0" applyNumberFormat="1" applyFont="1" applyBorder="1" applyAlignment="1" applyProtection="1">
      <alignment horizontal="center" vertical="center" wrapText="1"/>
    </xf>
    <xf numFmtId="49" fontId="5" fillId="0" borderId="19" xfId="0" applyNumberFormat="1" applyFont="1" applyBorder="1" applyAlignment="1" applyProtection="1">
      <alignment horizontal="center" vertical="center" wrapText="1"/>
    </xf>
    <xf numFmtId="49" fontId="5" fillId="0" borderId="17" xfId="0" applyNumberFormat="1" applyFont="1" applyBorder="1" applyAlignment="1" applyProtection="1">
      <alignment horizontal="center" vertical="center" wrapText="1"/>
    </xf>
    <xf numFmtId="0" fontId="4" fillId="0" borderId="4" xfId="0" applyFont="1" applyFill="1" applyBorder="1" applyAlignment="1" applyProtection="1">
      <alignment horizontal="center" vertical="center"/>
    </xf>
    <xf numFmtId="0" fontId="4" fillId="0" borderId="11" xfId="0" applyFont="1" applyFill="1" applyBorder="1" applyAlignment="1" applyProtection="1">
      <alignment horizontal="center" vertical="center"/>
    </xf>
    <xf numFmtId="0" fontId="4" fillId="0" borderId="1" xfId="0" applyFont="1" applyFill="1" applyBorder="1" applyAlignment="1" applyProtection="1">
      <alignment horizontal="center" vertical="center"/>
    </xf>
    <xf numFmtId="0" fontId="4" fillId="11" borderId="4" xfId="0" applyFont="1" applyFill="1" applyBorder="1" applyAlignment="1" applyProtection="1">
      <alignment horizontal="left" vertical="center" wrapText="1"/>
    </xf>
    <xf numFmtId="0" fontId="4" fillId="11" borderId="11" xfId="0" applyFont="1" applyFill="1" applyBorder="1" applyAlignment="1" applyProtection="1">
      <alignment horizontal="left" vertical="center" wrapText="1"/>
    </xf>
    <xf numFmtId="0" fontId="4" fillId="11" borderId="1" xfId="0" applyFont="1" applyFill="1" applyBorder="1" applyAlignment="1" applyProtection="1">
      <alignment horizontal="left" vertical="center" wrapText="1"/>
    </xf>
    <xf numFmtId="0" fontId="5" fillId="7" borderId="4" xfId="0" applyFont="1" applyFill="1" applyBorder="1" applyAlignment="1" applyProtection="1">
      <alignment horizontal="left" vertical="center" wrapText="1"/>
    </xf>
    <xf numFmtId="0" fontId="5" fillId="7" borderId="11" xfId="0" applyFont="1" applyFill="1" applyBorder="1" applyAlignment="1" applyProtection="1">
      <alignment horizontal="left" vertical="center" wrapText="1"/>
    </xf>
    <xf numFmtId="0" fontId="5" fillId="7" borderId="1" xfId="0" applyFont="1" applyFill="1" applyBorder="1" applyAlignment="1" applyProtection="1">
      <alignment horizontal="left" vertical="center" wrapText="1"/>
    </xf>
    <xf numFmtId="0" fontId="7" fillId="12" borderId="5" xfId="0" applyFont="1" applyFill="1" applyBorder="1" applyAlignment="1" applyProtection="1">
      <alignment horizontal="left" vertical="center" wrapText="1"/>
      <protection locked="0"/>
    </xf>
    <xf numFmtId="164" fontId="5" fillId="0" borderId="21" xfId="0" applyNumberFormat="1" applyFont="1" applyFill="1" applyBorder="1" applyAlignment="1" applyProtection="1">
      <alignment horizontal="center" vertical="center" wrapText="1"/>
    </xf>
    <xf numFmtId="0" fontId="8" fillId="6" borderId="4" xfId="0" applyFont="1" applyFill="1" applyBorder="1" applyAlignment="1" applyProtection="1">
      <alignment horizontal="center" vertical="center"/>
    </xf>
    <xf numFmtId="0" fontId="8" fillId="6" borderId="11" xfId="0" applyFont="1" applyFill="1" applyBorder="1" applyAlignment="1" applyProtection="1">
      <alignment horizontal="center" vertical="center"/>
    </xf>
    <xf numFmtId="0" fontId="5" fillId="6" borderId="4" xfId="0" applyFont="1" applyFill="1" applyBorder="1" applyAlignment="1" applyProtection="1">
      <alignment horizontal="center" vertical="center"/>
    </xf>
    <xf numFmtId="0" fontId="5" fillId="6" borderId="11" xfId="0" applyFont="1" applyFill="1" applyBorder="1" applyAlignment="1" applyProtection="1">
      <alignment horizontal="center" vertical="center"/>
    </xf>
    <xf numFmtId="0" fontId="16" fillId="0" borderId="0" xfId="0" applyFont="1" applyBorder="1" applyAlignment="1" applyProtection="1">
      <alignment horizontal="left" vertical="center"/>
    </xf>
    <xf numFmtId="172" fontId="16" fillId="0" borderId="0" xfId="0" applyNumberFormat="1" applyFont="1" applyFill="1" applyBorder="1" applyAlignment="1" applyProtection="1">
      <alignment horizontal="left" vertical="center"/>
    </xf>
    <xf numFmtId="0" fontId="0" fillId="0" borderId="0" xfId="0" applyAlignment="1" applyProtection="1">
      <alignment horizontal="left" vertical="center"/>
    </xf>
    <xf numFmtId="0" fontId="0" fillId="0" borderId="0" xfId="0" applyBorder="1" applyAlignment="1"/>
    <xf numFmtId="169" fontId="17" fillId="12" borderId="23" xfId="0" applyNumberFormat="1" applyFont="1" applyFill="1" applyBorder="1" applyAlignment="1" applyProtection="1">
      <alignment horizontal="center" vertical="center" wrapText="1"/>
      <protection locked="0"/>
    </xf>
    <xf numFmtId="169" fontId="17" fillId="12" borderId="14" xfId="0" applyNumberFormat="1" applyFont="1" applyFill="1" applyBorder="1" applyAlignment="1" applyProtection="1">
      <alignment horizontal="center" vertical="center" wrapText="1"/>
      <protection locked="0"/>
    </xf>
    <xf numFmtId="169" fontId="17" fillId="12" borderId="10" xfId="0" applyNumberFormat="1" applyFont="1" applyFill="1" applyBorder="1" applyAlignment="1" applyProtection="1">
      <alignment horizontal="center" vertical="center" wrapText="1"/>
      <protection locked="0"/>
    </xf>
    <xf numFmtId="0" fontId="0" fillId="7" borderId="11" xfId="0" applyFill="1" applyBorder="1" applyAlignment="1">
      <alignment wrapText="1"/>
    </xf>
    <xf numFmtId="0" fontId="0" fillId="7" borderId="1" xfId="0" applyFill="1" applyBorder="1" applyAlignment="1">
      <alignment wrapText="1"/>
    </xf>
    <xf numFmtId="0" fontId="27" fillId="0" borderId="0" xfId="0" applyFont="1" applyBorder="1" applyAlignment="1">
      <alignment horizontal="left"/>
    </xf>
    <xf numFmtId="0" fontId="27" fillId="0" borderId="0" xfId="0" applyFont="1" applyBorder="1" applyAlignment="1" applyProtection="1">
      <alignment horizontal="left" vertical="top" wrapText="1"/>
    </xf>
    <xf numFmtId="169" fontId="17" fillId="9" borderId="29" xfId="0" applyNumberFormat="1" applyFont="1" applyFill="1" applyBorder="1" applyAlignment="1" applyProtection="1">
      <alignment horizontal="center" vertical="center"/>
      <protection hidden="1"/>
    </xf>
    <xf numFmtId="0" fontId="10" fillId="0" borderId="2" xfId="0" quotePrefix="1" applyFont="1" applyBorder="1" applyAlignment="1" applyProtection="1">
      <alignment horizontal="left" vertical="center" wrapText="1"/>
      <protection locked="0"/>
    </xf>
    <xf numFmtId="0" fontId="10" fillId="0" borderId="2" xfId="0" applyFont="1" applyBorder="1" applyAlignment="1" applyProtection="1">
      <alignment horizontal="left" vertical="center" wrapText="1"/>
      <protection locked="0"/>
    </xf>
    <xf numFmtId="0" fontId="4" fillId="7" borderId="24" xfId="0" applyFont="1" applyFill="1" applyBorder="1" applyAlignment="1" applyProtection="1">
      <alignment horizontal="center" vertical="center" wrapText="1"/>
    </xf>
  </cellXfs>
  <cellStyles count="6">
    <cellStyle name="Comma 2" xfId="3"/>
    <cellStyle name="Normal" xfId="0" builtinId="0"/>
    <cellStyle name="Normal 2" xfId="1"/>
    <cellStyle name="Normal 4" xfId="4"/>
    <cellStyle name="Percent" xfId="2" builtinId="5"/>
    <cellStyle name="Percent 3" xfId="5"/>
  </cellStyles>
  <dxfs count="48">
    <dxf>
      <font>
        <b/>
        <i val="0"/>
        <condense val="0"/>
        <extend val="0"/>
        <color indexed="10"/>
      </font>
    </dxf>
    <dxf>
      <font>
        <b/>
        <i val="0"/>
        <condense val="0"/>
        <extend val="0"/>
        <color indexed="10"/>
      </font>
    </dxf>
    <dxf>
      <font>
        <b/>
        <i val="0"/>
        <condense val="0"/>
        <extend val="0"/>
        <color indexed="10"/>
      </font>
    </dxf>
    <dxf>
      <font>
        <color auto="1"/>
      </font>
      <fill>
        <patternFill>
          <bgColor rgb="FFFF0000"/>
        </patternFill>
      </fill>
    </dxf>
    <dxf>
      <font>
        <b/>
        <i val="0"/>
        <condense val="0"/>
        <extend val="0"/>
        <color indexed="10"/>
      </font>
    </dxf>
    <dxf>
      <font>
        <b/>
        <i val="0"/>
        <condense val="0"/>
        <extend val="0"/>
        <color indexed="10"/>
      </font>
    </dxf>
    <dxf>
      <font>
        <b/>
        <i val="0"/>
        <condense val="0"/>
        <extend val="0"/>
        <color indexed="10"/>
      </font>
    </dxf>
    <dxf>
      <font>
        <color auto="1"/>
      </font>
      <fill>
        <patternFill>
          <bgColor rgb="FFFF0000"/>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color auto="1"/>
      </font>
      <fill>
        <patternFill>
          <bgColor rgb="FFFF0000"/>
        </patternFill>
      </fill>
    </dxf>
    <dxf>
      <font>
        <b/>
        <i val="0"/>
        <condense val="0"/>
        <extend val="0"/>
        <color indexed="10"/>
      </font>
    </dxf>
    <dxf>
      <font>
        <b/>
        <i val="0"/>
        <condense val="0"/>
        <extend val="0"/>
        <color indexed="10"/>
      </font>
    </dxf>
    <dxf>
      <font>
        <b/>
        <i val="0"/>
        <condense val="0"/>
        <extend val="0"/>
        <color indexed="10"/>
      </font>
    </dxf>
    <dxf>
      <font>
        <color auto="1"/>
      </font>
      <fill>
        <patternFill>
          <bgColor rgb="FFFF0000"/>
        </patternFill>
      </fill>
    </dxf>
    <dxf>
      <font>
        <b/>
        <i val="0"/>
        <condense val="0"/>
        <extend val="0"/>
        <color indexed="10"/>
      </font>
    </dxf>
    <dxf>
      <font>
        <b/>
        <i val="0"/>
        <condense val="0"/>
        <extend val="0"/>
        <color indexed="10"/>
      </font>
    </dxf>
    <dxf>
      <font>
        <b/>
        <i val="0"/>
        <condense val="0"/>
        <extend val="0"/>
        <color indexed="10"/>
      </font>
    </dxf>
    <dxf>
      <font>
        <color auto="1"/>
      </font>
      <fill>
        <patternFill>
          <bgColor rgb="FFFF0000"/>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ill>
        <patternFill>
          <bgColor rgb="FFFF0000"/>
        </patternFill>
      </fill>
    </dxf>
    <dxf>
      <fill>
        <patternFill>
          <bgColor rgb="FFFF0000"/>
        </patternFill>
      </fill>
    </dxf>
    <dxf>
      <fill>
        <patternFill>
          <bgColor rgb="FFFF0000"/>
        </patternFill>
      </fill>
    </dxf>
    <dxf>
      <font>
        <b/>
        <i val="0"/>
        <condense val="0"/>
        <extend val="0"/>
        <color indexed="10"/>
      </font>
    </dxf>
    <dxf>
      <fill>
        <patternFill>
          <bgColor rgb="FFFF0000"/>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s>
  <tableStyles count="0" defaultTableStyle="TableStyleMedium9" defaultPivotStyle="PivotStyleLight16"/>
  <colors>
    <mruColors>
      <color rgb="FFFFFF99"/>
      <color rgb="FFFFFFCC"/>
      <color rgb="FFFFFF00"/>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9</xdr:col>
      <xdr:colOff>95251</xdr:colOff>
      <xdr:row>7</xdr:row>
      <xdr:rowOff>48042</xdr:rowOff>
    </xdr:to>
    <xdr:pic>
      <xdr:nvPicPr>
        <xdr:cNvPr id="2" name="Picture 1"/>
        <xdr:cNvPicPr>
          <a:picLocks noChangeAspect="1"/>
        </xdr:cNvPicPr>
      </xdr:nvPicPr>
      <xdr:blipFill>
        <a:blip xmlns:r="http://schemas.openxmlformats.org/officeDocument/2006/relationships" r:embed="rId1"/>
        <a:stretch>
          <a:fillRect/>
        </a:stretch>
      </xdr:blipFill>
      <xdr:spPr>
        <a:xfrm>
          <a:off x="1" y="0"/>
          <a:ext cx="5581650" cy="118151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eacea.ec.europa.eu/sites/eacea-site/files/annex_3.1_coop2020_budget_excel_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
      <sheetName val="1 Consolidated Summary Budget"/>
      <sheetName val="2 Expenditure per partner"/>
      <sheetName val="3 Expenditure per WPs"/>
      <sheetName val="Countries"/>
      <sheetName val="Sheet1"/>
    </sheetNames>
    <sheetDataSet>
      <sheetData sheetId="0"/>
      <sheetData sheetId="1"/>
      <sheetData sheetId="2">
        <row r="7">
          <cell r="G7" t="str">
            <v>2
Communication, promotion and dissemination costs and costs of exploitation of results</v>
          </cell>
          <cell r="H7" t="str">
            <v xml:space="preserve">3
Travel and subsistence costs </v>
          </cell>
          <cell r="L7" t="str">
            <v>5
Indirect costs</v>
          </cell>
        </row>
        <row r="8">
          <cell r="I8" t="str">
            <v>4.1
Salaries</v>
          </cell>
        </row>
      </sheetData>
      <sheetData sheetId="3"/>
      <sheetData sheetId="4"/>
      <sheetData sheetId="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P22"/>
  <sheetViews>
    <sheetView zoomScale="90" zoomScaleNormal="90" workbookViewId="0">
      <selection sqref="A1:P8"/>
    </sheetView>
  </sheetViews>
  <sheetFormatPr defaultColWidth="9.140625" defaultRowHeight="12.75" x14ac:dyDescent="0.2"/>
  <cols>
    <col min="1" max="16384" width="9.140625" style="279"/>
  </cols>
  <sheetData>
    <row r="1" spans="1:16" x14ac:dyDescent="0.2">
      <c r="A1" s="333"/>
      <c r="B1" s="333"/>
      <c r="C1" s="333"/>
      <c r="D1" s="333"/>
      <c r="E1" s="333"/>
      <c r="F1" s="333"/>
      <c r="G1" s="333"/>
      <c r="H1" s="333"/>
      <c r="I1" s="333"/>
      <c r="J1" s="333"/>
      <c r="K1" s="333"/>
      <c r="L1" s="333"/>
      <c r="M1" s="333"/>
      <c r="N1" s="333"/>
      <c r="O1" s="333"/>
      <c r="P1" s="333"/>
    </row>
    <row r="2" spans="1:16" x14ac:dyDescent="0.2">
      <c r="A2" s="333"/>
      <c r="B2" s="333"/>
      <c r="C2" s="333"/>
      <c r="D2" s="333"/>
      <c r="E2" s="333"/>
      <c r="F2" s="333"/>
      <c r="G2" s="333"/>
      <c r="H2" s="333"/>
      <c r="I2" s="333"/>
      <c r="J2" s="333"/>
      <c r="K2" s="333"/>
      <c r="L2" s="333"/>
      <c r="M2" s="333"/>
      <c r="N2" s="333"/>
      <c r="O2" s="333"/>
      <c r="P2" s="333"/>
    </row>
    <row r="3" spans="1:16" x14ac:dyDescent="0.2">
      <c r="A3" s="333"/>
      <c r="B3" s="333"/>
      <c r="C3" s="333"/>
      <c r="D3" s="333"/>
      <c r="E3" s="333"/>
      <c r="F3" s="333"/>
      <c r="G3" s="333"/>
      <c r="H3" s="333"/>
      <c r="I3" s="333"/>
      <c r="J3" s="333"/>
      <c r="K3" s="333"/>
      <c r="L3" s="333"/>
      <c r="M3" s="333"/>
      <c r="N3" s="333"/>
      <c r="O3" s="333"/>
      <c r="P3" s="333"/>
    </row>
    <row r="4" spans="1:16" x14ac:dyDescent="0.2">
      <c r="A4" s="333"/>
      <c r="B4" s="333"/>
      <c r="C4" s="333"/>
      <c r="D4" s="333"/>
      <c r="E4" s="333"/>
      <c r="F4" s="333"/>
      <c r="G4" s="333"/>
      <c r="H4" s="333"/>
      <c r="I4" s="333"/>
      <c r="J4" s="333"/>
      <c r="K4" s="333"/>
      <c r="L4" s="333"/>
      <c r="M4" s="333"/>
      <c r="N4" s="333"/>
      <c r="O4" s="333"/>
      <c r="P4" s="333"/>
    </row>
    <row r="5" spans="1:16" x14ac:dyDescent="0.2">
      <c r="A5" s="333"/>
      <c r="B5" s="333"/>
      <c r="C5" s="333"/>
      <c r="D5" s="333"/>
      <c r="E5" s="333"/>
      <c r="F5" s="333"/>
      <c r="G5" s="333"/>
      <c r="H5" s="333"/>
      <c r="I5" s="333"/>
      <c r="J5" s="333"/>
      <c r="K5" s="333"/>
      <c r="L5" s="333"/>
      <c r="M5" s="333"/>
      <c r="N5" s="333"/>
      <c r="O5" s="333"/>
      <c r="P5" s="333"/>
    </row>
    <row r="6" spans="1:16" x14ac:dyDescent="0.2">
      <c r="A6" s="333"/>
      <c r="B6" s="333"/>
      <c r="C6" s="333"/>
      <c r="D6" s="333"/>
      <c r="E6" s="333"/>
      <c r="F6" s="333"/>
      <c r="G6" s="333"/>
      <c r="H6" s="333"/>
      <c r="I6" s="333"/>
      <c r="J6" s="333"/>
      <c r="K6" s="333"/>
      <c r="L6" s="333"/>
      <c r="M6" s="333"/>
      <c r="N6" s="333"/>
      <c r="O6" s="333"/>
      <c r="P6" s="333"/>
    </row>
    <row r="7" spans="1:16" x14ac:dyDescent="0.2">
      <c r="A7" s="333"/>
      <c r="B7" s="333"/>
      <c r="C7" s="333"/>
      <c r="D7" s="333"/>
      <c r="E7" s="333"/>
      <c r="F7" s="333"/>
      <c r="G7" s="333"/>
      <c r="H7" s="333"/>
      <c r="I7" s="333"/>
      <c r="J7" s="333"/>
      <c r="K7" s="333"/>
      <c r="L7" s="333"/>
      <c r="M7" s="333"/>
      <c r="N7" s="333"/>
      <c r="O7" s="333"/>
      <c r="P7" s="333"/>
    </row>
    <row r="8" spans="1:16" s="92" customFormat="1" ht="11.45" customHeight="1" x14ac:dyDescent="0.2">
      <c r="A8" s="334"/>
      <c r="B8" s="334"/>
      <c r="C8" s="334"/>
      <c r="D8" s="334"/>
      <c r="E8" s="334"/>
      <c r="F8" s="334"/>
      <c r="G8" s="334"/>
      <c r="H8" s="334"/>
      <c r="I8" s="334"/>
      <c r="J8" s="334"/>
      <c r="K8" s="334"/>
      <c r="L8" s="334"/>
      <c r="M8" s="334"/>
      <c r="N8" s="334"/>
      <c r="O8" s="334"/>
      <c r="P8" s="334"/>
    </row>
    <row r="9" spans="1:16" s="92" customFormat="1" ht="27.6" customHeight="1" x14ac:dyDescent="0.2">
      <c r="A9" s="338" t="s">
        <v>169</v>
      </c>
      <c r="B9" s="339"/>
      <c r="C9" s="339"/>
      <c r="D9" s="339"/>
      <c r="E9" s="339"/>
      <c r="F9" s="339"/>
      <c r="G9" s="339"/>
      <c r="H9" s="339"/>
      <c r="I9" s="339"/>
      <c r="J9" s="339"/>
      <c r="K9" s="339"/>
      <c r="L9" s="339"/>
      <c r="M9" s="339"/>
      <c r="N9" s="339"/>
      <c r="O9" s="339"/>
      <c r="P9" s="340"/>
    </row>
    <row r="10" spans="1:16" s="92" customFormat="1" ht="22.9" customHeight="1" x14ac:dyDescent="0.2">
      <c r="A10" s="338" t="s">
        <v>170</v>
      </c>
      <c r="B10" s="339"/>
      <c r="C10" s="339"/>
      <c r="D10" s="339"/>
      <c r="E10" s="339"/>
      <c r="F10" s="339"/>
      <c r="G10" s="339"/>
      <c r="H10" s="339"/>
      <c r="I10" s="339"/>
      <c r="J10" s="339"/>
      <c r="K10" s="339"/>
      <c r="L10" s="339"/>
      <c r="M10" s="339"/>
      <c r="N10" s="339"/>
      <c r="O10" s="339"/>
      <c r="P10" s="340"/>
    </row>
    <row r="11" spans="1:16" s="293" customFormat="1" x14ac:dyDescent="0.2">
      <c r="A11" s="300"/>
      <c r="B11" s="300"/>
      <c r="C11" s="300"/>
      <c r="D11" s="300"/>
      <c r="E11" s="300"/>
      <c r="F11" s="300"/>
      <c r="G11" s="300"/>
      <c r="H11" s="300"/>
      <c r="I11" s="301"/>
      <c r="J11" s="301"/>
      <c r="K11" s="301"/>
      <c r="L11" s="301"/>
      <c r="M11" s="301"/>
      <c r="N11" s="301"/>
      <c r="O11" s="301"/>
      <c r="P11" s="301"/>
    </row>
    <row r="12" spans="1:16" s="294" customFormat="1" ht="168.75" customHeight="1" x14ac:dyDescent="0.2">
      <c r="A12" s="325" t="s">
        <v>158</v>
      </c>
      <c r="B12" s="326"/>
      <c r="C12" s="326"/>
      <c r="D12" s="326"/>
      <c r="E12" s="326"/>
      <c r="F12" s="326"/>
      <c r="G12" s="326"/>
      <c r="H12" s="326"/>
      <c r="I12" s="326"/>
      <c r="J12" s="326"/>
      <c r="K12" s="326"/>
      <c r="L12" s="326"/>
      <c r="M12" s="326"/>
      <c r="N12" s="326"/>
      <c r="O12" s="326"/>
      <c r="P12" s="327"/>
    </row>
    <row r="13" spans="1:16" s="295" customFormat="1" ht="209.25" customHeight="1" x14ac:dyDescent="0.2">
      <c r="A13" s="322" t="s">
        <v>168</v>
      </c>
      <c r="B13" s="331"/>
      <c r="C13" s="331"/>
      <c r="D13" s="331"/>
      <c r="E13" s="331"/>
      <c r="F13" s="331"/>
      <c r="G13" s="331"/>
      <c r="H13" s="331"/>
      <c r="I13" s="331"/>
      <c r="J13" s="331"/>
      <c r="K13" s="331"/>
      <c r="L13" s="331"/>
      <c r="M13" s="331"/>
      <c r="N13" s="331"/>
      <c r="O13" s="331"/>
      <c r="P13" s="332"/>
    </row>
    <row r="14" spans="1:16" s="295" customFormat="1" ht="21" customHeight="1" x14ac:dyDescent="0.2">
      <c r="A14" s="307" t="s">
        <v>153</v>
      </c>
      <c r="B14" s="308"/>
      <c r="C14" s="308"/>
      <c r="D14" s="308"/>
      <c r="E14" s="308"/>
      <c r="F14" s="308"/>
      <c r="G14" s="308"/>
      <c r="H14" s="308"/>
      <c r="I14" s="308"/>
      <c r="J14" s="308"/>
      <c r="K14" s="308"/>
      <c r="L14" s="308"/>
      <c r="M14" s="308"/>
      <c r="N14" s="308"/>
      <c r="O14" s="308"/>
      <c r="P14" s="309"/>
    </row>
    <row r="15" spans="1:16" s="295" customFormat="1" ht="222.75" customHeight="1" x14ac:dyDescent="0.2">
      <c r="A15" s="341" t="s">
        <v>156</v>
      </c>
      <c r="B15" s="342"/>
      <c r="C15" s="342"/>
      <c r="D15" s="342"/>
      <c r="E15" s="342"/>
      <c r="F15" s="342"/>
      <c r="G15" s="342"/>
      <c r="H15" s="342"/>
      <c r="I15" s="342"/>
      <c r="J15" s="342"/>
      <c r="K15" s="342"/>
      <c r="L15" s="342"/>
      <c r="M15" s="342"/>
      <c r="N15" s="342"/>
      <c r="O15" s="342"/>
      <c r="P15" s="343"/>
    </row>
    <row r="16" spans="1:16" s="296" customFormat="1" ht="134.25" customHeight="1" x14ac:dyDescent="0.2">
      <c r="A16" s="322" t="s">
        <v>165</v>
      </c>
      <c r="B16" s="323"/>
      <c r="C16" s="323"/>
      <c r="D16" s="323"/>
      <c r="E16" s="323"/>
      <c r="F16" s="323"/>
      <c r="G16" s="323"/>
      <c r="H16" s="323"/>
      <c r="I16" s="323"/>
      <c r="J16" s="323"/>
      <c r="K16" s="323"/>
      <c r="L16" s="323"/>
      <c r="M16" s="323"/>
      <c r="N16" s="323"/>
      <c r="O16" s="323"/>
      <c r="P16" s="324"/>
    </row>
    <row r="17" spans="1:16" s="296" customFormat="1" ht="73.5" customHeight="1" x14ac:dyDescent="0.2">
      <c r="A17" s="322" t="s">
        <v>159</v>
      </c>
      <c r="B17" s="323"/>
      <c r="C17" s="323"/>
      <c r="D17" s="323"/>
      <c r="E17" s="323"/>
      <c r="F17" s="323"/>
      <c r="G17" s="323"/>
      <c r="H17" s="323"/>
      <c r="I17" s="323"/>
      <c r="J17" s="323"/>
      <c r="K17" s="323"/>
      <c r="L17" s="323"/>
      <c r="M17" s="323"/>
      <c r="N17" s="323"/>
      <c r="O17" s="323"/>
      <c r="P17" s="324"/>
    </row>
    <row r="18" spans="1:16" s="296" customFormat="1" ht="56.25" customHeight="1" x14ac:dyDescent="0.2">
      <c r="A18" s="322" t="s">
        <v>154</v>
      </c>
      <c r="B18" s="323"/>
      <c r="C18" s="323"/>
      <c r="D18" s="323"/>
      <c r="E18" s="323"/>
      <c r="F18" s="323"/>
      <c r="G18" s="323"/>
      <c r="H18" s="323"/>
      <c r="I18" s="323"/>
      <c r="J18" s="323"/>
      <c r="K18" s="323"/>
      <c r="L18" s="323"/>
      <c r="M18" s="323"/>
      <c r="N18" s="323"/>
      <c r="O18" s="323"/>
      <c r="P18" s="324"/>
    </row>
    <row r="19" spans="1:16" s="296" customFormat="1" ht="91.5" customHeight="1" x14ac:dyDescent="0.2">
      <c r="A19" s="322" t="s">
        <v>166</v>
      </c>
      <c r="B19" s="323"/>
      <c r="C19" s="323"/>
      <c r="D19" s="323"/>
      <c r="E19" s="323"/>
      <c r="F19" s="323"/>
      <c r="G19" s="323"/>
      <c r="H19" s="323"/>
      <c r="I19" s="323"/>
      <c r="J19" s="323"/>
      <c r="K19" s="323"/>
      <c r="L19" s="323"/>
      <c r="M19" s="323"/>
      <c r="N19" s="323"/>
      <c r="O19" s="323"/>
      <c r="P19" s="324"/>
    </row>
    <row r="20" spans="1:16" s="296" customFormat="1" ht="51" customHeight="1" x14ac:dyDescent="0.2">
      <c r="A20" s="322" t="s">
        <v>155</v>
      </c>
      <c r="B20" s="323"/>
      <c r="C20" s="323"/>
      <c r="D20" s="323"/>
      <c r="E20" s="323"/>
      <c r="F20" s="323"/>
      <c r="G20" s="323"/>
      <c r="H20" s="323"/>
      <c r="I20" s="323"/>
      <c r="J20" s="323"/>
      <c r="K20" s="323"/>
      <c r="L20" s="323"/>
      <c r="M20" s="323"/>
      <c r="N20" s="323"/>
      <c r="O20" s="323"/>
      <c r="P20" s="324"/>
    </row>
    <row r="21" spans="1:16" s="296" customFormat="1" ht="66.599999999999994" customHeight="1" x14ac:dyDescent="0.2">
      <c r="A21" s="335" t="s">
        <v>167</v>
      </c>
      <c r="B21" s="336"/>
      <c r="C21" s="336"/>
      <c r="D21" s="336"/>
      <c r="E21" s="336"/>
      <c r="F21" s="336"/>
      <c r="G21" s="336"/>
      <c r="H21" s="336"/>
      <c r="I21" s="336"/>
      <c r="J21" s="336"/>
      <c r="K21" s="336"/>
      <c r="L21" s="336"/>
      <c r="M21" s="336"/>
      <c r="N21" s="336"/>
      <c r="O21" s="336"/>
      <c r="P21" s="337"/>
    </row>
    <row r="22" spans="1:16" s="294" customFormat="1" ht="192.75" customHeight="1" x14ac:dyDescent="0.2">
      <c r="A22" s="328" t="s">
        <v>163</v>
      </c>
      <c r="B22" s="329"/>
      <c r="C22" s="329"/>
      <c r="D22" s="329"/>
      <c r="E22" s="329"/>
      <c r="F22" s="329"/>
      <c r="G22" s="329"/>
      <c r="H22" s="329"/>
      <c r="I22" s="329"/>
      <c r="J22" s="329"/>
      <c r="K22" s="329"/>
      <c r="L22" s="329"/>
      <c r="M22" s="329"/>
      <c r="N22" s="329"/>
      <c r="O22" s="329"/>
      <c r="P22" s="330"/>
    </row>
  </sheetData>
  <sheetProtection algorithmName="SHA-512" hashValue="5r5Yk0H3qP/lovoAtWkRPab+VAtrNIP1D794RV8WmO1Ou8z2TzF2hu1WAIpLLdg6BDrP1FKJeRROwcbBxt35Jg==" saltValue="mZBkwdvhN355S0VymQSkrQ==" spinCount="100000" sheet="1" objects="1" scenarios="1"/>
  <mergeCells count="13">
    <mergeCell ref="A16:P16"/>
    <mergeCell ref="A12:P12"/>
    <mergeCell ref="A22:P22"/>
    <mergeCell ref="A13:P13"/>
    <mergeCell ref="A1:P8"/>
    <mergeCell ref="A21:P21"/>
    <mergeCell ref="A10:P10"/>
    <mergeCell ref="A17:P17"/>
    <mergeCell ref="A18:P18"/>
    <mergeCell ref="A19:P19"/>
    <mergeCell ref="A20:P20"/>
    <mergeCell ref="A15:P15"/>
    <mergeCell ref="A9:P9"/>
  </mergeCells>
  <pageMargins left="0.7" right="0.7" top="0.75" bottom="0.75" header="0.3" footer="0.3"/>
  <pageSetup paperSize="9" orientation="portrait" verticalDpi="90"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185"/>
  <sheetViews>
    <sheetView view="pageBreakPreview" zoomScale="70" zoomScaleNormal="100" zoomScaleSheetLayoutView="70" workbookViewId="0">
      <pane xSplit="8" ySplit="7" topLeftCell="I98" activePane="bottomRight" state="frozen"/>
      <selection sqref="A1:L1"/>
      <selection pane="topRight" sqref="A1:L1"/>
      <selection pane="bottomLeft" sqref="A1:L1"/>
      <selection pane="bottomRight" activeCell="K133" sqref="K133"/>
    </sheetView>
  </sheetViews>
  <sheetFormatPr defaultColWidth="9.140625" defaultRowHeight="15" x14ac:dyDescent="0.2"/>
  <cols>
    <col min="1" max="1" width="12.7109375" style="1" customWidth="1"/>
    <col min="2" max="6" width="15.28515625" style="15" customWidth="1"/>
    <col min="7" max="7" width="19.7109375" style="15" customWidth="1"/>
    <col min="8" max="8" width="26.28515625" style="20" customWidth="1"/>
    <col min="9" max="9" width="21.28515625" style="20" customWidth="1"/>
    <col min="10" max="11" width="25.28515625" style="4" customWidth="1"/>
    <col min="12" max="12" width="24.28515625" style="4" customWidth="1"/>
    <col min="13" max="13" width="21.85546875" style="4" hidden="1" customWidth="1"/>
    <col min="14" max="14" width="16.28515625" style="15" hidden="1" customWidth="1"/>
    <col min="15" max="15" width="18.7109375" style="15" hidden="1" customWidth="1"/>
    <col min="16" max="16" width="16.28515625" style="15" hidden="1" customWidth="1"/>
    <col min="17" max="17" width="28.42578125" style="15" hidden="1" customWidth="1"/>
    <col min="18" max="16384" width="9.140625" style="15"/>
  </cols>
  <sheetData>
    <row r="1" spans="1:17" s="3" customFormat="1" ht="24" customHeight="1" x14ac:dyDescent="0.2">
      <c r="A1" s="520" t="s">
        <v>177</v>
      </c>
      <c r="B1" s="520"/>
      <c r="C1" s="520"/>
      <c r="D1" s="520"/>
      <c r="E1" s="520"/>
      <c r="F1" s="520"/>
      <c r="G1" s="520"/>
      <c r="H1" s="520"/>
      <c r="I1" s="520"/>
      <c r="J1" s="520"/>
      <c r="K1" s="520"/>
      <c r="L1" s="520"/>
      <c r="M1" s="184"/>
      <c r="P1" s="5"/>
    </row>
    <row r="2" spans="1:17" s="5" customFormat="1" ht="20.25" customHeight="1" x14ac:dyDescent="0.2">
      <c r="A2" s="491" t="s">
        <v>82</v>
      </c>
      <c r="B2" s="492"/>
      <c r="C2" s="492"/>
      <c r="D2" s="492"/>
      <c r="E2" s="492"/>
      <c r="F2" s="493"/>
      <c r="G2" s="422"/>
      <c r="H2" s="423"/>
      <c r="I2" s="423"/>
      <c r="J2" s="423"/>
      <c r="K2" s="423"/>
      <c r="L2" s="423"/>
      <c r="M2" s="59"/>
    </row>
    <row r="3" spans="1:17" s="5" customFormat="1" ht="20.25" customHeight="1" x14ac:dyDescent="0.2">
      <c r="A3" s="491" t="s">
        <v>15</v>
      </c>
      <c r="B3" s="492"/>
      <c r="C3" s="492"/>
      <c r="D3" s="492"/>
      <c r="E3" s="492"/>
      <c r="F3" s="493"/>
      <c r="G3" s="485">
        <f>'1 Consolidated Summary  Budget'!D4</f>
        <v>0</v>
      </c>
      <c r="H3" s="486"/>
      <c r="I3" s="486"/>
      <c r="J3" s="486"/>
      <c r="K3" s="486"/>
      <c r="L3" s="486"/>
      <c r="M3" s="59"/>
    </row>
    <row r="4" spans="1:17" s="5" customFormat="1" ht="20.25" customHeight="1" thickBot="1" x14ac:dyDescent="0.25">
      <c r="A4" s="491" t="str">
        <f>'1 Consolidated Summary  Budget'!A5:C5</f>
        <v>Implementation period of the project:</v>
      </c>
      <c r="B4" s="492"/>
      <c r="C4" s="492"/>
      <c r="D4" s="492"/>
      <c r="E4" s="492"/>
      <c r="F4" s="493"/>
      <c r="G4" s="196" t="str">
        <f>'1 Consolidated Summary  Budget'!D5</f>
        <v>from:</v>
      </c>
      <c r="H4" s="197">
        <f>'1 Consolidated Summary  Budget'!E5</f>
        <v>0</v>
      </c>
      <c r="I4" s="197"/>
      <c r="J4" s="196" t="s">
        <v>66</v>
      </c>
      <c r="K4" s="198">
        <f>'1 Consolidated Summary  Budget'!I5</f>
        <v>0</v>
      </c>
      <c r="L4" s="196"/>
      <c r="M4" s="59"/>
      <c r="P4" s="3"/>
    </row>
    <row r="5" spans="1:17" s="8" customFormat="1" ht="26.25" customHeight="1" x14ac:dyDescent="0.2">
      <c r="A5" s="6"/>
      <c r="B5" s="7"/>
      <c r="H5" s="488" t="s">
        <v>147</v>
      </c>
      <c r="I5" s="468" t="s">
        <v>148</v>
      </c>
      <c r="J5" s="458" t="s">
        <v>13</v>
      </c>
      <c r="K5" s="466" t="s">
        <v>20</v>
      </c>
      <c r="L5" s="466" t="s">
        <v>67</v>
      </c>
      <c r="M5" s="458" t="s">
        <v>118</v>
      </c>
      <c r="N5" s="458" t="s">
        <v>119</v>
      </c>
      <c r="O5" s="466" t="s">
        <v>117</v>
      </c>
      <c r="P5" s="466" t="s">
        <v>120</v>
      </c>
      <c r="Q5" s="466" t="s">
        <v>121</v>
      </c>
    </row>
    <row r="6" spans="1:17" s="8" customFormat="1" ht="31.5" customHeight="1" thickBot="1" x14ac:dyDescent="0.25">
      <c r="A6" s="9"/>
      <c r="H6" s="489"/>
      <c r="I6" s="469"/>
      <c r="J6" s="465"/>
      <c r="K6" s="467"/>
      <c r="L6" s="501"/>
      <c r="M6" s="459"/>
      <c r="N6" s="459"/>
      <c r="O6" s="501"/>
      <c r="P6" s="501"/>
      <c r="Q6" s="501"/>
    </row>
    <row r="7" spans="1:17" s="8" customFormat="1" ht="28.5" customHeight="1" thickBot="1" x14ac:dyDescent="0.25">
      <c r="A7" s="9"/>
      <c r="H7" s="490"/>
      <c r="I7" s="470"/>
      <c r="J7" s="21" t="s">
        <v>11</v>
      </c>
      <c r="K7" s="21" t="s">
        <v>2</v>
      </c>
      <c r="L7" s="467"/>
      <c r="M7" s="460"/>
      <c r="N7" s="460"/>
      <c r="O7" s="501"/>
      <c r="P7" s="501"/>
      <c r="Q7" s="501"/>
    </row>
    <row r="8" spans="1:17" s="35" customFormat="1" ht="39" customHeight="1" thickBot="1" x14ac:dyDescent="0.25">
      <c r="A8" s="74">
        <v>1</v>
      </c>
      <c r="B8" s="461" t="s">
        <v>12</v>
      </c>
      <c r="C8" s="462"/>
      <c r="D8" s="462"/>
      <c r="E8" s="462"/>
      <c r="F8" s="462"/>
      <c r="G8" s="463"/>
      <c r="H8" s="32"/>
      <c r="I8" s="32"/>
      <c r="J8" s="33">
        <f>J9</f>
        <v>0</v>
      </c>
      <c r="K8" s="33"/>
      <c r="L8" s="34"/>
      <c r="M8" s="34"/>
      <c r="N8" s="185">
        <f>SUM(N9:N34)</f>
        <v>0</v>
      </c>
      <c r="O8" s="185">
        <f>SUM(O9:O34)</f>
        <v>0</v>
      </c>
      <c r="P8" s="185">
        <f>N8+O8</f>
        <v>0</v>
      </c>
      <c r="Q8" s="191"/>
    </row>
    <row r="9" spans="1:17" s="27" customFormat="1" ht="49.9" customHeight="1" x14ac:dyDescent="0.2">
      <c r="A9" s="16"/>
      <c r="B9" s="476" t="s">
        <v>162</v>
      </c>
      <c r="C9" s="477"/>
      <c r="D9" s="477"/>
      <c r="E9" s="477"/>
      <c r="F9" s="477"/>
      <c r="G9" s="478"/>
      <c r="H9" s="17"/>
      <c r="I9" s="19"/>
      <c r="J9" s="24">
        <f>SUM(J10:J34)</f>
        <v>0</v>
      </c>
      <c r="K9" s="24"/>
      <c r="L9" s="78"/>
      <c r="M9" s="216"/>
      <c r="N9" s="216"/>
      <c r="O9" s="217"/>
      <c r="P9" s="216"/>
      <c r="Q9" s="216"/>
    </row>
    <row r="10" spans="1:17" s="27" customFormat="1" x14ac:dyDescent="0.2">
      <c r="A10" s="2"/>
      <c r="B10" s="500"/>
      <c r="C10" s="500"/>
      <c r="D10" s="500"/>
      <c r="E10" s="500"/>
      <c r="F10" s="500"/>
      <c r="G10" s="500"/>
      <c r="H10" s="154"/>
      <c r="I10" s="154"/>
      <c r="J10" s="151"/>
      <c r="K10" s="321"/>
      <c r="L10" s="152"/>
      <c r="M10" s="26"/>
      <c r="N10" s="218">
        <f t="shared" ref="N10:N69" si="0">IF(M10="Yes",J10,0)</f>
        <v>0</v>
      </c>
      <c r="O10" s="234"/>
      <c r="P10" s="190">
        <f>N10+O10</f>
        <v>0</v>
      </c>
      <c r="Q10" s="190"/>
    </row>
    <row r="11" spans="1:17" s="27" customFormat="1" x14ac:dyDescent="0.2">
      <c r="A11" s="2"/>
      <c r="B11" s="455"/>
      <c r="C11" s="456"/>
      <c r="D11" s="456"/>
      <c r="E11" s="456"/>
      <c r="F11" s="456"/>
      <c r="G11" s="457"/>
      <c r="H11" s="153"/>
      <c r="I11" s="153"/>
      <c r="J11" s="151"/>
      <c r="K11" s="321"/>
      <c r="L11" s="152"/>
      <c r="M11" s="26"/>
      <c r="N11" s="218">
        <f t="shared" si="0"/>
        <v>0</v>
      </c>
      <c r="O11" s="234"/>
      <c r="P11" s="190">
        <f t="shared" ref="P11:P34" si="1">N11+O11</f>
        <v>0</v>
      </c>
      <c r="Q11" s="190"/>
    </row>
    <row r="12" spans="1:17" s="35" customFormat="1" x14ac:dyDescent="0.2">
      <c r="A12" s="2"/>
      <c r="B12" s="455"/>
      <c r="C12" s="456"/>
      <c r="D12" s="456"/>
      <c r="E12" s="456"/>
      <c r="F12" s="456"/>
      <c r="G12" s="457"/>
      <c r="H12" s="153"/>
      <c r="I12" s="153"/>
      <c r="J12" s="151"/>
      <c r="K12" s="321"/>
      <c r="L12" s="152"/>
      <c r="M12" s="26"/>
      <c r="N12" s="218">
        <f t="shared" si="0"/>
        <v>0</v>
      </c>
      <c r="O12" s="234"/>
      <c r="P12" s="190">
        <f t="shared" si="1"/>
        <v>0</v>
      </c>
      <c r="Q12" s="30"/>
    </row>
    <row r="13" spans="1:17" s="25" customFormat="1" ht="15.75" x14ac:dyDescent="0.2">
      <c r="A13" s="2"/>
      <c r="B13" s="455"/>
      <c r="C13" s="456"/>
      <c r="D13" s="456"/>
      <c r="E13" s="456"/>
      <c r="F13" s="456"/>
      <c r="G13" s="457"/>
      <c r="H13" s="153"/>
      <c r="I13" s="153"/>
      <c r="J13" s="151"/>
      <c r="K13" s="321"/>
      <c r="L13" s="152"/>
      <c r="M13" s="26"/>
      <c r="N13" s="218">
        <f t="shared" si="0"/>
        <v>0</v>
      </c>
      <c r="O13" s="234"/>
      <c r="P13" s="190">
        <f t="shared" si="1"/>
        <v>0</v>
      </c>
      <c r="Q13" s="219"/>
    </row>
    <row r="14" spans="1:17" s="27" customFormat="1" x14ac:dyDescent="0.2">
      <c r="A14" s="2"/>
      <c r="B14" s="455"/>
      <c r="C14" s="456"/>
      <c r="D14" s="456"/>
      <c r="E14" s="456"/>
      <c r="F14" s="456"/>
      <c r="G14" s="457"/>
      <c r="H14" s="153"/>
      <c r="I14" s="153"/>
      <c r="J14" s="151"/>
      <c r="K14" s="321"/>
      <c r="L14" s="152"/>
      <c r="M14" s="26"/>
      <c r="N14" s="218">
        <f t="shared" si="0"/>
        <v>0</v>
      </c>
      <c r="O14" s="234"/>
      <c r="P14" s="190">
        <f t="shared" si="1"/>
        <v>0</v>
      </c>
      <c r="Q14" s="190"/>
    </row>
    <row r="15" spans="1:17" s="27" customFormat="1" x14ac:dyDescent="0.2">
      <c r="A15" s="2"/>
      <c r="B15" s="455"/>
      <c r="C15" s="456"/>
      <c r="D15" s="456"/>
      <c r="E15" s="456"/>
      <c r="F15" s="456"/>
      <c r="G15" s="457"/>
      <c r="H15" s="153"/>
      <c r="I15" s="153"/>
      <c r="J15" s="151"/>
      <c r="K15" s="321"/>
      <c r="L15" s="152"/>
      <c r="M15" s="26"/>
      <c r="N15" s="218">
        <f t="shared" si="0"/>
        <v>0</v>
      </c>
      <c r="O15" s="234"/>
      <c r="P15" s="190">
        <f t="shared" si="1"/>
        <v>0</v>
      </c>
      <c r="Q15" s="190"/>
    </row>
    <row r="16" spans="1:17" s="27" customFormat="1" x14ac:dyDescent="0.2">
      <c r="A16" s="2"/>
      <c r="B16" s="455"/>
      <c r="C16" s="456"/>
      <c r="D16" s="456"/>
      <c r="E16" s="456"/>
      <c r="F16" s="456"/>
      <c r="G16" s="457"/>
      <c r="H16" s="153"/>
      <c r="I16" s="153"/>
      <c r="J16" s="151"/>
      <c r="K16" s="321"/>
      <c r="L16" s="152"/>
      <c r="M16" s="26"/>
      <c r="N16" s="218">
        <f t="shared" si="0"/>
        <v>0</v>
      </c>
      <c r="O16" s="234"/>
      <c r="P16" s="190">
        <f t="shared" si="1"/>
        <v>0</v>
      </c>
      <c r="Q16" s="190"/>
    </row>
    <row r="17" spans="1:17" s="25" customFormat="1" ht="15.75" x14ac:dyDescent="0.2">
      <c r="A17" s="2"/>
      <c r="B17" s="455"/>
      <c r="C17" s="456"/>
      <c r="D17" s="456"/>
      <c r="E17" s="456"/>
      <c r="F17" s="456"/>
      <c r="G17" s="457"/>
      <c r="H17" s="153"/>
      <c r="I17" s="153"/>
      <c r="J17" s="151"/>
      <c r="K17" s="321"/>
      <c r="L17" s="152"/>
      <c r="M17" s="26"/>
      <c r="N17" s="218">
        <f t="shared" si="0"/>
        <v>0</v>
      </c>
      <c r="O17" s="234"/>
      <c r="P17" s="190">
        <f t="shared" si="1"/>
        <v>0</v>
      </c>
      <c r="Q17" s="219"/>
    </row>
    <row r="18" spans="1:17" s="25" customFormat="1" ht="15.75" x14ac:dyDescent="0.2">
      <c r="A18" s="2"/>
      <c r="B18" s="455"/>
      <c r="C18" s="456"/>
      <c r="D18" s="456"/>
      <c r="E18" s="456"/>
      <c r="F18" s="456"/>
      <c r="G18" s="457"/>
      <c r="H18" s="153"/>
      <c r="I18" s="153"/>
      <c r="J18" s="151"/>
      <c r="K18" s="321"/>
      <c r="L18" s="152"/>
      <c r="M18" s="26"/>
      <c r="N18" s="218">
        <f t="shared" si="0"/>
        <v>0</v>
      </c>
      <c r="O18" s="234"/>
      <c r="P18" s="190">
        <f t="shared" si="1"/>
        <v>0</v>
      </c>
      <c r="Q18" s="219"/>
    </row>
    <row r="19" spans="1:17" s="27" customFormat="1" x14ac:dyDescent="0.2">
      <c r="A19" s="2"/>
      <c r="B19" s="455"/>
      <c r="C19" s="456"/>
      <c r="D19" s="456"/>
      <c r="E19" s="456"/>
      <c r="F19" s="456"/>
      <c r="G19" s="457"/>
      <c r="H19" s="153"/>
      <c r="I19" s="153"/>
      <c r="J19" s="151"/>
      <c r="K19" s="321"/>
      <c r="L19" s="152"/>
      <c r="M19" s="26"/>
      <c r="N19" s="218">
        <f t="shared" si="0"/>
        <v>0</v>
      </c>
      <c r="O19" s="234"/>
      <c r="P19" s="190">
        <f t="shared" si="1"/>
        <v>0</v>
      </c>
      <c r="Q19" s="190"/>
    </row>
    <row r="20" spans="1:17" s="27" customFormat="1" x14ac:dyDescent="0.2">
      <c r="A20" s="2"/>
      <c r="B20" s="455"/>
      <c r="C20" s="456"/>
      <c r="D20" s="456"/>
      <c r="E20" s="456"/>
      <c r="F20" s="456"/>
      <c r="G20" s="457"/>
      <c r="H20" s="153"/>
      <c r="I20" s="153"/>
      <c r="J20" s="151"/>
      <c r="K20" s="321"/>
      <c r="L20" s="152"/>
      <c r="M20" s="26"/>
      <c r="N20" s="218">
        <f t="shared" si="0"/>
        <v>0</v>
      </c>
      <c r="O20" s="234"/>
      <c r="P20" s="190">
        <f t="shared" si="1"/>
        <v>0</v>
      </c>
      <c r="Q20" s="190"/>
    </row>
    <row r="21" spans="1:17" s="27" customFormat="1" x14ac:dyDescent="0.2">
      <c r="A21" s="2"/>
      <c r="B21" s="455"/>
      <c r="C21" s="456"/>
      <c r="D21" s="456"/>
      <c r="E21" s="456"/>
      <c r="F21" s="456"/>
      <c r="G21" s="457"/>
      <c r="H21" s="153"/>
      <c r="I21" s="153"/>
      <c r="J21" s="151"/>
      <c r="K21" s="321"/>
      <c r="L21" s="152"/>
      <c r="M21" s="26"/>
      <c r="N21" s="218">
        <f t="shared" si="0"/>
        <v>0</v>
      </c>
      <c r="O21" s="234"/>
      <c r="P21" s="190">
        <f t="shared" si="1"/>
        <v>0</v>
      </c>
      <c r="Q21" s="190"/>
    </row>
    <row r="22" spans="1:17" s="25" customFormat="1" ht="15.75" x14ac:dyDescent="0.2">
      <c r="A22" s="2"/>
      <c r="B22" s="455"/>
      <c r="C22" s="456"/>
      <c r="D22" s="456"/>
      <c r="E22" s="456"/>
      <c r="F22" s="456"/>
      <c r="G22" s="457"/>
      <c r="H22" s="153"/>
      <c r="I22" s="153"/>
      <c r="J22" s="151"/>
      <c r="K22" s="321"/>
      <c r="L22" s="152"/>
      <c r="M22" s="26"/>
      <c r="N22" s="218">
        <f t="shared" si="0"/>
        <v>0</v>
      </c>
      <c r="O22" s="234"/>
      <c r="P22" s="190">
        <f t="shared" si="1"/>
        <v>0</v>
      </c>
      <c r="Q22" s="219"/>
    </row>
    <row r="23" spans="1:17" s="29" customFormat="1" x14ac:dyDescent="0.2">
      <c r="A23" s="2"/>
      <c r="B23" s="455"/>
      <c r="C23" s="456"/>
      <c r="D23" s="456"/>
      <c r="E23" s="456"/>
      <c r="F23" s="456"/>
      <c r="G23" s="457"/>
      <c r="H23" s="153"/>
      <c r="I23" s="153"/>
      <c r="J23" s="151"/>
      <c r="K23" s="321"/>
      <c r="L23" s="152"/>
      <c r="M23" s="26"/>
      <c r="N23" s="218">
        <f t="shared" si="0"/>
        <v>0</v>
      </c>
      <c r="O23" s="234"/>
      <c r="P23" s="190">
        <f t="shared" si="1"/>
        <v>0</v>
      </c>
      <c r="Q23" s="190"/>
    </row>
    <row r="24" spans="1:17" s="27" customFormat="1" x14ac:dyDescent="0.2">
      <c r="A24" s="2"/>
      <c r="B24" s="455"/>
      <c r="C24" s="456"/>
      <c r="D24" s="456"/>
      <c r="E24" s="456"/>
      <c r="F24" s="456"/>
      <c r="G24" s="457"/>
      <c r="H24" s="153"/>
      <c r="I24" s="153"/>
      <c r="J24" s="151"/>
      <c r="K24" s="321"/>
      <c r="L24" s="152"/>
      <c r="M24" s="26"/>
      <c r="N24" s="218">
        <f t="shared" si="0"/>
        <v>0</v>
      </c>
      <c r="O24" s="234"/>
      <c r="P24" s="190">
        <f t="shared" si="1"/>
        <v>0</v>
      </c>
      <c r="Q24" s="190"/>
    </row>
    <row r="25" spans="1:17" s="29" customFormat="1" x14ac:dyDescent="0.2">
      <c r="A25" s="2"/>
      <c r="B25" s="455"/>
      <c r="C25" s="456"/>
      <c r="D25" s="456"/>
      <c r="E25" s="456"/>
      <c r="F25" s="456"/>
      <c r="G25" s="457"/>
      <c r="H25" s="153"/>
      <c r="I25" s="153"/>
      <c r="J25" s="151"/>
      <c r="K25" s="321"/>
      <c r="L25" s="152"/>
      <c r="M25" s="26"/>
      <c r="N25" s="218">
        <f t="shared" si="0"/>
        <v>0</v>
      </c>
      <c r="O25" s="234"/>
      <c r="P25" s="190">
        <f t="shared" si="1"/>
        <v>0</v>
      </c>
      <c r="Q25" s="190"/>
    </row>
    <row r="26" spans="1:17" s="25" customFormat="1" ht="15.75" x14ac:dyDescent="0.2">
      <c r="A26" s="2"/>
      <c r="B26" s="455"/>
      <c r="C26" s="456"/>
      <c r="D26" s="456"/>
      <c r="E26" s="456"/>
      <c r="F26" s="456"/>
      <c r="G26" s="457"/>
      <c r="H26" s="153"/>
      <c r="I26" s="153"/>
      <c r="J26" s="151"/>
      <c r="K26" s="321"/>
      <c r="L26" s="152"/>
      <c r="M26" s="26"/>
      <c r="N26" s="218">
        <f t="shared" si="0"/>
        <v>0</v>
      </c>
      <c r="O26" s="234"/>
      <c r="P26" s="190">
        <f t="shared" si="1"/>
        <v>0</v>
      </c>
      <c r="Q26" s="219"/>
    </row>
    <row r="27" spans="1:17" s="27" customFormat="1" x14ac:dyDescent="0.2">
      <c r="A27" s="2"/>
      <c r="B27" s="455"/>
      <c r="C27" s="456"/>
      <c r="D27" s="456"/>
      <c r="E27" s="456"/>
      <c r="F27" s="456"/>
      <c r="G27" s="457"/>
      <c r="H27" s="153"/>
      <c r="I27" s="153"/>
      <c r="J27" s="151"/>
      <c r="K27" s="321"/>
      <c r="L27" s="152"/>
      <c r="M27" s="26"/>
      <c r="N27" s="218">
        <f t="shared" si="0"/>
        <v>0</v>
      </c>
      <c r="O27" s="234"/>
      <c r="P27" s="190">
        <f t="shared" si="1"/>
        <v>0</v>
      </c>
      <c r="Q27" s="190"/>
    </row>
    <row r="28" spans="1:17" s="27" customFormat="1" x14ac:dyDescent="0.2">
      <c r="A28" s="2"/>
      <c r="B28" s="455"/>
      <c r="C28" s="456"/>
      <c r="D28" s="456"/>
      <c r="E28" s="456"/>
      <c r="F28" s="456"/>
      <c r="G28" s="457"/>
      <c r="H28" s="153"/>
      <c r="I28" s="153"/>
      <c r="J28" s="151"/>
      <c r="K28" s="321"/>
      <c r="L28" s="152"/>
      <c r="M28" s="26"/>
      <c r="N28" s="218">
        <f t="shared" si="0"/>
        <v>0</v>
      </c>
      <c r="O28" s="234"/>
      <c r="P28" s="190">
        <f t="shared" si="1"/>
        <v>0</v>
      </c>
      <c r="Q28" s="190"/>
    </row>
    <row r="29" spans="1:17" s="27" customFormat="1" x14ac:dyDescent="0.2">
      <c r="A29" s="2"/>
      <c r="B29" s="455"/>
      <c r="C29" s="456"/>
      <c r="D29" s="456"/>
      <c r="E29" s="456"/>
      <c r="F29" s="456"/>
      <c r="G29" s="457"/>
      <c r="H29" s="153"/>
      <c r="I29" s="153"/>
      <c r="J29" s="151"/>
      <c r="K29" s="321"/>
      <c r="L29" s="152"/>
      <c r="M29" s="26"/>
      <c r="N29" s="218">
        <f t="shared" si="0"/>
        <v>0</v>
      </c>
      <c r="O29" s="234"/>
      <c r="P29" s="190">
        <f t="shared" si="1"/>
        <v>0</v>
      </c>
      <c r="Q29" s="190"/>
    </row>
    <row r="30" spans="1:17" s="25" customFormat="1" ht="15.75" x14ac:dyDescent="0.2">
      <c r="A30" s="2"/>
      <c r="B30" s="455"/>
      <c r="C30" s="456"/>
      <c r="D30" s="456"/>
      <c r="E30" s="456"/>
      <c r="F30" s="456"/>
      <c r="G30" s="457"/>
      <c r="H30" s="153"/>
      <c r="I30" s="153"/>
      <c r="J30" s="151"/>
      <c r="K30" s="321"/>
      <c r="L30" s="152"/>
      <c r="M30" s="26"/>
      <c r="N30" s="218">
        <f t="shared" si="0"/>
        <v>0</v>
      </c>
      <c r="O30" s="234"/>
      <c r="P30" s="190">
        <f t="shared" si="1"/>
        <v>0</v>
      </c>
      <c r="Q30" s="219"/>
    </row>
    <row r="31" spans="1:17" s="25" customFormat="1" ht="15.75" x14ac:dyDescent="0.2">
      <c r="A31" s="2"/>
      <c r="B31" s="455"/>
      <c r="C31" s="456"/>
      <c r="D31" s="456"/>
      <c r="E31" s="456"/>
      <c r="F31" s="456"/>
      <c r="G31" s="457"/>
      <c r="H31" s="153"/>
      <c r="I31" s="153"/>
      <c r="J31" s="151"/>
      <c r="K31" s="321"/>
      <c r="L31" s="152"/>
      <c r="M31" s="26"/>
      <c r="N31" s="218">
        <f t="shared" si="0"/>
        <v>0</v>
      </c>
      <c r="O31" s="234"/>
      <c r="P31" s="190">
        <f t="shared" si="1"/>
        <v>0</v>
      </c>
      <c r="Q31" s="219"/>
    </row>
    <row r="32" spans="1:17" s="27" customFormat="1" x14ac:dyDescent="0.2">
      <c r="A32" s="2"/>
      <c r="B32" s="455"/>
      <c r="C32" s="456"/>
      <c r="D32" s="456"/>
      <c r="E32" s="456"/>
      <c r="F32" s="456"/>
      <c r="G32" s="457"/>
      <c r="H32" s="153"/>
      <c r="I32" s="153"/>
      <c r="J32" s="151"/>
      <c r="K32" s="321"/>
      <c r="L32" s="152"/>
      <c r="M32" s="26"/>
      <c r="N32" s="218">
        <f t="shared" si="0"/>
        <v>0</v>
      </c>
      <c r="O32" s="234"/>
      <c r="P32" s="190">
        <f t="shared" si="1"/>
        <v>0</v>
      </c>
      <c r="Q32" s="190"/>
    </row>
    <row r="33" spans="1:17" s="27" customFormat="1" x14ac:dyDescent="0.2">
      <c r="A33" s="2"/>
      <c r="B33" s="455"/>
      <c r="C33" s="456"/>
      <c r="D33" s="456"/>
      <c r="E33" s="456"/>
      <c r="F33" s="456"/>
      <c r="G33" s="457"/>
      <c r="H33" s="153"/>
      <c r="I33" s="153"/>
      <c r="J33" s="151"/>
      <c r="K33" s="321"/>
      <c r="L33" s="152"/>
      <c r="M33" s="26"/>
      <c r="N33" s="218">
        <f t="shared" si="0"/>
        <v>0</v>
      </c>
      <c r="O33" s="234"/>
      <c r="P33" s="190">
        <f t="shared" si="1"/>
        <v>0</v>
      </c>
      <c r="Q33" s="190"/>
    </row>
    <row r="34" spans="1:17" s="27" customFormat="1" x14ac:dyDescent="0.2">
      <c r="A34" s="2"/>
      <c r="B34" s="455"/>
      <c r="C34" s="456"/>
      <c r="D34" s="456"/>
      <c r="E34" s="456"/>
      <c r="F34" s="456"/>
      <c r="G34" s="457"/>
      <c r="H34" s="153"/>
      <c r="I34" s="153"/>
      <c r="J34" s="151"/>
      <c r="K34" s="321"/>
      <c r="L34" s="152"/>
      <c r="M34" s="26"/>
      <c r="N34" s="220">
        <f t="shared" si="0"/>
        <v>0</v>
      </c>
      <c r="O34" s="234"/>
      <c r="P34" s="190">
        <f t="shared" si="1"/>
        <v>0</v>
      </c>
      <c r="Q34" s="190"/>
    </row>
    <row r="35" spans="1:17" s="27" customFormat="1" ht="39" customHeight="1" x14ac:dyDescent="0.2">
      <c r="A35" s="31">
        <v>2</v>
      </c>
      <c r="B35" s="461" t="s">
        <v>149</v>
      </c>
      <c r="C35" s="462"/>
      <c r="D35" s="462"/>
      <c r="E35" s="462"/>
      <c r="F35" s="462"/>
      <c r="G35" s="463"/>
      <c r="H35" s="32"/>
      <c r="I35" s="32"/>
      <c r="J35" s="33">
        <f>SUM(J36:J55)</f>
        <v>0</v>
      </c>
      <c r="K35" s="33"/>
      <c r="L35" s="34"/>
      <c r="M35" s="34"/>
      <c r="N35" s="221">
        <f>SUM(N36:N55)</f>
        <v>0</v>
      </c>
      <c r="O35" s="221">
        <f>SUM(O36:O55)</f>
        <v>0</v>
      </c>
      <c r="P35" s="221">
        <f>N35+O35</f>
        <v>0</v>
      </c>
      <c r="Q35" s="34"/>
    </row>
    <row r="36" spans="1:17" s="27" customFormat="1" x14ac:dyDescent="0.2">
      <c r="A36" s="2"/>
      <c r="B36" s="464"/>
      <c r="C36" s="464"/>
      <c r="D36" s="464"/>
      <c r="E36" s="464"/>
      <c r="F36" s="464"/>
      <c r="G36" s="464"/>
      <c r="H36" s="155"/>
      <c r="I36" s="155"/>
      <c r="J36" s="151"/>
      <c r="K36" s="245"/>
      <c r="L36" s="152"/>
      <c r="M36" s="26"/>
      <c r="N36" s="222">
        <f t="shared" si="0"/>
        <v>0</v>
      </c>
      <c r="O36" s="234"/>
      <c r="P36" s="192">
        <f>N36+O36</f>
        <v>0</v>
      </c>
      <c r="Q36" s="190"/>
    </row>
    <row r="37" spans="1:17" s="27" customFormat="1" x14ac:dyDescent="0.2">
      <c r="A37" s="2"/>
      <c r="B37" s="464"/>
      <c r="C37" s="464"/>
      <c r="D37" s="464"/>
      <c r="E37" s="464"/>
      <c r="F37" s="464"/>
      <c r="G37" s="464"/>
      <c r="H37" s="155"/>
      <c r="I37" s="155"/>
      <c r="J37" s="151"/>
      <c r="K37" s="245"/>
      <c r="L37" s="152"/>
      <c r="M37" s="26"/>
      <c r="N37" s="218">
        <f t="shared" si="0"/>
        <v>0</v>
      </c>
      <c r="O37" s="234"/>
      <c r="P37" s="192">
        <f t="shared" ref="P37:P55" si="2">N37+O37</f>
        <v>0</v>
      </c>
      <c r="Q37" s="190"/>
    </row>
    <row r="38" spans="1:17" s="27" customFormat="1" x14ac:dyDescent="0.2">
      <c r="A38" s="2"/>
      <c r="B38" s="464"/>
      <c r="C38" s="464"/>
      <c r="D38" s="464"/>
      <c r="E38" s="464"/>
      <c r="F38" s="464"/>
      <c r="G38" s="464"/>
      <c r="H38" s="155"/>
      <c r="I38" s="155"/>
      <c r="J38" s="151"/>
      <c r="K38" s="245"/>
      <c r="L38" s="152"/>
      <c r="M38" s="26"/>
      <c r="N38" s="218">
        <f t="shared" si="0"/>
        <v>0</v>
      </c>
      <c r="O38" s="234"/>
      <c r="P38" s="192">
        <f t="shared" si="2"/>
        <v>0</v>
      </c>
      <c r="Q38" s="190"/>
    </row>
    <row r="39" spans="1:17" s="27" customFormat="1" x14ac:dyDescent="0.2">
      <c r="A39" s="2"/>
      <c r="B39" s="464"/>
      <c r="C39" s="464"/>
      <c r="D39" s="464"/>
      <c r="E39" s="464"/>
      <c r="F39" s="464"/>
      <c r="G39" s="464"/>
      <c r="H39" s="155"/>
      <c r="I39" s="155"/>
      <c r="J39" s="151"/>
      <c r="K39" s="245"/>
      <c r="L39" s="152"/>
      <c r="M39" s="26"/>
      <c r="N39" s="218">
        <f t="shared" si="0"/>
        <v>0</v>
      </c>
      <c r="O39" s="234"/>
      <c r="P39" s="192">
        <f t="shared" si="2"/>
        <v>0</v>
      </c>
      <c r="Q39" s="190"/>
    </row>
    <row r="40" spans="1:17" s="27" customFormat="1" x14ac:dyDescent="0.2">
      <c r="A40" s="2"/>
      <c r="B40" s="464"/>
      <c r="C40" s="464"/>
      <c r="D40" s="464"/>
      <c r="E40" s="464"/>
      <c r="F40" s="464"/>
      <c r="G40" s="464"/>
      <c r="H40" s="155"/>
      <c r="I40" s="155"/>
      <c r="J40" s="151"/>
      <c r="K40" s="245"/>
      <c r="L40" s="152"/>
      <c r="M40" s="26"/>
      <c r="N40" s="218">
        <f t="shared" si="0"/>
        <v>0</v>
      </c>
      <c r="O40" s="234"/>
      <c r="P40" s="192">
        <f t="shared" si="2"/>
        <v>0</v>
      </c>
      <c r="Q40" s="190"/>
    </row>
    <row r="41" spans="1:17" s="29" customFormat="1" ht="15.75" x14ac:dyDescent="0.2">
      <c r="A41" s="2"/>
      <c r="B41" s="464"/>
      <c r="C41" s="464"/>
      <c r="D41" s="464"/>
      <c r="E41" s="464"/>
      <c r="F41" s="464"/>
      <c r="G41" s="464"/>
      <c r="H41" s="155"/>
      <c r="I41" s="155"/>
      <c r="J41" s="151"/>
      <c r="K41" s="245"/>
      <c r="L41" s="152"/>
      <c r="M41" s="26"/>
      <c r="N41" s="218">
        <f t="shared" si="0"/>
        <v>0</v>
      </c>
      <c r="O41" s="234"/>
      <c r="P41" s="192">
        <f t="shared" si="2"/>
        <v>0</v>
      </c>
      <c r="Q41" s="219"/>
    </row>
    <row r="42" spans="1:17" s="29" customFormat="1" x14ac:dyDescent="0.2">
      <c r="A42" s="2"/>
      <c r="B42" s="464"/>
      <c r="C42" s="464"/>
      <c r="D42" s="464"/>
      <c r="E42" s="464"/>
      <c r="F42" s="464"/>
      <c r="G42" s="464"/>
      <c r="H42" s="155"/>
      <c r="I42" s="155"/>
      <c r="J42" s="151"/>
      <c r="K42" s="245"/>
      <c r="L42" s="152"/>
      <c r="M42" s="26"/>
      <c r="N42" s="218">
        <f t="shared" si="0"/>
        <v>0</v>
      </c>
      <c r="O42" s="234"/>
      <c r="P42" s="192">
        <f t="shared" si="2"/>
        <v>0</v>
      </c>
      <c r="Q42" s="190"/>
    </row>
    <row r="43" spans="1:17" s="29" customFormat="1" x14ac:dyDescent="0.2">
      <c r="A43" s="2"/>
      <c r="B43" s="464"/>
      <c r="C43" s="464"/>
      <c r="D43" s="464"/>
      <c r="E43" s="464"/>
      <c r="F43" s="464"/>
      <c r="G43" s="464"/>
      <c r="H43" s="155"/>
      <c r="I43" s="155"/>
      <c r="J43" s="151"/>
      <c r="K43" s="245"/>
      <c r="L43" s="152"/>
      <c r="M43" s="26"/>
      <c r="N43" s="218">
        <f t="shared" si="0"/>
        <v>0</v>
      </c>
      <c r="O43" s="234"/>
      <c r="P43" s="192">
        <f t="shared" si="2"/>
        <v>0</v>
      </c>
      <c r="Q43" s="190"/>
    </row>
    <row r="44" spans="1:17" s="29" customFormat="1" x14ac:dyDescent="0.2">
      <c r="A44" s="2"/>
      <c r="B44" s="464"/>
      <c r="C44" s="464"/>
      <c r="D44" s="464"/>
      <c r="E44" s="464"/>
      <c r="F44" s="464"/>
      <c r="G44" s="464"/>
      <c r="H44" s="155"/>
      <c r="I44" s="155"/>
      <c r="J44" s="151"/>
      <c r="K44" s="245"/>
      <c r="L44" s="152"/>
      <c r="M44" s="26"/>
      <c r="N44" s="218">
        <f t="shared" si="0"/>
        <v>0</v>
      </c>
      <c r="O44" s="234"/>
      <c r="P44" s="192">
        <f t="shared" si="2"/>
        <v>0</v>
      </c>
      <c r="Q44" s="190"/>
    </row>
    <row r="45" spans="1:17" s="29" customFormat="1" x14ac:dyDescent="0.2">
      <c r="A45" s="2"/>
      <c r="B45" s="464"/>
      <c r="C45" s="464"/>
      <c r="D45" s="464"/>
      <c r="E45" s="464"/>
      <c r="F45" s="464"/>
      <c r="G45" s="464"/>
      <c r="H45" s="155"/>
      <c r="I45" s="155"/>
      <c r="J45" s="151"/>
      <c r="K45" s="245"/>
      <c r="L45" s="152"/>
      <c r="M45" s="26"/>
      <c r="N45" s="218">
        <f t="shared" si="0"/>
        <v>0</v>
      </c>
      <c r="O45" s="234"/>
      <c r="P45" s="192">
        <f t="shared" si="2"/>
        <v>0</v>
      </c>
      <c r="Q45" s="190"/>
    </row>
    <row r="46" spans="1:17" s="29" customFormat="1" x14ac:dyDescent="0.2">
      <c r="A46" s="2"/>
      <c r="B46" s="464"/>
      <c r="C46" s="464"/>
      <c r="D46" s="464"/>
      <c r="E46" s="464"/>
      <c r="F46" s="464"/>
      <c r="G46" s="464"/>
      <c r="H46" s="155"/>
      <c r="I46" s="155"/>
      <c r="J46" s="151"/>
      <c r="K46" s="245"/>
      <c r="L46" s="152"/>
      <c r="M46" s="26"/>
      <c r="N46" s="218">
        <f t="shared" si="0"/>
        <v>0</v>
      </c>
      <c r="O46" s="234"/>
      <c r="P46" s="192">
        <f t="shared" si="2"/>
        <v>0</v>
      </c>
      <c r="Q46" s="190"/>
    </row>
    <row r="47" spans="1:17" s="29" customFormat="1" x14ac:dyDescent="0.2">
      <c r="A47" s="2"/>
      <c r="B47" s="464"/>
      <c r="C47" s="464"/>
      <c r="D47" s="464"/>
      <c r="E47" s="464"/>
      <c r="F47" s="464"/>
      <c r="G47" s="464"/>
      <c r="H47" s="155"/>
      <c r="I47" s="155"/>
      <c r="J47" s="151"/>
      <c r="K47" s="245"/>
      <c r="L47" s="152"/>
      <c r="M47" s="26"/>
      <c r="N47" s="218">
        <f t="shared" si="0"/>
        <v>0</v>
      </c>
      <c r="O47" s="234"/>
      <c r="P47" s="192">
        <f t="shared" si="2"/>
        <v>0</v>
      </c>
      <c r="Q47" s="190"/>
    </row>
    <row r="48" spans="1:17" s="29" customFormat="1" x14ac:dyDescent="0.2">
      <c r="A48" s="2"/>
      <c r="B48" s="455"/>
      <c r="C48" s="456"/>
      <c r="D48" s="456"/>
      <c r="E48" s="456"/>
      <c r="F48" s="456"/>
      <c r="G48" s="457"/>
      <c r="H48" s="156"/>
      <c r="I48" s="156"/>
      <c r="J48" s="151"/>
      <c r="K48" s="245"/>
      <c r="L48" s="152"/>
      <c r="M48" s="26"/>
      <c r="N48" s="218">
        <f t="shared" si="0"/>
        <v>0</v>
      </c>
      <c r="O48" s="234"/>
      <c r="P48" s="192">
        <f t="shared" si="2"/>
        <v>0</v>
      </c>
      <c r="Q48" s="190"/>
    </row>
    <row r="49" spans="1:17" s="25" customFormat="1" ht="15.75" x14ac:dyDescent="0.2">
      <c r="A49" s="2"/>
      <c r="B49" s="455"/>
      <c r="C49" s="456"/>
      <c r="D49" s="456"/>
      <c r="E49" s="456"/>
      <c r="F49" s="456"/>
      <c r="G49" s="457"/>
      <c r="H49" s="156"/>
      <c r="I49" s="156"/>
      <c r="J49" s="151"/>
      <c r="K49" s="245"/>
      <c r="L49" s="152"/>
      <c r="M49" s="26"/>
      <c r="N49" s="218">
        <f t="shared" si="0"/>
        <v>0</v>
      </c>
      <c r="O49" s="234"/>
      <c r="P49" s="192">
        <f t="shared" si="2"/>
        <v>0</v>
      </c>
      <c r="Q49" s="190"/>
    </row>
    <row r="50" spans="1:17" s="29" customFormat="1" ht="15.75" x14ac:dyDescent="0.2">
      <c r="A50" s="2"/>
      <c r="B50" s="455"/>
      <c r="C50" s="456"/>
      <c r="D50" s="456"/>
      <c r="E50" s="456"/>
      <c r="F50" s="456"/>
      <c r="G50" s="457"/>
      <c r="H50" s="156"/>
      <c r="I50" s="156"/>
      <c r="J50" s="151"/>
      <c r="K50" s="245"/>
      <c r="L50" s="152"/>
      <c r="M50" s="26"/>
      <c r="N50" s="218">
        <f t="shared" si="0"/>
        <v>0</v>
      </c>
      <c r="O50" s="234"/>
      <c r="P50" s="192">
        <f t="shared" si="2"/>
        <v>0</v>
      </c>
      <c r="Q50" s="219"/>
    </row>
    <row r="51" spans="1:17" s="29" customFormat="1" x14ac:dyDescent="0.2">
      <c r="A51" s="2"/>
      <c r="B51" s="464"/>
      <c r="C51" s="464"/>
      <c r="D51" s="464"/>
      <c r="E51" s="464"/>
      <c r="F51" s="464"/>
      <c r="G51" s="464"/>
      <c r="H51" s="155"/>
      <c r="I51" s="155"/>
      <c r="J51" s="151"/>
      <c r="K51" s="245"/>
      <c r="L51" s="152"/>
      <c r="M51" s="26"/>
      <c r="N51" s="218">
        <f t="shared" si="0"/>
        <v>0</v>
      </c>
      <c r="O51" s="234"/>
      <c r="P51" s="192">
        <f t="shared" si="2"/>
        <v>0</v>
      </c>
      <c r="Q51" s="190"/>
    </row>
    <row r="52" spans="1:17" s="29" customFormat="1" x14ac:dyDescent="0.2">
      <c r="A52" s="2"/>
      <c r="B52" s="464"/>
      <c r="C52" s="464"/>
      <c r="D52" s="464"/>
      <c r="E52" s="464"/>
      <c r="F52" s="464"/>
      <c r="G52" s="464"/>
      <c r="H52" s="155"/>
      <c r="I52" s="155"/>
      <c r="J52" s="151"/>
      <c r="K52" s="245"/>
      <c r="L52" s="152"/>
      <c r="M52" s="26"/>
      <c r="N52" s="218">
        <f t="shared" si="0"/>
        <v>0</v>
      </c>
      <c r="O52" s="234"/>
      <c r="P52" s="192">
        <f t="shared" si="2"/>
        <v>0</v>
      </c>
      <c r="Q52" s="190"/>
    </row>
    <row r="53" spans="1:17" s="29" customFormat="1" x14ac:dyDescent="0.2">
      <c r="A53" s="2"/>
      <c r="B53" s="464"/>
      <c r="C53" s="464"/>
      <c r="D53" s="464"/>
      <c r="E53" s="464"/>
      <c r="F53" s="464"/>
      <c r="G53" s="464"/>
      <c r="H53" s="155"/>
      <c r="I53" s="155"/>
      <c r="J53" s="151"/>
      <c r="K53" s="245"/>
      <c r="L53" s="152"/>
      <c r="M53" s="26"/>
      <c r="N53" s="218">
        <f t="shared" si="0"/>
        <v>0</v>
      </c>
      <c r="O53" s="234"/>
      <c r="P53" s="192">
        <f t="shared" si="2"/>
        <v>0</v>
      </c>
      <c r="Q53" s="190"/>
    </row>
    <row r="54" spans="1:17" s="29" customFormat="1" x14ac:dyDescent="0.2">
      <c r="A54" s="2"/>
      <c r="B54" s="464"/>
      <c r="C54" s="464"/>
      <c r="D54" s="464"/>
      <c r="E54" s="464"/>
      <c r="F54" s="464"/>
      <c r="G54" s="464"/>
      <c r="H54" s="153"/>
      <c r="I54" s="153"/>
      <c r="J54" s="151"/>
      <c r="K54" s="245"/>
      <c r="L54" s="152"/>
      <c r="M54" s="26"/>
      <c r="N54" s="218">
        <f t="shared" si="0"/>
        <v>0</v>
      </c>
      <c r="O54" s="234"/>
      <c r="P54" s="192">
        <f t="shared" si="2"/>
        <v>0</v>
      </c>
      <c r="Q54" s="190"/>
    </row>
    <row r="55" spans="1:17" s="29" customFormat="1" x14ac:dyDescent="0.2">
      <c r="A55" s="2"/>
      <c r="B55" s="464"/>
      <c r="C55" s="464"/>
      <c r="D55" s="464"/>
      <c r="E55" s="464"/>
      <c r="F55" s="464"/>
      <c r="G55" s="464"/>
      <c r="H55" s="153"/>
      <c r="I55" s="153"/>
      <c r="J55" s="151"/>
      <c r="K55" s="245"/>
      <c r="L55" s="152"/>
      <c r="M55" s="26"/>
      <c r="N55" s="220">
        <f t="shared" si="0"/>
        <v>0</v>
      </c>
      <c r="O55" s="234"/>
      <c r="P55" s="192">
        <f t="shared" si="2"/>
        <v>0</v>
      </c>
      <c r="Q55" s="190"/>
    </row>
    <row r="56" spans="1:17" s="29" customFormat="1" ht="39" customHeight="1" x14ac:dyDescent="0.2">
      <c r="A56" s="31">
        <v>3</v>
      </c>
      <c r="B56" s="479" t="s">
        <v>7</v>
      </c>
      <c r="C56" s="480"/>
      <c r="D56" s="480"/>
      <c r="E56" s="480"/>
      <c r="F56" s="480"/>
      <c r="G56" s="481"/>
      <c r="H56" s="36"/>
      <c r="I56" s="36"/>
      <c r="J56" s="33">
        <f>SUM(J57:J86)</f>
        <v>0</v>
      </c>
      <c r="K56" s="33"/>
      <c r="L56" s="34"/>
      <c r="M56" s="34"/>
      <c r="N56" s="33">
        <f>SUM(N57:N86)</f>
        <v>0</v>
      </c>
      <c r="O56" s="221">
        <f>SUM(O57:O86)</f>
        <v>0</v>
      </c>
      <c r="P56" s="33">
        <f>N56+O56</f>
        <v>0</v>
      </c>
      <c r="Q56" s="34"/>
    </row>
    <row r="57" spans="1:17" s="29" customFormat="1" x14ac:dyDescent="0.2">
      <c r="A57" s="2"/>
      <c r="B57" s="455"/>
      <c r="C57" s="456"/>
      <c r="D57" s="456"/>
      <c r="E57" s="456"/>
      <c r="F57" s="456"/>
      <c r="G57" s="457"/>
      <c r="H57" s="155"/>
      <c r="I57" s="155"/>
      <c r="J57" s="151"/>
      <c r="K57" s="245"/>
      <c r="L57" s="152"/>
      <c r="M57" s="26"/>
      <c r="N57" s="222">
        <f t="shared" si="0"/>
        <v>0</v>
      </c>
      <c r="O57" s="234"/>
      <c r="P57" s="192">
        <f>N57+O57</f>
        <v>0</v>
      </c>
      <c r="Q57" s="190"/>
    </row>
    <row r="58" spans="1:17" s="29" customFormat="1" x14ac:dyDescent="0.2">
      <c r="A58" s="2"/>
      <c r="B58" s="455"/>
      <c r="C58" s="456"/>
      <c r="D58" s="456"/>
      <c r="E58" s="456"/>
      <c r="F58" s="456"/>
      <c r="G58" s="457"/>
      <c r="H58" s="155"/>
      <c r="I58" s="155"/>
      <c r="J58" s="151"/>
      <c r="K58" s="245"/>
      <c r="L58" s="152"/>
      <c r="M58" s="26"/>
      <c r="N58" s="218">
        <f t="shared" si="0"/>
        <v>0</v>
      </c>
      <c r="O58" s="234"/>
      <c r="P58" s="192">
        <f t="shared" ref="P58:P86" si="3">N58+O58</f>
        <v>0</v>
      </c>
      <c r="Q58" s="190"/>
    </row>
    <row r="59" spans="1:17" s="29" customFormat="1" x14ac:dyDescent="0.2">
      <c r="A59" s="2"/>
      <c r="B59" s="455"/>
      <c r="C59" s="456"/>
      <c r="D59" s="456"/>
      <c r="E59" s="456"/>
      <c r="F59" s="456"/>
      <c r="G59" s="457"/>
      <c r="H59" s="155"/>
      <c r="I59" s="155"/>
      <c r="J59" s="151"/>
      <c r="K59" s="245"/>
      <c r="L59" s="152"/>
      <c r="M59" s="26"/>
      <c r="N59" s="218">
        <f t="shared" si="0"/>
        <v>0</v>
      </c>
      <c r="O59" s="234"/>
      <c r="P59" s="192">
        <f t="shared" si="3"/>
        <v>0</v>
      </c>
      <c r="Q59" s="190"/>
    </row>
    <row r="60" spans="1:17" s="29" customFormat="1" x14ac:dyDescent="0.2">
      <c r="A60" s="2"/>
      <c r="B60" s="455"/>
      <c r="C60" s="456"/>
      <c r="D60" s="456"/>
      <c r="E60" s="456"/>
      <c r="F60" s="456"/>
      <c r="G60" s="457"/>
      <c r="H60" s="155"/>
      <c r="I60" s="155"/>
      <c r="J60" s="151"/>
      <c r="K60" s="245"/>
      <c r="L60" s="152"/>
      <c r="M60" s="26"/>
      <c r="N60" s="218">
        <f t="shared" si="0"/>
        <v>0</v>
      </c>
      <c r="O60" s="234"/>
      <c r="P60" s="192">
        <f t="shared" si="3"/>
        <v>0</v>
      </c>
      <c r="Q60" s="190"/>
    </row>
    <row r="61" spans="1:17" s="29" customFormat="1" x14ac:dyDescent="0.2">
      <c r="A61" s="2"/>
      <c r="B61" s="455"/>
      <c r="C61" s="456"/>
      <c r="D61" s="456"/>
      <c r="E61" s="456"/>
      <c r="F61" s="456"/>
      <c r="G61" s="457"/>
      <c r="H61" s="155"/>
      <c r="I61" s="155"/>
      <c r="J61" s="151"/>
      <c r="K61" s="245"/>
      <c r="L61" s="152"/>
      <c r="M61" s="26"/>
      <c r="N61" s="218">
        <f t="shared" si="0"/>
        <v>0</v>
      </c>
      <c r="O61" s="234"/>
      <c r="P61" s="192">
        <f t="shared" si="3"/>
        <v>0</v>
      </c>
      <c r="Q61" s="190"/>
    </row>
    <row r="62" spans="1:17" s="29" customFormat="1" x14ac:dyDescent="0.2">
      <c r="A62" s="2"/>
      <c r="B62" s="455"/>
      <c r="C62" s="456"/>
      <c r="D62" s="456"/>
      <c r="E62" s="456"/>
      <c r="F62" s="456"/>
      <c r="G62" s="457"/>
      <c r="H62" s="155"/>
      <c r="I62" s="155"/>
      <c r="J62" s="151"/>
      <c r="K62" s="245"/>
      <c r="L62" s="152"/>
      <c r="M62" s="26"/>
      <c r="N62" s="218">
        <f t="shared" si="0"/>
        <v>0</v>
      </c>
      <c r="O62" s="234"/>
      <c r="P62" s="192">
        <f t="shared" si="3"/>
        <v>0</v>
      </c>
      <c r="Q62" s="190"/>
    </row>
    <row r="63" spans="1:17" s="37" customFormat="1" ht="15.75" x14ac:dyDescent="0.2">
      <c r="A63" s="2"/>
      <c r="B63" s="455"/>
      <c r="C63" s="456"/>
      <c r="D63" s="456"/>
      <c r="E63" s="456"/>
      <c r="F63" s="456"/>
      <c r="G63" s="457"/>
      <c r="H63" s="155"/>
      <c r="I63" s="155"/>
      <c r="J63" s="151"/>
      <c r="K63" s="245"/>
      <c r="L63" s="152"/>
      <c r="M63" s="26"/>
      <c r="N63" s="218">
        <f t="shared" si="0"/>
        <v>0</v>
      </c>
      <c r="O63" s="234"/>
      <c r="P63" s="192">
        <f t="shared" si="3"/>
        <v>0</v>
      </c>
      <c r="Q63" s="219"/>
    </row>
    <row r="64" spans="1:17" s="25" customFormat="1" ht="15.75" x14ac:dyDescent="0.2">
      <c r="A64" s="2"/>
      <c r="B64" s="455"/>
      <c r="C64" s="456"/>
      <c r="D64" s="456"/>
      <c r="E64" s="456"/>
      <c r="F64" s="456"/>
      <c r="G64" s="457"/>
      <c r="H64" s="155"/>
      <c r="I64" s="155"/>
      <c r="J64" s="151"/>
      <c r="K64" s="245"/>
      <c r="L64" s="152"/>
      <c r="M64" s="26"/>
      <c r="N64" s="218">
        <f t="shared" si="0"/>
        <v>0</v>
      </c>
      <c r="O64" s="234"/>
      <c r="P64" s="192">
        <f t="shared" si="3"/>
        <v>0</v>
      </c>
      <c r="Q64" s="219"/>
    </row>
    <row r="65" spans="1:17" s="8" customFormat="1" x14ac:dyDescent="0.2">
      <c r="A65" s="2"/>
      <c r="B65" s="455"/>
      <c r="C65" s="456"/>
      <c r="D65" s="456"/>
      <c r="E65" s="456"/>
      <c r="F65" s="456"/>
      <c r="G65" s="457"/>
      <c r="H65" s="155"/>
      <c r="I65" s="155"/>
      <c r="J65" s="151"/>
      <c r="K65" s="245"/>
      <c r="L65" s="152"/>
      <c r="M65" s="26"/>
      <c r="N65" s="218">
        <f t="shared" si="0"/>
        <v>0</v>
      </c>
      <c r="O65" s="234"/>
      <c r="P65" s="192">
        <f t="shared" si="3"/>
        <v>0</v>
      </c>
      <c r="Q65" s="30"/>
    </row>
    <row r="66" spans="1:17" s="25" customFormat="1" ht="15.75" x14ac:dyDescent="0.2">
      <c r="A66" s="2"/>
      <c r="B66" s="455"/>
      <c r="C66" s="456"/>
      <c r="D66" s="456"/>
      <c r="E66" s="456"/>
      <c r="F66" s="456"/>
      <c r="G66" s="457"/>
      <c r="H66" s="155"/>
      <c r="I66" s="155"/>
      <c r="J66" s="151"/>
      <c r="K66" s="245"/>
      <c r="L66" s="152"/>
      <c r="M66" s="26"/>
      <c r="N66" s="218">
        <f t="shared" si="0"/>
        <v>0</v>
      </c>
      <c r="O66" s="234"/>
      <c r="P66" s="192">
        <f t="shared" si="3"/>
        <v>0</v>
      </c>
      <c r="Q66" s="219"/>
    </row>
    <row r="67" spans="1:17" s="29" customFormat="1" x14ac:dyDescent="0.2">
      <c r="A67" s="2"/>
      <c r="B67" s="455"/>
      <c r="C67" s="456"/>
      <c r="D67" s="456"/>
      <c r="E67" s="456"/>
      <c r="F67" s="456"/>
      <c r="G67" s="457"/>
      <c r="H67" s="155"/>
      <c r="I67" s="155"/>
      <c r="J67" s="151"/>
      <c r="K67" s="245"/>
      <c r="L67" s="152"/>
      <c r="M67" s="26"/>
      <c r="N67" s="218">
        <f t="shared" si="0"/>
        <v>0</v>
      </c>
      <c r="O67" s="234"/>
      <c r="P67" s="192">
        <f t="shared" si="3"/>
        <v>0</v>
      </c>
      <c r="Q67" s="190"/>
    </row>
    <row r="68" spans="1:17" s="25" customFormat="1" ht="15.75" x14ac:dyDescent="0.2">
      <c r="A68" s="2"/>
      <c r="B68" s="455"/>
      <c r="C68" s="456"/>
      <c r="D68" s="456"/>
      <c r="E68" s="456"/>
      <c r="F68" s="456"/>
      <c r="G68" s="457"/>
      <c r="H68" s="155"/>
      <c r="I68" s="155"/>
      <c r="J68" s="151"/>
      <c r="K68" s="245"/>
      <c r="L68" s="152"/>
      <c r="M68" s="26"/>
      <c r="N68" s="218">
        <f t="shared" si="0"/>
        <v>0</v>
      </c>
      <c r="O68" s="234"/>
      <c r="P68" s="192">
        <f t="shared" si="3"/>
        <v>0</v>
      </c>
      <c r="Q68" s="219"/>
    </row>
    <row r="69" spans="1:17" s="29" customFormat="1" x14ac:dyDescent="0.2">
      <c r="A69" s="2"/>
      <c r="B69" s="455"/>
      <c r="C69" s="456"/>
      <c r="D69" s="456"/>
      <c r="E69" s="456"/>
      <c r="F69" s="456"/>
      <c r="G69" s="457"/>
      <c r="H69" s="155"/>
      <c r="I69" s="155"/>
      <c r="J69" s="151"/>
      <c r="K69" s="245"/>
      <c r="L69" s="152"/>
      <c r="M69" s="26"/>
      <c r="N69" s="218">
        <f t="shared" si="0"/>
        <v>0</v>
      </c>
      <c r="O69" s="234"/>
      <c r="P69" s="192">
        <f t="shared" si="3"/>
        <v>0</v>
      </c>
      <c r="Q69" s="190"/>
    </row>
    <row r="70" spans="1:17" s="29" customFormat="1" x14ac:dyDescent="0.2">
      <c r="A70" s="2"/>
      <c r="B70" s="455"/>
      <c r="C70" s="456"/>
      <c r="D70" s="456"/>
      <c r="E70" s="456"/>
      <c r="F70" s="456"/>
      <c r="G70" s="457"/>
      <c r="H70" s="155"/>
      <c r="I70" s="155"/>
      <c r="J70" s="151"/>
      <c r="K70" s="245"/>
      <c r="L70" s="152"/>
      <c r="M70" s="26"/>
      <c r="N70" s="218">
        <f t="shared" ref="N70:N132" si="4">IF(M70="Yes",J70,0)</f>
        <v>0</v>
      </c>
      <c r="O70" s="234"/>
      <c r="P70" s="192">
        <f t="shared" si="3"/>
        <v>0</v>
      </c>
      <c r="Q70" s="190"/>
    </row>
    <row r="71" spans="1:17" s="29" customFormat="1" x14ac:dyDescent="0.2">
      <c r="A71" s="2"/>
      <c r="B71" s="455"/>
      <c r="C71" s="456"/>
      <c r="D71" s="456"/>
      <c r="E71" s="456"/>
      <c r="F71" s="456"/>
      <c r="G71" s="457"/>
      <c r="H71" s="155"/>
      <c r="I71" s="155"/>
      <c r="J71" s="151"/>
      <c r="K71" s="245"/>
      <c r="L71" s="152"/>
      <c r="M71" s="26"/>
      <c r="N71" s="218">
        <f t="shared" si="4"/>
        <v>0</v>
      </c>
      <c r="O71" s="234"/>
      <c r="P71" s="192">
        <f t="shared" si="3"/>
        <v>0</v>
      </c>
      <c r="Q71" s="190"/>
    </row>
    <row r="72" spans="1:17" s="29" customFormat="1" x14ac:dyDescent="0.2">
      <c r="A72" s="2"/>
      <c r="B72" s="455"/>
      <c r="C72" s="456"/>
      <c r="D72" s="456"/>
      <c r="E72" s="456"/>
      <c r="F72" s="456"/>
      <c r="G72" s="457"/>
      <c r="H72" s="155"/>
      <c r="I72" s="155"/>
      <c r="J72" s="151"/>
      <c r="K72" s="245"/>
      <c r="L72" s="152"/>
      <c r="M72" s="26"/>
      <c r="N72" s="218">
        <f t="shared" si="4"/>
        <v>0</v>
      </c>
      <c r="O72" s="234"/>
      <c r="P72" s="192">
        <f t="shared" si="3"/>
        <v>0</v>
      </c>
      <c r="Q72" s="190"/>
    </row>
    <row r="73" spans="1:17" s="29" customFormat="1" x14ac:dyDescent="0.2">
      <c r="A73" s="2"/>
      <c r="B73" s="455"/>
      <c r="C73" s="456"/>
      <c r="D73" s="456"/>
      <c r="E73" s="456"/>
      <c r="F73" s="456"/>
      <c r="G73" s="457"/>
      <c r="H73" s="155"/>
      <c r="I73" s="155"/>
      <c r="J73" s="151"/>
      <c r="K73" s="245"/>
      <c r="L73" s="152"/>
      <c r="M73" s="26"/>
      <c r="N73" s="218">
        <f t="shared" si="4"/>
        <v>0</v>
      </c>
      <c r="O73" s="234"/>
      <c r="P73" s="192">
        <f t="shared" si="3"/>
        <v>0</v>
      </c>
      <c r="Q73" s="190"/>
    </row>
    <row r="74" spans="1:17" s="25" customFormat="1" ht="15.75" x14ac:dyDescent="0.2">
      <c r="A74" s="2"/>
      <c r="B74" s="455"/>
      <c r="C74" s="456"/>
      <c r="D74" s="456"/>
      <c r="E74" s="456"/>
      <c r="F74" s="456"/>
      <c r="G74" s="457"/>
      <c r="H74" s="155"/>
      <c r="I74" s="155"/>
      <c r="J74" s="151"/>
      <c r="K74" s="245"/>
      <c r="L74" s="152"/>
      <c r="M74" s="26"/>
      <c r="N74" s="218">
        <f t="shared" si="4"/>
        <v>0</v>
      </c>
      <c r="O74" s="234"/>
      <c r="P74" s="192">
        <f t="shared" si="3"/>
        <v>0</v>
      </c>
      <c r="Q74" s="219"/>
    </row>
    <row r="75" spans="1:17" s="29" customFormat="1" x14ac:dyDescent="0.2">
      <c r="A75" s="2"/>
      <c r="B75" s="455"/>
      <c r="C75" s="456"/>
      <c r="D75" s="456"/>
      <c r="E75" s="456"/>
      <c r="F75" s="456"/>
      <c r="G75" s="457"/>
      <c r="H75" s="155"/>
      <c r="I75" s="155"/>
      <c r="J75" s="151"/>
      <c r="K75" s="245"/>
      <c r="L75" s="152"/>
      <c r="M75" s="26"/>
      <c r="N75" s="218">
        <f t="shared" si="4"/>
        <v>0</v>
      </c>
      <c r="O75" s="234"/>
      <c r="P75" s="192">
        <f t="shared" si="3"/>
        <v>0</v>
      </c>
      <c r="Q75" s="190"/>
    </row>
    <row r="76" spans="1:17" s="29" customFormat="1" x14ac:dyDescent="0.2">
      <c r="A76" s="2"/>
      <c r="B76" s="455"/>
      <c r="C76" s="456"/>
      <c r="D76" s="456"/>
      <c r="E76" s="456"/>
      <c r="F76" s="456"/>
      <c r="G76" s="457"/>
      <c r="H76" s="155"/>
      <c r="I76" s="155"/>
      <c r="J76" s="151"/>
      <c r="K76" s="245"/>
      <c r="L76" s="152"/>
      <c r="M76" s="26"/>
      <c r="N76" s="218">
        <f t="shared" si="4"/>
        <v>0</v>
      </c>
      <c r="O76" s="234"/>
      <c r="P76" s="192">
        <f t="shared" si="3"/>
        <v>0</v>
      </c>
      <c r="Q76" s="190"/>
    </row>
    <row r="77" spans="1:17" s="29" customFormat="1" x14ac:dyDescent="0.2">
      <c r="A77" s="2"/>
      <c r="B77" s="455"/>
      <c r="C77" s="456"/>
      <c r="D77" s="456"/>
      <c r="E77" s="456"/>
      <c r="F77" s="456"/>
      <c r="G77" s="457"/>
      <c r="H77" s="155"/>
      <c r="I77" s="155"/>
      <c r="J77" s="151"/>
      <c r="K77" s="245"/>
      <c r="L77" s="152"/>
      <c r="M77" s="26"/>
      <c r="N77" s="218">
        <f t="shared" si="4"/>
        <v>0</v>
      </c>
      <c r="O77" s="234"/>
      <c r="P77" s="192">
        <f t="shared" si="3"/>
        <v>0</v>
      </c>
      <c r="Q77" s="190"/>
    </row>
    <row r="78" spans="1:17" s="29" customFormat="1" x14ac:dyDescent="0.2">
      <c r="A78" s="2"/>
      <c r="B78" s="455"/>
      <c r="C78" s="456"/>
      <c r="D78" s="456"/>
      <c r="E78" s="456"/>
      <c r="F78" s="456"/>
      <c r="G78" s="457"/>
      <c r="H78" s="155"/>
      <c r="I78" s="155"/>
      <c r="J78" s="151"/>
      <c r="K78" s="245"/>
      <c r="L78" s="152"/>
      <c r="M78" s="26"/>
      <c r="N78" s="218">
        <f t="shared" si="4"/>
        <v>0</v>
      </c>
      <c r="O78" s="234"/>
      <c r="P78" s="192">
        <f t="shared" si="3"/>
        <v>0</v>
      </c>
      <c r="Q78" s="190"/>
    </row>
    <row r="79" spans="1:17" s="25" customFormat="1" ht="15.75" x14ac:dyDescent="0.2">
      <c r="A79" s="2"/>
      <c r="B79" s="455"/>
      <c r="C79" s="456"/>
      <c r="D79" s="456"/>
      <c r="E79" s="456"/>
      <c r="F79" s="456"/>
      <c r="G79" s="457"/>
      <c r="H79" s="155"/>
      <c r="I79" s="155"/>
      <c r="J79" s="151"/>
      <c r="K79" s="245"/>
      <c r="L79" s="152"/>
      <c r="M79" s="26"/>
      <c r="N79" s="218">
        <f t="shared" si="4"/>
        <v>0</v>
      </c>
      <c r="O79" s="234"/>
      <c r="P79" s="192">
        <f t="shared" si="3"/>
        <v>0</v>
      </c>
      <c r="Q79" s="219"/>
    </row>
    <row r="80" spans="1:17" s="29" customFormat="1" x14ac:dyDescent="0.2">
      <c r="A80" s="2"/>
      <c r="B80" s="455"/>
      <c r="C80" s="456"/>
      <c r="D80" s="456"/>
      <c r="E80" s="456"/>
      <c r="F80" s="456"/>
      <c r="G80" s="457"/>
      <c r="H80" s="155"/>
      <c r="I80" s="155"/>
      <c r="J80" s="151"/>
      <c r="K80" s="245"/>
      <c r="L80" s="152"/>
      <c r="M80" s="26"/>
      <c r="N80" s="218">
        <f t="shared" si="4"/>
        <v>0</v>
      </c>
      <c r="O80" s="234"/>
      <c r="P80" s="192">
        <f t="shared" si="3"/>
        <v>0</v>
      </c>
      <c r="Q80" s="190"/>
    </row>
    <row r="81" spans="1:17" s="29" customFormat="1" x14ac:dyDescent="0.2">
      <c r="A81" s="2"/>
      <c r="B81" s="455"/>
      <c r="C81" s="456"/>
      <c r="D81" s="456"/>
      <c r="E81" s="456"/>
      <c r="F81" s="456"/>
      <c r="G81" s="457"/>
      <c r="H81" s="155"/>
      <c r="I81" s="155"/>
      <c r="J81" s="151"/>
      <c r="K81" s="245"/>
      <c r="L81" s="152"/>
      <c r="M81" s="26"/>
      <c r="N81" s="218">
        <f t="shared" si="4"/>
        <v>0</v>
      </c>
      <c r="O81" s="234"/>
      <c r="P81" s="192">
        <f t="shared" si="3"/>
        <v>0</v>
      </c>
      <c r="Q81" s="190"/>
    </row>
    <row r="82" spans="1:17" s="29" customFormat="1" x14ac:dyDescent="0.2">
      <c r="A82" s="2"/>
      <c r="B82" s="455"/>
      <c r="C82" s="456"/>
      <c r="D82" s="456"/>
      <c r="E82" s="456"/>
      <c r="F82" s="456"/>
      <c r="G82" s="457"/>
      <c r="H82" s="155"/>
      <c r="I82" s="155"/>
      <c r="J82" s="151"/>
      <c r="K82" s="245"/>
      <c r="L82" s="152"/>
      <c r="M82" s="26"/>
      <c r="N82" s="218">
        <f t="shared" si="4"/>
        <v>0</v>
      </c>
      <c r="O82" s="234"/>
      <c r="P82" s="192">
        <f t="shared" si="3"/>
        <v>0</v>
      </c>
      <c r="Q82" s="190"/>
    </row>
    <row r="83" spans="1:17" s="25" customFormat="1" ht="15.75" x14ac:dyDescent="0.2">
      <c r="A83" s="2"/>
      <c r="B83" s="455"/>
      <c r="C83" s="456"/>
      <c r="D83" s="456"/>
      <c r="E83" s="456"/>
      <c r="F83" s="456"/>
      <c r="G83" s="457"/>
      <c r="H83" s="155"/>
      <c r="I83" s="155"/>
      <c r="J83" s="151"/>
      <c r="K83" s="245"/>
      <c r="L83" s="152"/>
      <c r="M83" s="26"/>
      <c r="N83" s="218">
        <f t="shared" si="4"/>
        <v>0</v>
      </c>
      <c r="O83" s="234"/>
      <c r="P83" s="192">
        <f t="shared" si="3"/>
        <v>0</v>
      </c>
      <c r="Q83" s="219"/>
    </row>
    <row r="84" spans="1:17" s="25" customFormat="1" ht="15.75" x14ac:dyDescent="0.2">
      <c r="A84" s="2"/>
      <c r="B84" s="455"/>
      <c r="C84" s="456"/>
      <c r="D84" s="456"/>
      <c r="E84" s="456"/>
      <c r="F84" s="456"/>
      <c r="G84" s="457"/>
      <c r="H84" s="155"/>
      <c r="I84" s="155"/>
      <c r="J84" s="151"/>
      <c r="K84" s="245"/>
      <c r="L84" s="152"/>
      <c r="M84" s="26"/>
      <c r="N84" s="218">
        <f t="shared" si="4"/>
        <v>0</v>
      </c>
      <c r="O84" s="234"/>
      <c r="P84" s="192">
        <f t="shared" si="3"/>
        <v>0</v>
      </c>
      <c r="Q84" s="219"/>
    </row>
    <row r="85" spans="1:17" s="27" customFormat="1" x14ac:dyDescent="0.2">
      <c r="A85" s="2"/>
      <c r="B85" s="455"/>
      <c r="C85" s="456"/>
      <c r="D85" s="456"/>
      <c r="E85" s="456"/>
      <c r="F85" s="456"/>
      <c r="G85" s="457"/>
      <c r="H85" s="155"/>
      <c r="I85" s="155"/>
      <c r="J85" s="151"/>
      <c r="K85" s="245"/>
      <c r="L85" s="152"/>
      <c r="M85" s="26"/>
      <c r="N85" s="218">
        <f t="shared" si="4"/>
        <v>0</v>
      </c>
      <c r="O85" s="234"/>
      <c r="P85" s="192">
        <f t="shared" si="3"/>
        <v>0</v>
      </c>
      <c r="Q85" s="190"/>
    </row>
    <row r="86" spans="1:17" s="27" customFormat="1" x14ac:dyDescent="0.2">
      <c r="A86" s="2"/>
      <c r="B86" s="455"/>
      <c r="C86" s="456"/>
      <c r="D86" s="456"/>
      <c r="E86" s="456"/>
      <c r="F86" s="456"/>
      <c r="G86" s="457"/>
      <c r="H86" s="155"/>
      <c r="I86" s="155"/>
      <c r="J86" s="151"/>
      <c r="K86" s="245"/>
      <c r="L86" s="152"/>
      <c r="M86" s="26"/>
      <c r="N86" s="220">
        <f t="shared" si="4"/>
        <v>0</v>
      </c>
      <c r="O86" s="234"/>
      <c r="P86" s="192">
        <f t="shared" si="3"/>
        <v>0</v>
      </c>
      <c r="Q86" s="190"/>
    </row>
    <row r="87" spans="1:17" s="25" customFormat="1" ht="39" customHeight="1" x14ac:dyDescent="0.2">
      <c r="A87" s="38">
        <v>4</v>
      </c>
      <c r="B87" s="497" t="s">
        <v>4</v>
      </c>
      <c r="C87" s="498"/>
      <c r="D87" s="498"/>
      <c r="E87" s="498"/>
      <c r="F87" s="498"/>
      <c r="G87" s="499"/>
      <c r="H87" s="39"/>
      <c r="I87" s="39"/>
      <c r="J87" s="40">
        <f>J88+J109+J130</f>
        <v>0</v>
      </c>
      <c r="K87" s="40"/>
      <c r="L87" s="41"/>
      <c r="M87" s="34"/>
      <c r="N87" s="33">
        <f>SUM(N88:N151)</f>
        <v>0</v>
      </c>
      <c r="O87" s="221">
        <f>SUM(O88:O151)</f>
        <v>0</v>
      </c>
      <c r="P87" s="33">
        <f>N87+O87</f>
        <v>0</v>
      </c>
      <c r="Q87" s="34"/>
    </row>
    <row r="88" spans="1:17" s="27" customFormat="1" ht="39" customHeight="1" x14ac:dyDescent="0.2">
      <c r="A88" s="18" t="s">
        <v>5</v>
      </c>
      <c r="B88" s="476" t="s">
        <v>16</v>
      </c>
      <c r="C88" s="477"/>
      <c r="D88" s="477"/>
      <c r="E88" s="477"/>
      <c r="F88" s="477"/>
      <c r="G88" s="478"/>
      <c r="H88" s="19"/>
      <c r="I88" s="19"/>
      <c r="J88" s="22">
        <f>SUM(J89:J108)</f>
        <v>0</v>
      </c>
      <c r="K88" s="22"/>
      <c r="L88" s="23"/>
      <c r="M88" s="23"/>
      <c r="N88" s="23"/>
      <c r="O88" s="235"/>
      <c r="P88" s="23"/>
      <c r="Q88" s="23"/>
    </row>
    <row r="89" spans="1:17" s="27" customFormat="1" x14ac:dyDescent="0.2">
      <c r="A89" s="2"/>
      <c r="B89" s="473"/>
      <c r="C89" s="474"/>
      <c r="D89" s="474"/>
      <c r="E89" s="474"/>
      <c r="F89" s="474"/>
      <c r="G89" s="475"/>
      <c r="H89" s="157"/>
      <c r="I89" s="157"/>
      <c r="J89" s="151"/>
      <c r="K89" s="321"/>
      <c r="L89" s="152"/>
      <c r="M89" s="26"/>
      <c r="N89" s="218">
        <f t="shared" si="4"/>
        <v>0</v>
      </c>
      <c r="O89" s="234"/>
      <c r="P89" s="190">
        <f>N89+O89</f>
        <v>0</v>
      </c>
      <c r="Q89" s="190"/>
    </row>
    <row r="90" spans="1:17" s="27" customFormat="1" x14ac:dyDescent="0.2">
      <c r="A90" s="2"/>
      <c r="B90" s="473"/>
      <c r="C90" s="474"/>
      <c r="D90" s="474"/>
      <c r="E90" s="474"/>
      <c r="F90" s="474"/>
      <c r="G90" s="475"/>
      <c r="H90" s="157"/>
      <c r="I90" s="157"/>
      <c r="J90" s="151"/>
      <c r="K90" s="321"/>
      <c r="L90" s="152"/>
      <c r="M90" s="26"/>
      <c r="N90" s="218">
        <f t="shared" si="4"/>
        <v>0</v>
      </c>
      <c r="O90" s="234"/>
      <c r="P90" s="190">
        <f t="shared" ref="P90:P108" si="5">N90+O90</f>
        <v>0</v>
      </c>
      <c r="Q90" s="190"/>
    </row>
    <row r="91" spans="1:17" s="27" customFormat="1" x14ac:dyDescent="0.2">
      <c r="A91" s="2"/>
      <c r="B91" s="455"/>
      <c r="C91" s="456"/>
      <c r="D91" s="456"/>
      <c r="E91" s="456"/>
      <c r="F91" s="456"/>
      <c r="G91" s="457"/>
      <c r="H91" s="155"/>
      <c r="I91" s="155"/>
      <c r="J91" s="151"/>
      <c r="K91" s="321"/>
      <c r="L91" s="152"/>
      <c r="M91" s="26"/>
      <c r="N91" s="218">
        <f t="shared" si="4"/>
        <v>0</v>
      </c>
      <c r="O91" s="234"/>
      <c r="P91" s="190">
        <f t="shared" si="5"/>
        <v>0</v>
      </c>
      <c r="Q91" s="190"/>
    </row>
    <row r="92" spans="1:17" s="27" customFormat="1" x14ac:dyDescent="0.2">
      <c r="A92" s="2"/>
      <c r="B92" s="455"/>
      <c r="C92" s="456"/>
      <c r="D92" s="456"/>
      <c r="E92" s="456"/>
      <c r="F92" s="456"/>
      <c r="G92" s="457"/>
      <c r="H92" s="155"/>
      <c r="I92" s="155"/>
      <c r="J92" s="151"/>
      <c r="K92" s="321"/>
      <c r="L92" s="152"/>
      <c r="M92" s="26"/>
      <c r="N92" s="218">
        <f t="shared" si="4"/>
        <v>0</v>
      </c>
      <c r="O92" s="234"/>
      <c r="P92" s="190">
        <f t="shared" si="5"/>
        <v>0</v>
      </c>
      <c r="Q92" s="190"/>
    </row>
    <row r="93" spans="1:17" s="25" customFormat="1" ht="15.75" x14ac:dyDescent="0.2">
      <c r="A93" s="2"/>
      <c r="B93" s="455"/>
      <c r="C93" s="456"/>
      <c r="D93" s="456"/>
      <c r="E93" s="456"/>
      <c r="F93" s="456"/>
      <c r="G93" s="457"/>
      <c r="H93" s="155"/>
      <c r="I93" s="155"/>
      <c r="J93" s="151"/>
      <c r="K93" s="321"/>
      <c r="L93" s="152"/>
      <c r="M93" s="26"/>
      <c r="N93" s="218">
        <f t="shared" si="4"/>
        <v>0</v>
      </c>
      <c r="O93" s="234"/>
      <c r="P93" s="190">
        <f t="shared" si="5"/>
        <v>0</v>
      </c>
      <c r="Q93" s="219"/>
    </row>
    <row r="94" spans="1:17" s="27" customFormat="1" x14ac:dyDescent="0.2">
      <c r="A94" s="2"/>
      <c r="B94" s="455"/>
      <c r="C94" s="456"/>
      <c r="D94" s="456"/>
      <c r="E94" s="456"/>
      <c r="F94" s="456"/>
      <c r="G94" s="457"/>
      <c r="H94" s="155"/>
      <c r="I94" s="155"/>
      <c r="J94" s="151"/>
      <c r="K94" s="321"/>
      <c r="L94" s="152"/>
      <c r="M94" s="26"/>
      <c r="N94" s="218">
        <f t="shared" si="4"/>
        <v>0</v>
      </c>
      <c r="O94" s="234"/>
      <c r="P94" s="190">
        <f t="shared" si="5"/>
        <v>0</v>
      </c>
      <c r="Q94" s="190"/>
    </row>
    <row r="95" spans="1:17" s="27" customFormat="1" x14ac:dyDescent="0.2">
      <c r="A95" s="2"/>
      <c r="B95" s="455"/>
      <c r="C95" s="456"/>
      <c r="D95" s="456"/>
      <c r="E95" s="456"/>
      <c r="F95" s="456"/>
      <c r="G95" s="457"/>
      <c r="H95" s="155"/>
      <c r="I95" s="155"/>
      <c r="J95" s="151"/>
      <c r="K95" s="321"/>
      <c r="L95" s="152"/>
      <c r="M95" s="26"/>
      <c r="N95" s="218">
        <f t="shared" si="4"/>
        <v>0</v>
      </c>
      <c r="O95" s="234"/>
      <c r="P95" s="190">
        <f t="shared" si="5"/>
        <v>0</v>
      </c>
      <c r="Q95" s="190"/>
    </row>
    <row r="96" spans="1:17" s="27" customFormat="1" x14ac:dyDescent="0.2">
      <c r="A96" s="2"/>
      <c r="B96" s="455"/>
      <c r="C96" s="456"/>
      <c r="D96" s="456"/>
      <c r="E96" s="456"/>
      <c r="F96" s="456"/>
      <c r="G96" s="457"/>
      <c r="H96" s="155"/>
      <c r="I96" s="155"/>
      <c r="J96" s="151"/>
      <c r="K96" s="321"/>
      <c r="L96" s="152"/>
      <c r="M96" s="26"/>
      <c r="N96" s="218">
        <f t="shared" si="4"/>
        <v>0</v>
      </c>
      <c r="O96" s="234"/>
      <c r="P96" s="190">
        <f t="shared" si="5"/>
        <v>0</v>
      </c>
      <c r="Q96" s="190"/>
    </row>
    <row r="97" spans="1:17" s="25" customFormat="1" ht="15.75" x14ac:dyDescent="0.2">
      <c r="A97" s="2"/>
      <c r="B97" s="455"/>
      <c r="C97" s="456"/>
      <c r="D97" s="456"/>
      <c r="E97" s="456"/>
      <c r="F97" s="456"/>
      <c r="G97" s="457"/>
      <c r="H97" s="155"/>
      <c r="I97" s="155"/>
      <c r="J97" s="151"/>
      <c r="K97" s="321"/>
      <c r="L97" s="152"/>
      <c r="M97" s="26"/>
      <c r="N97" s="218">
        <f t="shared" si="4"/>
        <v>0</v>
      </c>
      <c r="O97" s="234"/>
      <c r="P97" s="190">
        <f t="shared" si="5"/>
        <v>0</v>
      </c>
      <c r="Q97" s="219"/>
    </row>
    <row r="98" spans="1:17" s="29" customFormat="1" x14ac:dyDescent="0.2">
      <c r="A98" s="2"/>
      <c r="B98" s="455"/>
      <c r="C98" s="456"/>
      <c r="D98" s="456"/>
      <c r="E98" s="456"/>
      <c r="F98" s="456"/>
      <c r="G98" s="457"/>
      <c r="H98" s="155"/>
      <c r="I98" s="155"/>
      <c r="J98" s="151"/>
      <c r="K98" s="321"/>
      <c r="L98" s="152"/>
      <c r="M98" s="26"/>
      <c r="N98" s="218">
        <f t="shared" si="4"/>
        <v>0</v>
      </c>
      <c r="O98" s="234"/>
      <c r="P98" s="190">
        <f t="shared" si="5"/>
        <v>0</v>
      </c>
      <c r="Q98" s="190"/>
    </row>
    <row r="99" spans="1:17" s="29" customFormat="1" x14ac:dyDescent="0.2">
      <c r="A99" s="2"/>
      <c r="B99" s="455"/>
      <c r="C99" s="456"/>
      <c r="D99" s="456"/>
      <c r="E99" s="456"/>
      <c r="F99" s="456"/>
      <c r="G99" s="457"/>
      <c r="H99" s="155"/>
      <c r="I99" s="155"/>
      <c r="J99" s="151"/>
      <c r="K99" s="321"/>
      <c r="L99" s="152"/>
      <c r="M99" s="26"/>
      <c r="N99" s="218">
        <f t="shared" si="4"/>
        <v>0</v>
      </c>
      <c r="O99" s="234"/>
      <c r="P99" s="190">
        <f t="shared" si="5"/>
        <v>0</v>
      </c>
      <c r="Q99" s="190"/>
    </row>
    <row r="100" spans="1:17" s="27" customFormat="1" x14ac:dyDescent="0.2">
      <c r="A100" s="2"/>
      <c r="B100" s="455"/>
      <c r="C100" s="456"/>
      <c r="D100" s="456"/>
      <c r="E100" s="456"/>
      <c r="F100" s="456"/>
      <c r="G100" s="457"/>
      <c r="H100" s="155"/>
      <c r="I100" s="155"/>
      <c r="J100" s="151"/>
      <c r="K100" s="321"/>
      <c r="L100" s="152"/>
      <c r="M100" s="26"/>
      <c r="N100" s="218">
        <f t="shared" si="4"/>
        <v>0</v>
      </c>
      <c r="O100" s="234"/>
      <c r="P100" s="190">
        <f t="shared" si="5"/>
        <v>0</v>
      </c>
      <c r="Q100" s="190"/>
    </row>
    <row r="101" spans="1:17" s="27" customFormat="1" x14ac:dyDescent="0.2">
      <c r="A101" s="2"/>
      <c r="B101" s="455"/>
      <c r="C101" s="456"/>
      <c r="D101" s="456"/>
      <c r="E101" s="456"/>
      <c r="F101" s="456"/>
      <c r="G101" s="457"/>
      <c r="H101" s="155"/>
      <c r="I101" s="155"/>
      <c r="J101" s="151"/>
      <c r="K101" s="321"/>
      <c r="L101" s="152"/>
      <c r="M101" s="26"/>
      <c r="N101" s="218">
        <f t="shared" si="4"/>
        <v>0</v>
      </c>
      <c r="O101" s="234"/>
      <c r="P101" s="190">
        <f t="shared" si="5"/>
        <v>0</v>
      </c>
      <c r="Q101" s="190"/>
    </row>
    <row r="102" spans="1:17" s="27" customFormat="1" x14ac:dyDescent="0.2">
      <c r="A102" s="2"/>
      <c r="B102" s="455"/>
      <c r="C102" s="456"/>
      <c r="D102" s="456"/>
      <c r="E102" s="456"/>
      <c r="F102" s="456"/>
      <c r="G102" s="457"/>
      <c r="H102" s="155"/>
      <c r="I102" s="155"/>
      <c r="J102" s="151"/>
      <c r="K102" s="321"/>
      <c r="L102" s="152"/>
      <c r="M102" s="26"/>
      <c r="N102" s="218">
        <f t="shared" si="4"/>
        <v>0</v>
      </c>
      <c r="O102" s="234"/>
      <c r="P102" s="190">
        <f t="shared" si="5"/>
        <v>0</v>
      </c>
      <c r="Q102" s="190"/>
    </row>
    <row r="103" spans="1:17" s="25" customFormat="1" ht="15.75" x14ac:dyDescent="0.2">
      <c r="A103" s="2"/>
      <c r="B103" s="455"/>
      <c r="C103" s="456"/>
      <c r="D103" s="456"/>
      <c r="E103" s="456"/>
      <c r="F103" s="456"/>
      <c r="G103" s="457"/>
      <c r="H103" s="155"/>
      <c r="I103" s="155"/>
      <c r="J103" s="151"/>
      <c r="K103" s="321"/>
      <c r="L103" s="152"/>
      <c r="M103" s="26"/>
      <c r="N103" s="218">
        <f t="shared" si="4"/>
        <v>0</v>
      </c>
      <c r="O103" s="234"/>
      <c r="P103" s="190">
        <f t="shared" si="5"/>
        <v>0</v>
      </c>
      <c r="Q103" s="219"/>
    </row>
    <row r="104" spans="1:17" s="29" customFormat="1" x14ac:dyDescent="0.2">
      <c r="A104" s="2"/>
      <c r="B104" s="455"/>
      <c r="C104" s="456"/>
      <c r="D104" s="456"/>
      <c r="E104" s="456"/>
      <c r="F104" s="456"/>
      <c r="G104" s="457"/>
      <c r="H104" s="155"/>
      <c r="I104" s="155"/>
      <c r="J104" s="151"/>
      <c r="K104" s="321"/>
      <c r="L104" s="152"/>
      <c r="M104" s="26"/>
      <c r="N104" s="218">
        <f t="shared" si="4"/>
        <v>0</v>
      </c>
      <c r="O104" s="234"/>
      <c r="P104" s="190">
        <f t="shared" si="5"/>
        <v>0</v>
      </c>
      <c r="Q104" s="190"/>
    </row>
    <row r="105" spans="1:17" s="29" customFormat="1" x14ac:dyDescent="0.2">
      <c r="A105" s="2"/>
      <c r="B105" s="455"/>
      <c r="C105" s="456"/>
      <c r="D105" s="456"/>
      <c r="E105" s="456"/>
      <c r="F105" s="456"/>
      <c r="G105" s="457"/>
      <c r="H105" s="155"/>
      <c r="I105" s="155"/>
      <c r="J105" s="151"/>
      <c r="K105" s="321"/>
      <c r="L105" s="152"/>
      <c r="M105" s="26"/>
      <c r="N105" s="218">
        <f t="shared" si="4"/>
        <v>0</v>
      </c>
      <c r="O105" s="234"/>
      <c r="P105" s="190">
        <f t="shared" si="5"/>
        <v>0</v>
      </c>
      <c r="Q105" s="190"/>
    </row>
    <row r="106" spans="1:17" s="25" customFormat="1" ht="15.75" x14ac:dyDescent="0.2">
      <c r="A106" s="2"/>
      <c r="B106" s="455"/>
      <c r="C106" s="456"/>
      <c r="D106" s="456"/>
      <c r="E106" s="456"/>
      <c r="F106" s="456"/>
      <c r="G106" s="457"/>
      <c r="H106" s="155"/>
      <c r="I106" s="155"/>
      <c r="J106" s="151"/>
      <c r="K106" s="321"/>
      <c r="L106" s="152"/>
      <c r="M106" s="26"/>
      <c r="N106" s="218">
        <f t="shared" si="4"/>
        <v>0</v>
      </c>
      <c r="O106" s="234"/>
      <c r="P106" s="190">
        <f t="shared" si="5"/>
        <v>0</v>
      </c>
      <c r="Q106" s="219"/>
    </row>
    <row r="107" spans="1:17" s="25" customFormat="1" ht="15.75" x14ac:dyDescent="0.2">
      <c r="A107" s="2"/>
      <c r="B107" s="455"/>
      <c r="C107" s="456"/>
      <c r="D107" s="456"/>
      <c r="E107" s="456"/>
      <c r="F107" s="456"/>
      <c r="G107" s="457"/>
      <c r="H107" s="155"/>
      <c r="I107" s="155"/>
      <c r="J107" s="151"/>
      <c r="K107" s="321"/>
      <c r="L107" s="152"/>
      <c r="M107" s="26"/>
      <c r="N107" s="218">
        <f t="shared" si="4"/>
        <v>0</v>
      </c>
      <c r="O107" s="234"/>
      <c r="P107" s="190">
        <f t="shared" si="5"/>
        <v>0</v>
      </c>
      <c r="Q107" s="219"/>
    </row>
    <row r="108" spans="1:17" s="29" customFormat="1" x14ac:dyDescent="0.2">
      <c r="A108" s="2"/>
      <c r="B108" s="455"/>
      <c r="C108" s="456"/>
      <c r="D108" s="456"/>
      <c r="E108" s="456"/>
      <c r="F108" s="456"/>
      <c r="G108" s="457"/>
      <c r="H108" s="155"/>
      <c r="I108" s="155"/>
      <c r="J108" s="151"/>
      <c r="K108" s="321"/>
      <c r="L108" s="152"/>
      <c r="M108" s="26"/>
      <c r="N108" s="218">
        <f t="shared" si="4"/>
        <v>0</v>
      </c>
      <c r="O108" s="234"/>
      <c r="P108" s="190">
        <f t="shared" si="5"/>
        <v>0</v>
      </c>
      <c r="Q108" s="190"/>
    </row>
    <row r="109" spans="1:17" s="29" customFormat="1" ht="39" customHeight="1" x14ac:dyDescent="0.2">
      <c r="A109" s="18" t="s">
        <v>6</v>
      </c>
      <c r="B109" s="476" t="s">
        <v>21</v>
      </c>
      <c r="C109" s="477"/>
      <c r="D109" s="477"/>
      <c r="E109" s="477"/>
      <c r="F109" s="477"/>
      <c r="G109" s="478"/>
      <c r="H109" s="19"/>
      <c r="I109" s="19"/>
      <c r="J109" s="22">
        <f>SUM(J110:J129)</f>
        <v>0</v>
      </c>
      <c r="K109" s="22"/>
      <c r="L109" s="23"/>
      <c r="M109" s="23"/>
      <c r="N109" s="23"/>
      <c r="O109" s="235"/>
      <c r="P109" s="23"/>
      <c r="Q109" s="23"/>
    </row>
    <row r="110" spans="1:17" s="25" customFormat="1" ht="15.75" x14ac:dyDescent="0.2">
      <c r="A110" s="2"/>
      <c r="B110" s="455"/>
      <c r="C110" s="456"/>
      <c r="D110" s="456"/>
      <c r="E110" s="456"/>
      <c r="F110" s="456"/>
      <c r="G110" s="457"/>
      <c r="H110" s="153"/>
      <c r="I110" s="153"/>
      <c r="J110" s="151"/>
      <c r="K110" s="245"/>
      <c r="L110" s="152"/>
      <c r="M110" s="26"/>
      <c r="N110" s="218">
        <f t="shared" si="4"/>
        <v>0</v>
      </c>
      <c r="O110" s="234"/>
      <c r="P110" s="219">
        <f>N110+O110</f>
        <v>0</v>
      </c>
      <c r="Q110" s="219"/>
    </row>
    <row r="111" spans="1:17" s="29" customFormat="1" ht="15.75" x14ac:dyDescent="0.2">
      <c r="A111" s="2"/>
      <c r="B111" s="455"/>
      <c r="C111" s="456"/>
      <c r="D111" s="456"/>
      <c r="E111" s="456"/>
      <c r="F111" s="456"/>
      <c r="G111" s="457"/>
      <c r="H111" s="153"/>
      <c r="I111" s="153"/>
      <c r="J111" s="151"/>
      <c r="K111" s="245"/>
      <c r="L111" s="152"/>
      <c r="M111" s="26"/>
      <c r="N111" s="218">
        <f t="shared" si="4"/>
        <v>0</v>
      </c>
      <c r="O111" s="234"/>
      <c r="P111" s="219">
        <f t="shared" ref="P111:P129" si="6">N111+O111</f>
        <v>0</v>
      </c>
      <c r="Q111" s="190"/>
    </row>
    <row r="112" spans="1:17" s="29" customFormat="1" ht="15.75" x14ac:dyDescent="0.2">
      <c r="A112" s="2"/>
      <c r="B112" s="455"/>
      <c r="C112" s="456"/>
      <c r="D112" s="456"/>
      <c r="E112" s="456"/>
      <c r="F112" s="456"/>
      <c r="G112" s="457"/>
      <c r="H112" s="153"/>
      <c r="I112" s="153"/>
      <c r="J112" s="151"/>
      <c r="K112" s="245"/>
      <c r="L112" s="152"/>
      <c r="M112" s="26"/>
      <c r="N112" s="218">
        <f t="shared" si="4"/>
        <v>0</v>
      </c>
      <c r="O112" s="234"/>
      <c r="P112" s="219">
        <f t="shared" si="6"/>
        <v>0</v>
      </c>
      <c r="Q112" s="190"/>
    </row>
    <row r="113" spans="1:17" s="29" customFormat="1" ht="15.75" x14ac:dyDescent="0.2">
      <c r="A113" s="2"/>
      <c r="B113" s="455"/>
      <c r="C113" s="456"/>
      <c r="D113" s="456"/>
      <c r="E113" s="456"/>
      <c r="F113" s="456"/>
      <c r="G113" s="457"/>
      <c r="H113" s="153"/>
      <c r="I113" s="153"/>
      <c r="J113" s="151"/>
      <c r="K113" s="245"/>
      <c r="L113" s="152"/>
      <c r="M113" s="26"/>
      <c r="N113" s="218">
        <f t="shared" si="4"/>
        <v>0</v>
      </c>
      <c r="O113" s="234"/>
      <c r="P113" s="219">
        <f t="shared" si="6"/>
        <v>0</v>
      </c>
      <c r="Q113" s="190"/>
    </row>
    <row r="114" spans="1:17" s="25" customFormat="1" ht="15.75" x14ac:dyDescent="0.2">
      <c r="A114" s="2"/>
      <c r="B114" s="455"/>
      <c r="C114" s="456"/>
      <c r="D114" s="456"/>
      <c r="E114" s="456"/>
      <c r="F114" s="456"/>
      <c r="G114" s="457"/>
      <c r="H114" s="153"/>
      <c r="I114" s="153"/>
      <c r="J114" s="151"/>
      <c r="K114" s="245"/>
      <c r="L114" s="152"/>
      <c r="M114" s="26"/>
      <c r="N114" s="218">
        <f t="shared" si="4"/>
        <v>0</v>
      </c>
      <c r="O114" s="234"/>
      <c r="P114" s="219">
        <f t="shared" si="6"/>
        <v>0</v>
      </c>
      <c r="Q114" s="219"/>
    </row>
    <row r="115" spans="1:17" s="29" customFormat="1" ht="15.75" x14ac:dyDescent="0.2">
      <c r="A115" s="2"/>
      <c r="B115" s="455"/>
      <c r="C115" s="456"/>
      <c r="D115" s="456"/>
      <c r="E115" s="456"/>
      <c r="F115" s="456"/>
      <c r="G115" s="457"/>
      <c r="H115" s="153"/>
      <c r="I115" s="153"/>
      <c r="J115" s="151"/>
      <c r="K115" s="245"/>
      <c r="L115" s="152"/>
      <c r="M115" s="26"/>
      <c r="N115" s="218">
        <f t="shared" si="4"/>
        <v>0</v>
      </c>
      <c r="O115" s="234"/>
      <c r="P115" s="219">
        <f t="shared" si="6"/>
        <v>0</v>
      </c>
      <c r="Q115" s="190"/>
    </row>
    <row r="116" spans="1:17" s="29" customFormat="1" ht="15.75" x14ac:dyDescent="0.2">
      <c r="A116" s="2"/>
      <c r="B116" s="455"/>
      <c r="C116" s="456"/>
      <c r="D116" s="456"/>
      <c r="E116" s="456"/>
      <c r="F116" s="456"/>
      <c r="G116" s="457"/>
      <c r="H116" s="153"/>
      <c r="I116" s="153"/>
      <c r="J116" s="151"/>
      <c r="K116" s="245"/>
      <c r="L116" s="152"/>
      <c r="M116" s="26"/>
      <c r="N116" s="218">
        <f t="shared" si="4"/>
        <v>0</v>
      </c>
      <c r="O116" s="234"/>
      <c r="P116" s="219">
        <f t="shared" si="6"/>
        <v>0</v>
      </c>
      <c r="Q116" s="190"/>
    </row>
    <row r="117" spans="1:17" s="29" customFormat="1" ht="15.75" x14ac:dyDescent="0.2">
      <c r="A117" s="2"/>
      <c r="B117" s="455"/>
      <c r="C117" s="456"/>
      <c r="D117" s="456"/>
      <c r="E117" s="456"/>
      <c r="F117" s="456"/>
      <c r="G117" s="457"/>
      <c r="H117" s="153"/>
      <c r="I117" s="153"/>
      <c r="J117" s="151"/>
      <c r="K117" s="245"/>
      <c r="L117" s="152"/>
      <c r="M117" s="26"/>
      <c r="N117" s="218">
        <f t="shared" si="4"/>
        <v>0</v>
      </c>
      <c r="O117" s="234"/>
      <c r="P117" s="219">
        <f t="shared" si="6"/>
        <v>0</v>
      </c>
      <c r="Q117" s="190"/>
    </row>
    <row r="118" spans="1:17" s="25" customFormat="1" ht="15.75" x14ac:dyDescent="0.2">
      <c r="A118" s="2"/>
      <c r="B118" s="455"/>
      <c r="C118" s="456"/>
      <c r="D118" s="456"/>
      <c r="E118" s="456"/>
      <c r="F118" s="456"/>
      <c r="G118" s="457"/>
      <c r="H118" s="153"/>
      <c r="I118" s="153"/>
      <c r="J118" s="151"/>
      <c r="K118" s="245"/>
      <c r="L118" s="152"/>
      <c r="M118" s="26"/>
      <c r="N118" s="218">
        <f t="shared" si="4"/>
        <v>0</v>
      </c>
      <c r="O118" s="234"/>
      <c r="P118" s="219">
        <f t="shared" si="6"/>
        <v>0</v>
      </c>
      <c r="Q118" s="219"/>
    </row>
    <row r="119" spans="1:17" s="25" customFormat="1" ht="15.75" x14ac:dyDescent="0.2">
      <c r="A119" s="2"/>
      <c r="B119" s="455"/>
      <c r="C119" s="456"/>
      <c r="D119" s="456"/>
      <c r="E119" s="456"/>
      <c r="F119" s="456"/>
      <c r="G119" s="457"/>
      <c r="H119" s="153"/>
      <c r="I119" s="153"/>
      <c r="J119" s="151"/>
      <c r="K119" s="245"/>
      <c r="L119" s="152"/>
      <c r="M119" s="26"/>
      <c r="N119" s="218">
        <f t="shared" si="4"/>
        <v>0</v>
      </c>
      <c r="O119" s="234"/>
      <c r="P119" s="219">
        <f t="shared" si="6"/>
        <v>0</v>
      </c>
      <c r="Q119" s="219"/>
    </row>
    <row r="120" spans="1:17" s="29" customFormat="1" ht="15.75" x14ac:dyDescent="0.2">
      <c r="A120" s="2"/>
      <c r="B120" s="455"/>
      <c r="C120" s="456"/>
      <c r="D120" s="456"/>
      <c r="E120" s="456"/>
      <c r="F120" s="456"/>
      <c r="G120" s="457"/>
      <c r="H120" s="153"/>
      <c r="I120" s="153"/>
      <c r="J120" s="151"/>
      <c r="K120" s="245"/>
      <c r="L120" s="152"/>
      <c r="M120" s="26"/>
      <c r="N120" s="218">
        <f t="shared" si="4"/>
        <v>0</v>
      </c>
      <c r="O120" s="234"/>
      <c r="P120" s="219">
        <f t="shared" si="6"/>
        <v>0</v>
      </c>
      <c r="Q120" s="190"/>
    </row>
    <row r="121" spans="1:17" s="29" customFormat="1" ht="15.75" x14ac:dyDescent="0.2">
      <c r="A121" s="2"/>
      <c r="B121" s="455"/>
      <c r="C121" s="456"/>
      <c r="D121" s="456"/>
      <c r="E121" s="456"/>
      <c r="F121" s="456"/>
      <c r="G121" s="457"/>
      <c r="H121" s="153"/>
      <c r="I121" s="153"/>
      <c r="J121" s="151"/>
      <c r="K121" s="245"/>
      <c r="L121" s="152"/>
      <c r="M121" s="26"/>
      <c r="N121" s="218">
        <f t="shared" si="4"/>
        <v>0</v>
      </c>
      <c r="O121" s="234"/>
      <c r="P121" s="219">
        <f t="shared" si="6"/>
        <v>0</v>
      </c>
      <c r="Q121" s="190"/>
    </row>
    <row r="122" spans="1:17" s="29" customFormat="1" ht="15.75" x14ac:dyDescent="0.2">
      <c r="A122" s="2"/>
      <c r="B122" s="455"/>
      <c r="C122" s="456"/>
      <c r="D122" s="456"/>
      <c r="E122" s="456"/>
      <c r="F122" s="456"/>
      <c r="G122" s="457"/>
      <c r="H122" s="153"/>
      <c r="I122" s="153"/>
      <c r="J122" s="151"/>
      <c r="K122" s="245"/>
      <c r="L122" s="152"/>
      <c r="M122" s="26"/>
      <c r="N122" s="218">
        <f t="shared" si="4"/>
        <v>0</v>
      </c>
      <c r="O122" s="234"/>
      <c r="P122" s="219">
        <f t="shared" si="6"/>
        <v>0</v>
      </c>
      <c r="Q122" s="190"/>
    </row>
    <row r="123" spans="1:17" s="25" customFormat="1" ht="15.75" x14ac:dyDescent="0.2">
      <c r="A123" s="2"/>
      <c r="B123" s="455"/>
      <c r="C123" s="456"/>
      <c r="D123" s="456"/>
      <c r="E123" s="456"/>
      <c r="F123" s="456"/>
      <c r="G123" s="457"/>
      <c r="H123" s="153"/>
      <c r="I123" s="153"/>
      <c r="J123" s="151"/>
      <c r="K123" s="245"/>
      <c r="L123" s="152"/>
      <c r="M123" s="26"/>
      <c r="N123" s="218">
        <f t="shared" si="4"/>
        <v>0</v>
      </c>
      <c r="O123" s="234"/>
      <c r="P123" s="219">
        <f t="shared" si="6"/>
        <v>0</v>
      </c>
      <c r="Q123" s="219"/>
    </row>
    <row r="124" spans="1:17" s="29" customFormat="1" ht="15.75" x14ac:dyDescent="0.2">
      <c r="A124" s="2"/>
      <c r="B124" s="455"/>
      <c r="C124" s="456"/>
      <c r="D124" s="456"/>
      <c r="E124" s="456"/>
      <c r="F124" s="456"/>
      <c r="G124" s="457"/>
      <c r="H124" s="153"/>
      <c r="I124" s="153"/>
      <c r="J124" s="151"/>
      <c r="K124" s="245"/>
      <c r="L124" s="152"/>
      <c r="M124" s="26"/>
      <c r="N124" s="218">
        <f t="shared" si="4"/>
        <v>0</v>
      </c>
      <c r="O124" s="234"/>
      <c r="P124" s="219">
        <f t="shared" si="6"/>
        <v>0</v>
      </c>
      <c r="Q124" s="190"/>
    </row>
    <row r="125" spans="1:17" s="29" customFormat="1" ht="15.75" x14ac:dyDescent="0.2">
      <c r="A125" s="2"/>
      <c r="B125" s="455"/>
      <c r="C125" s="456"/>
      <c r="D125" s="456"/>
      <c r="E125" s="456"/>
      <c r="F125" s="456"/>
      <c r="G125" s="457"/>
      <c r="H125" s="153"/>
      <c r="I125" s="153"/>
      <c r="J125" s="151"/>
      <c r="K125" s="245"/>
      <c r="L125" s="152"/>
      <c r="M125" s="26"/>
      <c r="N125" s="218">
        <f t="shared" si="4"/>
        <v>0</v>
      </c>
      <c r="O125" s="234"/>
      <c r="P125" s="219">
        <f t="shared" si="6"/>
        <v>0</v>
      </c>
      <c r="Q125" s="190"/>
    </row>
    <row r="126" spans="1:17" s="29" customFormat="1" ht="15.75" x14ac:dyDescent="0.2">
      <c r="A126" s="2"/>
      <c r="B126" s="455"/>
      <c r="C126" s="456"/>
      <c r="D126" s="456"/>
      <c r="E126" s="456"/>
      <c r="F126" s="456"/>
      <c r="G126" s="457"/>
      <c r="H126" s="153"/>
      <c r="I126" s="153"/>
      <c r="J126" s="151"/>
      <c r="K126" s="245"/>
      <c r="L126" s="152"/>
      <c r="M126" s="26"/>
      <c r="N126" s="218">
        <f t="shared" si="4"/>
        <v>0</v>
      </c>
      <c r="O126" s="234"/>
      <c r="P126" s="219">
        <f t="shared" si="6"/>
        <v>0</v>
      </c>
      <c r="Q126" s="190"/>
    </row>
    <row r="127" spans="1:17" s="25" customFormat="1" ht="15.75" x14ac:dyDescent="0.2">
      <c r="A127" s="2"/>
      <c r="B127" s="455"/>
      <c r="C127" s="456"/>
      <c r="D127" s="456"/>
      <c r="E127" s="456"/>
      <c r="F127" s="456"/>
      <c r="G127" s="457"/>
      <c r="H127" s="155"/>
      <c r="I127" s="155"/>
      <c r="J127" s="151"/>
      <c r="K127" s="245"/>
      <c r="L127" s="152"/>
      <c r="M127" s="26"/>
      <c r="N127" s="218">
        <f t="shared" si="4"/>
        <v>0</v>
      </c>
      <c r="O127" s="234"/>
      <c r="P127" s="219">
        <f t="shared" si="6"/>
        <v>0</v>
      </c>
      <c r="Q127" s="219"/>
    </row>
    <row r="128" spans="1:17" s="29" customFormat="1" ht="15.75" x14ac:dyDescent="0.2">
      <c r="A128" s="2"/>
      <c r="B128" s="455"/>
      <c r="C128" s="456"/>
      <c r="D128" s="456"/>
      <c r="E128" s="456"/>
      <c r="F128" s="456"/>
      <c r="G128" s="457"/>
      <c r="H128" s="155"/>
      <c r="I128" s="155"/>
      <c r="J128" s="151"/>
      <c r="K128" s="245"/>
      <c r="L128" s="152"/>
      <c r="M128" s="26"/>
      <c r="N128" s="218">
        <f t="shared" si="4"/>
        <v>0</v>
      </c>
      <c r="O128" s="234"/>
      <c r="P128" s="219">
        <f t="shared" si="6"/>
        <v>0</v>
      </c>
      <c r="Q128" s="190"/>
    </row>
    <row r="129" spans="1:18" s="29" customFormat="1" ht="15.75" x14ac:dyDescent="0.2">
      <c r="A129" s="2"/>
      <c r="B129" s="455"/>
      <c r="C129" s="456"/>
      <c r="D129" s="456"/>
      <c r="E129" s="456"/>
      <c r="F129" s="456"/>
      <c r="G129" s="457"/>
      <c r="H129" s="155"/>
      <c r="I129" s="155"/>
      <c r="J129" s="151"/>
      <c r="K129" s="245"/>
      <c r="L129" s="152"/>
      <c r="M129" s="26"/>
      <c r="N129" s="218">
        <f t="shared" si="4"/>
        <v>0</v>
      </c>
      <c r="O129" s="234"/>
      <c r="P129" s="219">
        <f t="shared" si="6"/>
        <v>0</v>
      </c>
      <c r="Q129" s="190"/>
    </row>
    <row r="130" spans="1:18" s="29" customFormat="1" ht="39" customHeight="1" x14ac:dyDescent="0.2">
      <c r="A130" s="18" t="s">
        <v>9</v>
      </c>
      <c r="B130" s="476" t="s">
        <v>10</v>
      </c>
      <c r="C130" s="477"/>
      <c r="D130" s="477"/>
      <c r="E130" s="477"/>
      <c r="F130" s="477"/>
      <c r="G130" s="478"/>
      <c r="H130" s="19"/>
      <c r="I130" s="19"/>
      <c r="J130" s="22">
        <f>SUM(J131:J151)</f>
        <v>0</v>
      </c>
      <c r="K130" s="22"/>
      <c r="L130" s="23"/>
      <c r="M130" s="23"/>
      <c r="N130" s="23"/>
      <c r="O130" s="235"/>
      <c r="P130" s="23"/>
      <c r="Q130" s="23"/>
    </row>
    <row r="131" spans="1:18" s="29" customFormat="1" x14ac:dyDescent="0.2">
      <c r="A131" s="2"/>
      <c r="B131" s="473"/>
      <c r="C131" s="474"/>
      <c r="D131" s="474"/>
      <c r="E131" s="474"/>
      <c r="F131" s="474"/>
      <c r="G131" s="475"/>
      <c r="H131" s="157"/>
      <c r="I131" s="157"/>
      <c r="J131" s="151"/>
      <c r="K131" s="152"/>
      <c r="L131" s="152"/>
      <c r="M131" s="26"/>
      <c r="N131" s="218">
        <f t="shared" si="4"/>
        <v>0</v>
      </c>
      <c r="O131" s="234"/>
      <c r="P131" s="190">
        <f>N131+O131</f>
        <v>0</v>
      </c>
      <c r="Q131" s="190"/>
    </row>
    <row r="132" spans="1:18" s="29" customFormat="1" x14ac:dyDescent="0.2">
      <c r="A132" s="2"/>
      <c r="B132" s="473"/>
      <c r="C132" s="474"/>
      <c r="D132" s="474"/>
      <c r="E132" s="474"/>
      <c r="F132" s="474"/>
      <c r="G132" s="475"/>
      <c r="H132" s="157"/>
      <c r="I132" s="157"/>
      <c r="J132" s="151"/>
      <c r="K132" s="152"/>
      <c r="L132" s="152"/>
      <c r="M132" s="26"/>
      <c r="N132" s="218">
        <f t="shared" si="4"/>
        <v>0</v>
      </c>
      <c r="O132" s="234"/>
      <c r="P132" s="190">
        <f t="shared" ref="P132:P151" si="7">N132+O132</f>
        <v>0</v>
      </c>
      <c r="Q132" s="190"/>
    </row>
    <row r="133" spans="1:18" s="29" customFormat="1" x14ac:dyDescent="0.2">
      <c r="A133" s="2"/>
      <c r="B133" s="473"/>
      <c r="C133" s="474"/>
      <c r="D133" s="474"/>
      <c r="E133" s="474"/>
      <c r="F133" s="474"/>
      <c r="G133" s="475"/>
      <c r="H133" s="157"/>
      <c r="I133" s="157"/>
      <c r="J133" s="151"/>
      <c r="K133" s="152"/>
      <c r="L133" s="152"/>
      <c r="M133" s="26"/>
      <c r="N133" s="218">
        <f t="shared" ref="N133:N151" si="8">IF(M133="Yes",J133,0)</f>
        <v>0</v>
      </c>
      <c r="O133" s="234"/>
      <c r="P133" s="190">
        <f t="shared" si="7"/>
        <v>0</v>
      </c>
      <c r="Q133" s="190"/>
    </row>
    <row r="134" spans="1:18" s="29" customFormat="1" x14ac:dyDescent="0.2">
      <c r="A134" s="2"/>
      <c r="B134" s="455"/>
      <c r="C134" s="456"/>
      <c r="D134" s="456"/>
      <c r="E134" s="456"/>
      <c r="F134" s="456"/>
      <c r="G134" s="457"/>
      <c r="H134" s="155"/>
      <c r="I134" s="155"/>
      <c r="J134" s="151"/>
      <c r="K134" s="152"/>
      <c r="L134" s="152"/>
      <c r="M134" s="26"/>
      <c r="N134" s="218">
        <f t="shared" si="8"/>
        <v>0</v>
      </c>
      <c r="O134" s="234"/>
      <c r="P134" s="190">
        <f t="shared" si="7"/>
        <v>0</v>
      </c>
      <c r="Q134" s="190"/>
    </row>
    <row r="135" spans="1:18" s="29" customFormat="1" x14ac:dyDescent="0.2">
      <c r="A135" s="2"/>
      <c r="B135" s="455"/>
      <c r="C135" s="456"/>
      <c r="D135" s="456"/>
      <c r="E135" s="456"/>
      <c r="F135" s="456"/>
      <c r="G135" s="457"/>
      <c r="H135" s="155"/>
      <c r="I135" s="155"/>
      <c r="J135" s="151"/>
      <c r="K135" s="152"/>
      <c r="L135" s="152"/>
      <c r="M135" s="26"/>
      <c r="N135" s="218">
        <f t="shared" si="8"/>
        <v>0</v>
      </c>
      <c r="O135" s="234"/>
      <c r="P135" s="190">
        <f t="shared" si="7"/>
        <v>0</v>
      </c>
      <c r="Q135" s="190"/>
    </row>
    <row r="136" spans="1:18" s="28" customFormat="1" ht="15.75" x14ac:dyDescent="0.2">
      <c r="A136" s="2"/>
      <c r="B136" s="455"/>
      <c r="C136" s="456"/>
      <c r="D136" s="456"/>
      <c r="E136" s="456"/>
      <c r="F136" s="456"/>
      <c r="G136" s="457"/>
      <c r="H136" s="155"/>
      <c r="I136" s="155"/>
      <c r="J136" s="151"/>
      <c r="K136" s="152"/>
      <c r="L136" s="152"/>
      <c r="M136" s="26"/>
      <c r="N136" s="218">
        <f t="shared" si="8"/>
        <v>0</v>
      </c>
      <c r="O136" s="234"/>
      <c r="P136" s="190">
        <f t="shared" si="7"/>
        <v>0</v>
      </c>
      <c r="Q136" s="219"/>
    </row>
    <row r="137" spans="1:18" s="37" customFormat="1" ht="15.75" x14ac:dyDescent="0.2">
      <c r="A137" s="2"/>
      <c r="B137" s="455"/>
      <c r="C137" s="456"/>
      <c r="D137" s="456"/>
      <c r="E137" s="456"/>
      <c r="F137" s="456"/>
      <c r="G137" s="457"/>
      <c r="H137" s="155"/>
      <c r="I137" s="155"/>
      <c r="J137" s="151"/>
      <c r="K137" s="152"/>
      <c r="L137" s="152"/>
      <c r="M137" s="26"/>
      <c r="N137" s="218">
        <f t="shared" si="8"/>
        <v>0</v>
      </c>
      <c r="O137" s="234"/>
      <c r="P137" s="190">
        <f t="shared" si="7"/>
        <v>0</v>
      </c>
      <c r="Q137" s="219"/>
    </row>
    <row r="138" spans="1:18" s="29" customFormat="1" x14ac:dyDescent="0.2">
      <c r="A138" s="2"/>
      <c r="B138" s="455"/>
      <c r="C138" s="456"/>
      <c r="D138" s="456"/>
      <c r="E138" s="456"/>
      <c r="F138" s="456"/>
      <c r="G138" s="457"/>
      <c r="H138" s="155"/>
      <c r="I138" s="155"/>
      <c r="J138" s="151"/>
      <c r="K138" s="152"/>
      <c r="L138" s="152"/>
      <c r="M138" s="26"/>
      <c r="N138" s="218">
        <f t="shared" si="8"/>
        <v>0</v>
      </c>
      <c r="O138" s="234"/>
      <c r="P138" s="190">
        <f t="shared" si="7"/>
        <v>0</v>
      </c>
      <c r="Q138" s="190"/>
    </row>
    <row r="139" spans="1:18" s="29" customFormat="1" x14ac:dyDescent="0.2">
      <c r="A139" s="2"/>
      <c r="B139" s="455"/>
      <c r="C139" s="456"/>
      <c r="D139" s="456"/>
      <c r="E139" s="456"/>
      <c r="F139" s="456"/>
      <c r="G139" s="457"/>
      <c r="H139" s="155"/>
      <c r="I139" s="155"/>
      <c r="J139" s="151"/>
      <c r="K139" s="152"/>
      <c r="L139" s="152"/>
      <c r="M139" s="26"/>
      <c r="N139" s="218">
        <f t="shared" si="8"/>
        <v>0</v>
      </c>
      <c r="O139" s="234"/>
      <c r="P139" s="190">
        <f t="shared" si="7"/>
        <v>0</v>
      </c>
      <c r="Q139" s="190"/>
    </row>
    <row r="140" spans="1:18" s="28" customFormat="1" ht="15.75" x14ac:dyDescent="0.2">
      <c r="A140" s="2"/>
      <c r="B140" s="455"/>
      <c r="C140" s="456"/>
      <c r="D140" s="456"/>
      <c r="E140" s="456"/>
      <c r="F140" s="456"/>
      <c r="G140" s="457"/>
      <c r="H140" s="155"/>
      <c r="I140" s="155"/>
      <c r="J140" s="151"/>
      <c r="K140" s="152"/>
      <c r="L140" s="152"/>
      <c r="M140" s="26"/>
      <c r="N140" s="218">
        <f t="shared" si="8"/>
        <v>0</v>
      </c>
      <c r="O140" s="234"/>
      <c r="P140" s="190">
        <f t="shared" si="7"/>
        <v>0</v>
      </c>
      <c r="Q140" s="219"/>
    </row>
    <row r="141" spans="1:18" s="37" customFormat="1" ht="15.75" x14ac:dyDescent="0.2">
      <c r="A141" s="2"/>
      <c r="B141" s="455"/>
      <c r="C141" s="456"/>
      <c r="D141" s="456"/>
      <c r="E141" s="456"/>
      <c r="F141" s="456"/>
      <c r="G141" s="457"/>
      <c r="H141" s="155"/>
      <c r="I141" s="155"/>
      <c r="J141" s="151"/>
      <c r="K141" s="152"/>
      <c r="L141" s="152"/>
      <c r="M141" s="26"/>
      <c r="N141" s="218">
        <f t="shared" si="8"/>
        <v>0</v>
      </c>
      <c r="O141" s="234"/>
      <c r="P141" s="190">
        <f t="shared" si="7"/>
        <v>0</v>
      </c>
      <c r="Q141" s="219"/>
    </row>
    <row r="142" spans="1:18" s="13" customFormat="1" ht="18" x14ac:dyDescent="0.2">
      <c r="A142" s="2"/>
      <c r="B142" s="455"/>
      <c r="C142" s="456"/>
      <c r="D142" s="456"/>
      <c r="E142" s="456"/>
      <c r="F142" s="456"/>
      <c r="G142" s="457"/>
      <c r="H142" s="155"/>
      <c r="I142" s="155"/>
      <c r="J142" s="151"/>
      <c r="K142" s="152"/>
      <c r="L142" s="152"/>
      <c r="M142" s="26"/>
      <c r="N142" s="218">
        <f t="shared" si="8"/>
        <v>0</v>
      </c>
      <c r="O142" s="234"/>
      <c r="P142" s="190">
        <f t="shared" si="7"/>
        <v>0</v>
      </c>
      <c r="Q142" s="223"/>
      <c r="R142" s="14"/>
    </row>
    <row r="143" spans="1:18" s="13" customFormat="1" ht="18" x14ac:dyDescent="0.2">
      <c r="A143" s="2"/>
      <c r="B143" s="455"/>
      <c r="C143" s="456"/>
      <c r="D143" s="456"/>
      <c r="E143" s="456"/>
      <c r="F143" s="456"/>
      <c r="G143" s="457"/>
      <c r="H143" s="155"/>
      <c r="I143" s="155"/>
      <c r="J143" s="151"/>
      <c r="K143" s="152"/>
      <c r="L143" s="152"/>
      <c r="M143" s="26"/>
      <c r="N143" s="218">
        <f t="shared" si="8"/>
        <v>0</v>
      </c>
      <c r="O143" s="234"/>
      <c r="P143" s="190">
        <f t="shared" si="7"/>
        <v>0</v>
      </c>
      <c r="Q143" s="223"/>
      <c r="R143" s="14"/>
    </row>
    <row r="144" spans="1:18" x14ac:dyDescent="0.2">
      <c r="A144" s="2"/>
      <c r="B144" s="455"/>
      <c r="C144" s="456"/>
      <c r="D144" s="456"/>
      <c r="E144" s="456"/>
      <c r="F144" s="456"/>
      <c r="G144" s="457"/>
      <c r="H144" s="155"/>
      <c r="I144" s="155"/>
      <c r="J144" s="151"/>
      <c r="K144" s="152"/>
      <c r="L144" s="152"/>
      <c r="M144" s="26"/>
      <c r="N144" s="218">
        <f t="shared" si="8"/>
        <v>0</v>
      </c>
      <c r="O144" s="234"/>
      <c r="P144" s="190">
        <f t="shared" si="7"/>
        <v>0</v>
      </c>
      <c r="Q144" s="224"/>
    </row>
    <row r="145" spans="1:17" x14ac:dyDescent="0.2">
      <c r="A145" s="2"/>
      <c r="B145" s="455"/>
      <c r="C145" s="456"/>
      <c r="D145" s="456"/>
      <c r="E145" s="456"/>
      <c r="F145" s="456"/>
      <c r="G145" s="457"/>
      <c r="H145" s="155"/>
      <c r="I145" s="155"/>
      <c r="J145" s="151"/>
      <c r="K145" s="152"/>
      <c r="L145" s="152"/>
      <c r="M145" s="26"/>
      <c r="N145" s="218">
        <f t="shared" si="8"/>
        <v>0</v>
      </c>
      <c r="O145" s="234"/>
      <c r="P145" s="190">
        <f t="shared" si="7"/>
        <v>0</v>
      </c>
      <c r="Q145" s="224"/>
    </row>
    <row r="146" spans="1:17" x14ac:dyDescent="0.2">
      <c r="A146" s="2"/>
      <c r="B146" s="455"/>
      <c r="C146" s="456"/>
      <c r="D146" s="456"/>
      <c r="E146" s="456"/>
      <c r="F146" s="456"/>
      <c r="G146" s="457"/>
      <c r="H146" s="155"/>
      <c r="I146" s="155"/>
      <c r="J146" s="151"/>
      <c r="K146" s="152"/>
      <c r="L146" s="152"/>
      <c r="M146" s="26"/>
      <c r="N146" s="218">
        <f t="shared" si="8"/>
        <v>0</v>
      </c>
      <c r="O146" s="234"/>
      <c r="P146" s="190">
        <f t="shared" si="7"/>
        <v>0</v>
      </c>
      <c r="Q146" s="224"/>
    </row>
    <row r="147" spans="1:17" x14ac:dyDescent="0.2">
      <c r="A147" s="2"/>
      <c r="B147" s="455"/>
      <c r="C147" s="456"/>
      <c r="D147" s="456"/>
      <c r="E147" s="456"/>
      <c r="F147" s="456"/>
      <c r="G147" s="457"/>
      <c r="H147" s="155"/>
      <c r="I147" s="155"/>
      <c r="J147" s="151"/>
      <c r="K147" s="152"/>
      <c r="L147" s="152"/>
      <c r="M147" s="26"/>
      <c r="N147" s="218">
        <f t="shared" si="8"/>
        <v>0</v>
      </c>
      <c r="O147" s="234"/>
      <c r="P147" s="190">
        <f t="shared" si="7"/>
        <v>0</v>
      </c>
      <c r="Q147" s="224"/>
    </row>
    <row r="148" spans="1:17" x14ac:dyDescent="0.2">
      <c r="A148" s="2"/>
      <c r="B148" s="455"/>
      <c r="C148" s="456"/>
      <c r="D148" s="456"/>
      <c r="E148" s="456"/>
      <c r="F148" s="456"/>
      <c r="G148" s="457"/>
      <c r="H148" s="155"/>
      <c r="I148" s="155"/>
      <c r="J148" s="151"/>
      <c r="K148" s="152"/>
      <c r="L148" s="152"/>
      <c r="M148" s="26"/>
      <c r="N148" s="218">
        <f t="shared" si="8"/>
        <v>0</v>
      </c>
      <c r="O148" s="234"/>
      <c r="P148" s="190">
        <f t="shared" si="7"/>
        <v>0</v>
      </c>
      <c r="Q148" s="224"/>
    </row>
    <row r="149" spans="1:17" x14ac:dyDescent="0.2">
      <c r="A149" s="2"/>
      <c r="B149" s="455"/>
      <c r="C149" s="456"/>
      <c r="D149" s="456"/>
      <c r="E149" s="456"/>
      <c r="F149" s="456"/>
      <c r="G149" s="457"/>
      <c r="H149" s="155"/>
      <c r="I149" s="155"/>
      <c r="J149" s="151"/>
      <c r="K149" s="152"/>
      <c r="L149" s="152"/>
      <c r="M149" s="26"/>
      <c r="N149" s="218">
        <f t="shared" si="8"/>
        <v>0</v>
      </c>
      <c r="O149" s="234"/>
      <c r="P149" s="190">
        <f t="shared" si="7"/>
        <v>0</v>
      </c>
      <c r="Q149" s="224"/>
    </row>
    <row r="150" spans="1:17" x14ac:dyDescent="0.2">
      <c r="A150" s="2"/>
      <c r="B150" s="455"/>
      <c r="C150" s="456"/>
      <c r="D150" s="456"/>
      <c r="E150" s="456"/>
      <c r="F150" s="456"/>
      <c r="G150" s="457"/>
      <c r="H150" s="155"/>
      <c r="I150" s="155"/>
      <c r="J150" s="151"/>
      <c r="K150" s="152"/>
      <c r="L150" s="152"/>
      <c r="M150" s="26"/>
      <c r="N150" s="218">
        <f t="shared" si="8"/>
        <v>0</v>
      </c>
      <c r="O150" s="234"/>
      <c r="P150" s="190">
        <f t="shared" si="7"/>
        <v>0</v>
      </c>
      <c r="Q150" s="224"/>
    </row>
    <row r="151" spans="1:17" x14ac:dyDescent="0.2">
      <c r="A151" s="2"/>
      <c r="B151" s="455"/>
      <c r="C151" s="456"/>
      <c r="D151" s="456"/>
      <c r="E151" s="456"/>
      <c r="F151" s="456"/>
      <c r="G151" s="457"/>
      <c r="H151" s="155"/>
      <c r="I151" s="155"/>
      <c r="J151" s="151"/>
      <c r="K151" s="152"/>
      <c r="L151" s="152"/>
      <c r="M151" s="26"/>
      <c r="N151" s="218">
        <f t="shared" si="8"/>
        <v>0</v>
      </c>
      <c r="O151" s="234"/>
      <c r="P151" s="190">
        <f t="shared" si="7"/>
        <v>0</v>
      </c>
      <c r="Q151" s="224"/>
    </row>
    <row r="152" spans="1:17" ht="39" customHeight="1" x14ac:dyDescent="0.2">
      <c r="A152" s="11"/>
      <c r="B152" s="504" t="s">
        <v>1</v>
      </c>
      <c r="C152" s="505"/>
      <c r="D152" s="505"/>
      <c r="E152" s="505"/>
      <c r="F152" s="505"/>
      <c r="G152" s="505"/>
      <c r="H152" s="505"/>
      <c r="I152" s="79"/>
      <c r="J152" s="22">
        <f>J8+J35+J56+J87</f>
        <v>0</v>
      </c>
      <c r="K152" s="22"/>
      <c r="L152" s="22"/>
      <c r="M152" s="22"/>
      <c r="N152" s="22"/>
      <c r="O152" s="22"/>
      <c r="P152" s="22">
        <f>SUM(P8+P35+P56+P87)</f>
        <v>0</v>
      </c>
      <c r="Q152" s="22"/>
    </row>
    <row r="153" spans="1:17" ht="39" customHeight="1" x14ac:dyDescent="0.2">
      <c r="A153" s="31">
        <v>5</v>
      </c>
      <c r="B153" s="479" t="s">
        <v>150</v>
      </c>
      <c r="C153" s="480"/>
      <c r="D153" s="480"/>
      <c r="E153" s="480"/>
      <c r="F153" s="480"/>
      <c r="G153" s="481"/>
      <c r="H153" s="36"/>
      <c r="I153" s="36"/>
      <c r="J153" s="33">
        <f>J154</f>
        <v>0</v>
      </c>
      <c r="K153" s="33"/>
      <c r="L153" s="34"/>
      <c r="M153" s="226"/>
      <c r="N153" s="188">
        <f>IF(M153="Yes",J153,0)</f>
        <v>0</v>
      </c>
      <c r="O153" s="234"/>
      <c r="P153" s="225">
        <f>N153+O153</f>
        <v>0</v>
      </c>
      <c r="Q153" s="228"/>
    </row>
    <row r="154" spans="1:17" ht="64.5" customHeight="1" x14ac:dyDescent="0.2">
      <c r="A154" s="2"/>
      <c r="B154" s="518" t="s">
        <v>136</v>
      </c>
      <c r="C154" s="519"/>
      <c r="D154" s="519"/>
      <c r="E154" s="519"/>
      <c r="F154" s="519"/>
      <c r="G154" s="519"/>
      <c r="H154" s="163"/>
      <c r="I154" s="163"/>
      <c r="J154" s="151"/>
      <c r="K154" s="164"/>
      <c r="L154" s="165"/>
      <c r="M154" s="160"/>
      <c r="N154" s="160"/>
      <c r="O154" s="160"/>
      <c r="P154" s="160"/>
      <c r="Q154" s="160"/>
    </row>
    <row r="155" spans="1:17" ht="23.25" x14ac:dyDescent="0.2">
      <c r="A155" s="11"/>
      <c r="B155" s="502" t="s">
        <v>0</v>
      </c>
      <c r="C155" s="503"/>
      <c r="D155" s="503"/>
      <c r="E155" s="503"/>
      <c r="F155" s="503"/>
      <c r="G155" s="503"/>
      <c r="H155" s="503"/>
      <c r="I155" s="503"/>
      <c r="J155" s="12">
        <f>J152+J153</f>
        <v>0</v>
      </c>
      <c r="K155" s="12"/>
      <c r="L155" s="10"/>
      <c r="M155" s="22"/>
      <c r="N155" s="22"/>
      <c r="O155" s="22"/>
      <c r="P155" s="22">
        <f>P152+P153</f>
        <v>0</v>
      </c>
      <c r="Q155" s="22"/>
    </row>
    <row r="156" spans="1:17" s="4" customFormat="1" ht="23.25" x14ac:dyDescent="0.2">
      <c r="A156" s="69"/>
      <c r="B156" s="70"/>
      <c r="C156" s="70"/>
      <c r="D156" s="70"/>
      <c r="E156" s="70"/>
      <c r="F156" s="70"/>
      <c r="G156" s="70"/>
      <c r="H156" s="70"/>
      <c r="I156" s="70"/>
      <c r="J156" s="45"/>
      <c r="K156" s="45"/>
      <c r="L156" s="45"/>
      <c r="M156" s="45"/>
    </row>
    <row r="157" spans="1:17" ht="18" x14ac:dyDescent="0.25">
      <c r="A157" s="60"/>
      <c r="B157" s="65"/>
      <c r="C157" s="61"/>
      <c r="D157" s="61"/>
      <c r="E157" s="61"/>
      <c r="F157" s="62"/>
      <c r="G157" s="61"/>
      <c r="H157" s="61"/>
      <c r="I157" s="61"/>
      <c r="J157" s="45"/>
      <c r="K157" s="45"/>
      <c r="L157" s="45"/>
      <c r="M157" s="45"/>
    </row>
    <row r="158" spans="1:17" ht="22.5" x14ac:dyDescent="0.3">
      <c r="A158" s="64"/>
      <c r="C158" s="65"/>
      <c r="D158" s="66"/>
      <c r="E158" s="515"/>
      <c r="F158" s="515"/>
      <c r="G158" s="515"/>
      <c r="H158" s="515"/>
      <c r="I158" s="515"/>
      <c r="J158" s="45"/>
      <c r="K158" s="45"/>
      <c r="L158" s="45"/>
      <c r="M158" s="45"/>
    </row>
    <row r="159" spans="1:17" customFormat="1" ht="30" customHeight="1" x14ac:dyDescent="0.2">
      <c r="A159" s="370" t="s">
        <v>91</v>
      </c>
      <c r="B159" s="513"/>
      <c r="C159" s="513"/>
      <c r="D159" s="513"/>
      <c r="E159" s="513"/>
      <c r="F159" s="513"/>
      <c r="G159" s="514"/>
      <c r="J159" s="45"/>
      <c r="K159" s="45"/>
      <c r="L159" s="45"/>
      <c r="M159" s="45"/>
    </row>
    <row r="160" spans="1:17" s="45" customFormat="1" ht="18.75" thickBot="1" x14ac:dyDescent="0.25">
      <c r="A160" s="43"/>
      <c r="B160" s="44"/>
      <c r="C160" s="44"/>
      <c r="D160" s="44"/>
      <c r="E160" s="44"/>
      <c r="F160" s="44"/>
      <c r="G160" s="44"/>
      <c r="I160" s="46"/>
      <c r="N160" s="224"/>
    </row>
    <row r="161" spans="1:13" s="42" customFormat="1" ht="52.5" customHeight="1" thickBot="1" x14ac:dyDescent="0.25">
      <c r="A161" s="77"/>
      <c r="B161" s="302" t="s">
        <v>83</v>
      </c>
      <c r="C161" s="510"/>
      <c r="D161" s="511"/>
      <c r="E161" s="511"/>
      <c r="F161" s="511"/>
      <c r="G161" s="512"/>
    </row>
    <row r="162" spans="1:13" s="42" customFormat="1" ht="18.75" thickBot="1" x14ac:dyDescent="0.25">
      <c r="A162" s="80"/>
      <c r="B162" s="49"/>
      <c r="C162" s="50"/>
      <c r="D162" s="51"/>
      <c r="E162" s="47"/>
      <c r="F162" s="47"/>
      <c r="G162" s="47"/>
    </row>
    <row r="163" spans="1:13" s="42" customFormat="1" ht="54.75" customHeight="1" thickBot="1" x14ac:dyDescent="0.25">
      <c r="A163" s="80"/>
      <c r="B163" s="52" t="s">
        <v>84</v>
      </c>
      <c r="C163" s="510"/>
      <c r="D163" s="511"/>
      <c r="E163" s="511"/>
      <c r="F163" s="511"/>
      <c r="G163" s="512"/>
    </row>
    <row r="164" spans="1:13" s="42" customFormat="1" ht="16.5" thickBot="1" x14ac:dyDescent="0.25">
      <c r="A164" s="80"/>
      <c r="B164" s="53"/>
      <c r="C164" s="54"/>
      <c r="D164" s="55"/>
      <c r="E164" s="56"/>
      <c r="F164" s="56"/>
      <c r="G164" s="56"/>
    </row>
    <row r="165" spans="1:13" s="42" customFormat="1" ht="53.25" customHeight="1" thickBot="1" x14ac:dyDescent="0.25">
      <c r="A165" s="80"/>
      <c r="B165" s="52" t="s">
        <v>85</v>
      </c>
      <c r="C165" s="510"/>
      <c r="D165" s="511"/>
      <c r="E165" s="511"/>
      <c r="F165" s="511"/>
      <c r="G165" s="512"/>
    </row>
    <row r="166" spans="1:13" s="42" customFormat="1" ht="16.5" thickBot="1" x14ac:dyDescent="0.25">
      <c r="A166" s="80"/>
      <c r="B166" s="53"/>
      <c r="C166" s="54"/>
      <c r="D166" s="55"/>
      <c r="E166" s="56"/>
      <c r="F166" s="56"/>
      <c r="G166" s="56"/>
    </row>
    <row r="167" spans="1:13" s="42" customFormat="1" ht="52.5" customHeight="1" thickBot="1" x14ac:dyDescent="0.25">
      <c r="A167" s="80"/>
      <c r="B167" s="52" t="s">
        <v>86</v>
      </c>
      <c r="C167" s="510"/>
      <c r="D167" s="511"/>
      <c r="E167" s="511"/>
      <c r="F167" s="511"/>
      <c r="G167" s="512"/>
    </row>
    <row r="168" spans="1:13" s="42" customFormat="1" ht="16.5" thickBot="1" x14ac:dyDescent="0.25">
      <c r="A168" s="80"/>
      <c r="B168" s="53"/>
      <c r="C168" s="54"/>
      <c r="D168" s="55"/>
      <c r="E168" s="56"/>
      <c r="F168" s="56"/>
      <c r="G168" s="56"/>
    </row>
    <row r="169" spans="1:13" s="42" customFormat="1" ht="52.5" customHeight="1" thickBot="1" x14ac:dyDescent="0.25">
      <c r="A169" s="80"/>
      <c r="B169" s="52" t="s">
        <v>87</v>
      </c>
      <c r="C169" s="510"/>
      <c r="D169" s="511"/>
      <c r="E169" s="511"/>
      <c r="F169" s="511"/>
      <c r="G169" s="512"/>
    </row>
    <row r="170" spans="1:13" s="42" customFormat="1" ht="18.75" thickBot="1" x14ac:dyDescent="0.25">
      <c r="A170" s="81"/>
      <c r="B170" s="49"/>
      <c r="C170" s="50"/>
      <c r="D170" s="57"/>
      <c r="E170" s="47"/>
      <c r="F170" s="47"/>
      <c r="G170" s="47"/>
    </row>
    <row r="171" spans="1:13" s="4" customFormat="1" ht="35.25" thickBot="1" x14ac:dyDescent="0.25">
      <c r="A171" s="69"/>
      <c r="B171" s="48" t="s">
        <v>141</v>
      </c>
      <c r="C171" s="517">
        <f>C161+C163+C165+C167+C169</f>
        <v>0</v>
      </c>
      <c r="D171" s="517"/>
      <c r="E171" s="517"/>
      <c r="F171" s="517"/>
      <c r="G171" s="517"/>
      <c r="H171" s="42"/>
      <c r="I171" s="42"/>
      <c r="J171" s="42"/>
      <c r="K171" s="42"/>
    </row>
    <row r="172" spans="1:13" ht="18" x14ac:dyDescent="0.25">
      <c r="A172" s="68"/>
      <c r="B172" s="174"/>
      <c r="C172" s="175"/>
      <c r="D172" s="175"/>
      <c r="E172" s="176"/>
      <c r="F172" s="176"/>
      <c r="G172" s="176"/>
      <c r="H172" s="176"/>
      <c r="I172" s="176"/>
      <c r="J172" s="62"/>
      <c r="K172" s="62"/>
      <c r="L172" s="62"/>
    </row>
    <row r="173" spans="1:13" ht="18" x14ac:dyDescent="0.25">
      <c r="A173" s="60"/>
      <c r="B173" s="65" t="s">
        <v>68</v>
      </c>
      <c r="C173" s="61"/>
      <c r="D173" s="61"/>
      <c r="E173" s="61"/>
      <c r="F173" s="62"/>
      <c r="G173" s="61"/>
      <c r="H173" s="61"/>
      <c r="I173" s="61"/>
      <c r="J173" s="62"/>
      <c r="K173" s="62"/>
      <c r="L173" s="62"/>
      <c r="M173" s="73"/>
    </row>
    <row r="174" spans="1:13" ht="22.5" x14ac:dyDescent="0.3">
      <c r="A174" s="64"/>
      <c r="C174" s="65"/>
      <c r="D174" s="66" t="s">
        <v>69</v>
      </c>
      <c r="E174" s="515" t="s">
        <v>70</v>
      </c>
      <c r="F174" s="515"/>
      <c r="G174" s="515"/>
      <c r="H174" s="515"/>
      <c r="I174" s="515"/>
      <c r="J174" s="62"/>
      <c r="K174" s="62"/>
      <c r="L174" s="62"/>
      <c r="M174" s="73"/>
    </row>
    <row r="175" spans="1:13" ht="18" x14ac:dyDescent="0.25">
      <c r="A175" s="60"/>
      <c r="B175" s="67"/>
      <c r="C175" s="67"/>
      <c r="D175" s="67"/>
      <c r="E175" s="67"/>
      <c r="F175" s="67"/>
      <c r="G175" s="67"/>
      <c r="H175" s="67"/>
      <c r="I175" s="67"/>
      <c r="J175" s="62"/>
      <c r="K175" s="62"/>
      <c r="L175" s="62"/>
    </row>
    <row r="176" spans="1:13" ht="18" x14ac:dyDescent="0.25">
      <c r="A176" s="68"/>
      <c r="B176" s="506" t="s">
        <v>71</v>
      </c>
      <c r="C176" s="507" t="s">
        <v>72</v>
      </c>
      <c r="D176" s="507"/>
      <c r="E176" s="508"/>
      <c r="F176" s="508"/>
      <c r="G176" s="508"/>
      <c r="H176" s="508"/>
      <c r="I176" s="508"/>
      <c r="J176" s="509"/>
      <c r="K176" s="509"/>
      <c r="L176" s="62"/>
    </row>
    <row r="177" spans="1:12" ht="18" x14ac:dyDescent="0.25">
      <c r="A177" s="68"/>
      <c r="B177" s="506"/>
      <c r="C177" s="507"/>
      <c r="D177" s="507"/>
      <c r="E177" s="508"/>
      <c r="F177" s="508"/>
      <c r="G177" s="508"/>
      <c r="H177" s="508"/>
      <c r="I177" s="508"/>
      <c r="J177" s="509"/>
      <c r="K177" s="509"/>
      <c r="L177" s="62"/>
    </row>
    <row r="178" spans="1:12" ht="18" x14ac:dyDescent="0.25">
      <c r="A178" s="68"/>
      <c r="B178" s="506"/>
      <c r="C178" s="507"/>
      <c r="D178" s="507"/>
      <c r="E178" s="508"/>
      <c r="F178" s="508"/>
      <c r="G178" s="508"/>
      <c r="H178" s="508"/>
      <c r="I178" s="508"/>
      <c r="J178" s="509"/>
      <c r="K178" s="509"/>
      <c r="L178" s="62"/>
    </row>
    <row r="179" spans="1:12" ht="18" x14ac:dyDescent="0.25">
      <c r="A179" s="68"/>
      <c r="B179" s="65" t="s">
        <v>75</v>
      </c>
      <c r="C179" s="65"/>
      <c r="D179" s="175"/>
      <c r="E179" s="176"/>
      <c r="F179" s="176"/>
      <c r="G179" s="176"/>
      <c r="H179" s="176"/>
      <c r="I179" s="176"/>
      <c r="J179" s="62"/>
      <c r="K179" s="62"/>
      <c r="L179" s="62"/>
    </row>
    <row r="180" spans="1:12" ht="22.5" x14ac:dyDescent="0.3">
      <c r="A180" s="64"/>
      <c r="D180" s="66" t="s">
        <v>69</v>
      </c>
      <c r="E180" s="515" t="s">
        <v>73</v>
      </c>
      <c r="F180" s="515"/>
      <c r="G180" s="515"/>
      <c r="H180" s="515"/>
      <c r="I180" s="515"/>
      <c r="J180" s="62"/>
      <c r="K180" s="62"/>
      <c r="L180" s="62"/>
    </row>
    <row r="181" spans="1:12" ht="18.75" x14ac:dyDescent="0.25">
      <c r="A181" s="60"/>
      <c r="B181" s="67"/>
      <c r="C181" s="67"/>
      <c r="D181" s="67"/>
      <c r="E181" s="516" t="s">
        <v>74</v>
      </c>
      <c r="F181" s="516"/>
      <c r="G181" s="516"/>
      <c r="H181" s="516"/>
      <c r="I181" s="516"/>
      <c r="J181" s="62"/>
      <c r="K181" s="62"/>
      <c r="L181" s="62"/>
    </row>
    <row r="182" spans="1:12" ht="18" x14ac:dyDescent="0.25">
      <c r="A182" s="68"/>
      <c r="L182" s="62"/>
    </row>
    <row r="183" spans="1:12" ht="18" x14ac:dyDescent="0.25">
      <c r="A183" s="68"/>
      <c r="B183" s="506" t="s">
        <v>71</v>
      </c>
      <c r="C183" s="507" t="s">
        <v>132</v>
      </c>
      <c r="D183" s="507"/>
      <c r="E183" s="508"/>
      <c r="F183" s="508"/>
      <c r="G183" s="508"/>
      <c r="H183" s="508"/>
      <c r="I183" s="508"/>
      <c r="J183" s="509"/>
      <c r="K183" s="509"/>
      <c r="L183" s="62"/>
    </row>
    <row r="184" spans="1:12" x14ac:dyDescent="0.2">
      <c r="B184" s="506"/>
      <c r="C184" s="507"/>
      <c r="D184" s="507"/>
      <c r="E184" s="508"/>
      <c r="F184" s="508"/>
      <c r="G184" s="508"/>
      <c r="H184" s="508"/>
      <c r="I184" s="508"/>
      <c r="J184" s="509"/>
      <c r="K184" s="509"/>
    </row>
    <row r="185" spans="1:12" x14ac:dyDescent="0.2">
      <c r="B185" s="506"/>
      <c r="C185" s="507"/>
      <c r="D185" s="507"/>
      <c r="E185" s="508"/>
      <c r="F185" s="508"/>
      <c r="G185" s="508"/>
      <c r="H185" s="508"/>
      <c r="I185" s="508"/>
      <c r="J185" s="509"/>
      <c r="K185" s="509"/>
    </row>
  </sheetData>
  <sheetProtection algorithmName="SHA-512" hashValue="T32f+fISrrRm+MbC7T1WFHs0FMxoRsYX3Nno9EuNruFpUhNQlowHxH/o2WW0dmKsaMXfwoRo0OYizy71gH4tBQ==" saltValue="pCAOxCP9jVoLrGdaM/A7BA==" spinCount="100000" sheet="1" formatCells="0" insertRows="0" deleteRows="0"/>
  <protectedRanges>
    <protectedRange sqref="R104:XFD105 R111:XFD113 R124:XFD126 R120:XFD122 R128:XFD135 L154 R108:XFD109 R89:XFD92 R98:XFD102 R94:XFD96 A114:I129 R115:XFD117 R138:XFD139 A131:I151 A154 K131:L151 L110:L129 H154:I154" name="Plage3"/>
    <protectedRange sqref="A57:I86 R75:XFD78 R9:XFD11 R14:XFD16 R19:XFD21 R67:XFD67 R69:XFD73 R80:XFD82 R85:XFD86 A10:I34 R23:XFD25 R27:XFD29 R32:XFD48 A89:I108 A119:I120 A110:I115 L89:L108 L57:L86 L10:L34 R88:XFD90 L36:L55 R50:XFD62 A36:I55" name="Plage2"/>
    <protectedRange sqref="J154:K154 J10:J34 J89:J108 J131:J151 J36:K55 J57:K86 J110:K129" name="Plage2_1"/>
    <protectedRange sqref="O104:O105 O111:O113 O124:O126 O120:O122 O109:Q109 O89:Q89 O98:O102 O94:O96 O115:O117 O138:O139 M131:M151 M114:M129 O130:Q131 Q104:Q105 O108 Q108 O90:O92 Q90:Q92 Q98:Q102 Q94:Q96 P90:P108 Q111:Q113 Q124:Q126 Q120:Q122 Q115:Q117 O128:O129 Q128:Q129 Q138:Q139 O132:O135 Q132:Q135 P132:P151" name="Plage3_1"/>
    <protectedRange sqref="O75:O78 O14:O16 O19:O21 O67 O69:O73 O80:O82 O85:O86 O23:O25 O27:O29 M110:M115 M119:M120 M89:M108 M57:M86 M10:M34 P37:P55 O32:O34 O36:Q36 P35:Q35 O57:Q57 P56:Q56 O9:Q10 O88:Q89 Q14:Q16 Q19:Q21 Q23:Q25 Q27:Q29 O11 Q11 Q32:Q34 P11:P34 Q37:Q48 Q75:Q78 Q67 Q69:Q73 Q80:Q82 Q85:Q86 O58:O62 Q58:Q62 P58:P86 O90 Q90 P90:P108 M36:M55 Q50:Q55 O50:O55 O37:O48" name="Plage2_2"/>
    <protectedRange sqref="M153:M154" name="Plage3_1_1"/>
    <protectedRange sqref="B154:G154" name="Plage3_2"/>
  </protectedRanges>
  <dataConsolidate link="1"/>
  <mergeCells count="179">
    <mergeCell ref="C169:G169"/>
    <mergeCell ref="C171:G171"/>
    <mergeCell ref="E174:I174"/>
    <mergeCell ref="B176:B178"/>
    <mergeCell ref="C176:K178"/>
    <mergeCell ref="B37:G37"/>
    <mergeCell ref="B26:G26"/>
    <mergeCell ref="B27:G27"/>
    <mergeCell ref="B28:G28"/>
    <mergeCell ref="B29:G29"/>
    <mergeCell ref="B30:G30"/>
    <mergeCell ref="B31:G31"/>
    <mergeCell ref="B43:G43"/>
    <mergeCell ref="B44:G44"/>
    <mergeCell ref="B46:G46"/>
    <mergeCell ref="B47:G47"/>
    <mergeCell ref="B48:G48"/>
    <mergeCell ref="B49:G49"/>
    <mergeCell ref="B38:G38"/>
    <mergeCell ref="B52:G52"/>
    <mergeCell ref="B53:G53"/>
    <mergeCell ref="B54:G54"/>
    <mergeCell ref="B55:G55"/>
    <mergeCell ref="B68:G68"/>
    <mergeCell ref="E180:I180"/>
    <mergeCell ref="E181:I181"/>
    <mergeCell ref="B183:B185"/>
    <mergeCell ref="C183:K185"/>
    <mergeCell ref="B8:G8"/>
    <mergeCell ref="M5:M7"/>
    <mergeCell ref="N5:N7"/>
    <mergeCell ref="O5:O7"/>
    <mergeCell ref="P5:P7"/>
    <mergeCell ref="B13:G13"/>
    <mergeCell ref="B20:G20"/>
    <mergeCell ref="B21:G21"/>
    <mergeCell ref="B22:G22"/>
    <mergeCell ref="B23:G23"/>
    <mergeCell ref="B24:G24"/>
    <mergeCell ref="B25:G25"/>
    <mergeCell ref="B17:G17"/>
    <mergeCell ref="B18:G18"/>
    <mergeCell ref="B19:G19"/>
    <mergeCell ref="B32:G32"/>
    <mergeCell ref="B33:G33"/>
    <mergeCell ref="B34:G34"/>
    <mergeCell ref="B35:G35"/>
    <mergeCell ref="B36:G36"/>
    <mergeCell ref="Q5:Q7"/>
    <mergeCell ref="A159:G159"/>
    <mergeCell ref="C161:G161"/>
    <mergeCell ref="C163:G163"/>
    <mergeCell ref="B14:G14"/>
    <mergeCell ref="B15:G15"/>
    <mergeCell ref="B16:G16"/>
    <mergeCell ref="B9:G9"/>
    <mergeCell ref="B10:G10"/>
    <mergeCell ref="B11:G11"/>
    <mergeCell ref="B12:G12"/>
    <mergeCell ref="B39:G39"/>
    <mergeCell ref="B40:G40"/>
    <mergeCell ref="B41:G41"/>
    <mergeCell ref="B42:G42"/>
    <mergeCell ref="B56:G56"/>
    <mergeCell ref="B57:G57"/>
    <mergeCell ref="B58:G58"/>
    <mergeCell ref="B59:G59"/>
    <mergeCell ref="B60:G60"/>
    <mergeCell ref="B45:G45"/>
    <mergeCell ref="B61:G61"/>
    <mergeCell ref="B50:G50"/>
    <mergeCell ref="B51:G51"/>
    <mergeCell ref="A1:L1"/>
    <mergeCell ref="A2:F2"/>
    <mergeCell ref="G2:L2"/>
    <mergeCell ref="A3:F3"/>
    <mergeCell ref="G3:L3"/>
    <mergeCell ref="A4:F4"/>
    <mergeCell ref="H5:H7"/>
    <mergeCell ref="I5:I7"/>
    <mergeCell ref="J5:J6"/>
    <mergeCell ref="K5:K6"/>
    <mergeCell ref="L5:L7"/>
    <mergeCell ref="B69:G69"/>
    <mergeCell ref="B70:G70"/>
    <mergeCell ref="B71:G71"/>
    <mergeCell ref="B72:G72"/>
    <mergeCell ref="B73:G73"/>
    <mergeCell ref="B62:G62"/>
    <mergeCell ref="B63:G63"/>
    <mergeCell ref="B64:G64"/>
    <mergeCell ref="B65:G65"/>
    <mergeCell ref="B66:G66"/>
    <mergeCell ref="B67:G67"/>
    <mergeCell ref="B80:G80"/>
    <mergeCell ref="B81:G81"/>
    <mergeCell ref="B82:G82"/>
    <mergeCell ref="B83:G83"/>
    <mergeCell ref="B84:G84"/>
    <mergeCell ref="B85:G85"/>
    <mergeCell ref="B74:G74"/>
    <mergeCell ref="B75:G75"/>
    <mergeCell ref="B76:G76"/>
    <mergeCell ref="B77:G77"/>
    <mergeCell ref="B78:G78"/>
    <mergeCell ref="B79:G79"/>
    <mergeCell ref="B91:G91"/>
    <mergeCell ref="B92:G92"/>
    <mergeCell ref="B93:G93"/>
    <mergeCell ref="B94:G94"/>
    <mergeCell ref="B95:G95"/>
    <mergeCell ref="B96:G96"/>
    <mergeCell ref="B86:G86"/>
    <mergeCell ref="B87:G87"/>
    <mergeCell ref="B88:G88"/>
    <mergeCell ref="B89:G89"/>
    <mergeCell ref="B90:G90"/>
    <mergeCell ref="B103:G103"/>
    <mergeCell ref="B104:G104"/>
    <mergeCell ref="B105:G105"/>
    <mergeCell ref="B106:G106"/>
    <mergeCell ref="B107:G107"/>
    <mergeCell ref="B108:G108"/>
    <mergeCell ref="B97:G97"/>
    <mergeCell ref="B98:G98"/>
    <mergeCell ref="B99:G99"/>
    <mergeCell ref="B100:G100"/>
    <mergeCell ref="B101:G101"/>
    <mergeCell ref="B102:G102"/>
    <mergeCell ref="B115:G115"/>
    <mergeCell ref="B116:G116"/>
    <mergeCell ref="B117:G117"/>
    <mergeCell ref="B118:G118"/>
    <mergeCell ref="B119:G119"/>
    <mergeCell ref="B120:G120"/>
    <mergeCell ref="B109:G109"/>
    <mergeCell ref="B110:G110"/>
    <mergeCell ref="B111:G111"/>
    <mergeCell ref="B112:G112"/>
    <mergeCell ref="B113:G113"/>
    <mergeCell ref="B114:G114"/>
    <mergeCell ref="B127:G127"/>
    <mergeCell ref="B128:G128"/>
    <mergeCell ref="B129:G129"/>
    <mergeCell ref="B130:G130"/>
    <mergeCell ref="B131:G131"/>
    <mergeCell ref="B132:G132"/>
    <mergeCell ref="B121:G121"/>
    <mergeCell ref="B122:G122"/>
    <mergeCell ref="B123:G123"/>
    <mergeCell ref="B124:G124"/>
    <mergeCell ref="B125:G125"/>
    <mergeCell ref="B126:G126"/>
    <mergeCell ref="B139:G139"/>
    <mergeCell ref="B140:G140"/>
    <mergeCell ref="B141:G141"/>
    <mergeCell ref="B142:G142"/>
    <mergeCell ref="B143:G143"/>
    <mergeCell ref="B144:G144"/>
    <mergeCell ref="B133:G133"/>
    <mergeCell ref="B134:G134"/>
    <mergeCell ref="B135:G135"/>
    <mergeCell ref="B136:G136"/>
    <mergeCell ref="B137:G137"/>
    <mergeCell ref="B138:G138"/>
    <mergeCell ref="B151:G151"/>
    <mergeCell ref="B152:H152"/>
    <mergeCell ref="B153:G153"/>
    <mergeCell ref="B154:G154"/>
    <mergeCell ref="B155:I155"/>
    <mergeCell ref="E158:I158"/>
    <mergeCell ref="C167:G167"/>
    <mergeCell ref="B145:G145"/>
    <mergeCell ref="B146:G146"/>
    <mergeCell ref="B147:G147"/>
    <mergeCell ref="B148:G148"/>
    <mergeCell ref="B149:G149"/>
    <mergeCell ref="B150:G150"/>
    <mergeCell ref="C165:G165"/>
  </mergeCells>
  <conditionalFormatting sqref="E162:G162 E170:G170">
    <cfRule type="cellIs" dxfId="25" priority="4" stopIfTrue="1" operator="equal">
      <formula>"ERROR"</formula>
    </cfRule>
  </conditionalFormatting>
  <conditionalFormatting sqref="E164:G164 E166:G166 E168:G168">
    <cfRule type="cellIs" dxfId="24" priority="3" stopIfTrue="1" operator="equal">
      <formula>"ERROR"</formula>
    </cfRule>
  </conditionalFormatting>
  <conditionalFormatting sqref="A159">
    <cfRule type="cellIs" dxfId="23" priority="2" stopIfTrue="1" operator="equal">
      <formula>"ERROR"</formula>
    </cfRule>
  </conditionalFormatting>
  <dataValidations count="3">
    <dataValidation type="list" allowBlank="1" showInputMessage="1" showErrorMessage="1" sqref="K131:K151 M57:M86 M10:M34 M89:M108 M110:M129 M131:M151 M153 M36:M55">
      <formula1>"Yes, No"</formula1>
    </dataValidation>
    <dataValidation type="list" allowBlank="1" showInputMessage="1" showErrorMessage="1" sqref="K57:K86 K110:K129 K36:K55 K10:K34 K89:K108">
      <formula1>"Yes,No"</formula1>
    </dataValidation>
    <dataValidation type="custom" allowBlank="1" showInputMessage="1" showErrorMessage="1" error="Only two decimals" sqref="C169:G169 C163:G163">
      <formula1>EXACT(C163,TRUNC(C163,2))</formula1>
    </dataValidation>
  </dataValidations>
  <printOptions horizontalCentered="1"/>
  <pageMargins left="0.23622047244094491" right="0.23622047244094491" top="0.74803149606299213" bottom="0.74803149606299213" header="0.31496062992125984" footer="0.31496062992125984"/>
  <pageSetup paperSize="9" scale="40" fitToHeight="24" orientation="portrait" r:id="rId1"/>
  <headerFooter alignWithMargins="0">
    <oddFooter>&amp;RPage &amp;P</oddFooter>
  </headerFooter>
  <colBreaks count="1" manualBreakCount="1">
    <brk id="12" max="195" man="1"/>
  </colBreaks>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185"/>
  <sheetViews>
    <sheetView view="pageBreakPreview" zoomScale="70" zoomScaleNormal="100" zoomScaleSheetLayoutView="70" workbookViewId="0">
      <pane xSplit="8" ySplit="7" topLeftCell="I94" activePane="bottomRight" state="frozen"/>
      <selection sqref="A1:L1"/>
      <selection pane="topRight" sqref="A1:L1"/>
      <selection pane="bottomLeft" sqref="A1:L1"/>
      <selection pane="bottomRight" activeCell="K131" sqref="K131"/>
    </sheetView>
  </sheetViews>
  <sheetFormatPr defaultColWidth="9.140625" defaultRowHeight="15" x14ac:dyDescent="0.2"/>
  <cols>
    <col min="1" max="1" width="12.7109375" style="1" customWidth="1"/>
    <col min="2" max="6" width="15.28515625" style="15" customWidth="1"/>
    <col min="7" max="7" width="19.7109375" style="15" customWidth="1"/>
    <col min="8" max="8" width="26.28515625" style="20" customWidth="1"/>
    <col min="9" max="9" width="21.28515625" style="20" customWidth="1"/>
    <col min="10" max="11" width="25.28515625" style="4" customWidth="1"/>
    <col min="12" max="12" width="24.28515625" style="4" customWidth="1"/>
    <col min="13" max="13" width="21.85546875" style="4" hidden="1" customWidth="1"/>
    <col min="14" max="14" width="16.28515625" style="15" hidden="1" customWidth="1"/>
    <col min="15" max="15" width="18.7109375" style="15" hidden="1" customWidth="1"/>
    <col min="16" max="16" width="16.28515625" style="15" hidden="1" customWidth="1"/>
    <col min="17" max="17" width="28.42578125" style="15" hidden="1" customWidth="1"/>
    <col min="18" max="16384" width="9.140625" style="15"/>
  </cols>
  <sheetData>
    <row r="1" spans="1:17" s="3" customFormat="1" ht="24" customHeight="1" x14ac:dyDescent="0.2">
      <c r="A1" s="520" t="s">
        <v>178</v>
      </c>
      <c r="B1" s="520"/>
      <c r="C1" s="520"/>
      <c r="D1" s="520"/>
      <c r="E1" s="520"/>
      <c r="F1" s="520"/>
      <c r="G1" s="520"/>
      <c r="H1" s="520"/>
      <c r="I1" s="520"/>
      <c r="J1" s="520"/>
      <c r="K1" s="520"/>
      <c r="L1" s="520"/>
      <c r="M1" s="184"/>
      <c r="P1" s="5"/>
    </row>
    <row r="2" spans="1:17" s="5" customFormat="1" ht="20.25" customHeight="1" x14ac:dyDescent="0.2">
      <c r="A2" s="491" t="s">
        <v>82</v>
      </c>
      <c r="B2" s="492"/>
      <c r="C2" s="492"/>
      <c r="D2" s="492"/>
      <c r="E2" s="492"/>
      <c r="F2" s="493"/>
      <c r="G2" s="422"/>
      <c r="H2" s="423"/>
      <c r="I2" s="423"/>
      <c r="J2" s="423"/>
      <c r="K2" s="423"/>
      <c r="L2" s="423"/>
      <c r="M2" s="59"/>
    </row>
    <row r="3" spans="1:17" s="5" customFormat="1" ht="20.25" customHeight="1" x14ac:dyDescent="0.2">
      <c r="A3" s="491" t="s">
        <v>15</v>
      </c>
      <c r="B3" s="492"/>
      <c r="C3" s="492"/>
      <c r="D3" s="492"/>
      <c r="E3" s="492"/>
      <c r="F3" s="493"/>
      <c r="G3" s="485">
        <f>'1 Consolidated Summary  Budget'!D4</f>
        <v>0</v>
      </c>
      <c r="H3" s="486"/>
      <c r="I3" s="486"/>
      <c r="J3" s="486"/>
      <c r="K3" s="486"/>
      <c r="L3" s="486"/>
      <c r="M3" s="59"/>
    </row>
    <row r="4" spans="1:17" s="5" customFormat="1" ht="20.25" customHeight="1" thickBot="1" x14ac:dyDescent="0.25">
      <c r="A4" s="491" t="str">
        <f>'1 Consolidated Summary  Budget'!A5:C5</f>
        <v>Implementation period of the project:</v>
      </c>
      <c r="B4" s="492"/>
      <c r="C4" s="492"/>
      <c r="D4" s="492"/>
      <c r="E4" s="492"/>
      <c r="F4" s="493"/>
      <c r="G4" s="196" t="str">
        <f>'1 Consolidated Summary  Budget'!D5</f>
        <v>from:</v>
      </c>
      <c r="H4" s="197">
        <f>'1 Consolidated Summary  Budget'!E5</f>
        <v>0</v>
      </c>
      <c r="I4" s="197"/>
      <c r="J4" s="196" t="s">
        <v>66</v>
      </c>
      <c r="K4" s="198">
        <f>'1 Consolidated Summary  Budget'!I5</f>
        <v>0</v>
      </c>
      <c r="L4" s="196"/>
      <c r="M4" s="59"/>
      <c r="P4" s="3"/>
    </row>
    <row r="5" spans="1:17" s="8" customFormat="1" ht="26.25" customHeight="1" x14ac:dyDescent="0.2">
      <c r="A5" s="6"/>
      <c r="B5" s="7"/>
      <c r="H5" s="488" t="s">
        <v>147</v>
      </c>
      <c r="I5" s="468" t="s">
        <v>148</v>
      </c>
      <c r="J5" s="458" t="s">
        <v>13</v>
      </c>
      <c r="K5" s="466" t="s">
        <v>20</v>
      </c>
      <c r="L5" s="466" t="s">
        <v>67</v>
      </c>
      <c r="M5" s="458" t="s">
        <v>118</v>
      </c>
      <c r="N5" s="458" t="s">
        <v>119</v>
      </c>
      <c r="O5" s="466" t="s">
        <v>117</v>
      </c>
      <c r="P5" s="466" t="s">
        <v>120</v>
      </c>
      <c r="Q5" s="466" t="s">
        <v>121</v>
      </c>
    </row>
    <row r="6" spans="1:17" s="8" customFormat="1" ht="31.5" customHeight="1" thickBot="1" x14ac:dyDescent="0.25">
      <c r="A6" s="9"/>
      <c r="H6" s="489"/>
      <c r="I6" s="469"/>
      <c r="J6" s="465"/>
      <c r="K6" s="467"/>
      <c r="L6" s="501"/>
      <c r="M6" s="459"/>
      <c r="N6" s="459"/>
      <c r="O6" s="501"/>
      <c r="P6" s="501"/>
      <c r="Q6" s="501"/>
    </row>
    <row r="7" spans="1:17" s="8" customFormat="1" ht="28.5" customHeight="1" thickBot="1" x14ac:dyDescent="0.25">
      <c r="A7" s="9"/>
      <c r="H7" s="490"/>
      <c r="I7" s="470"/>
      <c r="J7" s="21" t="s">
        <v>11</v>
      </c>
      <c r="K7" s="21" t="s">
        <v>2</v>
      </c>
      <c r="L7" s="467"/>
      <c r="M7" s="460"/>
      <c r="N7" s="460"/>
      <c r="O7" s="501"/>
      <c r="P7" s="501"/>
      <c r="Q7" s="501"/>
    </row>
    <row r="8" spans="1:17" s="35" customFormat="1" ht="39" customHeight="1" thickBot="1" x14ac:dyDescent="0.25">
      <c r="A8" s="74">
        <v>1</v>
      </c>
      <c r="B8" s="461" t="s">
        <v>12</v>
      </c>
      <c r="C8" s="462"/>
      <c r="D8" s="462"/>
      <c r="E8" s="462"/>
      <c r="F8" s="462"/>
      <c r="G8" s="463"/>
      <c r="H8" s="32"/>
      <c r="I8" s="32"/>
      <c r="J8" s="33">
        <f>J9</f>
        <v>0</v>
      </c>
      <c r="K8" s="33"/>
      <c r="L8" s="34"/>
      <c r="M8" s="34"/>
      <c r="N8" s="185">
        <f>SUM(N9:N34)</f>
        <v>0</v>
      </c>
      <c r="O8" s="185">
        <f>SUM(O9:O34)</f>
        <v>0</v>
      </c>
      <c r="P8" s="185">
        <f>N8+O8</f>
        <v>0</v>
      </c>
      <c r="Q8" s="191"/>
    </row>
    <row r="9" spans="1:17" s="27" customFormat="1" ht="48.6" customHeight="1" x14ac:dyDescent="0.2">
      <c r="A9" s="16"/>
      <c r="B9" s="476" t="s">
        <v>162</v>
      </c>
      <c r="C9" s="477"/>
      <c r="D9" s="477"/>
      <c r="E9" s="477"/>
      <c r="F9" s="477"/>
      <c r="G9" s="478"/>
      <c r="H9" s="17"/>
      <c r="I9" s="19"/>
      <c r="J9" s="24">
        <f>SUM(J10:J34)</f>
        <v>0</v>
      </c>
      <c r="K9" s="24"/>
      <c r="L9" s="78"/>
      <c r="M9" s="216"/>
      <c r="N9" s="216"/>
      <c r="O9" s="217"/>
      <c r="P9" s="216"/>
      <c r="Q9" s="216"/>
    </row>
    <row r="10" spans="1:17" s="27" customFormat="1" x14ac:dyDescent="0.2">
      <c r="A10" s="2"/>
      <c r="B10" s="500"/>
      <c r="C10" s="500"/>
      <c r="D10" s="500"/>
      <c r="E10" s="500"/>
      <c r="F10" s="500"/>
      <c r="G10" s="500"/>
      <c r="H10" s="154"/>
      <c r="I10" s="154"/>
      <c r="J10" s="151"/>
      <c r="K10" s="321"/>
      <c r="L10" s="152"/>
      <c r="M10" s="26"/>
      <c r="N10" s="218">
        <f t="shared" ref="N10:N69" si="0">IF(M10="Yes",J10,0)</f>
        <v>0</v>
      </c>
      <c r="O10" s="234"/>
      <c r="P10" s="190">
        <f t="shared" ref="P10:P34" si="1">N10+O10</f>
        <v>0</v>
      </c>
      <c r="Q10" s="190"/>
    </row>
    <row r="11" spans="1:17" s="27" customFormat="1" x14ac:dyDescent="0.2">
      <c r="A11" s="2"/>
      <c r="B11" s="455"/>
      <c r="C11" s="456"/>
      <c r="D11" s="456"/>
      <c r="E11" s="456"/>
      <c r="F11" s="456"/>
      <c r="G11" s="457"/>
      <c r="H11" s="153"/>
      <c r="I11" s="153"/>
      <c r="J11" s="151"/>
      <c r="K11" s="321"/>
      <c r="L11" s="152"/>
      <c r="M11" s="26"/>
      <c r="N11" s="218">
        <f t="shared" si="0"/>
        <v>0</v>
      </c>
      <c r="O11" s="234"/>
      <c r="P11" s="190">
        <f t="shared" si="1"/>
        <v>0</v>
      </c>
      <c r="Q11" s="190"/>
    </row>
    <row r="12" spans="1:17" s="35" customFormat="1" x14ac:dyDescent="0.2">
      <c r="A12" s="2"/>
      <c r="B12" s="455"/>
      <c r="C12" s="456"/>
      <c r="D12" s="456"/>
      <c r="E12" s="456"/>
      <c r="F12" s="456"/>
      <c r="G12" s="457"/>
      <c r="H12" s="153"/>
      <c r="I12" s="153"/>
      <c r="J12" s="151"/>
      <c r="K12" s="321"/>
      <c r="L12" s="152"/>
      <c r="M12" s="26"/>
      <c r="N12" s="218">
        <f t="shared" si="0"/>
        <v>0</v>
      </c>
      <c r="O12" s="234"/>
      <c r="P12" s="190">
        <f t="shared" si="1"/>
        <v>0</v>
      </c>
      <c r="Q12" s="30"/>
    </row>
    <row r="13" spans="1:17" s="25" customFormat="1" ht="15.75" x14ac:dyDescent="0.2">
      <c r="A13" s="2"/>
      <c r="B13" s="455"/>
      <c r="C13" s="456"/>
      <c r="D13" s="456"/>
      <c r="E13" s="456"/>
      <c r="F13" s="456"/>
      <c r="G13" s="457"/>
      <c r="H13" s="153"/>
      <c r="I13" s="153"/>
      <c r="J13" s="151"/>
      <c r="K13" s="321"/>
      <c r="L13" s="152"/>
      <c r="M13" s="26"/>
      <c r="N13" s="218">
        <f t="shared" si="0"/>
        <v>0</v>
      </c>
      <c r="O13" s="234"/>
      <c r="P13" s="190">
        <f t="shared" si="1"/>
        <v>0</v>
      </c>
      <c r="Q13" s="219"/>
    </row>
    <row r="14" spans="1:17" s="27" customFormat="1" x14ac:dyDescent="0.2">
      <c r="A14" s="2"/>
      <c r="B14" s="455"/>
      <c r="C14" s="456"/>
      <c r="D14" s="456"/>
      <c r="E14" s="456"/>
      <c r="F14" s="456"/>
      <c r="G14" s="457"/>
      <c r="H14" s="153"/>
      <c r="I14" s="153"/>
      <c r="J14" s="151"/>
      <c r="K14" s="321"/>
      <c r="L14" s="152"/>
      <c r="M14" s="26"/>
      <c r="N14" s="218">
        <f t="shared" si="0"/>
        <v>0</v>
      </c>
      <c r="O14" s="234"/>
      <c r="P14" s="190">
        <f t="shared" si="1"/>
        <v>0</v>
      </c>
      <c r="Q14" s="190"/>
    </row>
    <row r="15" spans="1:17" s="27" customFormat="1" x14ac:dyDescent="0.2">
      <c r="A15" s="2"/>
      <c r="B15" s="455"/>
      <c r="C15" s="456"/>
      <c r="D15" s="456"/>
      <c r="E15" s="456"/>
      <c r="F15" s="456"/>
      <c r="G15" s="457"/>
      <c r="H15" s="153"/>
      <c r="I15" s="153"/>
      <c r="J15" s="151"/>
      <c r="K15" s="321"/>
      <c r="L15" s="152"/>
      <c r="M15" s="26"/>
      <c r="N15" s="218">
        <f t="shared" si="0"/>
        <v>0</v>
      </c>
      <c r="O15" s="234"/>
      <c r="P15" s="190">
        <f t="shared" si="1"/>
        <v>0</v>
      </c>
      <c r="Q15" s="190"/>
    </row>
    <row r="16" spans="1:17" s="27" customFormat="1" x14ac:dyDescent="0.2">
      <c r="A16" s="2"/>
      <c r="B16" s="455"/>
      <c r="C16" s="456"/>
      <c r="D16" s="456"/>
      <c r="E16" s="456"/>
      <c r="F16" s="456"/>
      <c r="G16" s="457"/>
      <c r="H16" s="153"/>
      <c r="I16" s="153"/>
      <c r="J16" s="151"/>
      <c r="K16" s="321"/>
      <c r="L16" s="152"/>
      <c r="M16" s="26"/>
      <c r="N16" s="218">
        <f t="shared" si="0"/>
        <v>0</v>
      </c>
      <c r="O16" s="234"/>
      <c r="P16" s="190">
        <f t="shared" si="1"/>
        <v>0</v>
      </c>
      <c r="Q16" s="190"/>
    </row>
    <row r="17" spans="1:17" s="25" customFormat="1" ht="15.75" x14ac:dyDescent="0.2">
      <c r="A17" s="2"/>
      <c r="B17" s="455"/>
      <c r="C17" s="456"/>
      <c r="D17" s="456"/>
      <c r="E17" s="456"/>
      <c r="F17" s="456"/>
      <c r="G17" s="457"/>
      <c r="H17" s="153"/>
      <c r="I17" s="153"/>
      <c r="J17" s="151"/>
      <c r="K17" s="321"/>
      <c r="L17" s="152"/>
      <c r="M17" s="26"/>
      <c r="N17" s="218">
        <f t="shared" si="0"/>
        <v>0</v>
      </c>
      <c r="O17" s="234"/>
      <c r="P17" s="190">
        <f t="shared" si="1"/>
        <v>0</v>
      </c>
      <c r="Q17" s="219"/>
    </row>
    <row r="18" spans="1:17" s="25" customFormat="1" ht="15.75" x14ac:dyDescent="0.2">
      <c r="A18" s="2"/>
      <c r="B18" s="455"/>
      <c r="C18" s="456"/>
      <c r="D18" s="456"/>
      <c r="E18" s="456"/>
      <c r="F18" s="456"/>
      <c r="G18" s="457"/>
      <c r="H18" s="153"/>
      <c r="I18" s="153"/>
      <c r="J18" s="151"/>
      <c r="K18" s="321"/>
      <c r="L18" s="152"/>
      <c r="M18" s="26"/>
      <c r="N18" s="218">
        <f t="shared" si="0"/>
        <v>0</v>
      </c>
      <c r="O18" s="234"/>
      <c r="P18" s="190">
        <f t="shared" si="1"/>
        <v>0</v>
      </c>
      <c r="Q18" s="219"/>
    </row>
    <row r="19" spans="1:17" s="27" customFormat="1" x14ac:dyDescent="0.2">
      <c r="A19" s="2"/>
      <c r="B19" s="455"/>
      <c r="C19" s="456"/>
      <c r="D19" s="456"/>
      <c r="E19" s="456"/>
      <c r="F19" s="456"/>
      <c r="G19" s="457"/>
      <c r="H19" s="153"/>
      <c r="I19" s="153"/>
      <c r="J19" s="151"/>
      <c r="K19" s="321"/>
      <c r="L19" s="152"/>
      <c r="M19" s="26"/>
      <c r="N19" s="218">
        <f t="shared" si="0"/>
        <v>0</v>
      </c>
      <c r="O19" s="234"/>
      <c r="P19" s="190">
        <f t="shared" si="1"/>
        <v>0</v>
      </c>
      <c r="Q19" s="190"/>
    </row>
    <row r="20" spans="1:17" s="27" customFormat="1" x14ac:dyDescent="0.2">
      <c r="A20" s="2"/>
      <c r="B20" s="455"/>
      <c r="C20" s="456"/>
      <c r="D20" s="456"/>
      <c r="E20" s="456"/>
      <c r="F20" s="456"/>
      <c r="G20" s="457"/>
      <c r="H20" s="153"/>
      <c r="I20" s="153"/>
      <c r="J20" s="151"/>
      <c r="K20" s="321"/>
      <c r="L20" s="152"/>
      <c r="M20" s="26"/>
      <c r="N20" s="218">
        <f t="shared" si="0"/>
        <v>0</v>
      </c>
      <c r="O20" s="234"/>
      <c r="P20" s="190">
        <f t="shared" si="1"/>
        <v>0</v>
      </c>
      <c r="Q20" s="190"/>
    </row>
    <row r="21" spans="1:17" s="27" customFormat="1" x14ac:dyDescent="0.2">
      <c r="A21" s="2"/>
      <c r="B21" s="455"/>
      <c r="C21" s="456"/>
      <c r="D21" s="456"/>
      <c r="E21" s="456"/>
      <c r="F21" s="456"/>
      <c r="G21" s="457"/>
      <c r="H21" s="153"/>
      <c r="I21" s="153"/>
      <c r="J21" s="151"/>
      <c r="K21" s="321"/>
      <c r="L21" s="152"/>
      <c r="M21" s="26"/>
      <c r="N21" s="218">
        <f t="shared" si="0"/>
        <v>0</v>
      </c>
      <c r="O21" s="234"/>
      <c r="P21" s="190">
        <f t="shared" si="1"/>
        <v>0</v>
      </c>
      <c r="Q21" s="190"/>
    </row>
    <row r="22" spans="1:17" s="25" customFormat="1" ht="15.75" x14ac:dyDescent="0.2">
      <c r="A22" s="2"/>
      <c r="B22" s="455"/>
      <c r="C22" s="456"/>
      <c r="D22" s="456"/>
      <c r="E22" s="456"/>
      <c r="F22" s="456"/>
      <c r="G22" s="457"/>
      <c r="H22" s="153"/>
      <c r="I22" s="153"/>
      <c r="J22" s="151"/>
      <c r="K22" s="321"/>
      <c r="L22" s="152"/>
      <c r="M22" s="26"/>
      <c r="N22" s="218">
        <f t="shared" si="0"/>
        <v>0</v>
      </c>
      <c r="O22" s="234"/>
      <c r="P22" s="190">
        <f t="shared" si="1"/>
        <v>0</v>
      </c>
      <c r="Q22" s="219"/>
    </row>
    <row r="23" spans="1:17" s="29" customFormat="1" x14ac:dyDescent="0.2">
      <c r="A23" s="2"/>
      <c r="B23" s="455"/>
      <c r="C23" s="456"/>
      <c r="D23" s="456"/>
      <c r="E23" s="456"/>
      <c r="F23" s="456"/>
      <c r="G23" s="457"/>
      <c r="H23" s="153"/>
      <c r="I23" s="153"/>
      <c r="J23" s="151"/>
      <c r="K23" s="321"/>
      <c r="L23" s="152"/>
      <c r="M23" s="26"/>
      <c r="N23" s="218">
        <f t="shared" si="0"/>
        <v>0</v>
      </c>
      <c r="O23" s="234"/>
      <c r="P23" s="190">
        <f t="shared" si="1"/>
        <v>0</v>
      </c>
      <c r="Q23" s="190"/>
    </row>
    <row r="24" spans="1:17" s="27" customFormat="1" x14ac:dyDescent="0.2">
      <c r="A24" s="2"/>
      <c r="B24" s="455"/>
      <c r="C24" s="456"/>
      <c r="D24" s="456"/>
      <c r="E24" s="456"/>
      <c r="F24" s="456"/>
      <c r="G24" s="457"/>
      <c r="H24" s="153"/>
      <c r="I24" s="153"/>
      <c r="J24" s="151"/>
      <c r="K24" s="321"/>
      <c r="L24" s="152"/>
      <c r="M24" s="26"/>
      <c r="N24" s="218">
        <f t="shared" si="0"/>
        <v>0</v>
      </c>
      <c r="O24" s="234"/>
      <c r="P24" s="190">
        <f t="shared" si="1"/>
        <v>0</v>
      </c>
      <c r="Q24" s="190"/>
    </row>
    <row r="25" spans="1:17" s="29" customFormat="1" x14ac:dyDescent="0.2">
      <c r="A25" s="2"/>
      <c r="B25" s="455"/>
      <c r="C25" s="456"/>
      <c r="D25" s="456"/>
      <c r="E25" s="456"/>
      <c r="F25" s="456"/>
      <c r="G25" s="457"/>
      <c r="H25" s="153"/>
      <c r="I25" s="153"/>
      <c r="J25" s="151"/>
      <c r="K25" s="321"/>
      <c r="L25" s="152"/>
      <c r="M25" s="26"/>
      <c r="N25" s="218">
        <f t="shared" si="0"/>
        <v>0</v>
      </c>
      <c r="O25" s="234"/>
      <c r="P25" s="190">
        <f t="shared" si="1"/>
        <v>0</v>
      </c>
      <c r="Q25" s="190"/>
    </row>
    <row r="26" spans="1:17" s="25" customFormat="1" ht="15.75" x14ac:dyDescent="0.2">
      <c r="A26" s="2"/>
      <c r="B26" s="455"/>
      <c r="C26" s="456"/>
      <c r="D26" s="456"/>
      <c r="E26" s="456"/>
      <c r="F26" s="456"/>
      <c r="G26" s="457"/>
      <c r="H26" s="153"/>
      <c r="I26" s="153"/>
      <c r="J26" s="151"/>
      <c r="K26" s="321"/>
      <c r="L26" s="152"/>
      <c r="M26" s="26"/>
      <c r="N26" s="218">
        <f t="shared" si="0"/>
        <v>0</v>
      </c>
      <c r="O26" s="234"/>
      <c r="P26" s="190">
        <f t="shared" si="1"/>
        <v>0</v>
      </c>
      <c r="Q26" s="219"/>
    </row>
    <row r="27" spans="1:17" s="27" customFormat="1" x14ac:dyDescent="0.2">
      <c r="A27" s="2"/>
      <c r="B27" s="455"/>
      <c r="C27" s="456"/>
      <c r="D27" s="456"/>
      <c r="E27" s="456"/>
      <c r="F27" s="456"/>
      <c r="G27" s="457"/>
      <c r="H27" s="153"/>
      <c r="I27" s="153"/>
      <c r="J27" s="151"/>
      <c r="K27" s="321"/>
      <c r="L27" s="152"/>
      <c r="M27" s="26"/>
      <c r="N27" s="218">
        <f t="shared" si="0"/>
        <v>0</v>
      </c>
      <c r="O27" s="234"/>
      <c r="P27" s="190">
        <f t="shared" si="1"/>
        <v>0</v>
      </c>
      <c r="Q27" s="190"/>
    </row>
    <row r="28" spans="1:17" s="27" customFormat="1" x14ac:dyDescent="0.2">
      <c r="A28" s="2"/>
      <c r="B28" s="455"/>
      <c r="C28" s="456"/>
      <c r="D28" s="456"/>
      <c r="E28" s="456"/>
      <c r="F28" s="456"/>
      <c r="G28" s="457"/>
      <c r="H28" s="153"/>
      <c r="I28" s="153"/>
      <c r="J28" s="151"/>
      <c r="K28" s="321"/>
      <c r="L28" s="152"/>
      <c r="M28" s="26"/>
      <c r="N28" s="218">
        <f t="shared" si="0"/>
        <v>0</v>
      </c>
      <c r="O28" s="234"/>
      <c r="P28" s="190">
        <f t="shared" si="1"/>
        <v>0</v>
      </c>
      <c r="Q28" s="190"/>
    </row>
    <row r="29" spans="1:17" s="27" customFormat="1" x14ac:dyDescent="0.2">
      <c r="A29" s="2"/>
      <c r="B29" s="455"/>
      <c r="C29" s="456"/>
      <c r="D29" s="456"/>
      <c r="E29" s="456"/>
      <c r="F29" s="456"/>
      <c r="G29" s="457"/>
      <c r="H29" s="153"/>
      <c r="I29" s="153"/>
      <c r="J29" s="151"/>
      <c r="K29" s="321"/>
      <c r="L29" s="152"/>
      <c r="M29" s="26"/>
      <c r="N29" s="218">
        <f t="shared" si="0"/>
        <v>0</v>
      </c>
      <c r="O29" s="234"/>
      <c r="P29" s="190">
        <f t="shared" si="1"/>
        <v>0</v>
      </c>
      <c r="Q29" s="190"/>
    </row>
    <row r="30" spans="1:17" s="25" customFormat="1" ht="15.75" x14ac:dyDescent="0.2">
      <c r="A30" s="2"/>
      <c r="B30" s="455"/>
      <c r="C30" s="456"/>
      <c r="D30" s="456"/>
      <c r="E30" s="456"/>
      <c r="F30" s="456"/>
      <c r="G30" s="457"/>
      <c r="H30" s="153"/>
      <c r="I30" s="153"/>
      <c r="J30" s="151"/>
      <c r="K30" s="321"/>
      <c r="L30" s="152"/>
      <c r="M30" s="26"/>
      <c r="N30" s="218">
        <f t="shared" si="0"/>
        <v>0</v>
      </c>
      <c r="O30" s="234"/>
      <c r="P30" s="190">
        <f t="shared" si="1"/>
        <v>0</v>
      </c>
      <c r="Q30" s="219"/>
    </row>
    <row r="31" spans="1:17" s="25" customFormat="1" ht="15.75" x14ac:dyDescent="0.2">
      <c r="A31" s="2"/>
      <c r="B31" s="455"/>
      <c r="C31" s="456"/>
      <c r="D31" s="456"/>
      <c r="E31" s="456"/>
      <c r="F31" s="456"/>
      <c r="G31" s="457"/>
      <c r="H31" s="153"/>
      <c r="I31" s="153"/>
      <c r="J31" s="151"/>
      <c r="K31" s="321"/>
      <c r="L31" s="152"/>
      <c r="M31" s="26"/>
      <c r="N31" s="218">
        <f t="shared" si="0"/>
        <v>0</v>
      </c>
      <c r="O31" s="234"/>
      <c r="P31" s="190">
        <f t="shared" si="1"/>
        <v>0</v>
      </c>
      <c r="Q31" s="219"/>
    </row>
    <row r="32" spans="1:17" s="27" customFormat="1" x14ac:dyDescent="0.2">
      <c r="A32" s="2"/>
      <c r="B32" s="455"/>
      <c r="C32" s="456"/>
      <c r="D32" s="456"/>
      <c r="E32" s="456"/>
      <c r="F32" s="456"/>
      <c r="G32" s="457"/>
      <c r="H32" s="153"/>
      <c r="I32" s="153"/>
      <c r="J32" s="151"/>
      <c r="K32" s="321"/>
      <c r="L32" s="152"/>
      <c r="M32" s="26"/>
      <c r="N32" s="218">
        <f t="shared" si="0"/>
        <v>0</v>
      </c>
      <c r="O32" s="234"/>
      <c r="P32" s="190">
        <f t="shared" si="1"/>
        <v>0</v>
      </c>
      <c r="Q32" s="190"/>
    </row>
    <row r="33" spans="1:17" s="27" customFormat="1" x14ac:dyDescent="0.2">
      <c r="A33" s="2"/>
      <c r="B33" s="455"/>
      <c r="C33" s="456"/>
      <c r="D33" s="456"/>
      <c r="E33" s="456"/>
      <c r="F33" s="456"/>
      <c r="G33" s="457"/>
      <c r="H33" s="153"/>
      <c r="I33" s="153"/>
      <c r="J33" s="151"/>
      <c r="K33" s="321"/>
      <c r="L33" s="152"/>
      <c r="M33" s="26"/>
      <c r="N33" s="218">
        <f t="shared" si="0"/>
        <v>0</v>
      </c>
      <c r="O33" s="234"/>
      <c r="P33" s="190">
        <f t="shared" si="1"/>
        <v>0</v>
      </c>
      <c r="Q33" s="190"/>
    </row>
    <row r="34" spans="1:17" s="27" customFormat="1" x14ac:dyDescent="0.2">
      <c r="A34" s="2"/>
      <c r="B34" s="455"/>
      <c r="C34" s="456"/>
      <c r="D34" s="456"/>
      <c r="E34" s="456"/>
      <c r="F34" s="456"/>
      <c r="G34" s="457"/>
      <c r="H34" s="153"/>
      <c r="I34" s="153"/>
      <c r="J34" s="151"/>
      <c r="K34" s="321"/>
      <c r="L34" s="152"/>
      <c r="M34" s="26"/>
      <c r="N34" s="220">
        <f t="shared" si="0"/>
        <v>0</v>
      </c>
      <c r="O34" s="234"/>
      <c r="P34" s="190">
        <f t="shared" si="1"/>
        <v>0</v>
      </c>
      <c r="Q34" s="190"/>
    </row>
    <row r="35" spans="1:17" s="27" customFormat="1" ht="39" customHeight="1" x14ac:dyDescent="0.2">
      <c r="A35" s="31">
        <v>2</v>
      </c>
      <c r="B35" s="461" t="s">
        <v>142</v>
      </c>
      <c r="C35" s="462"/>
      <c r="D35" s="462"/>
      <c r="E35" s="462"/>
      <c r="F35" s="462"/>
      <c r="G35" s="463"/>
      <c r="H35" s="32"/>
      <c r="I35" s="32"/>
      <c r="J35" s="33">
        <f>SUM(J36:J55)</f>
        <v>0</v>
      </c>
      <c r="K35" s="33"/>
      <c r="L35" s="34"/>
      <c r="M35" s="34"/>
      <c r="N35" s="221">
        <f>SUM(N36:N55)</f>
        <v>0</v>
      </c>
      <c r="O35" s="221">
        <f>SUM(O36:O55)</f>
        <v>0</v>
      </c>
      <c r="P35" s="221">
        <f>N35+O35</f>
        <v>0</v>
      </c>
      <c r="Q35" s="34"/>
    </row>
    <row r="36" spans="1:17" s="27" customFormat="1" x14ac:dyDescent="0.2">
      <c r="A36" s="2"/>
      <c r="B36" s="464"/>
      <c r="C36" s="464"/>
      <c r="D36" s="464"/>
      <c r="E36" s="464"/>
      <c r="F36" s="464"/>
      <c r="G36" s="464"/>
      <c r="H36" s="155"/>
      <c r="I36" s="155"/>
      <c r="J36" s="151"/>
      <c r="K36" s="245"/>
      <c r="L36" s="152"/>
      <c r="M36" s="26"/>
      <c r="N36" s="222">
        <f t="shared" si="0"/>
        <v>0</v>
      </c>
      <c r="O36" s="234"/>
      <c r="P36" s="192">
        <f>N36+O36</f>
        <v>0</v>
      </c>
      <c r="Q36" s="190"/>
    </row>
    <row r="37" spans="1:17" s="27" customFormat="1" x14ac:dyDescent="0.2">
      <c r="A37" s="2"/>
      <c r="B37" s="464"/>
      <c r="C37" s="464"/>
      <c r="D37" s="464"/>
      <c r="E37" s="464"/>
      <c r="F37" s="464"/>
      <c r="G37" s="464"/>
      <c r="H37" s="155"/>
      <c r="I37" s="155"/>
      <c r="J37" s="151"/>
      <c r="K37" s="245"/>
      <c r="L37" s="152"/>
      <c r="M37" s="26"/>
      <c r="N37" s="218">
        <f t="shared" si="0"/>
        <v>0</v>
      </c>
      <c r="O37" s="234"/>
      <c r="P37" s="192">
        <f t="shared" ref="P37:P55" si="2">N37+O37</f>
        <v>0</v>
      </c>
      <c r="Q37" s="190"/>
    </row>
    <row r="38" spans="1:17" s="27" customFormat="1" x14ac:dyDescent="0.2">
      <c r="A38" s="2"/>
      <c r="B38" s="464"/>
      <c r="C38" s="464"/>
      <c r="D38" s="464"/>
      <c r="E38" s="464"/>
      <c r="F38" s="464"/>
      <c r="G38" s="464"/>
      <c r="H38" s="155"/>
      <c r="I38" s="155"/>
      <c r="J38" s="151"/>
      <c r="K38" s="245"/>
      <c r="L38" s="152"/>
      <c r="M38" s="26"/>
      <c r="N38" s="218">
        <f t="shared" si="0"/>
        <v>0</v>
      </c>
      <c r="O38" s="234"/>
      <c r="P38" s="192">
        <f t="shared" si="2"/>
        <v>0</v>
      </c>
      <c r="Q38" s="190"/>
    </row>
    <row r="39" spans="1:17" s="27" customFormat="1" x14ac:dyDescent="0.2">
      <c r="A39" s="2"/>
      <c r="B39" s="464"/>
      <c r="C39" s="464"/>
      <c r="D39" s="464"/>
      <c r="E39" s="464"/>
      <c r="F39" s="464"/>
      <c r="G39" s="464"/>
      <c r="H39" s="155"/>
      <c r="I39" s="155"/>
      <c r="J39" s="151"/>
      <c r="K39" s="245"/>
      <c r="L39" s="152"/>
      <c r="M39" s="26"/>
      <c r="N39" s="218">
        <f t="shared" si="0"/>
        <v>0</v>
      </c>
      <c r="O39" s="234"/>
      <c r="P39" s="192">
        <f t="shared" si="2"/>
        <v>0</v>
      </c>
      <c r="Q39" s="190"/>
    </row>
    <row r="40" spans="1:17" s="27" customFormat="1" x14ac:dyDescent="0.2">
      <c r="A40" s="2"/>
      <c r="B40" s="464"/>
      <c r="C40" s="464"/>
      <c r="D40" s="464"/>
      <c r="E40" s="464"/>
      <c r="F40" s="464"/>
      <c r="G40" s="464"/>
      <c r="H40" s="155"/>
      <c r="I40" s="155"/>
      <c r="J40" s="151"/>
      <c r="K40" s="245"/>
      <c r="L40" s="152"/>
      <c r="M40" s="26"/>
      <c r="N40" s="218">
        <f t="shared" si="0"/>
        <v>0</v>
      </c>
      <c r="O40" s="234"/>
      <c r="P40" s="192">
        <f t="shared" si="2"/>
        <v>0</v>
      </c>
      <c r="Q40" s="190"/>
    </row>
    <row r="41" spans="1:17" s="37" customFormat="1" ht="15.75" x14ac:dyDescent="0.2">
      <c r="A41" s="2"/>
      <c r="B41" s="464"/>
      <c r="C41" s="464"/>
      <c r="D41" s="464"/>
      <c r="E41" s="464"/>
      <c r="F41" s="464"/>
      <c r="G41" s="464"/>
      <c r="H41" s="155"/>
      <c r="I41" s="155"/>
      <c r="J41" s="151"/>
      <c r="K41" s="245"/>
      <c r="L41" s="152"/>
      <c r="M41" s="26"/>
      <c r="N41" s="218">
        <f t="shared" si="0"/>
        <v>0</v>
      </c>
      <c r="O41" s="234"/>
      <c r="P41" s="192">
        <f t="shared" si="2"/>
        <v>0</v>
      </c>
      <c r="Q41" s="219"/>
    </row>
    <row r="42" spans="1:17" s="29" customFormat="1" x14ac:dyDescent="0.2">
      <c r="A42" s="2"/>
      <c r="B42" s="464"/>
      <c r="C42" s="464"/>
      <c r="D42" s="464"/>
      <c r="E42" s="464"/>
      <c r="F42" s="464"/>
      <c r="G42" s="464"/>
      <c r="H42" s="155"/>
      <c r="I42" s="155"/>
      <c r="J42" s="151"/>
      <c r="K42" s="245"/>
      <c r="L42" s="152"/>
      <c r="M42" s="26"/>
      <c r="N42" s="218">
        <f t="shared" si="0"/>
        <v>0</v>
      </c>
      <c r="O42" s="234"/>
      <c r="P42" s="192">
        <f t="shared" si="2"/>
        <v>0</v>
      </c>
      <c r="Q42" s="190"/>
    </row>
    <row r="43" spans="1:17" s="29" customFormat="1" x14ac:dyDescent="0.2">
      <c r="A43" s="2"/>
      <c r="B43" s="464"/>
      <c r="C43" s="464"/>
      <c r="D43" s="464"/>
      <c r="E43" s="464"/>
      <c r="F43" s="464"/>
      <c r="G43" s="464"/>
      <c r="H43" s="155"/>
      <c r="I43" s="155"/>
      <c r="J43" s="151"/>
      <c r="K43" s="245"/>
      <c r="L43" s="152"/>
      <c r="M43" s="26"/>
      <c r="N43" s="218">
        <f t="shared" si="0"/>
        <v>0</v>
      </c>
      <c r="O43" s="234"/>
      <c r="P43" s="192">
        <f t="shared" si="2"/>
        <v>0</v>
      </c>
      <c r="Q43" s="190"/>
    </row>
    <row r="44" spans="1:17" s="29" customFormat="1" x14ac:dyDescent="0.2">
      <c r="A44" s="2"/>
      <c r="B44" s="464"/>
      <c r="C44" s="464"/>
      <c r="D44" s="464"/>
      <c r="E44" s="464"/>
      <c r="F44" s="464"/>
      <c r="G44" s="464"/>
      <c r="H44" s="155"/>
      <c r="I44" s="155"/>
      <c r="J44" s="151"/>
      <c r="K44" s="245"/>
      <c r="L44" s="152"/>
      <c r="M44" s="26"/>
      <c r="N44" s="218">
        <f t="shared" si="0"/>
        <v>0</v>
      </c>
      <c r="O44" s="234"/>
      <c r="P44" s="192">
        <f t="shared" si="2"/>
        <v>0</v>
      </c>
      <c r="Q44" s="190"/>
    </row>
    <row r="45" spans="1:17" s="29" customFormat="1" x14ac:dyDescent="0.2">
      <c r="A45" s="2"/>
      <c r="B45" s="464"/>
      <c r="C45" s="464"/>
      <c r="D45" s="464"/>
      <c r="E45" s="464"/>
      <c r="F45" s="464"/>
      <c r="G45" s="464"/>
      <c r="H45" s="155"/>
      <c r="I45" s="155"/>
      <c r="J45" s="151"/>
      <c r="K45" s="245"/>
      <c r="L45" s="152"/>
      <c r="M45" s="26"/>
      <c r="N45" s="218">
        <f t="shared" si="0"/>
        <v>0</v>
      </c>
      <c r="O45" s="234"/>
      <c r="P45" s="192">
        <f t="shared" si="2"/>
        <v>0</v>
      </c>
      <c r="Q45" s="190"/>
    </row>
    <row r="46" spans="1:17" s="29" customFormat="1" x14ac:dyDescent="0.2">
      <c r="A46" s="2"/>
      <c r="B46" s="464"/>
      <c r="C46" s="464"/>
      <c r="D46" s="464"/>
      <c r="E46" s="464"/>
      <c r="F46" s="464"/>
      <c r="G46" s="464"/>
      <c r="H46" s="155"/>
      <c r="I46" s="155"/>
      <c r="J46" s="151"/>
      <c r="K46" s="245"/>
      <c r="L46" s="152"/>
      <c r="M46" s="26"/>
      <c r="N46" s="218">
        <f t="shared" si="0"/>
        <v>0</v>
      </c>
      <c r="O46" s="234"/>
      <c r="P46" s="192">
        <f t="shared" si="2"/>
        <v>0</v>
      </c>
      <c r="Q46" s="190"/>
    </row>
    <row r="47" spans="1:17" s="29" customFormat="1" x14ac:dyDescent="0.2">
      <c r="A47" s="2"/>
      <c r="B47" s="464"/>
      <c r="C47" s="464"/>
      <c r="D47" s="464"/>
      <c r="E47" s="464"/>
      <c r="F47" s="464"/>
      <c r="G47" s="464"/>
      <c r="H47" s="155"/>
      <c r="I47" s="155"/>
      <c r="J47" s="151"/>
      <c r="K47" s="245"/>
      <c r="L47" s="152"/>
      <c r="M47" s="26"/>
      <c r="N47" s="218">
        <f t="shared" si="0"/>
        <v>0</v>
      </c>
      <c r="O47" s="234"/>
      <c r="P47" s="192">
        <f t="shared" si="2"/>
        <v>0</v>
      </c>
      <c r="Q47" s="190"/>
    </row>
    <row r="48" spans="1:17" s="29" customFormat="1" x14ac:dyDescent="0.2">
      <c r="A48" s="2"/>
      <c r="B48" s="455"/>
      <c r="C48" s="456"/>
      <c r="D48" s="456"/>
      <c r="E48" s="456"/>
      <c r="F48" s="456"/>
      <c r="G48" s="457"/>
      <c r="H48" s="156"/>
      <c r="I48" s="156"/>
      <c r="J48" s="151"/>
      <c r="K48" s="245"/>
      <c r="L48" s="152"/>
      <c r="M48" s="26"/>
      <c r="N48" s="218">
        <f t="shared" si="0"/>
        <v>0</v>
      </c>
      <c r="O48" s="234"/>
      <c r="P48" s="192">
        <f t="shared" si="2"/>
        <v>0</v>
      </c>
      <c r="Q48" s="190"/>
    </row>
    <row r="49" spans="1:17" s="25" customFormat="1" ht="15.75" x14ac:dyDescent="0.2">
      <c r="A49" s="2"/>
      <c r="B49" s="455"/>
      <c r="C49" s="456"/>
      <c r="D49" s="456"/>
      <c r="E49" s="456"/>
      <c r="F49" s="456"/>
      <c r="G49" s="457"/>
      <c r="H49" s="156"/>
      <c r="I49" s="156"/>
      <c r="J49" s="151"/>
      <c r="K49" s="245"/>
      <c r="L49" s="152"/>
      <c r="M49" s="26"/>
      <c r="N49" s="218">
        <f t="shared" si="0"/>
        <v>0</v>
      </c>
      <c r="O49" s="234"/>
      <c r="P49" s="192">
        <f t="shared" si="2"/>
        <v>0</v>
      </c>
      <c r="Q49" s="219"/>
    </row>
    <row r="50" spans="1:17" s="29" customFormat="1" x14ac:dyDescent="0.2">
      <c r="A50" s="2"/>
      <c r="B50" s="455"/>
      <c r="C50" s="456"/>
      <c r="D50" s="456"/>
      <c r="E50" s="456"/>
      <c r="F50" s="456"/>
      <c r="G50" s="457"/>
      <c r="H50" s="156"/>
      <c r="I50" s="156"/>
      <c r="J50" s="151"/>
      <c r="K50" s="245"/>
      <c r="L50" s="152"/>
      <c r="M50" s="26"/>
      <c r="N50" s="218">
        <f t="shared" si="0"/>
        <v>0</v>
      </c>
      <c r="O50" s="234"/>
      <c r="P50" s="192">
        <f t="shared" si="2"/>
        <v>0</v>
      </c>
      <c r="Q50" s="190"/>
    </row>
    <row r="51" spans="1:17" s="29" customFormat="1" x14ac:dyDescent="0.2">
      <c r="A51" s="2"/>
      <c r="B51" s="464"/>
      <c r="C51" s="464"/>
      <c r="D51" s="464"/>
      <c r="E51" s="464"/>
      <c r="F51" s="464"/>
      <c r="G51" s="464"/>
      <c r="H51" s="155"/>
      <c r="I51" s="155"/>
      <c r="J51" s="151"/>
      <c r="K51" s="245"/>
      <c r="L51" s="152"/>
      <c r="M51" s="26"/>
      <c r="N51" s="218">
        <f t="shared" si="0"/>
        <v>0</v>
      </c>
      <c r="O51" s="234"/>
      <c r="P51" s="192">
        <f t="shared" si="2"/>
        <v>0</v>
      </c>
      <c r="Q51" s="190"/>
    </row>
    <row r="52" spans="1:17" s="29" customFormat="1" x14ac:dyDescent="0.2">
      <c r="A52" s="2"/>
      <c r="B52" s="464"/>
      <c r="C52" s="464"/>
      <c r="D52" s="464"/>
      <c r="E52" s="464"/>
      <c r="F52" s="464"/>
      <c r="G52" s="464"/>
      <c r="H52" s="155"/>
      <c r="I52" s="155"/>
      <c r="J52" s="151"/>
      <c r="K52" s="245"/>
      <c r="L52" s="152"/>
      <c r="M52" s="26"/>
      <c r="N52" s="218">
        <f t="shared" si="0"/>
        <v>0</v>
      </c>
      <c r="O52" s="234"/>
      <c r="P52" s="192">
        <f t="shared" si="2"/>
        <v>0</v>
      </c>
      <c r="Q52" s="190"/>
    </row>
    <row r="53" spans="1:17" s="29" customFormat="1" x14ac:dyDescent="0.2">
      <c r="A53" s="2"/>
      <c r="B53" s="464"/>
      <c r="C53" s="464"/>
      <c r="D53" s="464"/>
      <c r="E53" s="464"/>
      <c r="F53" s="464"/>
      <c r="G53" s="464"/>
      <c r="H53" s="155"/>
      <c r="I53" s="155"/>
      <c r="J53" s="151"/>
      <c r="K53" s="245"/>
      <c r="L53" s="152"/>
      <c r="M53" s="26"/>
      <c r="N53" s="218">
        <f t="shared" si="0"/>
        <v>0</v>
      </c>
      <c r="O53" s="234"/>
      <c r="P53" s="192">
        <f t="shared" si="2"/>
        <v>0</v>
      </c>
      <c r="Q53" s="190"/>
    </row>
    <row r="54" spans="1:17" s="29" customFormat="1" x14ac:dyDescent="0.2">
      <c r="A54" s="2"/>
      <c r="B54" s="464"/>
      <c r="C54" s="464"/>
      <c r="D54" s="464"/>
      <c r="E54" s="464"/>
      <c r="F54" s="464"/>
      <c r="G54" s="464"/>
      <c r="H54" s="153"/>
      <c r="I54" s="153"/>
      <c r="J54" s="151"/>
      <c r="K54" s="245"/>
      <c r="L54" s="152"/>
      <c r="M54" s="26"/>
      <c r="N54" s="218">
        <f t="shared" si="0"/>
        <v>0</v>
      </c>
      <c r="O54" s="234"/>
      <c r="P54" s="192">
        <f t="shared" si="2"/>
        <v>0</v>
      </c>
      <c r="Q54" s="190"/>
    </row>
    <row r="55" spans="1:17" s="29" customFormat="1" x14ac:dyDescent="0.2">
      <c r="A55" s="2"/>
      <c r="B55" s="464"/>
      <c r="C55" s="464"/>
      <c r="D55" s="464"/>
      <c r="E55" s="464"/>
      <c r="F55" s="464"/>
      <c r="G55" s="464"/>
      <c r="H55" s="153"/>
      <c r="I55" s="153"/>
      <c r="J55" s="151"/>
      <c r="K55" s="245"/>
      <c r="L55" s="152"/>
      <c r="M55" s="26"/>
      <c r="N55" s="220">
        <f t="shared" si="0"/>
        <v>0</v>
      </c>
      <c r="O55" s="234"/>
      <c r="P55" s="192">
        <f t="shared" si="2"/>
        <v>0</v>
      </c>
      <c r="Q55" s="190"/>
    </row>
    <row r="56" spans="1:17" s="29" customFormat="1" ht="39" customHeight="1" x14ac:dyDescent="0.2">
      <c r="A56" s="31">
        <v>3</v>
      </c>
      <c r="B56" s="479" t="s">
        <v>7</v>
      </c>
      <c r="C56" s="480"/>
      <c r="D56" s="480"/>
      <c r="E56" s="480"/>
      <c r="F56" s="480"/>
      <c r="G56" s="481"/>
      <c r="H56" s="36"/>
      <c r="I56" s="36"/>
      <c r="J56" s="33">
        <f>SUM(J57:J86)</f>
        <v>0</v>
      </c>
      <c r="K56" s="33"/>
      <c r="L56" s="34"/>
      <c r="M56" s="34"/>
      <c r="N56" s="33">
        <f>SUM(N57:N86)</f>
        <v>0</v>
      </c>
      <c r="O56" s="221">
        <f>SUM(O57:O86)</f>
        <v>0</v>
      </c>
      <c r="P56" s="33">
        <f>N56+O56</f>
        <v>0</v>
      </c>
      <c r="Q56" s="34"/>
    </row>
    <row r="57" spans="1:17" s="29" customFormat="1" ht="21.75" customHeight="1" x14ac:dyDescent="0.2">
      <c r="A57" s="2"/>
      <c r="B57" s="455"/>
      <c r="C57" s="456"/>
      <c r="D57" s="456"/>
      <c r="E57" s="456"/>
      <c r="F57" s="456"/>
      <c r="G57" s="457"/>
      <c r="H57" s="155"/>
      <c r="I57" s="155"/>
      <c r="J57" s="151"/>
      <c r="K57" s="245"/>
      <c r="L57" s="152"/>
      <c r="M57" s="26"/>
      <c r="N57" s="222">
        <f t="shared" si="0"/>
        <v>0</v>
      </c>
      <c r="O57" s="234"/>
      <c r="P57" s="192">
        <f>N57+O57</f>
        <v>0</v>
      </c>
      <c r="Q57" s="190"/>
    </row>
    <row r="58" spans="1:17" s="29" customFormat="1" ht="21.75" customHeight="1" x14ac:dyDescent="0.2">
      <c r="A58" s="2"/>
      <c r="B58" s="455"/>
      <c r="C58" s="456"/>
      <c r="D58" s="456"/>
      <c r="E58" s="456"/>
      <c r="F58" s="456"/>
      <c r="G58" s="457"/>
      <c r="H58" s="155"/>
      <c r="I58" s="155"/>
      <c r="J58" s="151"/>
      <c r="K58" s="245"/>
      <c r="L58" s="152"/>
      <c r="M58" s="26"/>
      <c r="N58" s="218">
        <f t="shared" si="0"/>
        <v>0</v>
      </c>
      <c r="O58" s="234"/>
      <c r="P58" s="192">
        <f t="shared" ref="P58:P86" si="3">N58+O58</f>
        <v>0</v>
      </c>
      <c r="Q58" s="190"/>
    </row>
    <row r="59" spans="1:17" s="29" customFormat="1" ht="21.75" customHeight="1" x14ac:dyDescent="0.2">
      <c r="A59" s="2"/>
      <c r="B59" s="455"/>
      <c r="C59" s="456"/>
      <c r="D59" s="456"/>
      <c r="E59" s="456"/>
      <c r="F59" s="456"/>
      <c r="G59" s="457"/>
      <c r="H59" s="155"/>
      <c r="I59" s="155"/>
      <c r="J59" s="151"/>
      <c r="K59" s="245"/>
      <c r="L59" s="152"/>
      <c r="M59" s="26"/>
      <c r="N59" s="218">
        <f t="shared" si="0"/>
        <v>0</v>
      </c>
      <c r="O59" s="234"/>
      <c r="P59" s="192">
        <f t="shared" si="3"/>
        <v>0</v>
      </c>
      <c r="Q59" s="190"/>
    </row>
    <row r="60" spans="1:17" s="29" customFormat="1" ht="21.75" customHeight="1" x14ac:dyDescent="0.2">
      <c r="A60" s="2"/>
      <c r="B60" s="455"/>
      <c r="C60" s="456"/>
      <c r="D60" s="456"/>
      <c r="E60" s="456"/>
      <c r="F60" s="456"/>
      <c r="G60" s="457"/>
      <c r="H60" s="155"/>
      <c r="I60" s="155"/>
      <c r="J60" s="151"/>
      <c r="K60" s="245"/>
      <c r="L60" s="152"/>
      <c r="M60" s="26"/>
      <c r="N60" s="218">
        <f t="shared" si="0"/>
        <v>0</v>
      </c>
      <c r="O60" s="234"/>
      <c r="P60" s="192">
        <f t="shared" si="3"/>
        <v>0</v>
      </c>
      <c r="Q60" s="190"/>
    </row>
    <row r="61" spans="1:17" s="29" customFormat="1" ht="21.75" customHeight="1" x14ac:dyDescent="0.2">
      <c r="A61" s="2"/>
      <c r="B61" s="455"/>
      <c r="C61" s="456"/>
      <c r="D61" s="456"/>
      <c r="E61" s="456"/>
      <c r="F61" s="456"/>
      <c r="G61" s="457"/>
      <c r="H61" s="155"/>
      <c r="I61" s="155"/>
      <c r="J61" s="151"/>
      <c r="K61" s="245"/>
      <c r="L61" s="152"/>
      <c r="M61" s="26"/>
      <c r="N61" s="218">
        <f t="shared" si="0"/>
        <v>0</v>
      </c>
      <c r="O61" s="234"/>
      <c r="P61" s="192">
        <f t="shared" si="3"/>
        <v>0</v>
      </c>
      <c r="Q61" s="190"/>
    </row>
    <row r="62" spans="1:17" s="29" customFormat="1" ht="21.75" customHeight="1" x14ac:dyDescent="0.2">
      <c r="A62" s="2"/>
      <c r="B62" s="455"/>
      <c r="C62" s="456"/>
      <c r="D62" s="456"/>
      <c r="E62" s="456"/>
      <c r="F62" s="456"/>
      <c r="G62" s="457"/>
      <c r="H62" s="155"/>
      <c r="I62" s="155"/>
      <c r="J62" s="151"/>
      <c r="K62" s="245"/>
      <c r="L62" s="152"/>
      <c r="M62" s="26"/>
      <c r="N62" s="218">
        <f t="shared" si="0"/>
        <v>0</v>
      </c>
      <c r="O62" s="234"/>
      <c r="P62" s="192">
        <f t="shared" si="3"/>
        <v>0</v>
      </c>
      <c r="Q62" s="190"/>
    </row>
    <row r="63" spans="1:17" s="37" customFormat="1" ht="21.75" customHeight="1" x14ac:dyDescent="0.2">
      <c r="A63" s="2"/>
      <c r="B63" s="455"/>
      <c r="C63" s="456"/>
      <c r="D63" s="456"/>
      <c r="E63" s="456"/>
      <c r="F63" s="456"/>
      <c r="G63" s="457"/>
      <c r="H63" s="155"/>
      <c r="I63" s="155"/>
      <c r="J63" s="151"/>
      <c r="K63" s="245"/>
      <c r="L63" s="152"/>
      <c r="M63" s="26"/>
      <c r="N63" s="218">
        <f t="shared" si="0"/>
        <v>0</v>
      </c>
      <c r="O63" s="234"/>
      <c r="P63" s="192">
        <f t="shared" si="3"/>
        <v>0</v>
      </c>
      <c r="Q63" s="219"/>
    </row>
    <row r="64" spans="1:17" s="25" customFormat="1" ht="21.75" customHeight="1" x14ac:dyDescent="0.2">
      <c r="A64" s="2"/>
      <c r="B64" s="455"/>
      <c r="C64" s="456"/>
      <c r="D64" s="456"/>
      <c r="E64" s="456"/>
      <c r="F64" s="456"/>
      <c r="G64" s="457"/>
      <c r="H64" s="155"/>
      <c r="I64" s="155"/>
      <c r="J64" s="151"/>
      <c r="K64" s="245"/>
      <c r="L64" s="152"/>
      <c r="M64" s="26"/>
      <c r="N64" s="218">
        <f t="shared" si="0"/>
        <v>0</v>
      </c>
      <c r="O64" s="234"/>
      <c r="P64" s="192">
        <f t="shared" si="3"/>
        <v>0</v>
      </c>
      <c r="Q64" s="219"/>
    </row>
    <row r="65" spans="1:17" s="8" customFormat="1" ht="21.75" customHeight="1" x14ac:dyDescent="0.2">
      <c r="A65" s="2"/>
      <c r="B65" s="455"/>
      <c r="C65" s="456"/>
      <c r="D65" s="456"/>
      <c r="E65" s="456"/>
      <c r="F65" s="456"/>
      <c r="G65" s="457"/>
      <c r="H65" s="155"/>
      <c r="I65" s="155"/>
      <c r="J65" s="151"/>
      <c r="K65" s="245"/>
      <c r="L65" s="152"/>
      <c r="M65" s="26"/>
      <c r="N65" s="218">
        <f t="shared" si="0"/>
        <v>0</v>
      </c>
      <c r="O65" s="234"/>
      <c r="P65" s="192">
        <f t="shared" si="3"/>
        <v>0</v>
      </c>
      <c r="Q65" s="30"/>
    </row>
    <row r="66" spans="1:17" s="25" customFormat="1" ht="21.75" customHeight="1" x14ac:dyDescent="0.2">
      <c r="A66" s="2"/>
      <c r="B66" s="455"/>
      <c r="C66" s="456"/>
      <c r="D66" s="456"/>
      <c r="E66" s="456"/>
      <c r="F66" s="456"/>
      <c r="G66" s="457"/>
      <c r="H66" s="155"/>
      <c r="I66" s="155"/>
      <c r="J66" s="151"/>
      <c r="K66" s="245"/>
      <c r="L66" s="152"/>
      <c r="M66" s="26"/>
      <c r="N66" s="218">
        <f t="shared" si="0"/>
        <v>0</v>
      </c>
      <c r="O66" s="234"/>
      <c r="P66" s="192">
        <f t="shared" si="3"/>
        <v>0</v>
      </c>
      <c r="Q66" s="219"/>
    </row>
    <row r="67" spans="1:17" s="29" customFormat="1" ht="21.75" customHeight="1" x14ac:dyDescent="0.2">
      <c r="A67" s="2"/>
      <c r="B67" s="455"/>
      <c r="C67" s="456"/>
      <c r="D67" s="456"/>
      <c r="E67" s="456"/>
      <c r="F67" s="456"/>
      <c r="G67" s="457"/>
      <c r="H67" s="155"/>
      <c r="I67" s="155"/>
      <c r="J67" s="151"/>
      <c r="K67" s="245"/>
      <c r="L67" s="152"/>
      <c r="M67" s="26"/>
      <c r="N67" s="218">
        <f t="shared" si="0"/>
        <v>0</v>
      </c>
      <c r="O67" s="234"/>
      <c r="P67" s="192">
        <f t="shared" si="3"/>
        <v>0</v>
      </c>
      <c r="Q67" s="190"/>
    </row>
    <row r="68" spans="1:17" s="25" customFormat="1" ht="21.75" customHeight="1" x14ac:dyDescent="0.2">
      <c r="A68" s="2"/>
      <c r="B68" s="455"/>
      <c r="C68" s="456"/>
      <c r="D68" s="456"/>
      <c r="E68" s="456"/>
      <c r="F68" s="456"/>
      <c r="G68" s="457"/>
      <c r="H68" s="155"/>
      <c r="I68" s="155"/>
      <c r="J68" s="151"/>
      <c r="K68" s="245"/>
      <c r="L68" s="152"/>
      <c r="M68" s="26"/>
      <c r="N68" s="218">
        <f t="shared" si="0"/>
        <v>0</v>
      </c>
      <c r="O68" s="234"/>
      <c r="P68" s="192">
        <f t="shared" si="3"/>
        <v>0</v>
      </c>
      <c r="Q68" s="219"/>
    </row>
    <row r="69" spans="1:17" s="29" customFormat="1" ht="21.75" customHeight="1" x14ac:dyDescent="0.2">
      <c r="A69" s="2"/>
      <c r="B69" s="455"/>
      <c r="C69" s="456"/>
      <c r="D69" s="456"/>
      <c r="E69" s="456"/>
      <c r="F69" s="456"/>
      <c r="G69" s="457"/>
      <c r="H69" s="155"/>
      <c r="I69" s="155"/>
      <c r="J69" s="151"/>
      <c r="K69" s="245"/>
      <c r="L69" s="152"/>
      <c r="M69" s="26"/>
      <c r="N69" s="218">
        <f t="shared" si="0"/>
        <v>0</v>
      </c>
      <c r="O69" s="234"/>
      <c r="P69" s="192">
        <f t="shared" si="3"/>
        <v>0</v>
      </c>
      <c r="Q69" s="190"/>
    </row>
    <row r="70" spans="1:17" s="29" customFormat="1" ht="21.75" customHeight="1" x14ac:dyDescent="0.2">
      <c r="A70" s="2"/>
      <c r="B70" s="455"/>
      <c r="C70" s="456"/>
      <c r="D70" s="456"/>
      <c r="E70" s="456"/>
      <c r="F70" s="456"/>
      <c r="G70" s="457"/>
      <c r="H70" s="155"/>
      <c r="I70" s="155"/>
      <c r="J70" s="151"/>
      <c r="K70" s="245"/>
      <c r="L70" s="152"/>
      <c r="M70" s="26"/>
      <c r="N70" s="218">
        <f t="shared" ref="N70:N132" si="4">IF(M70="Yes",J70,0)</f>
        <v>0</v>
      </c>
      <c r="O70" s="234"/>
      <c r="P70" s="192">
        <f t="shared" si="3"/>
        <v>0</v>
      </c>
      <c r="Q70" s="190"/>
    </row>
    <row r="71" spans="1:17" s="29" customFormat="1" ht="21.75" customHeight="1" x14ac:dyDescent="0.2">
      <c r="A71" s="2"/>
      <c r="B71" s="455"/>
      <c r="C71" s="456"/>
      <c r="D71" s="456"/>
      <c r="E71" s="456"/>
      <c r="F71" s="456"/>
      <c r="G71" s="457"/>
      <c r="H71" s="155"/>
      <c r="I71" s="155"/>
      <c r="J71" s="151"/>
      <c r="K71" s="245"/>
      <c r="L71" s="152"/>
      <c r="M71" s="26"/>
      <c r="N71" s="218">
        <f t="shared" si="4"/>
        <v>0</v>
      </c>
      <c r="O71" s="234"/>
      <c r="P71" s="192">
        <f t="shared" si="3"/>
        <v>0</v>
      </c>
      <c r="Q71" s="190"/>
    </row>
    <row r="72" spans="1:17" s="29" customFormat="1" ht="21.75" customHeight="1" x14ac:dyDescent="0.2">
      <c r="A72" s="2"/>
      <c r="B72" s="455"/>
      <c r="C72" s="456"/>
      <c r="D72" s="456"/>
      <c r="E72" s="456"/>
      <c r="F72" s="456"/>
      <c r="G72" s="457"/>
      <c r="H72" s="155"/>
      <c r="I72" s="155"/>
      <c r="J72" s="151"/>
      <c r="K72" s="245"/>
      <c r="L72" s="152"/>
      <c r="M72" s="26"/>
      <c r="N72" s="218">
        <f t="shared" si="4"/>
        <v>0</v>
      </c>
      <c r="O72" s="234"/>
      <c r="P72" s="192">
        <f t="shared" si="3"/>
        <v>0</v>
      </c>
      <c r="Q72" s="190"/>
    </row>
    <row r="73" spans="1:17" s="29" customFormat="1" ht="21.75" customHeight="1" x14ac:dyDescent="0.2">
      <c r="A73" s="2"/>
      <c r="B73" s="455"/>
      <c r="C73" s="456"/>
      <c r="D73" s="456"/>
      <c r="E73" s="456"/>
      <c r="F73" s="456"/>
      <c r="G73" s="457"/>
      <c r="H73" s="155"/>
      <c r="I73" s="155"/>
      <c r="J73" s="151"/>
      <c r="K73" s="245"/>
      <c r="L73" s="152"/>
      <c r="M73" s="26"/>
      <c r="N73" s="218">
        <f t="shared" si="4"/>
        <v>0</v>
      </c>
      <c r="O73" s="234"/>
      <c r="P73" s="192">
        <f t="shared" si="3"/>
        <v>0</v>
      </c>
      <c r="Q73" s="190"/>
    </row>
    <row r="74" spans="1:17" s="25" customFormat="1" ht="21.75" customHeight="1" x14ac:dyDescent="0.2">
      <c r="A74" s="2"/>
      <c r="B74" s="455"/>
      <c r="C74" s="456"/>
      <c r="D74" s="456"/>
      <c r="E74" s="456"/>
      <c r="F74" s="456"/>
      <c r="G74" s="457"/>
      <c r="H74" s="155"/>
      <c r="I74" s="155"/>
      <c r="J74" s="151"/>
      <c r="K74" s="245"/>
      <c r="L74" s="152"/>
      <c r="M74" s="26"/>
      <c r="N74" s="218">
        <f t="shared" si="4"/>
        <v>0</v>
      </c>
      <c r="O74" s="234"/>
      <c r="P74" s="192">
        <f t="shared" si="3"/>
        <v>0</v>
      </c>
      <c r="Q74" s="219"/>
    </row>
    <row r="75" spans="1:17" s="29" customFormat="1" ht="21.75" customHeight="1" x14ac:dyDescent="0.2">
      <c r="A75" s="2"/>
      <c r="B75" s="455"/>
      <c r="C75" s="456"/>
      <c r="D75" s="456"/>
      <c r="E75" s="456"/>
      <c r="F75" s="456"/>
      <c r="G75" s="457"/>
      <c r="H75" s="155"/>
      <c r="I75" s="155"/>
      <c r="J75" s="151"/>
      <c r="K75" s="245"/>
      <c r="L75" s="152"/>
      <c r="M75" s="26"/>
      <c r="N75" s="218">
        <f t="shared" si="4"/>
        <v>0</v>
      </c>
      <c r="O75" s="234"/>
      <c r="P75" s="192">
        <f t="shared" si="3"/>
        <v>0</v>
      </c>
      <c r="Q75" s="190"/>
    </row>
    <row r="76" spans="1:17" s="29" customFormat="1" ht="21.75" customHeight="1" x14ac:dyDescent="0.2">
      <c r="A76" s="2"/>
      <c r="B76" s="455"/>
      <c r="C76" s="456"/>
      <c r="D76" s="456"/>
      <c r="E76" s="456"/>
      <c r="F76" s="456"/>
      <c r="G76" s="457"/>
      <c r="H76" s="155"/>
      <c r="I76" s="155"/>
      <c r="J76" s="151"/>
      <c r="K76" s="245"/>
      <c r="L76" s="152"/>
      <c r="M76" s="26"/>
      <c r="N76" s="218">
        <f t="shared" si="4"/>
        <v>0</v>
      </c>
      <c r="O76" s="234"/>
      <c r="P76" s="192">
        <f t="shared" si="3"/>
        <v>0</v>
      </c>
      <c r="Q76" s="190"/>
    </row>
    <row r="77" spans="1:17" s="29" customFormat="1" ht="21.75" customHeight="1" x14ac:dyDescent="0.2">
      <c r="A77" s="2"/>
      <c r="B77" s="455"/>
      <c r="C77" s="456"/>
      <c r="D77" s="456"/>
      <c r="E77" s="456"/>
      <c r="F77" s="456"/>
      <c r="G77" s="457"/>
      <c r="H77" s="155"/>
      <c r="I77" s="155"/>
      <c r="J77" s="151"/>
      <c r="K77" s="245"/>
      <c r="L77" s="152"/>
      <c r="M77" s="26"/>
      <c r="N77" s="218">
        <f t="shared" si="4"/>
        <v>0</v>
      </c>
      <c r="O77" s="234"/>
      <c r="P77" s="192">
        <f t="shared" si="3"/>
        <v>0</v>
      </c>
      <c r="Q77" s="190"/>
    </row>
    <row r="78" spans="1:17" s="29" customFormat="1" ht="21.75" customHeight="1" x14ac:dyDescent="0.2">
      <c r="A78" s="2"/>
      <c r="B78" s="455"/>
      <c r="C78" s="456"/>
      <c r="D78" s="456"/>
      <c r="E78" s="456"/>
      <c r="F78" s="456"/>
      <c r="G78" s="457"/>
      <c r="H78" s="155"/>
      <c r="I78" s="155"/>
      <c r="J78" s="151"/>
      <c r="K78" s="245"/>
      <c r="L78" s="152"/>
      <c r="M78" s="26"/>
      <c r="N78" s="218">
        <f t="shared" si="4"/>
        <v>0</v>
      </c>
      <c r="O78" s="234"/>
      <c r="P78" s="192">
        <f t="shared" si="3"/>
        <v>0</v>
      </c>
      <c r="Q78" s="190"/>
    </row>
    <row r="79" spans="1:17" s="25" customFormat="1" ht="21.75" customHeight="1" x14ac:dyDescent="0.2">
      <c r="A79" s="2"/>
      <c r="B79" s="455"/>
      <c r="C79" s="456"/>
      <c r="D79" s="456"/>
      <c r="E79" s="456"/>
      <c r="F79" s="456"/>
      <c r="G79" s="457"/>
      <c r="H79" s="155"/>
      <c r="I79" s="155"/>
      <c r="J79" s="151"/>
      <c r="K79" s="245"/>
      <c r="L79" s="152"/>
      <c r="M79" s="26"/>
      <c r="N79" s="218">
        <f t="shared" si="4"/>
        <v>0</v>
      </c>
      <c r="O79" s="234"/>
      <c r="P79" s="192">
        <f t="shared" si="3"/>
        <v>0</v>
      </c>
      <c r="Q79" s="219"/>
    </row>
    <row r="80" spans="1:17" s="29" customFormat="1" ht="21.75" customHeight="1" x14ac:dyDescent="0.2">
      <c r="A80" s="2"/>
      <c r="B80" s="455"/>
      <c r="C80" s="456"/>
      <c r="D80" s="456"/>
      <c r="E80" s="456"/>
      <c r="F80" s="456"/>
      <c r="G80" s="457"/>
      <c r="H80" s="155"/>
      <c r="I80" s="155"/>
      <c r="J80" s="151"/>
      <c r="K80" s="245"/>
      <c r="L80" s="152"/>
      <c r="M80" s="26"/>
      <c r="N80" s="218">
        <f t="shared" si="4"/>
        <v>0</v>
      </c>
      <c r="O80" s="234"/>
      <c r="P80" s="192">
        <f t="shared" si="3"/>
        <v>0</v>
      </c>
      <c r="Q80" s="190"/>
    </row>
    <row r="81" spans="1:17" s="29" customFormat="1" ht="21.75" customHeight="1" x14ac:dyDescent="0.2">
      <c r="A81" s="2"/>
      <c r="B81" s="455"/>
      <c r="C81" s="456"/>
      <c r="D81" s="456"/>
      <c r="E81" s="456"/>
      <c r="F81" s="456"/>
      <c r="G81" s="457"/>
      <c r="H81" s="155"/>
      <c r="I81" s="155"/>
      <c r="J81" s="151"/>
      <c r="K81" s="245"/>
      <c r="L81" s="152"/>
      <c r="M81" s="26"/>
      <c r="N81" s="218">
        <f t="shared" si="4"/>
        <v>0</v>
      </c>
      <c r="O81" s="234"/>
      <c r="P81" s="192">
        <f t="shared" si="3"/>
        <v>0</v>
      </c>
      <c r="Q81" s="190"/>
    </row>
    <row r="82" spans="1:17" s="29" customFormat="1" ht="21.75" customHeight="1" x14ac:dyDescent="0.2">
      <c r="A82" s="2"/>
      <c r="B82" s="455"/>
      <c r="C82" s="456"/>
      <c r="D82" s="456"/>
      <c r="E82" s="456"/>
      <c r="F82" s="456"/>
      <c r="G82" s="457"/>
      <c r="H82" s="155"/>
      <c r="I82" s="155"/>
      <c r="J82" s="151"/>
      <c r="K82" s="245"/>
      <c r="L82" s="152"/>
      <c r="M82" s="26"/>
      <c r="N82" s="218">
        <f t="shared" si="4"/>
        <v>0</v>
      </c>
      <c r="O82" s="234"/>
      <c r="P82" s="192">
        <f t="shared" si="3"/>
        <v>0</v>
      </c>
      <c r="Q82" s="190"/>
    </row>
    <row r="83" spans="1:17" s="25" customFormat="1" ht="21.75" customHeight="1" x14ac:dyDescent="0.2">
      <c r="A83" s="2"/>
      <c r="B83" s="455"/>
      <c r="C83" s="456"/>
      <c r="D83" s="456"/>
      <c r="E83" s="456"/>
      <c r="F83" s="456"/>
      <c r="G83" s="457"/>
      <c r="H83" s="155"/>
      <c r="I83" s="155"/>
      <c r="J83" s="151"/>
      <c r="K83" s="245"/>
      <c r="L83" s="152"/>
      <c r="M83" s="26"/>
      <c r="N83" s="218">
        <f t="shared" si="4"/>
        <v>0</v>
      </c>
      <c r="O83" s="234"/>
      <c r="P83" s="192">
        <f t="shared" si="3"/>
        <v>0</v>
      </c>
      <c r="Q83" s="219"/>
    </row>
    <row r="84" spans="1:17" s="25" customFormat="1" ht="21.75" customHeight="1" x14ac:dyDescent="0.2">
      <c r="A84" s="2"/>
      <c r="B84" s="455"/>
      <c r="C84" s="456"/>
      <c r="D84" s="456"/>
      <c r="E84" s="456"/>
      <c r="F84" s="456"/>
      <c r="G84" s="457"/>
      <c r="H84" s="155"/>
      <c r="I84" s="155"/>
      <c r="J84" s="151"/>
      <c r="K84" s="245"/>
      <c r="L84" s="152"/>
      <c r="M84" s="26"/>
      <c r="N84" s="218">
        <f t="shared" si="4"/>
        <v>0</v>
      </c>
      <c r="O84" s="234"/>
      <c r="P84" s="192">
        <f t="shared" si="3"/>
        <v>0</v>
      </c>
      <c r="Q84" s="219"/>
    </row>
    <row r="85" spans="1:17" s="27" customFormat="1" ht="21.75" customHeight="1" x14ac:dyDescent="0.2">
      <c r="A85" s="2"/>
      <c r="B85" s="455"/>
      <c r="C85" s="456"/>
      <c r="D85" s="456"/>
      <c r="E85" s="456"/>
      <c r="F85" s="456"/>
      <c r="G85" s="457"/>
      <c r="H85" s="155"/>
      <c r="I85" s="155"/>
      <c r="J85" s="151"/>
      <c r="K85" s="245"/>
      <c r="L85" s="152"/>
      <c r="M85" s="26"/>
      <c r="N85" s="218">
        <f t="shared" si="4"/>
        <v>0</v>
      </c>
      <c r="O85" s="234"/>
      <c r="P85" s="192">
        <f t="shared" si="3"/>
        <v>0</v>
      </c>
      <c r="Q85" s="190"/>
    </row>
    <row r="86" spans="1:17" s="27" customFormat="1" ht="21.75" customHeight="1" x14ac:dyDescent="0.2">
      <c r="A86" s="2"/>
      <c r="B86" s="455"/>
      <c r="C86" s="456"/>
      <c r="D86" s="456"/>
      <c r="E86" s="456"/>
      <c r="F86" s="456"/>
      <c r="G86" s="457"/>
      <c r="H86" s="155"/>
      <c r="I86" s="155"/>
      <c r="J86" s="151"/>
      <c r="K86" s="245"/>
      <c r="L86" s="152"/>
      <c r="M86" s="26"/>
      <c r="N86" s="220">
        <f t="shared" si="4"/>
        <v>0</v>
      </c>
      <c r="O86" s="234"/>
      <c r="P86" s="192">
        <f t="shared" si="3"/>
        <v>0</v>
      </c>
      <c r="Q86" s="190"/>
    </row>
    <row r="87" spans="1:17" s="25" customFormat="1" ht="39" customHeight="1" x14ac:dyDescent="0.2">
      <c r="A87" s="38">
        <v>4</v>
      </c>
      <c r="B87" s="497" t="s">
        <v>4</v>
      </c>
      <c r="C87" s="498"/>
      <c r="D87" s="498"/>
      <c r="E87" s="498"/>
      <c r="F87" s="498"/>
      <c r="G87" s="499"/>
      <c r="H87" s="39"/>
      <c r="I87" s="39"/>
      <c r="J87" s="40">
        <f>J88+J109+J130</f>
        <v>0</v>
      </c>
      <c r="K87" s="40"/>
      <c r="L87" s="41"/>
      <c r="M87" s="34"/>
      <c r="N87" s="33">
        <f>SUM(N88:N151)</f>
        <v>0</v>
      </c>
      <c r="O87" s="221">
        <f>SUM(O88:O151)</f>
        <v>0</v>
      </c>
      <c r="P87" s="33">
        <f>N87+O87</f>
        <v>0</v>
      </c>
      <c r="Q87" s="34"/>
    </row>
    <row r="88" spans="1:17" s="27" customFormat="1" ht="39" customHeight="1" x14ac:dyDescent="0.2">
      <c r="A88" s="18" t="s">
        <v>5</v>
      </c>
      <c r="B88" s="476" t="s">
        <v>16</v>
      </c>
      <c r="C88" s="477"/>
      <c r="D88" s="477"/>
      <c r="E88" s="477"/>
      <c r="F88" s="477"/>
      <c r="G88" s="478"/>
      <c r="H88" s="19"/>
      <c r="I88" s="19"/>
      <c r="J88" s="22">
        <f>SUM(J89:J108)</f>
        <v>0</v>
      </c>
      <c r="K88" s="22"/>
      <c r="L88" s="23"/>
      <c r="M88" s="23"/>
      <c r="N88" s="23"/>
      <c r="O88" s="235"/>
      <c r="P88" s="23"/>
      <c r="Q88" s="23"/>
    </row>
    <row r="89" spans="1:17" s="27" customFormat="1" x14ac:dyDescent="0.2">
      <c r="A89" s="2"/>
      <c r="B89" s="473"/>
      <c r="C89" s="474"/>
      <c r="D89" s="474"/>
      <c r="E89" s="474"/>
      <c r="F89" s="474"/>
      <c r="G89" s="475"/>
      <c r="H89" s="157"/>
      <c r="I89" s="157"/>
      <c r="J89" s="151"/>
      <c r="K89" s="321"/>
      <c r="L89" s="152"/>
      <c r="M89" s="26"/>
      <c r="N89" s="218">
        <f t="shared" si="4"/>
        <v>0</v>
      </c>
      <c r="O89" s="234"/>
      <c r="P89" s="190">
        <f>N89+O89</f>
        <v>0</v>
      </c>
      <c r="Q89" s="190"/>
    </row>
    <row r="90" spans="1:17" s="27" customFormat="1" x14ac:dyDescent="0.2">
      <c r="A90" s="2"/>
      <c r="B90" s="473"/>
      <c r="C90" s="474"/>
      <c r="D90" s="474"/>
      <c r="E90" s="474"/>
      <c r="F90" s="474"/>
      <c r="G90" s="475"/>
      <c r="H90" s="157"/>
      <c r="I90" s="157"/>
      <c r="J90" s="151"/>
      <c r="K90" s="321"/>
      <c r="L90" s="152"/>
      <c r="M90" s="26"/>
      <c r="N90" s="218">
        <f t="shared" si="4"/>
        <v>0</v>
      </c>
      <c r="O90" s="234"/>
      <c r="P90" s="190">
        <f t="shared" ref="P90:P151" si="5">N90+O90</f>
        <v>0</v>
      </c>
      <c r="Q90" s="190"/>
    </row>
    <row r="91" spans="1:17" s="27" customFormat="1" x14ac:dyDescent="0.2">
      <c r="A91" s="2"/>
      <c r="B91" s="455"/>
      <c r="C91" s="456"/>
      <c r="D91" s="456"/>
      <c r="E91" s="456"/>
      <c r="F91" s="456"/>
      <c r="G91" s="457"/>
      <c r="H91" s="155"/>
      <c r="I91" s="155"/>
      <c r="J91" s="151"/>
      <c r="K91" s="321"/>
      <c r="L91" s="152"/>
      <c r="M91" s="26"/>
      <c r="N91" s="218">
        <f t="shared" si="4"/>
        <v>0</v>
      </c>
      <c r="O91" s="234"/>
      <c r="P91" s="190">
        <f t="shared" si="5"/>
        <v>0</v>
      </c>
      <c r="Q91" s="190"/>
    </row>
    <row r="92" spans="1:17" s="27" customFormat="1" x14ac:dyDescent="0.2">
      <c r="A92" s="2"/>
      <c r="B92" s="455"/>
      <c r="C92" s="456"/>
      <c r="D92" s="456"/>
      <c r="E92" s="456"/>
      <c r="F92" s="456"/>
      <c r="G92" s="457"/>
      <c r="H92" s="155"/>
      <c r="I92" s="155"/>
      <c r="J92" s="151"/>
      <c r="K92" s="321"/>
      <c r="L92" s="152"/>
      <c r="M92" s="26"/>
      <c r="N92" s="218">
        <f t="shared" si="4"/>
        <v>0</v>
      </c>
      <c r="O92" s="234"/>
      <c r="P92" s="190">
        <f t="shared" si="5"/>
        <v>0</v>
      </c>
      <c r="Q92" s="190"/>
    </row>
    <row r="93" spans="1:17" s="25" customFormat="1" ht="15.75" x14ac:dyDescent="0.2">
      <c r="A93" s="2"/>
      <c r="B93" s="455"/>
      <c r="C93" s="456"/>
      <c r="D93" s="456"/>
      <c r="E93" s="456"/>
      <c r="F93" s="456"/>
      <c r="G93" s="457"/>
      <c r="H93" s="155"/>
      <c r="I93" s="155"/>
      <c r="J93" s="151"/>
      <c r="K93" s="321"/>
      <c r="L93" s="152"/>
      <c r="M93" s="26"/>
      <c r="N93" s="218">
        <f t="shared" si="4"/>
        <v>0</v>
      </c>
      <c r="O93" s="234"/>
      <c r="P93" s="190">
        <f t="shared" si="5"/>
        <v>0</v>
      </c>
      <c r="Q93" s="219"/>
    </row>
    <row r="94" spans="1:17" s="27" customFormat="1" x14ac:dyDescent="0.2">
      <c r="A94" s="2"/>
      <c r="B94" s="455"/>
      <c r="C94" s="456"/>
      <c r="D94" s="456"/>
      <c r="E94" s="456"/>
      <c r="F94" s="456"/>
      <c r="G94" s="457"/>
      <c r="H94" s="155"/>
      <c r="I94" s="155"/>
      <c r="J94" s="151"/>
      <c r="K94" s="321"/>
      <c r="L94" s="152"/>
      <c r="M94" s="26"/>
      <c r="N94" s="218">
        <f t="shared" si="4"/>
        <v>0</v>
      </c>
      <c r="O94" s="234"/>
      <c r="P94" s="190">
        <f t="shared" si="5"/>
        <v>0</v>
      </c>
      <c r="Q94" s="190"/>
    </row>
    <row r="95" spans="1:17" s="27" customFormat="1" x14ac:dyDescent="0.2">
      <c r="A95" s="2"/>
      <c r="B95" s="455"/>
      <c r="C95" s="456"/>
      <c r="D95" s="456"/>
      <c r="E95" s="456"/>
      <c r="F95" s="456"/>
      <c r="G95" s="457"/>
      <c r="H95" s="155"/>
      <c r="I95" s="155"/>
      <c r="J95" s="151"/>
      <c r="K95" s="321"/>
      <c r="L95" s="152"/>
      <c r="M95" s="26"/>
      <c r="N95" s="218">
        <f t="shared" si="4"/>
        <v>0</v>
      </c>
      <c r="O95" s="234"/>
      <c r="P95" s="190">
        <f t="shared" si="5"/>
        <v>0</v>
      </c>
      <c r="Q95" s="190"/>
    </row>
    <row r="96" spans="1:17" s="27" customFormat="1" x14ac:dyDescent="0.2">
      <c r="A96" s="2"/>
      <c r="B96" s="455"/>
      <c r="C96" s="456"/>
      <c r="D96" s="456"/>
      <c r="E96" s="456"/>
      <c r="F96" s="456"/>
      <c r="G96" s="457"/>
      <c r="H96" s="155"/>
      <c r="I96" s="155"/>
      <c r="J96" s="151"/>
      <c r="K96" s="321"/>
      <c r="L96" s="152"/>
      <c r="M96" s="26"/>
      <c r="N96" s="218">
        <f t="shared" si="4"/>
        <v>0</v>
      </c>
      <c r="O96" s="234"/>
      <c r="P96" s="190">
        <f t="shared" si="5"/>
        <v>0</v>
      </c>
      <c r="Q96" s="190"/>
    </row>
    <row r="97" spans="1:17" s="25" customFormat="1" ht="15.75" x14ac:dyDescent="0.2">
      <c r="A97" s="2"/>
      <c r="B97" s="455"/>
      <c r="C97" s="456"/>
      <c r="D97" s="456"/>
      <c r="E97" s="456"/>
      <c r="F97" s="456"/>
      <c r="G97" s="457"/>
      <c r="H97" s="155"/>
      <c r="I97" s="155"/>
      <c r="J97" s="151"/>
      <c r="K97" s="321"/>
      <c r="L97" s="152"/>
      <c r="M97" s="26"/>
      <c r="N97" s="218">
        <f t="shared" si="4"/>
        <v>0</v>
      </c>
      <c r="O97" s="234"/>
      <c r="P97" s="190">
        <f t="shared" si="5"/>
        <v>0</v>
      </c>
      <c r="Q97" s="219"/>
    </row>
    <row r="98" spans="1:17" s="29" customFormat="1" x14ac:dyDescent="0.2">
      <c r="A98" s="2"/>
      <c r="B98" s="455"/>
      <c r="C98" s="456"/>
      <c r="D98" s="456"/>
      <c r="E98" s="456"/>
      <c r="F98" s="456"/>
      <c r="G98" s="457"/>
      <c r="H98" s="155"/>
      <c r="I98" s="155"/>
      <c r="J98" s="151"/>
      <c r="K98" s="321"/>
      <c r="L98" s="152"/>
      <c r="M98" s="26"/>
      <c r="N98" s="218">
        <f t="shared" si="4"/>
        <v>0</v>
      </c>
      <c r="O98" s="234"/>
      <c r="P98" s="190">
        <f t="shared" si="5"/>
        <v>0</v>
      </c>
      <c r="Q98" s="190"/>
    </row>
    <row r="99" spans="1:17" s="29" customFormat="1" x14ac:dyDescent="0.2">
      <c r="A99" s="2"/>
      <c r="B99" s="455"/>
      <c r="C99" s="456"/>
      <c r="D99" s="456"/>
      <c r="E99" s="456"/>
      <c r="F99" s="456"/>
      <c r="G99" s="457"/>
      <c r="H99" s="155"/>
      <c r="I99" s="155"/>
      <c r="J99" s="151"/>
      <c r="K99" s="321"/>
      <c r="L99" s="152"/>
      <c r="M99" s="26"/>
      <c r="N99" s="218">
        <f t="shared" si="4"/>
        <v>0</v>
      </c>
      <c r="O99" s="234"/>
      <c r="P99" s="190">
        <f t="shared" si="5"/>
        <v>0</v>
      </c>
      <c r="Q99" s="190"/>
    </row>
    <row r="100" spans="1:17" s="27" customFormat="1" x14ac:dyDescent="0.2">
      <c r="A100" s="2"/>
      <c r="B100" s="455"/>
      <c r="C100" s="456"/>
      <c r="D100" s="456"/>
      <c r="E100" s="456"/>
      <c r="F100" s="456"/>
      <c r="G100" s="457"/>
      <c r="H100" s="155"/>
      <c r="I100" s="155"/>
      <c r="J100" s="151"/>
      <c r="K100" s="321"/>
      <c r="L100" s="152"/>
      <c r="M100" s="26"/>
      <c r="N100" s="218">
        <f t="shared" si="4"/>
        <v>0</v>
      </c>
      <c r="O100" s="234"/>
      <c r="P100" s="190">
        <f t="shared" si="5"/>
        <v>0</v>
      </c>
      <c r="Q100" s="190"/>
    </row>
    <row r="101" spans="1:17" s="27" customFormat="1" x14ac:dyDescent="0.2">
      <c r="A101" s="2"/>
      <c r="B101" s="455"/>
      <c r="C101" s="456"/>
      <c r="D101" s="456"/>
      <c r="E101" s="456"/>
      <c r="F101" s="456"/>
      <c r="G101" s="457"/>
      <c r="H101" s="155"/>
      <c r="I101" s="155"/>
      <c r="J101" s="151"/>
      <c r="K101" s="321"/>
      <c r="L101" s="152"/>
      <c r="M101" s="26"/>
      <c r="N101" s="218">
        <f t="shared" si="4"/>
        <v>0</v>
      </c>
      <c r="O101" s="234"/>
      <c r="P101" s="190">
        <f t="shared" si="5"/>
        <v>0</v>
      </c>
      <c r="Q101" s="190"/>
    </row>
    <row r="102" spans="1:17" s="27" customFormat="1" x14ac:dyDescent="0.2">
      <c r="A102" s="2"/>
      <c r="B102" s="455"/>
      <c r="C102" s="456"/>
      <c r="D102" s="456"/>
      <c r="E102" s="456"/>
      <c r="F102" s="456"/>
      <c r="G102" s="457"/>
      <c r="H102" s="155"/>
      <c r="I102" s="155"/>
      <c r="J102" s="151"/>
      <c r="K102" s="321"/>
      <c r="L102" s="152"/>
      <c r="M102" s="26"/>
      <c r="N102" s="218">
        <f t="shared" si="4"/>
        <v>0</v>
      </c>
      <c r="O102" s="234"/>
      <c r="P102" s="190">
        <f t="shared" si="5"/>
        <v>0</v>
      </c>
      <c r="Q102" s="190"/>
    </row>
    <row r="103" spans="1:17" s="25" customFormat="1" ht="15.75" x14ac:dyDescent="0.2">
      <c r="A103" s="2"/>
      <c r="B103" s="455"/>
      <c r="C103" s="456"/>
      <c r="D103" s="456"/>
      <c r="E103" s="456"/>
      <c r="F103" s="456"/>
      <c r="G103" s="457"/>
      <c r="H103" s="155"/>
      <c r="I103" s="155"/>
      <c r="J103" s="151"/>
      <c r="K103" s="321"/>
      <c r="L103" s="152"/>
      <c r="M103" s="26"/>
      <c r="N103" s="218">
        <f t="shared" si="4"/>
        <v>0</v>
      </c>
      <c r="O103" s="234"/>
      <c r="P103" s="190">
        <f t="shared" si="5"/>
        <v>0</v>
      </c>
      <c r="Q103" s="219"/>
    </row>
    <row r="104" spans="1:17" s="29" customFormat="1" x14ac:dyDescent="0.2">
      <c r="A104" s="2"/>
      <c r="B104" s="455"/>
      <c r="C104" s="456"/>
      <c r="D104" s="456"/>
      <c r="E104" s="456"/>
      <c r="F104" s="456"/>
      <c r="G104" s="457"/>
      <c r="H104" s="155"/>
      <c r="I104" s="155"/>
      <c r="J104" s="151"/>
      <c r="K104" s="321"/>
      <c r="L104" s="152"/>
      <c r="M104" s="26"/>
      <c r="N104" s="218">
        <f t="shared" si="4"/>
        <v>0</v>
      </c>
      <c r="O104" s="234"/>
      <c r="P104" s="190">
        <f t="shared" si="5"/>
        <v>0</v>
      </c>
      <c r="Q104" s="190"/>
    </row>
    <row r="105" spans="1:17" s="29" customFormat="1" x14ac:dyDescent="0.2">
      <c r="A105" s="2"/>
      <c r="B105" s="455"/>
      <c r="C105" s="456"/>
      <c r="D105" s="456"/>
      <c r="E105" s="456"/>
      <c r="F105" s="456"/>
      <c r="G105" s="457"/>
      <c r="H105" s="155"/>
      <c r="I105" s="155"/>
      <c r="J105" s="151"/>
      <c r="K105" s="321"/>
      <c r="L105" s="152"/>
      <c r="M105" s="26"/>
      <c r="N105" s="218">
        <f t="shared" si="4"/>
        <v>0</v>
      </c>
      <c r="O105" s="234"/>
      <c r="P105" s="190">
        <f t="shared" si="5"/>
        <v>0</v>
      </c>
      <c r="Q105" s="190"/>
    </row>
    <row r="106" spans="1:17" s="25" customFormat="1" ht="15.75" x14ac:dyDescent="0.2">
      <c r="A106" s="2"/>
      <c r="B106" s="455"/>
      <c r="C106" s="456"/>
      <c r="D106" s="456"/>
      <c r="E106" s="456"/>
      <c r="F106" s="456"/>
      <c r="G106" s="457"/>
      <c r="H106" s="155"/>
      <c r="I106" s="155"/>
      <c r="J106" s="151"/>
      <c r="K106" s="321"/>
      <c r="L106" s="152"/>
      <c r="M106" s="26"/>
      <c r="N106" s="218">
        <f t="shared" si="4"/>
        <v>0</v>
      </c>
      <c r="O106" s="234"/>
      <c r="P106" s="190">
        <f t="shared" si="5"/>
        <v>0</v>
      </c>
      <c r="Q106" s="219"/>
    </row>
    <row r="107" spans="1:17" s="25" customFormat="1" ht="15.75" x14ac:dyDescent="0.2">
      <c r="A107" s="2"/>
      <c r="B107" s="455"/>
      <c r="C107" s="456"/>
      <c r="D107" s="456"/>
      <c r="E107" s="456"/>
      <c r="F107" s="456"/>
      <c r="G107" s="457"/>
      <c r="H107" s="155"/>
      <c r="I107" s="155"/>
      <c r="J107" s="151"/>
      <c r="K107" s="321"/>
      <c r="L107" s="152"/>
      <c r="M107" s="26"/>
      <c r="N107" s="218">
        <f t="shared" si="4"/>
        <v>0</v>
      </c>
      <c r="O107" s="234"/>
      <c r="P107" s="190">
        <f t="shared" si="5"/>
        <v>0</v>
      </c>
      <c r="Q107" s="219"/>
    </row>
    <row r="108" spans="1:17" s="29" customFormat="1" x14ac:dyDescent="0.2">
      <c r="A108" s="2"/>
      <c r="B108" s="455"/>
      <c r="C108" s="456"/>
      <c r="D108" s="456"/>
      <c r="E108" s="456"/>
      <c r="F108" s="456"/>
      <c r="G108" s="457"/>
      <c r="H108" s="155"/>
      <c r="I108" s="155"/>
      <c r="J108" s="151"/>
      <c r="K108" s="321"/>
      <c r="L108" s="152"/>
      <c r="M108" s="26"/>
      <c r="N108" s="218">
        <f t="shared" si="4"/>
        <v>0</v>
      </c>
      <c r="O108" s="234"/>
      <c r="P108" s="190">
        <f t="shared" si="5"/>
        <v>0</v>
      </c>
      <c r="Q108" s="190"/>
    </row>
    <row r="109" spans="1:17" s="29" customFormat="1" ht="39" customHeight="1" x14ac:dyDescent="0.2">
      <c r="A109" s="18" t="s">
        <v>6</v>
      </c>
      <c r="B109" s="476" t="s">
        <v>21</v>
      </c>
      <c r="C109" s="477"/>
      <c r="D109" s="477"/>
      <c r="E109" s="477"/>
      <c r="F109" s="477"/>
      <c r="G109" s="478"/>
      <c r="H109" s="19"/>
      <c r="I109" s="19"/>
      <c r="J109" s="22">
        <f>SUM(J110:J129)</f>
        <v>0</v>
      </c>
      <c r="K109" s="22"/>
      <c r="L109" s="23"/>
      <c r="M109" s="23"/>
      <c r="N109" s="23"/>
      <c r="O109" s="235"/>
      <c r="P109" s="23"/>
      <c r="Q109" s="23"/>
    </row>
    <row r="110" spans="1:17" s="25" customFormat="1" ht="15.75" x14ac:dyDescent="0.2">
      <c r="A110" s="2"/>
      <c r="B110" s="455"/>
      <c r="C110" s="456"/>
      <c r="D110" s="456"/>
      <c r="E110" s="456"/>
      <c r="F110" s="456"/>
      <c r="G110" s="457"/>
      <c r="H110" s="153"/>
      <c r="I110" s="153"/>
      <c r="J110" s="151"/>
      <c r="K110" s="245"/>
      <c r="L110" s="152"/>
      <c r="M110" s="26"/>
      <c r="N110" s="218">
        <f t="shared" si="4"/>
        <v>0</v>
      </c>
      <c r="O110" s="234"/>
      <c r="P110" s="219">
        <f t="shared" si="5"/>
        <v>0</v>
      </c>
      <c r="Q110" s="219"/>
    </row>
    <row r="111" spans="1:17" s="29" customFormat="1" ht="15.75" x14ac:dyDescent="0.2">
      <c r="A111" s="2"/>
      <c r="B111" s="455"/>
      <c r="C111" s="456"/>
      <c r="D111" s="456"/>
      <c r="E111" s="456"/>
      <c r="F111" s="456"/>
      <c r="G111" s="457"/>
      <c r="H111" s="153"/>
      <c r="I111" s="153"/>
      <c r="J111" s="151"/>
      <c r="K111" s="245"/>
      <c r="L111" s="152"/>
      <c r="M111" s="26"/>
      <c r="N111" s="218">
        <f t="shared" si="4"/>
        <v>0</v>
      </c>
      <c r="O111" s="234"/>
      <c r="P111" s="219">
        <f t="shared" si="5"/>
        <v>0</v>
      </c>
      <c r="Q111" s="190"/>
    </row>
    <row r="112" spans="1:17" s="29" customFormat="1" ht="15.75" x14ac:dyDescent="0.2">
      <c r="A112" s="2"/>
      <c r="B112" s="455"/>
      <c r="C112" s="456"/>
      <c r="D112" s="456"/>
      <c r="E112" s="456"/>
      <c r="F112" s="456"/>
      <c r="G112" s="457"/>
      <c r="H112" s="153"/>
      <c r="I112" s="153"/>
      <c r="J112" s="151"/>
      <c r="K112" s="245"/>
      <c r="L112" s="152"/>
      <c r="M112" s="26"/>
      <c r="N112" s="218">
        <f t="shared" si="4"/>
        <v>0</v>
      </c>
      <c r="O112" s="234"/>
      <c r="P112" s="219">
        <f t="shared" si="5"/>
        <v>0</v>
      </c>
      <c r="Q112" s="190"/>
    </row>
    <row r="113" spans="1:17" s="29" customFormat="1" ht="15.75" x14ac:dyDescent="0.2">
      <c r="A113" s="2"/>
      <c r="B113" s="455"/>
      <c r="C113" s="456"/>
      <c r="D113" s="456"/>
      <c r="E113" s="456"/>
      <c r="F113" s="456"/>
      <c r="G113" s="457"/>
      <c r="H113" s="153"/>
      <c r="I113" s="153"/>
      <c r="J113" s="151"/>
      <c r="K113" s="245"/>
      <c r="L113" s="152"/>
      <c r="M113" s="26"/>
      <c r="N113" s="218">
        <f t="shared" si="4"/>
        <v>0</v>
      </c>
      <c r="O113" s="234"/>
      <c r="P113" s="219">
        <f t="shared" si="5"/>
        <v>0</v>
      </c>
      <c r="Q113" s="190"/>
    </row>
    <row r="114" spans="1:17" s="25" customFormat="1" ht="15.75" x14ac:dyDescent="0.2">
      <c r="A114" s="2"/>
      <c r="B114" s="455"/>
      <c r="C114" s="456"/>
      <c r="D114" s="456"/>
      <c r="E114" s="456"/>
      <c r="F114" s="456"/>
      <c r="G114" s="457"/>
      <c r="H114" s="153"/>
      <c r="I114" s="153"/>
      <c r="J114" s="151"/>
      <c r="K114" s="245"/>
      <c r="L114" s="152"/>
      <c r="M114" s="26"/>
      <c r="N114" s="218">
        <f t="shared" si="4"/>
        <v>0</v>
      </c>
      <c r="O114" s="234"/>
      <c r="P114" s="219">
        <f t="shared" si="5"/>
        <v>0</v>
      </c>
      <c r="Q114" s="219"/>
    </row>
    <row r="115" spans="1:17" s="29" customFormat="1" ht="15.75" x14ac:dyDescent="0.2">
      <c r="A115" s="2"/>
      <c r="B115" s="455"/>
      <c r="C115" s="456"/>
      <c r="D115" s="456"/>
      <c r="E115" s="456"/>
      <c r="F115" s="456"/>
      <c r="G115" s="457"/>
      <c r="H115" s="153"/>
      <c r="I115" s="153"/>
      <c r="J115" s="151"/>
      <c r="K115" s="245"/>
      <c r="L115" s="152"/>
      <c r="M115" s="26"/>
      <c r="N115" s="218">
        <f t="shared" si="4"/>
        <v>0</v>
      </c>
      <c r="O115" s="234"/>
      <c r="P115" s="219">
        <f t="shared" si="5"/>
        <v>0</v>
      </c>
      <c r="Q115" s="190"/>
    </row>
    <row r="116" spans="1:17" s="29" customFormat="1" ht="15.75" x14ac:dyDescent="0.2">
      <c r="A116" s="2"/>
      <c r="B116" s="455"/>
      <c r="C116" s="456"/>
      <c r="D116" s="456"/>
      <c r="E116" s="456"/>
      <c r="F116" s="456"/>
      <c r="G116" s="457"/>
      <c r="H116" s="153"/>
      <c r="I116" s="153"/>
      <c r="J116" s="151"/>
      <c r="K116" s="245"/>
      <c r="L116" s="152"/>
      <c r="M116" s="26"/>
      <c r="N116" s="218">
        <f t="shared" si="4"/>
        <v>0</v>
      </c>
      <c r="O116" s="234"/>
      <c r="P116" s="219">
        <f t="shared" si="5"/>
        <v>0</v>
      </c>
      <c r="Q116" s="190"/>
    </row>
    <row r="117" spans="1:17" s="29" customFormat="1" ht="15.75" x14ac:dyDescent="0.2">
      <c r="A117" s="2"/>
      <c r="B117" s="455"/>
      <c r="C117" s="456"/>
      <c r="D117" s="456"/>
      <c r="E117" s="456"/>
      <c r="F117" s="456"/>
      <c r="G117" s="457"/>
      <c r="H117" s="153"/>
      <c r="I117" s="153"/>
      <c r="J117" s="151"/>
      <c r="K117" s="245"/>
      <c r="L117" s="152"/>
      <c r="M117" s="26"/>
      <c r="N117" s="218">
        <f t="shared" si="4"/>
        <v>0</v>
      </c>
      <c r="O117" s="234"/>
      <c r="P117" s="219">
        <f t="shared" si="5"/>
        <v>0</v>
      </c>
      <c r="Q117" s="190"/>
    </row>
    <row r="118" spans="1:17" s="25" customFormat="1" ht="15.75" x14ac:dyDescent="0.2">
      <c r="A118" s="2"/>
      <c r="B118" s="455"/>
      <c r="C118" s="456"/>
      <c r="D118" s="456"/>
      <c r="E118" s="456"/>
      <c r="F118" s="456"/>
      <c r="G118" s="457"/>
      <c r="H118" s="153"/>
      <c r="I118" s="153"/>
      <c r="J118" s="151"/>
      <c r="K118" s="245"/>
      <c r="L118" s="152"/>
      <c r="M118" s="26"/>
      <c r="N118" s="218">
        <f t="shared" si="4"/>
        <v>0</v>
      </c>
      <c r="O118" s="234"/>
      <c r="P118" s="219">
        <f t="shared" si="5"/>
        <v>0</v>
      </c>
      <c r="Q118" s="219"/>
    </row>
    <row r="119" spans="1:17" s="25" customFormat="1" ht="15.75" x14ac:dyDescent="0.2">
      <c r="A119" s="2"/>
      <c r="B119" s="455"/>
      <c r="C119" s="456"/>
      <c r="D119" s="456"/>
      <c r="E119" s="456"/>
      <c r="F119" s="456"/>
      <c r="G119" s="457"/>
      <c r="H119" s="153"/>
      <c r="I119" s="153"/>
      <c r="J119" s="151"/>
      <c r="K119" s="245"/>
      <c r="L119" s="152"/>
      <c r="M119" s="26"/>
      <c r="N119" s="218">
        <f t="shared" si="4"/>
        <v>0</v>
      </c>
      <c r="O119" s="234"/>
      <c r="P119" s="219">
        <f t="shared" si="5"/>
        <v>0</v>
      </c>
      <c r="Q119" s="219"/>
    </row>
    <row r="120" spans="1:17" s="29" customFormat="1" ht="15.75" x14ac:dyDescent="0.2">
      <c r="A120" s="2"/>
      <c r="B120" s="455"/>
      <c r="C120" s="456"/>
      <c r="D120" s="456"/>
      <c r="E120" s="456"/>
      <c r="F120" s="456"/>
      <c r="G120" s="457"/>
      <c r="H120" s="153"/>
      <c r="I120" s="153"/>
      <c r="J120" s="151"/>
      <c r="K120" s="245"/>
      <c r="L120" s="152"/>
      <c r="M120" s="26"/>
      <c r="N120" s="218">
        <f t="shared" si="4"/>
        <v>0</v>
      </c>
      <c r="O120" s="234"/>
      <c r="P120" s="219">
        <f t="shared" si="5"/>
        <v>0</v>
      </c>
      <c r="Q120" s="190"/>
    </row>
    <row r="121" spans="1:17" s="29" customFormat="1" ht="15.75" x14ac:dyDescent="0.2">
      <c r="A121" s="2"/>
      <c r="B121" s="455"/>
      <c r="C121" s="456"/>
      <c r="D121" s="456"/>
      <c r="E121" s="456"/>
      <c r="F121" s="456"/>
      <c r="G121" s="457"/>
      <c r="H121" s="153"/>
      <c r="I121" s="153"/>
      <c r="J121" s="151"/>
      <c r="K121" s="245"/>
      <c r="L121" s="152"/>
      <c r="M121" s="26"/>
      <c r="N121" s="218">
        <f t="shared" si="4"/>
        <v>0</v>
      </c>
      <c r="O121" s="234"/>
      <c r="P121" s="219">
        <f t="shared" si="5"/>
        <v>0</v>
      </c>
      <c r="Q121" s="190"/>
    </row>
    <row r="122" spans="1:17" s="29" customFormat="1" ht="15.75" x14ac:dyDescent="0.2">
      <c r="A122" s="2"/>
      <c r="B122" s="455"/>
      <c r="C122" s="456"/>
      <c r="D122" s="456"/>
      <c r="E122" s="456"/>
      <c r="F122" s="456"/>
      <c r="G122" s="457"/>
      <c r="H122" s="153"/>
      <c r="I122" s="153"/>
      <c r="J122" s="151"/>
      <c r="K122" s="245"/>
      <c r="L122" s="152"/>
      <c r="M122" s="26"/>
      <c r="N122" s="218">
        <f t="shared" si="4"/>
        <v>0</v>
      </c>
      <c r="O122" s="234"/>
      <c r="P122" s="219">
        <f t="shared" si="5"/>
        <v>0</v>
      </c>
      <c r="Q122" s="190"/>
    </row>
    <row r="123" spans="1:17" s="25" customFormat="1" ht="15.75" x14ac:dyDescent="0.2">
      <c r="A123" s="2"/>
      <c r="B123" s="455"/>
      <c r="C123" s="456"/>
      <c r="D123" s="456"/>
      <c r="E123" s="456"/>
      <c r="F123" s="456"/>
      <c r="G123" s="457"/>
      <c r="H123" s="153"/>
      <c r="I123" s="153"/>
      <c r="J123" s="151"/>
      <c r="K123" s="245"/>
      <c r="L123" s="152"/>
      <c r="M123" s="26"/>
      <c r="N123" s="218">
        <f t="shared" si="4"/>
        <v>0</v>
      </c>
      <c r="O123" s="234"/>
      <c r="P123" s="219">
        <f t="shared" si="5"/>
        <v>0</v>
      </c>
      <c r="Q123" s="219"/>
    </row>
    <row r="124" spans="1:17" s="29" customFormat="1" ht="15.75" x14ac:dyDescent="0.2">
      <c r="A124" s="2"/>
      <c r="B124" s="455"/>
      <c r="C124" s="456"/>
      <c r="D124" s="456"/>
      <c r="E124" s="456"/>
      <c r="F124" s="456"/>
      <c r="G124" s="457"/>
      <c r="H124" s="153"/>
      <c r="I124" s="153"/>
      <c r="J124" s="151"/>
      <c r="K124" s="245"/>
      <c r="L124" s="152"/>
      <c r="M124" s="26"/>
      <c r="N124" s="218">
        <f t="shared" si="4"/>
        <v>0</v>
      </c>
      <c r="O124" s="234"/>
      <c r="P124" s="219">
        <f t="shared" si="5"/>
        <v>0</v>
      </c>
      <c r="Q124" s="190"/>
    </row>
    <row r="125" spans="1:17" s="29" customFormat="1" ht="15.75" x14ac:dyDescent="0.2">
      <c r="A125" s="2"/>
      <c r="B125" s="455"/>
      <c r="C125" s="456"/>
      <c r="D125" s="456"/>
      <c r="E125" s="456"/>
      <c r="F125" s="456"/>
      <c r="G125" s="457"/>
      <c r="H125" s="153"/>
      <c r="I125" s="153"/>
      <c r="J125" s="151"/>
      <c r="K125" s="245"/>
      <c r="L125" s="152"/>
      <c r="M125" s="26"/>
      <c r="N125" s="218">
        <f t="shared" si="4"/>
        <v>0</v>
      </c>
      <c r="O125" s="234"/>
      <c r="P125" s="219">
        <f t="shared" si="5"/>
        <v>0</v>
      </c>
      <c r="Q125" s="190"/>
    </row>
    <row r="126" spans="1:17" s="29" customFormat="1" ht="15.75" x14ac:dyDescent="0.2">
      <c r="A126" s="2"/>
      <c r="B126" s="455"/>
      <c r="C126" s="456"/>
      <c r="D126" s="456"/>
      <c r="E126" s="456"/>
      <c r="F126" s="456"/>
      <c r="G126" s="457"/>
      <c r="H126" s="153"/>
      <c r="I126" s="153"/>
      <c r="J126" s="151"/>
      <c r="K126" s="245"/>
      <c r="L126" s="152"/>
      <c r="M126" s="26"/>
      <c r="N126" s="218">
        <f t="shared" si="4"/>
        <v>0</v>
      </c>
      <c r="O126" s="234"/>
      <c r="P126" s="219">
        <f t="shared" si="5"/>
        <v>0</v>
      </c>
      <c r="Q126" s="190"/>
    </row>
    <row r="127" spans="1:17" s="25" customFormat="1" ht="15.75" x14ac:dyDescent="0.2">
      <c r="A127" s="2"/>
      <c r="B127" s="455"/>
      <c r="C127" s="456"/>
      <c r="D127" s="456"/>
      <c r="E127" s="456"/>
      <c r="F127" s="456"/>
      <c r="G127" s="457"/>
      <c r="H127" s="155"/>
      <c r="I127" s="155"/>
      <c r="J127" s="151"/>
      <c r="K127" s="245"/>
      <c r="L127" s="152"/>
      <c r="M127" s="26"/>
      <c r="N127" s="218">
        <f t="shared" si="4"/>
        <v>0</v>
      </c>
      <c r="O127" s="234"/>
      <c r="P127" s="219">
        <f t="shared" si="5"/>
        <v>0</v>
      </c>
      <c r="Q127" s="219"/>
    </row>
    <row r="128" spans="1:17" s="29" customFormat="1" ht="15.75" x14ac:dyDescent="0.2">
      <c r="A128" s="2"/>
      <c r="B128" s="455"/>
      <c r="C128" s="456"/>
      <c r="D128" s="456"/>
      <c r="E128" s="456"/>
      <c r="F128" s="456"/>
      <c r="G128" s="457"/>
      <c r="H128" s="155"/>
      <c r="I128" s="155"/>
      <c r="J128" s="151"/>
      <c r="K128" s="245"/>
      <c r="L128" s="152"/>
      <c r="M128" s="26"/>
      <c r="N128" s="218">
        <f t="shared" si="4"/>
        <v>0</v>
      </c>
      <c r="O128" s="234"/>
      <c r="P128" s="219">
        <f t="shared" si="5"/>
        <v>0</v>
      </c>
      <c r="Q128" s="190"/>
    </row>
    <row r="129" spans="1:18" s="29" customFormat="1" ht="15.75" x14ac:dyDescent="0.2">
      <c r="A129" s="2"/>
      <c r="B129" s="455"/>
      <c r="C129" s="456"/>
      <c r="D129" s="456"/>
      <c r="E129" s="456"/>
      <c r="F129" s="456"/>
      <c r="G129" s="457"/>
      <c r="H129" s="155"/>
      <c r="I129" s="155"/>
      <c r="J129" s="151"/>
      <c r="K129" s="245"/>
      <c r="L129" s="152"/>
      <c r="M129" s="26"/>
      <c r="N129" s="218">
        <f t="shared" si="4"/>
        <v>0</v>
      </c>
      <c r="O129" s="234"/>
      <c r="P129" s="219">
        <f t="shared" si="5"/>
        <v>0</v>
      </c>
      <c r="Q129" s="190"/>
    </row>
    <row r="130" spans="1:18" s="29" customFormat="1" ht="39" customHeight="1" x14ac:dyDescent="0.2">
      <c r="A130" s="18" t="s">
        <v>9</v>
      </c>
      <c r="B130" s="476" t="s">
        <v>10</v>
      </c>
      <c r="C130" s="477"/>
      <c r="D130" s="477"/>
      <c r="E130" s="477"/>
      <c r="F130" s="477"/>
      <c r="G130" s="478"/>
      <c r="H130" s="19"/>
      <c r="I130" s="19"/>
      <c r="J130" s="22">
        <f>SUM(J131:J151)</f>
        <v>0</v>
      </c>
      <c r="K130" s="22"/>
      <c r="L130" s="23"/>
      <c r="M130" s="23"/>
      <c r="N130" s="23"/>
      <c r="O130" s="235"/>
      <c r="P130" s="23"/>
      <c r="Q130" s="23"/>
    </row>
    <row r="131" spans="1:18" s="29" customFormat="1" x14ac:dyDescent="0.2">
      <c r="A131" s="2"/>
      <c r="B131" s="473"/>
      <c r="C131" s="474"/>
      <c r="D131" s="474"/>
      <c r="E131" s="474"/>
      <c r="F131" s="474"/>
      <c r="G131" s="475"/>
      <c r="H131" s="157"/>
      <c r="I131" s="157"/>
      <c r="J131" s="151"/>
      <c r="K131" s="152"/>
      <c r="L131" s="152"/>
      <c r="M131" s="26"/>
      <c r="N131" s="218">
        <f t="shared" si="4"/>
        <v>0</v>
      </c>
      <c r="O131" s="234"/>
      <c r="P131" s="190">
        <f t="shared" si="5"/>
        <v>0</v>
      </c>
      <c r="Q131" s="190"/>
    </row>
    <row r="132" spans="1:18" s="29" customFormat="1" x14ac:dyDescent="0.2">
      <c r="A132" s="2"/>
      <c r="B132" s="473"/>
      <c r="C132" s="474"/>
      <c r="D132" s="474"/>
      <c r="E132" s="474"/>
      <c r="F132" s="474"/>
      <c r="G132" s="475"/>
      <c r="H132" s="157"/>
      <c r="I132" s="157"/>
      <c r="J132" s="151"/>
      <c r="K132" s="152"/>
      <c r="L132" s="152"/>
      <c r="M132" s="26"/>
      <c r="N132" s="218">
        <f t="shared" si="4"/>
        <v>0</v>
      </c>
      <c r="O132" s="234"/>
      <c r="P132" s="190">
        <f t="shared" si="5"/>
        <v>0</v>
      </c>
      <c r="Q132" s="190"/>
    </row>
    <row r="133" spans="1:18" s="29" customFormat="1" x14ac:dyDescent="0.2">
      <c r="A133" s="2"/>
      <c r="B133" s="473"/>
      <c r="C133" s="474"/>
      <c r="D133" s="474"/>
      <c r="E133" s="474"/>
      <c r="F133" s="474"/>
      <c r="G133" s="475"/>
      <c r="H133" s="157"/>
      <c r="I133" s="157"/>
      <c r="J133" s="151"/>
      <c r="K133" s="152"/>
      <c r="L133" s="152"/>
      <c r="M133" s="26"/>
      <c r="N133" s="218">
        <f t="shared" ref="N133:N151" si="6">IF(M133="Yes",J133,0)</f>
        <v>0</v>
      </c>
      <c r="O133" s="234"/>
      <c r="P133" s="190">
        <f t="shared" si="5"/>
        <v>0</v>
      </c>
      <c r="Q133" s="190"/>
    </row>
    <row r="134" spans="1:18" s="29" customFormat="1" x14ac:dyDescent="0.2">
      <c r="A134" s="2"/>
      <c r="B134" s="455"/>
      <c r="C134" s="456"/>
      <c r="D134" s="456"/>
      <c r="E134" s="456"/>
      <c r="F134" s="456"/>
      <c r="G134" s="457"/>
      <c r="H134" s="155"/>
      <c r="I134" s="155"/>
      <c r="J134" s="151"/>
      <c r="K134" s="152"/>
      <c r="L134" s="152"/>
      <c r="M134" s="26"/>
      <c r="N134" s="218">
        <f t="shared" si="6"/>
        <v>0</v>
      </c>
      <c r="O134" s="234"/>
      <c r="P134" s="190">
        <f t="shared" si="5"/>
        <v>0</v>
      </c>
      <c r="Q134" s="190"/>
    </row>
    <row r="135" spans="1:18" s="29" customFormat="1" x14ac:dyDescent="0.2">
      <c r="A135" s="2"/>
      <c r="B135" s="455"/>
      <c r="C135" s="456"/>
      <c r="D135" s="456"/>
      <c r="E135" s="456"/>
      <c r="F135" s="456"/>
      <c r="G135" s="457"/>
      <c r="H135" s="155"/>
      <c r="I135" s="155"/>
      <c r="J135" s="151"/>
      <c r="K135" s="152"/>
      <c r="L135" s="152"/>
      <c r="M135" s="26"/>
      <c r="N135" s="218">
        <f t="shared" si="6"/>
        <v>0</v>
      </c>
      <c r="O135" s="234"/>
      <c r="P135" s="190">
        <f t="shared" si="5"/>
        <v>0</v>
      </c>
      <c r="Q135" s="190"/>
    </row>
    <row r="136" spans="1:18" s="28" customFormat="1" ht="15.75" x14ac:dyDescent="0.2">
      <c r="A136" s="2"/>
      <c r="B136" s="455"/>
      <c r="C136" s="456"/>
      <c r="D136" s="456"/>
      <c r="E136" s="456"/>
      <c r="F136" s="456"/>
      <c r="G136" s="457"/>
      <c r="H136" s="155"/>
      <c r="I136" s="155"/>
      <c r="J136" s="151"/>
      <c r="K136" s="152"/>
      <c r="L136" s="152"/>
      <c r="M136" s="26"/>
      <c r="N136" s="218">
        <f t="shared" si="6"/>
        <v>0</v>
      </c>
      <c r="O136" s="234"/>
      <c r="P136" s="190">
        <f t="shared" si="5"/>
        <v>0</v>
      </c>
      <c r="Q136" s="219"/>
    </row>
    <row r="137" spans="1:18" s="37" customFormat="1" ht="15.75" x14ac:dyDescent="0.2">
      <c r="A137" s="2"/>
      <c r="B137" s="455"/>
      <c r="C137" s="456"/>
      <c r="D137" s="456"/>
      <c r="E137" s="456"/>
      <c r="F137" s="456"/>
      <c r="G137" s="457"/>
      <c r="H137" s="155"/>
      <c r="I137" s="155"/>
      <c r="J137" s="151"/>
      <c r="K137" s="152"/>
      <c r="L137" s="152"/>
      <c r="M137" s="26"/>
      <c r="N137" s="218">
        <f t="shared" si="6"/>
        <v>0</v>
      </c>
      <c r="O137" s="234"/>
      <c r="P137" s="190">
        <f t="shared" si="5"/>
        <v>0</v>
      </c>
      <c r="Q137" s="219"/>
    </row>
    <row r="138" spans="1:18" s="29" customFormat="1" x14ac:dyDescent="0.2">
      <c r="A138" s="2"/>
      <c r="B138" s="455"/>
      <c r="C138" s="456"/>
      <c r="D138" s="456"/>
      <c r="E138" s="456"/>
      <c r="F138" s="456"/>
      <c r="G138" s="457"/>
      <c r="H138" s="155"/>
      <c r="I138" s="155"/>
      <c r="J138" s="151"/>
      <c r="K138" s="152"/>
      <c r="L138" s="152"/>
      <c r="M138" s="26"/>
      <c r="N138" s="218">
        <f t="shared" si="6"/>
        <v>0</v>
      </c>
      <c r="O138" s="234"/>
      <c r="P138" s="190">
        <f t="shared" si="5"/>
        <v>0</v>
      </c>
      <c r="Q138" s="190"/>
    </row>
    <row r="139" spans="1:18" s="29" customFormat="1" x14ac:dyDescent="0.2">
      <c r="A139" s="2"/>
      <c r="B139" s="455"/>
      <c r="C139" s="456"/>
      <c r="D139" s="456"/>
      <c r="E139" s="456"/>
      <c r="F139" s="456"/>
      <c r="G139" s="457"/>
      <c r="H139" s="155"/>
      <c r="I139" s="155"/>
      <c r="J139" s="151"/>
      <c r="K139" s="152"/>
      <c r="L139" s="152"/>
      <c r="M139" s="26"/>
      <c r="N139" s="218">
        <f t="shared" si="6"/>
        <v>0</v>
      </c>
      <c r="O139" s="234"/>
      <c r="P139" s="190">
        <f t="shared" si="5"/>
        <v>0</v>
      </c>
      <c r="Q139" s="190"/>
    </row>
    <row r="140" spans="1:18" s="28" customFormat="1" ht="15.75" x14ac:dyDescent="0.2">
      <c r="A140" s="2"/>
      <c r="B140" s="455"/>
      <c r="C140" s="456"/>
      <c r="D140" s="456"/>
      <c r="E140" s="456"/>
      <c r="F140" s="456"/>
      <c r="G140" s="457"/>
      <c r="H140" s="155"/>
      <c r="I140" s="155"/>
      <c r="J140" s="151"/>
      <c r="K140" s="152"/>
      <c r="L140" s="152"/>
      <c r="M140" s="26"/>
      <c r="N140" s="218">
        <f t="shared" si="6"/>
        <v>0</v>
      </c>
      <c r="O140" s="234"/>
      <c r="P140" s="190">
        <f t="shared" si="5"/>
        <v>0</v>
      </c>
      <c r="Q140" s="219"/>
    </row>
    <row r="141" spans="1:18" s="37" customFormat="1" ht="15.75" x14ac:dyDescent="0.2">
      <c r="A141" s="2"/>
      <c r="B141" s="455"/>
      <c r="C141" s="456"/>
      <c r="D141" s="456"/>
      <c r="E141" s="456"/>
      <c r="F141" s="456"/>
      <c r="G141" s="457"/>
      <c r="H141" s="155"/>
      <c r="I141" s="155"/>
      <c r="J141" s="151"/>
      <c r="K141" s="152"/>
      <c r="L141" s="152"/>
      <c r="M141" s="26"/>
      <c r="N141" s="218">
        <f t="shared" si="6"/>
        <v>0</v>
      </c>
      <c r="O141" s="234"/>
      <c r="P141" s="190">
        <f t="shared" si="5"/>
        <v>0</v>
      </c>
      <c r="Q141" s="219"/>
    </row>
    <row r="142" spans="1:18" s="13" customFormat="1" ht="18" x14ac:dyDescent="0.2">
      <c r="A142" s="2"/>
      <c r="B142" s="455"/>
      <c r="C142" s="456"/>
      <c r="D142" s="456"/>
      <c r="E142" s="456"/>
      <c r="F142" s="456"/>
      <c r="G142" s="457"/>
      <c r="H142" s="155"/>
      <c r="I142" s="155"/>
      <c r="J142" s="151"/>
      <c r="K142" s="152"/>
      <c r="L142" s="152"/>
      <c r="M142" s="26"/>
      <c r="N142" s="218">
        <f t="shared" si="6"/>
        <v>0</v>
      </c>
      <c r="O142" s="234"/>
      <c r="P142" s="190">
        <f t="shared" si="5"/>
        <v>0</v>
      </c>
      <c r="Q142" s="223"/>
      <c r="R142" s="14"/>
    </row>
    <row r="143" spans="1:18" s="13" customFormat="1" ht="18" x14ac:dyDescent="0.2">
      <c r="A143" s="2"/>
      <c r="B143" s="455"/>
      <c r="C143" s="456"/>
      <c r="D143" s="456"/>
      <c r="E143" s="456"/>
      <c r="F143" s="456"/>
      <c r="G143" s="457"/>
      <c r="H143" s="155"/>
      <c r="I143" s="155"/>
      <c r="J143" s="151"/>
      <c r="K143" s="152"/>
      <c r="L143" s="152"/>
      <c r="M143" s="26"/>
      <c r="N143" s="218">
        <f t="shared" si="6"/>
        <v>0</v>
      </c>
      <c r="O143" s="234"/>
      <c r="P143" s="190">
        <f t="shared" si="5"/>
        <v>0</v>
      </c>
      <c r="Q143" s="223"/>
      <c r="R143" s="14"/>
    </row>
    <row r="144" spans="1:18" x14ac:dyDescent="0.2">
      <c r="A144" s="2"/>
      <c r="B144" s="455"/>
      <c r="C144" s="456"/>
      <c r="D144" s="456"/>
      <c r="E144" s="456"/>
      <c r="F144" s="456"/>
      <c r="G144" s="457"/>
      <c r="H144" s="155"/>
      <c r="I144" s="155"/>
      <c r="J144" s="151"/>
      <c r="K144" s="152"/>
      <c r="L144" s="152"/>
      <c r="M144" s="26"/>
      <c r="N144" s="218">
        <f t="shared" si="6"/>
        <v>0</v>
      </c>
      <c r="O144" s="234"/>
      <c r="P144" s="190">
        <f t="shared" si="5"/>
        <v>0</v>
      </c>
      <c r="Q144" s="224"/>
    </row>
    <row r="145" spans="1:17" x14ac:dyDescent="0.2">
      <c r="A145" s="2"/>
      <c r="B145" s="455"/>
      <c r="C145" s="456"/>
      <c r="D145" s="456"/>
      <c r="E145" s="456"/>
      <c r="F145" s="456"/>
      <c r="G145" s="457"/>
      <c r="H145" s="155"/>
      <c r="I145" s="155"/>
      <c r="J145" s="151"/>
      <c r="K145" s="152"/>
      <c r="L145" s="152"/>
      <c r="M145" s="26"/>
      <c r="N145" s="218">
        <f t="shared" si="6"/>
        <v>0</v>
      </c>
      <c r="O145" s="234"/>
      <c r="P145" s="190">
        <f t="shared" si="5"/>
        <v>0</v>
      </c>
      <c r="Q145" s="224"/>
    </row>
    <row r="146" spans="1:17" x14ac:dyDescent="0.2">
      <c r="A146" s="2"/>
      <c r="B146" s="455"/>
      <c r="C146" s="456"/>
      <c r="D146" s="456"/>
      <c r="E146" s="456"/>
      <c r="F146" s="456"/>
      <c r="G146" s="457"/>
      <c r="H146" s="155"/>
      <c r="I146" s="155"/>
      <c r="J146" s="151"/>
      <c r="K146" s="152"/>
      <c r="L146" s="152"/>
      <c r="M146" s="26"/>
      <c r="N146" s="218">
        <f t="shared" si="6"/>
        <v>0</v>
      </c>
      <c r="O146" s="234"/>
      <c r="P146" s="190">
        <f t="shared" si="5"/>
        <v>0</v>
      </c>
      <c r="Q146" s="224"/>
    </row>
    <row r="147" spans="1:17" x14ac:dyDescent="0.2">
      <c r="A147" s="2"/>
      <c r="B147" s="455"/>
      <c r="C147" s="456"/>
      <c r="D147" s="456"/>
      <c r="E147" s="456"/>
      <c r="F147" s="456"/>
      <c r="G147" s="457"/>
      <c r="H147" s="155"/>
      <c r="I147" s="155"/>
      <c r="J147" s="151"/>
      <c r="K147" s="152"/>
      <c r="L147" s="152"/>
      <c r="M147" s="26"/>
      <c r="N147" s="218">
        <f t="shared" si="6"/>
        <v>0</v>
      </c>
      <c r="O147" s="234"/>
      <c r="P147" s="190">
        <f t="shared" si="5"/>
        <v>0</v>
      </c>
      <c r="Q147" s="224"/>
    </row>
    <row r="148" spans="1:17" x14ac:dyDescent="0.2">
      <c r="A148" s="2"/>
      <c r="B148" s="455"/>
      <c r="C148" s="456"/>
      <c r="D148" s="456"/>
      <c r="E148" s="456"/>
      <c r="F148" s="456"/>
      <c r="G148" s="457"/>
      <c r="H148" s="155"/>
      <c r="I148" s="155"/>
      <c r="J148" s="151"/>
      <c r="K148" s="152"/>
      <c r="L148" s="152"/>
      <c r="M148" s="26"/>
      <c r="N148" s="218">
        <f t="shared" si="6"/>
        <v>0</v>
      </c>
      <c r="O148" s="234"/>
      <c r="P148" s="190">
        <f t="shared" si="5"/>
        <v>0</v>
      </c>
      <c r="Q148" s="224"/>
    </row>
    <row r="149" spans="1:17" x14ac:dyDescent="0.2">
      <c r="A149" s="2"/>
      <c r="B149" s="455"/>
      <c r="C149" s="456"/>
      <c r="D149" s="456"/>
      <c r="E149" s="456"/>
      <c r="F149" s="456"/>
      <c r="G149" s="457"/>
      <c r="H149" s="155"/>
      <c r="I149" s="155"/>
      <c r="J149" s="151"/>
      <c r="K149" s="152"/>
      <c r="L149" s="152"/>
      <c r="M149" s="26"/>
      <c r="N149" s="218">
        <f t="shared" si="6"/>
        <v>0</v>
      </c>
      <c r="O149" s="234"/>
      <c r="P149" s="190">
        <f t="shared" si="5"/>
        <v>0</v>
      </c>
      <c r="Q149" s="224"/>
    </row>
    <row r="150" spans="1:17" x14ac:dyDescent="0.2">
      <c r="A150" s="2"/>
      <c r="B150" s="455"/>
      <c r="C150" s="456"/>
      <c r="D150" s="456"/>
      <c r="E150" s="456"/>
      <c r="F150" s="456"/>
      <c r="G150" s="457"/>
      <c r="H150" s="155"/>
      <c r="I150" s="155"/>
      <c r="J150" s="151"/>
      <c r="K150" s="152"/>
      <c r="L150" s="152"/>
      <c r="M150" s="26"/>
      <c r="N150" s="218">
        <f t="shared" si="6"/>
        <v>0</v>
      </c>
      <c r="O150" s="234"/>
      <c r="P150" s="190">
        <f t="shared" si="5"/>
        <v>0</v>
      </c>
      <c r="Q150" s="224"/>
    </row>
    <row r="151" spans="1:17" x14ac:dyDescent="0.2">
      <c r="A151" s="2"/>
      <c r="B151" s="455"/>
      <c r="C151" s="456"/>
      <c r="D151" s="456"/>
      <c r="E151" s="456"/>
      <c r="F151" s="456"/>
      <c r="G151" s="457"/>
      <c r="H151" s="155"/>
      <c r="I151" s="155"/>
      <c r="J151" s="151"/>
      <c r="K151" s="152"/>
      <c r="L151" s="152"/>
      <c r="M151" s="26"/>
      <c r="N151" s="218">
        <f t="shared" si="6"/>
        <v>0</v>
      </c>
      <c r="O151" s="234"/>
      <c r="P151" s="190">
        <f t="shared" si="5"/>
        <v>0</v>
      </c>
      <c r="Q151" s="224"/>
    </row>
    <row r="152" spans="1:17" ht="39" customHeight="1" x14ac:dyDescent="0.2">
      <c r="A152" s="11"/>
      <c r="B152" s="504" t="s">
        <v>1</v>
      </c>
      <c r="C152" s="505"/>
      <c r="D152" s="505"/>
      <c r="E152" s="505"/>
      <c r="F152" s="505"/>
      <c r="G152" s="505"/>
      <c r="H152" s="505"/>
      <c r="I152" s="79"/>
      <c r="J152" s="22">
        <f>J8+J35+J56+J87</f>
        <v>0</v>
      </c>
      <c r="K152" s="22"/>
      <c r="L152" s="22"/>
      <c r="M152" s="22"/>
      <c r="N152" s="22"/>
      <c r="O152" s="22"/>
      <c r="P152" s="22">
        <f>SUM(P8+P35+P56+P87)</f>
        <v>0</v>
      </c>
      <c r="Q152" s="22"/>
    </row>
    <row r="153" spans="1:17" ht="39" customHeight="1" x14ac:dyDescent="0.2">
      <c r="A153" s="31">
        <v>5</v>
      </c>
      <c r="B153" s="479" t="s">
        <v>152</v>
      </c>
      <c r="C153" s="480"/>
      <c r="D153" s="480"/>
      <c r="E153" s="480"/>
      <c r="F153" s="480"/>
      <c r="G153" s="481"/>
      <c r="H153" s="36"/>
      <c r="I153" s="36"/>
      <c r="J153" s="33">
        <f>J154</f>
        <v>0</v>
      </c>
      <c r="K153" s="33"/>
      <c r="L153" s="34"/>
      <c r="M153" s="226"/>
      <c r="N153" s="188">
        <f>IF(M153="Yes",J153,0)</f>
        <v>0</v>
      </c>
      <c r="O153" s="234"/>
      <c r="P153" s="225">
        <f>N153+O153</f>
        <v>0</v>
      </c>
      <c r="Q153" s="228"/>
    </row>
    <row r="154" spans="1:17" ht="64.5" customHeight="1" x14ac:dyDescent="0.2">
      <c r="A154" s="2"/>
      <c r="B154" s="518" t="s">
        <v>136</v>
      </c>
      <c r="C154" s="519"/>
      <c r="D154" s="519"/>
      <c r="E154" s="519"/>
      <c r="F154" s="519"/>
      <c r="G154" s="519"/>
      <c r="H154" s="158"/>
      <c r="I154" s="158"/>
      <c r="J154" s="151"/>
      <c r="K154" s="159"/>
      <c r="L154" s="160"/>
      <c r="M154" s="160"/>
      <c r="N154" s="160"/>
      <c r="O154" s="160"/>
      <c r="P154" s="160"/>
      <c r="Q154" s="160"/>
    </row>
    <row r="155" spans="1:17" ht="23.25" x14ac:dyDescent="0.2">
      <c r="A155" s="11"/>
      <c r="B155" s="502" t="s">
        <v>0</v>
      </c>
      <c r="C155" s="503"/>
      <c r="D155" s="503"/>
      <c r="E155" s="503"/>
      <c r="F155" s="503"/>
      <c r="G155" s="503"/>
      <c r="H155" s="503"/>
      <c r="I155" s="503"/>
      <c r="J155" s="12">
        <f>J152+J153</f>
        <v>0</v>
      </c>
      <c r="K155" s="12"/>
      <c r="L155" s="10"/>
      <c r="M155" s="22"/>
      <c r="N155" s="22"/>
      <c r="O155" s="22"/>
      <c r="P155" s="22">
        <f>P152+P153</f>
        <v>0</v>
      </c>
      <c r="Q155" s="22"/>
    </row>
    <row r="156" spans="1:17" s="4" customFormat="1" ht="23.25" x14ac:dyDescent="0.2">
      <c r="A156" s="69"/>
      <c r="B156" s="70"/>
      <c r="C156" s="70"/>
      <c r="D156" s="70"/>
      <c r="E156" s="70"/>
      <c r="F156" s="70"/>
      <c r="G156" s="70"/>
      <c r="H156" s="70"/>
      <c r="I156" s="70"/>
      <c r="J156"/>
      <c r="K156"/>
      <c r="L156"/>
      <c r="M156"/>
    </row>
    <row r="157" spans="1:17" ht="18" x14ac:dyDescent="0.25">
      <c r="A157" s="60"/>
      <c r="B157" s="65"/>
      <c r="C157" s="61"/>
      <c r="D157" s="61"/>
      <c r="E157" s="61"/>
      <c r="F157" s="62"/>
      <c r="G157" s="61"/>
      <c r="H157" s="61"/>
      <c r="I157" s="61"/>
      <c r="J157"/>
      <c r="K157"/>
      <c r="L157"/>
      <c r="M157"/>
    </row>
    <row r="158" spans="1:17" ht="22.5" x14ac:dyDescent="0.3">
      <c r="A158" s="64"/>
      <c r="C158" s="65"/>
      <c r="D158" s="66"/>
      <c r="E158" s="515"/>
      <c r="F158" s="515"/>
      <c r="G158" s="515"/>
      <c r="H158" s="515"/>
      <c r="I158" s="515"/>
      <c r="J158"/>
      <c r="K158"/>
      <c r="L158"/>
      <c r="M158"/>
    </row>
    <row r="159" spans="1:17" customFormat="1" ht="30" customHeight="1" x14ac:dyDescent="0.2">
      <c r="A159" s="370" t="s">
        <v>91</v>
      </c>
      <c r="B159" s="513"/>
      <c r="C159" s="513"/>
      <c r="D159" s="513"/>
      <c r="E159" s="513"/>
      <c r="F159" s="513"/>
      <c r="G159" s="514"/>
    </row>
    <row r="160" spans="1:17" s="45" customFormat="1" ht="18.75" thickBot="1" x14ac:dyDescent="0.25">
      <c r="A160" s="43"/>
      <c r="B160" s="44"/>
      <c r="C160" s="44"/>
      <c r="D160" s="44"/>
      <c r="E160" s="44"/>
      <c r="F160" s="44"/>
      <c r="G160" s="44"/>
      <c r="I160" s="46"/>
    </row>
    <row r="161" spans="1:13" s="42" customFormat="1" ht="52.5" customHeight="1" thickBot="1" x14ac:dyDescent="0.25">
      <c r="A161" s="77"/>
      <c r="B161" s="302" t="s">
        <v>83</v>
      </c>
      <c r="C161" s="510"/>
      <c r="D161" s="511"/>
      <c r="E161" s="511"/>
      <c r="F161" s="511"/>
      <c r="G161" s="512"/>
    </row>
    <row r="162" spans="1:13" s="42" customFormat="1" ht="18.75" thickBot="1" x14ac:dyDescent="0.25">
      <c r="A162" s="80"/>
      <c r="B162" s="49"/>
      <c r="C162" s="50"/>
      <c r="D162" s="51"/>
      <c r="E162" s="47"/>
      <c r="F162" s="47"/>
      <c r="G162" s="47"/>
    </row>
    <row r="163" spans="1:13" s="42" customFormat="1" ht="54.75" customHeight="1" thickBot="1" x14ac:dyDescent="0.25">
      <c r="A163" s="80"/>
      <c r="B163" s="52" t="s">
        <v>84</v>
      </c>
      <c r="C163" s="510"/>
      <c r="D163" s="511"/>
      <c r="E163" s="511"/>
      <c r="F163" s="511"/>
      <c r="G163" s="512"/>
    </row>
    <row r="164" spans="1:13" s="42" customFormat="1" ht="16.5" thickBot="1" x14ac:dyDescent="0.25">
      <c r="A164" s="80"/>
      <c r="B164" s="53"/>
      <c r="C164" s="54"/>
      <c r="D164" s="55"/>
      <c r="E164" s="56"/>
      <c r="F164" s="56"/>
      <c r="G164" s="56"/>
    </row>
    <row r="165" spans="1:13" s="42" customFormat="1" ht="53.25" customHeight="1" thickBot="1" x14ac:dyDescent="0.25">
      <c r="A165" s="80"/>
      <c r="B165" s="52" t="s">
        <v>85</v>
      </c>
      <c r="C165" s="510"/>
      <c r="D165" s="511"/>
      <c r="E165" s="511"/>
      <c r="F165" s="511"/>
      <c r="G165" s="512"/>
    </row>
    <row r="166" spans="1:13" s="42" customFormat="1" ht="16.5" thickBot="1" x14ac:dyDescent="0.25">
      <c r="A166" s="80"/>
      <c r="B166" s="53"/>
      <c r="C166" s="54"/>
      <c r="D166" s="55"/>
      <c r="E166" s="56"/>
      <c r="F166" s="56"/>
      <c r="G166" s="56"/>
    </row>
    <row r="167" spans="1:13" s="42" customFormat="1" ht="52.5" customHeight="1" thickBot="1" x14ac:dyDescent="0.25">
      <c r="A167" s="80"/>
      <c r="B167" s="52" t="s">
        <v>86</v>
      </c>
      <c r="C167" s="510"/>
      <c r="D167" s="511"/>
      <c r="E167" s="511"/>
      <c r="F167" s="511"/>
      <c r="G167" s="512"/>
    </row>
    <row r="168" spans="1:13" s="42" customFormat="1" ht="16.5" thickBot="1" x14ac:dyDescent="0.25">
      <c r="A168" s="80"/>
      <c r="B168" s="53"/>
      <c r="C168" s="54"/>
      <c r="D168" s="55"/>
      <c r="E168" s="56"/>
      <c r="F168" s="56"/>
      <c r="G168" s="56"/>
    </row>
    <row r="169" spans="1:13" s="42" customFormat="1" ht="52.5" customHeight="1" thickBot="1" x14ac:dyDescent="0.25">
      <c r="A169" s="80"/>
      <c r="B169" s="52" t="s">
        <v>87</v>
      </c>
      <c r="C169" s="510"/>
      <c r="D169" s="511"/>
      <c r="E169" s="511"/>
      <c r="F169" s="511"/>
      <c r="G169" s="512"/>
    </row>
    <row r="170" spans="1:13" s="42" customFormat="1" ht="18.75" thickBot="1" x14ac:dyDescent="0.25">
      <c r="A170" s="81"/>
      <c r="B170" s="49"/>
      <c r="C170" s="50"/>
      <c r="D170" s="57"/>
      <c r="E170" s="47"/>
      <c r="F170" s="47"/>
      <c r="G170" s="47"/>
    </row>
    <row r="171" spans="1:13" s="4" customFormat="1" ht="35.25" thickBot="1" x14ac:dyDescent="0.25">
      <c r="A171" s="69"/>
      <c r="B171" s="48" t="s">
        <v>141</v>
      </c>
      <c r="C171" s="517">
        <f>C161+C163+C165+C167+C169</f>
        <v>0</v>
      </c>
      <c r="D171" s="517"/>
      <c r="E171" s="517"/>
      <c r="F171" s="517"/>
      <c r="G171" s="517"/>
      <c r="H171" s="42"/>
      <c r="I171" s="42"/>
      <c r="J171" s="42"/>
      <c r="K171" s="42"/>
    </row>
    <row r="172" spans="1:13" ht="18" x14ac:dyDescent="0.25">
      <c r="A172" s="68"/>
      <c r="B172" s="174"/>
      <c r="C172" s="175"/>
      <c r="D172" s="175"/>
      <c r="E172" s="176"/>
      <c r="F172" s="176"/>
      <c r="G172" s="176"/>
      <c r="H172" s="176"/>
      <c r="I172" s="176"/>
      <c r="J172" s="62"/>
      <c r="K172" s="62"/>
      <c r="L172" s="62"/>
    </row>
    <row r="173" spans="1:13" ht="18" x14ac:dyDescent="0.25">
      <c r="A173" s="60"/>
      <c r="B173" s="65" t="s">
        <v>68</v>
      </c>
      <c r="C173" s="61"/>
      <c r="D173" s="61"/>
      <c r="E173" s="61"/>
      <c r="F173" s="62"/>
      <c r="G173" s="61"/>
      <c r="H173" s="61"/>
      <c r="I173" s="61"/>
      <c r="J173" s="62"/>
      <c r="K173" s="62"/>
      <c r="L173" s="62"/>
      <c r="M173" s="73"/>
    </row>
    <row r="174" spans="1:13" ht="22.5" x14ac:dyDescent="0.3">
      <c r="A174" s="64"/>
      <c r="C174" s="65"/>
      <c r="D174" s="66" t="s">
        <v>69</v>
      </c>
      <c r="E174" s="515" t="s">
        <v>70</v>
      </c>
      <c r="F174" s="515"/>
      <c r="G174" s="515"/>
      <c r="H174" s="515"/>
      <c r="I174" s="515"/>
      <c r="J174" s="62"/>
      <c r="K174" s="62"/>
      <c r="L174" s="62"/>
      <c r="M174" s="73"/>
    </row>
    <row r="175" spans="1:13" ht="18" x14ac:dyDescent="0.25">
      <c r="A175" s="60"/>
      <c r="B175" s="67"/>
      <c r="C175" s="67"/>
      <c r="D175" s="67"/>
      <c r="E175" s="67"/>
      <c r="F175" s="67"/>
      <c r="G175" s="67"/>
      <c r="H175" s="67"/>
      <c r="I175" s="67"/>
      <c r="J175" s="62"/>
      <c r="K175" s="62"/>
      <c r="L175" s="62"/>
    </row>
    <row r="176" spans="1:13" ht="18" x14ac:dyDescent="0.25">
      <c r="A176" s="68"/>
      <c r="B176" s="506" t="s">
        <v>71</v>
      </c>
      <c r="C176" s="507" t="s">
        <v>72</v>
      </c>
      <c r="D176" s="507"/>
      <c r="E176" s="508"/>
      <c r="F176" s="508"/>
      <c r="G176" s="508"/>
      <c r="H176" s="508"/>
      <c r="I176" s="508"/>
      <c r="J176" s="509"/>
      <c r="K176" s="509"/>
      <c r="L176" s="62"/>
    </row>
    <row r="177" spans="1:12" ht="18" x14ac:dyDescent="0.25">
      <c r="A177" s="68"/>
      <c r="B177" s="506"/>
      <c r="C177" s="507"/>
      <c r="D177" s="507"/>
      <c r="E177" s="508"/>
      <c r="F177" s="508"/>
      <c r="G177" s="508"/>
      <c r="H177" s="508"/>
      <c r="I177" s="508"/>
      <c r="J177" s="509"/>
      <c r="K177" s="509"/>
      <c r="L177" s="62"/>
    </row>
    <row r="178" spans="1:12" ht="18" x14ac:dyDescent="0.25">
      <c r="A178" s="68"/>
      <c r="B178" s="506"/>
      <c r="C178" s="507"/>
      <c r="D178" s="507"/>
      <c r="E178" s="508"/>
      <c r="F178" s="508"/>
      <c r="G178" s="508"/>
      <c r="H178" s="508"/>
      <c r="I178" s="508"/>
      <c r="J178" s="509"/>
      <c r="K178" s="509"/>
      <c r="L178" s="62"/>
    </row>
    <row r="179" spans="1:12" ht="18" x14ac:dyDescent="0.25">
      <c r="A179" s="68"/>
      <c r="B179" s="65" t="s">
        <v>75</v>
      </c>
      <c r="C179" s="65"/>
      <c r="D179" s="175"/>
      <c r="E179" s="176"/>
      <c r="F179" s="176"/>
      <c r="G179" s="176"/>
      <c r="H179" s="176"/>
      <c r="I179" s="176"/>
      <c r="J179" s="62"/>
      <c r="K179" s="62"/>
      <c r="L179" s="62"/>
    </row>
    <row r="180" spans="1:12" ht="22.5" x14ac:dyDescent="0.3">
      <c r="A180" s="64"/>
      <c r="D180" s="66" t="s">
        <v>69</v>
      </c>
      <c r="E180" s="515" t="s">
        <v>73</v>
      </c>
      <c r="F180" s="515"/>
      <c r="G180" s="515"/>
      <c r="H180" s="515"/>
      <c r="I180" s="515"/>
      <c r="J180" s="62"/>
      <c r="K180" s="62"/>
      <c r="L180" s="62"/>
    </row>
    <row r="181" spans="1:12" ht="18.75" x14ac:dyDescent="0.25">
      <c r="A181" s="60"/>
      <c r="B181" s="67"/>
      <c r="C181" s="67"/>
      <c r="D181" s="67"/>
      <c r="E181" s="516" t="s">
        <v>74</v>
      </c>
      <c r="F181" s="516"/>
      <c r="G181" s="516"/>
      <c r="H181" s="516"/>
      <c r="I181" s="516"/>
      <c r="J181" s="62"/>
      <c r="K181" s="62"/>
      <c r="L181" s="62"/>
    </row>
    <row r="182" spans="1:12" ht="18" x14ac:dyDescent="0.25">
      <c r="A182" s="68"/>
      <c r="L182" s="62"/>
    </row>
    <row r="183" spans="1:12" ht="18" x14ac:dyDescent="0.25">
      <c r="A183" s="68"/>
      <c r="B183" s="506" t="s">
        <v>71</v>
      </c>
      <c r="C183" s="507" t="s">
        <v>132</v>
      </c>
      <c r="D183" s="507"/>
      <c r="E183" s="508"/>
      <c r="F183" s="508"/>
      <c r="G183" s="508"/>
      <c r="H183" s="508"/>
      <c r="I183" s="508"/>
      <c r="J183" s="509"/>
      <c r="K183" s="509"/>
      <c r="L183" s="62"/>
    </row>
    <row r="184" spans="1:12" x14ac:dyDescent="0.2">
      <c r="B184" s="506"/>
      <c r="C184" s="507"/>
      <c r="D184" s="507"/>
      <c r="E184" s="508"/>
      <c r="F184" s="508"/>
      <c r="G184" s="508"/>
      <c r="H184" s="508"/>
      <c r="I184" s="508"/>
      <c r="J184" s="509"/>
      <c r="K184" s="509"/>
    </row>
    <row r="185" spans="1:12" x14ac:dyDescent="0.2">
      <c r="B185" s="506"/>
      <c r="C185" s="507"/>
      <c r="D185" s="507"/>
      <c r="E185" s="508"/>
      <c r="F185" s="508"/>
      <c r="G185" s="508"/>
      <c r="H185" s="508"/>
      <c r="I185" s="508"/>
      <c r="J185" s="509"/>
      <c r="K185" s="509"/>
    </row>
  </sheetData>
  <sheetProtection algorithmName="SHA-512" hashValue="ihefA3J4QGjy4/VHeXdpAg42YW+NZuNMUTlX1XZeLHRYNjl4dVU5mvlcXVPTKNYSvZPX63eJss79E174z/QoSQ==" saltValue="FTtvzkrPxHGSFg6Lj42g+g==" spinCount="100000" sheet="1" formatCells="0" insertRows="0" deleteRows="0"/>
  <protectedRanges>
    <protectedRange sqref="R104:XFD105 R111:XFD113 R124:XFD126 R120:XFD122 R128:XFD135 L154 R108:XFD109 R89:XFD92 R98:XFD102 R94:XFD96 A114:I129 R115:XFD117 R138:XFD139 A131:I151 A154 K131:L151 L110:L129 H154:I154" name="Plage3"/>
    <protectedRange sqref="A57:I86 R50:XFD62 R75:XFD78 R42:XFD48 R88:XFD90 R14:XFD16 R19:XFD21 R67:XFD67 R69:XFD73 R80:XFD82 R85:XFD86 A10:I34 R23:XFD25 R27:XFD29 R32:XFD40 A36:I55 A89:I108 A119:I120 A110:I115 L89:L108 L57:L86 L36:L55 L10:L34 R9:XFD11" name="Plage2"/>
    <protectedRange sqref="J154:K154 J10:J34 J89:J108 J131:J151 J110:K129 J36:K55 J57:K86" name="Plage2_1"/>
    <protectedRange sqref="O104:O105 O111:O113 O124:O126 O120:O122 O108:O109 O89:Q89 O98:O102 O94:O96 O115:O117 O138:O139 M131:M151 M114:M129 O128:O135 Q104:Q105 Q111:Q113 Q124:Q126 Q120:Q122 Q108:Q109 O90:O92 Q90:Q92 Q98:Q102 Q94:Q96 Q115:Q117 Q138:Q139 Q128:Q135 P90:P151" name="Plage3_1"/>
    <protectedRange sqref="O50:O55 O75:O78 O42:O48 O14:O16 O19:O21 O67 O69:O73 O80:O82 O85:O86 O23:O25 O27:O29 M110:M115 M119:M120 M89:M108 M57:M86 M36:M55 M10:M34 O9:O11 O32:O34 O36:Q36 P35:Q35 O57:Q57 P56:Q56 Q14:Q16 Q19:Q21 Q23:Q25 Q27:Q29 Q32:Q34 Q50:Q55 Q42:Q48 O37:O40 Q37:Q40 P37:P55 Q75:Q78 Q67 Q69:Q73 Q80:Q82 Q85:Q86 O58:O62 Q58:Q62 P58:P86 O90 Q90 P90:P151 O88:Q89 Q9:Q11" name="Plage2_2"/>
    <protectedRange sqref="M153:M154" name="Plage3_1_1"/>
    <protectedRange sqref="B154:G154" name="Plage3_2"/>
  </protectedRanges>
  <dataConsolidate link="1"/>
  <mergeCells count="179">
    <mergeCell ref="C169:G169"/>
    <mergeCell ref="C171:G171"/>
    <mergeCell ref="E174:I174"/>
    <mergeCell ref="B176:B178"/>
    <mergeCell ref="C176:K178"/>
    <mergeCell ref="B37:G37"/>
    <mergeCell ref="B26:G26"/>
    <mergeCell ref="B27:G27"/>
    <mergeCell ref="B28:G28"/>
    <mergeCell ref="B29:G29"/>
    <mergeCell ref="B30:G30"/>
    <mergeCell ref="B31:G31"/>
    <mergeCell ref="B44:G44"/>
    <mergeCell ref="B45:G45"/>
    <mergeCell ref="B46:G46"/>
    <mergeCell ref="B47:G47"/>
    <mergeCell ref="B48:G48"/>
    <mergeCell ref="B49:G49"/>
    <mergeCell ref="B38:G38"/>
    <mergeCell ref="B52:G52"/>
    <mergeCell ref="B53:G53"/>
    <mergeCell ref="B54:G54"/>
    <mergeCell ref="B55:G55"/>
    <mergeCell ref="B68:G68"/>
    <mergeCell ref="E180:I180"/>
    <mergeCell ref="E181:I181"/>
    <mergeCell ref="B183:B185"/>
    <mergeCell ref="C183:K185"/>
    <mergeCell ref="B8:G8"/>
    <mergeCell ref="M5:M7"/>
    <mergeCell ref="N5:N7"/>
    <mergeCell ref="O5:O7"/>
    <mergeCell ref="P5:P7"/>
    <mergeCell ref="B13:G13"/>
    <mergeCell ref="B20:G20"/>
    <mergeCell ref="B21:G21"/>
    <mergeCell ref="B22:G22"/>
    <mergeCell ref="B23:G23"/>
    <mergeCell ref="B24:G24"/>
    <mergeCell ref="B25:G25"/>
    <mergeCell ref="B17:G17"/>
    <mergeCell ref="B18:G18"/>
    <mergeCell ref="B19:G19"/>
    <mergeCell ref="B32:G32"/>
    <mergeCell ref="B33:G33"/>
    <mergeCell ref="B34:G34"/>
    <mergeCell ref="B35:G35"/>
    <mergeCell ref="B36:G36"/>
    <mergeCell ref="Q5:Q7"/>
    <mergeCell ref="A159:G159"/>
    <mergeCell ref="C161:G161"/>
    <mergeCell ref="C163:G163"/>
    <mergeCell ref="B14:G14"/>
    <mergeCell ref="B15:G15"/>
    <mergeCell ref="B16:G16"/>
    <mergeCell ref="B9:G9"/>
    <mergeCell ref="B10:G10"/>
    <mergeCell ref="B11:G11"/>
    <mergeCell ref="B12:G12"/>
    <mergeCell ref="B39:G39"/>
    <mergeCell ref="B40:G40"/>
    <mergeCell ref="B41:G41"/>
    <mergeCell ref="B42:G42"/>
    <mergeCell ref="B43:G43"/>
    <mergeCell ref="B56:G56"/>
    <mergeCell ref="B57:G57"/>
    <mergeCell ref="B58:G58"/>
    <mergeCell ref="B59:G59"/>
    <mergeCell ref="B60:G60"/>
    <mergeCell ref="B61:G61"/>
    <mergeCell ref="B50:G50"/>
    <mergeCell ref="B51:G51"/>
    <mergeCell ref="A1:L1"/>
    <mergeCell ref="A2:F2"/>
    <mergeCell ref="G2:L2"/>
    <mergeCell ref="A3:F3"/>
    <mergeCell ref="G3:L3"/>
    <mergeCell ref="A4:F4"/>
    <mergeCell ref="H5:H7"/>
    <mergeCell ref="I5:I7"/>
    <mergeCell ref="J5:J6"/>
    <mergeCell ref="K5:K6"/>
    <mergeCell ref="L5:L7"/>
    <mergeCell ref="B69:G69"/>
    <mergeCell ref="B70:G70"/>
    <mergeCell ref="B71:G71"/>
    <mergeCell ref="B72:G72"/>
    <mergeCell ref="B73:G73"/>
    <mergeCell ref="B62:G62"/>
    <mergeCell ref="B63:G63"/>
    <mergeCell ref="B64:G64"/>
    <mergeCell ref="B65:G65"/>
    <mergeCell ref="B66:G66"/>
    <mergeCell ref="B67:G67"/>
    <mergeCell ref="B80:G80"/>
    <mergeCell ref="B81:G81"/>
    <mergeCell ref="B82:G82"/>
    <mergeCell ref="B83:G83"/>
    <mergeCell ref="B84:G84"/>
    <mergeCell ref="B85:G85"/>
    <mergeCell ref="B74:G74"/>
    <mergeCell ref="B75:G75"/>
    <mergeCell ref="B76:G76"/>
    <mergeCell ref="B77:G77"/>
    <mergeCell ref="B78:G78"/>
    <mergeCell ref="B79:G79"/>
    <mergeCell ref="B91:G91"/>
    <mergeCell ref="B92:G92"/>
    <mergeCell ref="B93:G93"/>
    <mergeCell ref="B94:G94"/>
    <mergeCell ref="B95:G95"/>
    <mergeCell ref="B96:G96"/>
    <mergeCell ref="B86:G86"/>
    <mergeCell ref="B87:G87"/>
    <mergeCell ref="B88:G88"/>
    <mergeCell ref="B89:G89"/>
    <mergeCell ref="B90:G90"/>
    <mergeCell ref="B103:G103"/>
    <mergeCell ref="B104:G104"/>
    <mergeCell ref="B105:G105"/>
    <mergeCell ref="B106:G106"/>
    <mergeCell ref="B107:G107"/>
    <mergeCell ref="B108:G108"/>
    <mergeCell ref="B97:G97"/>
    <mergeCell ref="B98:G98"/>
    <mergeCell ref="B99:G99"/>
    <mergeCell ref="B100:G100"/>
    <mergeCell ref="B101:G101"/>
    <mergeCell ref="B102:G102"/>
    <mergeCell ref="B115:G115"/>
    <mergeCell ref="B116:G116"/>
    <mergeCell ref="B117:G117"/>
    <mergeCell ref="B118:G118"/>
    <mergeCell ref="B119:G119"/>
    <mergeCell ref="B120:G120"/>
    <mergeCell ref="B109:G109"/>
    <mergeCell ref="B110:G110"/>
    <mergeCell ref="B111:G111"/>
    <mergeCell ref="B112:G112"/>
    <mergeCell ref="B113:G113"/>
    <mergeCell ref="B114:G114"/>
    <mergeCell ref="B127:G127"/>
    <mergeCell ref="B128:G128"/>
    <mergeCell ref="B129:G129"/>
    <mergeCell ref="B130:G130"/>
    <mergeCell ref="B131:G131"/>
    <mergeCell ref="B132:G132"/>
    <mergeCell ref="B121:G121"/>
    <mergeCell ref="B122:G122"/>
    <mergeCell ref="B123:G123"/>
    <mergeCell ref="B124:G124"/>
    <mergeCell ref="B125:G125"/>
    <mergeCell ref="B126:G126"/>
    <mergeCell ref="B139:G139"/>
    <mergeCell ref="B140:G140"/>
    <mergeCell ref="B141:G141"/>
    <mergeCell ref="B142:G142"/>
    <mergeCell ref="B143:G143"/>
    <mergeCell ref="B144:G144"/>
    <mergeCell ref="B133:G133"/>
    <mergeCell ref="B134:G134"/>
    <mergeCell ref="B135:G135"/>
    <mergeCell ref="B136:G136"/>
    <mergeCell ref="B137:G137"/>
    <mergeCell ref="B138:G138"/>
    <mergeCell ref="B151:G151"/>
    <mergeCell ref="B152:H152"/>
    <mergeCell ref="B153:G153"/>
    <mergeCell ref="B154:G154"/>
    <mergeCell ref="B155:I155"/>
    <mergeCell ref="E158:I158"/>
    <mergeCell ref="C167:G167"/>
    <mergeCell ref="B145:G145"/>
    <mergeCell ref="B146:G146"/>
    <mergeCell ref="B147:G147"/>
    <mergeCell ref="B148:G148"/>
    <mergeCell ref="B149:G149"/>
    <mergeCell ref="B150:G150"/>
    <mergeCell ref="C165:G165"/>
  </mergeCells>
  <conditionalFormatting sqref="J153">
    <cfRule type="cellIs" dxfId="22" priority="5" operator="greaterThan">
      <formula>$J$152*0.07</formula>
    </cfRule>
  </conditionalFormatting>
  <conditionalFormatting sqref="E162:G162 E170:G170">
    <cfRule type="cellIs" dxfId="21" priority="4" stopIfTrue="1" operator="equal">
      <formula>"ERROR"</formula>
    </cfRule>
  </conditionalFormatting>
  <conditionalFormatting sqref="E164:G164 E166:G166 E168:G168">
    <cfRule type="cellIs" dxfId="20" priority="3" stopIfTrue="1" operator="equal">
      <formula>"ERROR"</formula>
    </cfRule>
  </conditionalFormatting>
  <conditionalFormatting sqref="A159">
    <cfRule type="cellIs" dxfId="19" priority="2" stopIfTrue="1" operator="equal">
      <formula>"ERROR"</formula>
    </cfRule>
  </conditionalFormatting>
  <dataValidations count="3">
    <dataValidation type="list" allowBlank="1" showInputMessage="1" showErrorMessage="1" sqref="K36:K55 K57:K86 K110:K129 K89:K108 K10:K34">
      <formula1>"Yes,No"</formula1>
    </dataValidation>
    <dataValidation type="list" allowBlank="1" showInputMessage="1" showErrorMessage="1" sqref="K131:K151 M57:M86 M10:M34 M89:M108 M110:M129 M131:M151 M36:M55 M153">
      <formula1>"Yes, No"</formula1>
    </dataValidation>
    <dataValidation type="custom" allowBlank="1" showInputMessage="1" showErrorMessage="1" error="Only two decimals" sqref="C169:G169 C163:G163">
      <formula1>EXACT(C163,TRUNC(C163,2))</formula1>
    </dataValidation>
  </dataValidations>
  <printOptions horizontalCentered="1"/>
  <pageMargins left="0.23622047244094491" right="0.23622047244094491" top="0.74803149606299213" bottom="0.74803149606299213" header="0.31496062992125984" footer="0.31496062992125984"/>
  <pageSetup paperSize="9" scale="40" fitToHeight="24" orientation="portrait" r:id="rId1"/>
  <headerFooter alignWithMargins="0">
    <oddFooter>&amp;RPage &amp;P</oddFooter>
  </headerFooter>
  <colBreaks count="1" manualBreakCount="1">
    <brk id="12" max="196" man="1"/>
  </colBreaks>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185"/>
  <sheetViews>
    <sheetView view="pageBreakPreview" zoomScale="70" zoomScaleNormal="100" zoomScaleSheetLayoutView="70" workbookViewId="0">
      <pane xSplit="8" ySplit="7" topLeftCell="I117" activePane="bottomRight" state="frozen"/>
      <selection sqref="A1:L1"/>
      <selection pane="topRight" sqref="A1:L1"/>
      <selection pane="bottomLeft" sqref="A1:L1"/>
      <selection pane="bottomRight" activeCell="J143" sqref="J143"/>
    </sheetView>
  </sheetViews>
  <sheetFormatPr defaultColWidth="9.140625" defaultRowHeight="15" x14ac:dyDescent="0.2"/>
  <cols>
    <col min="1" max="1" width="12.7109375" style="1" customWidth="1"/>
    <col min="2" max="6" width="15.28515625" style="15" customWidth="1"/>
    <col min="7" max="7" width="19.7109375" style="15" customWidth="1"/>
    <col min="8" max="8" width="26.28515625" style="20" customWidth="1"/>
    <col min="9" max="9" width="21.28515625" style="20" customWidth="1"/>
    <col min="10" max="11" width="25.28515625" style="4" customWidth="1"/>
    <col min="12" max="12" width="24.28515625" style="4" customWidth="1"/>
    <col min="13" max="13" width="21.85546875" style="4" hidden="1" customWidth="1"/>
    <col min="14" max="14" width="16.28515625" style="15" hidden="1" customWidth="1"/>
    <col min="15" max="15" width="18.7109375" style="15" hidden="1" customWidth="1"/>
    <col min="16" max="16" width="16.28515625" style="15" hidden="1" customWidth="1"/>
    <col min="17" max="17" width="28.42578125" style="15" hidden="1" customWidth="1"/>
    <col min="18" max="16384" width="9.140625" style="15"/>
  </cols>
  <sheetData>
    <row r="1" spans="1:17" s="3" customFormat="1" ht="24" customHeight="1" x14ac:dyDescent="0.2">
      <c r="A1" s="520" t="s">
        <v>179</v>
      </c>
      <c r="B1" s="520"/>
      <c r="C1" s="520"/>
      <c r="D1" s="520"/>
      <c r="E1" s="520"/>
      <c r="F1" s="520"/>
      <c r="G1" s="520"/>
      <c r="H1" s="520"/>
      <c r="I1" s="520"/>
      <c r="J1" s="520"/>
      <c r="K1" s="520"/>
      <c r="L1" s="520"/>
      <c r="M1" s="184"/>
      <c r="P1" s="5"/>
    </row>
    <row r="2" spans="1:17" s="5" customFormat="1" ht="20.25" customHeight="1" x14ac:dyDescent="0.2">
      <c r="A2" s="491" t="s">
        <v>82</v>
      </c>
      <c r="B2" s="492"/>
      <c r="C2" s="492"/>
      <c r="D2" s="492"/>
      <c r="E2" s="492"/>
      <c r="F2" s="493"/>
      <c r="G2" s="422"/>
      <c r="H2" s="423"/>
      <c r="I2" s="423"/>
      <c r="J2" s="423"/>
      <c r="K2" s="423"/>
      <c r="L2" s="423"/>
      <c r="M2" s="59"/>
    </row>
    <row r="3" spans="1:17" s="5" customFormat="1" ht="20.25" customHeight="1" x14ac:dyDescent="0.2">
      <c r="A3" s="491" t="s">
        <v>15</v>
      </c>
      <c r="B3" s="492"/>
      <c r="C3" s="492"/>
      <c r="D3" s="492"/>
      <c r="E3" s="492"/>
      <c r="F3" s="493"/>
      <c r="G3" s="485">
        <f>'1 Consolidated Summary  Budget'!D4</f>
        <v>0</v>
      </c>
      <c r="H3" s="486"/>
      <c r="I3" s="486"/>
      <c r="J3" s="486"/>
      <c r="K3" s="486"/>
      <c r="L3" s="486"/>
      <c r="M3" s="59"/>
    </row>
    <row r="4" spans="1:17" s="5" customFormat="1" ht="20.25" customHeight="1" thickBot="1" x14ac:dyDescent="0.25">
      <c r="A4" s="491" t="str">
        <f>'1 Consolidated Summary  Budget'!A5:C5</f>
        <v>Implementation period of the project:</v>
      </c>
      <c r="B4" s="492"/>
      <c r="C4" s="492"/>
      <c r="D4" s="492"/>
      <c r="E4" s="492"/>
      <c r="F4" s="493"/>
      <c r="G4" s="196" t="str">
        <f>'1 Consolidated Summary  Budget'!D5</f>
        <v>from:</v>
      </c>
      <c r="H4" s="197">
        <f>'1 Consolidated Summary  Budget'!E5</f>
        <v>0</v>
      </c>
      <c r="I4" s="197"/>
      <c r="J4" s="196" t="s">
        <v>66</v>
      </c>
      <c r="K4" s="198">
        <f>'1 Consolidated Summary  Budget'!I5</f>
        <v>0</v>
      </c>
      <c r="L4" s="196"/>
      <c r="M4" s="59"/>
      <c r="P4" s="3"/>
    </row>
    <row r="5" spans="1:17" s="8" customFormat="1" ht="26.25" customHeight="1" x14ac:dyDescent="0.2">
      <c r="A5" s="6"/>
      <c r="B5" s="7"/>
      <c r="H5" s="488" t="s">
        <v>147</v>
      </c>
      <c r="I5" s="468" t="s">
        <v>148</v>
      </c>
      <c r="J5" s="458" t="s">
        <v>13</v>
      </c>
      <c r="K5" s="466" t="s">
        <v>20</v>
      </c>
      <c r="L5" s="466" t="s">
        <v>67</v>
      </c>
      <c r="M5" s="458" t="s">
        <v>118</v>
      </c>
      <c r="N5" s="458" t="s">
        <v>119</v>
      </c>
      <c r="O5" s="466" t="s">
        <v>117</v>
      </c>
      <c r="P5" s="466" t="s">
        <v>120</v>
      </c>
      <c r="Q5" s="466" t="s">
        <v>121</v>
      </c>
    </row>
    <row r="6" spans="1:17" s="8" customFormat="1" ht="31.5" customHeight="1" thickBot="1" x14ac:dyDescent="0.25">
      <c r="A6" s="9"/>
      <c r="H6" s="489"/>
      <c r="I6" s="469"/>
      <c r="J6" s="465"/>
      <c r="K6" s="467"/>
      <c r="L6" s="501"/>
      <c r="M6" s="459"/>
      <c r="N6" s="459"/>
      <c r="O6" s="501"/>
      <c r="P6" s="501"/>
      <c r="Q6" s="501"/>
    </row>
    <row r="7" spans="1:17" s="8" customFormat="1" ht="28.5" customHeight="1" thickBot="1" x14ac:dyDescent="0.25">
      <c r="A7" s="9"/>
      <c r="H7" s="490"/>
      <c r="I7" s="470"/>
      <c r="J7" s="21" t="s">
        <v>11</v>
      </c>
      <c r="K7" s="21" t="s">
        <v>2</v>
      </c>
      <c r="L7" s="467"/>
      <c r="M7" s="460"/>
      <c r="N7" s="460"/>
      <c r="O7" s="501"/>
      <c r="P7" s="501"/>
      <c r="Q7" s="501"/>
    </row>
    <row r="8" spans="1:17" s="35" customFormat="1" ht="39" customHeight="1" thickBot="1" x14ac:dyDescent="0.25">
      <c r="A8" s="74">
        <v>1</v>
      </c>
      <c r="B8" s="461" t="s">
        <v>12</v>
      </c>
      <c r="C8" s="462"/>
      <c r="D8" s="462"/>
      <c r="E8" s="462"/>
      <c r="F8" s="462"/>
      <c r="G8" s="463"/>
      <c r="H8" s="32"/>
      <c r="I8" s="32"/>
      <c r="J8" s="33">
        <f>J9</f>
        <v>0</v>
      </c>
      <c r="K8" s="33"/>
      <c r="L8" s="34"/>
      <c r="M8" s="34"/>
      <c r="N8" s="185">
        <f>SUM(N9:N34)</f>
        <v>0</v>
      </c>
      <c r="O8" s="185">
        <f>SUM(O9:O34)</f>
        <v>0</v>
      </c>
      <c r="P8" s="185">
        <f>N8+O8</f>
        <v>0</v>
      </c>
      <c r="Q8" s="191"/>
    </row>
    <row r="9" spans="1:17" s="27" customFormat="1" ht="57" customHeight="1" x14ac:dyDescent="0.2">
      <c r="A9" s="16"/>
      <c r="B9" s="476" t="s">
        <v>162</v>
      </c>
      <c r="C9" s="477"/>
      <c r="D9" s="477"/>
      <c r="E9" s="477"/>
      <c r="F9" s="477"/>
      <c r="G9" s="478"/>
      <c r="H9" s="17"/>
      <c r="I9" s="19"/>
      <c r="J9" s="24">
        <f>SUM(J10:J34)</f>
        <v>0</v>
      </c>
      <c r="K9" s="24"/>
      <c r="L9" s="78"/>
      <c r="M9" s="216"/>
      <c r="N9" s="216"/>
      <c r="O9" s="217"/>
      <c r="P9" s="216"/>
      <c r="Q9" s="216"/>
    </row>
    <row r="10" spans="1:17" s="27" customFormat="1" x14ac:dyDescent="0.2">
      <c r="A10" s="2"/>
      <c r="B10" s="500"/>
      <c r="C10" s="500"/>
      <c r="D10" s="500"/>
      <c r="E10" s="500"/>
      <c r="F10" s="500"/>
      <c r="G10" s="500"/>
      <c r="H10" s="154"/>
      <c r="I10" s="154"/>
      <c r="J10" s="151"/>
      <c r="K10" s="321"/>
      <c r="L10" s="152"/>
      <c r="M10" s="26"/>
      <c r="N10" s="218">
        <f t="shared" ref="N10:N69" si="0">IF(M10="Yes",J10,0)</f>
        <v>0</v>
      </c>
      <c r="O10" s="234"/>
      <c r="P10" s="190">
        <f>N10+O10</f>
        <v>0</v>
      </c>
      <c r="Q10" s="190"/>
    </row>
    <row r="11" spans="1:17" s="27" customFormat="1" x14ac:dyDescent="0.2">
      <c r="A11" s="2"/>
      <c r="B11" s="455"/>
      <c r="C11" s="456"/>
      <c r="D11" s="456"/>
      <c r="E11" s="456"/>
      <c r="F11" s="456"/>
      <c r="G11" s="457"/>
      <c r="H11" s="153"/>
      <c r="I11" s="153"/>
      <c r="J11" s="151"/>
      <c r="K11" s="321"/>
      <c r="L11" s="152"/>
      <c r="M11" s="26"/>
      <c r="N11" s="218">
        <f t="shared" si="0"/>
        <v>0</v>
      </c>
      <c r="O11" s="234"/>
      <c r="P11" s="190">
        <f t="shared" ref="P11:P34" si="1">N11+O11</f>
        <v>0</v>
      </c>
      <c r="Q11" s="190"/>
    </row>
    <row r="12" spans="1:17" s="35" customFormat="1" x14ac:dyDescent="0.2">
      <c r="A12" s="2"/>
      <c r="B12" s="455"/>
      <c r="C12" s="456"/>
      <c r="D12" s="456"/>
      <c r="E12" s="456"/>
      <c r="F12" s="456"/>
      <c r="G12" s="457"/>
      <c r="H12" s="153"/>
      <c r="I12" s="153"/>
      <c r="J12" s="151"/>
      <c r="K12" s="321"/>
      <c r="L12" s="152"/>
      <c r="M12" s="26"/>
      <c r="N12" s="218">
        <f t="shared" si="0"/>
        <v>0</v>
      </c>
      <c r="O12" s="234"/>
      <c r="P12" s="190">
        <f t="shared" si="1"/>
        <v>0</v>
      </c>
      <c r="Q12" s="30"/>
    </row>
    <row r="13" spans="1:17" s="25" customFormat="1" ht="15.75" x14ac:dyDescent="0.2">
      <c r="A13" s="2"/>
      <c r="B13" s="455"/>
      <c r="C13" s="456"/>
      <c r="D13" s="456"/>
      <c r="E13" s="456"/>
      <c r="F13" s="456"/>
      <c r="G13" s="457"/>
      <c r="H13" s="153"/>
      <c r="I13" s="153"/>
      <c r="J13" s="151"/>
      <c r="K13" s="321"/>
      <c r="L13" s="152"/>
      <c r="M13" s="26"/>
      <c r="N13" s="218">
        <f t="shared" si="0"/>
        <v>0</v>
      </c>
      <c r="O13" s="234"/>
      <c r="P13" s="190">
        <f t="shared" si="1"/>
        <v>0</v>
      </c>
      <c r="Q13" s="219"/>
    </row>
    <row r="14" spans="1:17" s="27" customFormat="1" x14ac:dyDescent="0.2">
      <c r="A14" s="2"/>
      <c r="B14" s="455"/>
      <c r="C14" s="456"/>
      <c r="D14" s="456"/>
      <c r="E14" s="456"/>
      <c r="F14" s="456"/>
      <c r="G14" s="457"/>
      <c r="H14" s="153"/>
      <c r="I14" s="153"/>
      <c r="J14" s="151"/>
      <c r="K14" s="321"/>
      <c r="L14" s="152"/>
      <c r="M14" s="26"/>
      <c r="N14" s="218">
        <f t="shared" si="0"/>
        <v>0</v>
      </c>
      <c r="O14" s="234"/>
      <c r="P14" s="190">
        <f t="shared" si="1"/>
        <v>0</v>
      </c>
      <c r="Q14" s="190"/>
    </row>
    <row r="15" spans="1:17" s="27" customFormat="1" x14ac:dyDescent="0.2">
      <c r="A15" s="2"/>
      <c r="B15" s="455"/>
      <c r="C15" s="456"/>
      <c r="D15" s="456"/>
      <c r="E15" s="456"/>
      <c r="F15" s="456"/>
      <c r="G15" s="457"/>
      <c r="H15" s="153"/>
      <c r="I15" s="153"/>
      <c r="J15" s="151"/>
      <c r="K15" s="321"/>
      <c r="L15" s="152"/>
      <c r="M15" s="26"/>
      <c r="N15" s="218">
        <f t="shared" si="0"/>
        <v>0</v>
      </c>
      <c r="O15" s="234"/>
      <c r="P15" s="190">
        <f t="shared" si="1"/>
        <v>0</v>
      </c>
      <c r="Q15" s="190"/>
    </row>
    <row r="16" spans="1:17" s="27" customFormat="1" x14ac:dyDescent="0.2">
      <c r="A16" s="2"/>
      <c r="B16" s="455"/>
      <c r="C16" s="456"/>
      <c r="D16" s="456"/>
      <c r="E16" s="456"/>
      <c r="F16" s="456"/>
      <c r="G16" s="457"/>
      <c r="H16" s="153"/>
      <c r="I16" s="153"/>
      <c r="J16" s="151"/>
      <c r="K16" s="321"/>
      <c r="L16" s="152"/>
      <c r="M16" s="26"/>
      <c r="N16" s="218">
        <f t="shared" si="0"/>
        <v>0</v>
      </c>
      <c r="O16" s="234"/>
      <c r="P16" s="190">
        <f t="shared" si="1"/>
        <v>0</v>
      </c>
      <c r="Q16" s="190"/>
    </row>
    <row r="17" spans="1:17" s="25" customFormat="1" ht="15.75" x14ac:dyDescent="0.2">
      <c r="A17" s="2"/>
      <c r="B17" s="455"/>
      <c r="C17" s="456"/>
      <c r="D17" s="456"/>
      <c r="E17" s="456"/>
      <c r="F17" s="456"/>
      <c r="G17" s="457"/>
      <c r="H17" s="153"/>
      <c r="I17" s="153"/>
      <c r="J17" s="151"/>
      <c r="K17" s="321"/>
      <c r="L17" s="152"/>
      <c r="M17" s="26"/>
      <c r="N17" s="218">
        <f t="shared" si="0"/>
        <v>0</v>
      </c>
      <c r="O17" s="234"/>
      <c r="P17" s="190">
        <f t="shared" si="1"/>
        <v>0</v>
      </c>
      <c r="Q17" s="219"/>
    </row>
    <row r="18" spans="1:17" s="25" customFormat="1" ht="15.75" x14ac:dyDescent="0.2">
      <c r="A18" s="2"/>
      <c r="B18" s="455"/>
      <c r="C18" s="456"/>
      <c r="D18" s="456"/>
      <c r="E18" s="456"/>
      <c r="F18" s="456"/>
      <c r="G18" s="457"/>
      <c r="H18" s="153"/>
      <c r="I18" s="153"/>
      <c r="J18" s="151"/>
      <c r="K18" s="321"/>
      <c r="L18" s="152"/>
      <c r="M18" s="26"/>
      <c r="N18" s="218">
        <f t="shared" si="0"/>
        <v>0</v>
      </c>
      <c r="O18" s="234"/>
      <c r="P18" s="190">
        <f t="shared" si="1"/>
        <v>0</v>
      </c>
      <c r="Q18" s="219"/>
    </row>
    <row r="19" spans="1:17" s="27" customFormat="1" x14ac:dyDescent="0.2">
      <c r="A19" s="2"/>
      <c r="B19" s="455"/>
      <c r="C19" s="456"/>
      <c r="D19" s="456"/>
      <c r="E19" s="456"/>
      <c r="F19" s="456"/>
      <c r="G19" s="457"/>
      <c r="H19" s="153"/>
      <c r="I19" s="153"/>
      <c r="J19" s="151"/>
      <c r="K19" s="321"/>
      <c r="L19" s="152"/>
      <c r="M19" s="26"/>
      <c r="N19" s="218">
        <f t="shared" si="0"/>
        <v>0</v>
      </c>
      <c r="O19" s="234"/>
      <c r="P19" s="190">
        <f t="shared" si="1"/>
        <v>0</v>
      </c>
      <c r="Q19" s="190"/>
    </row>
    <row r="20" spans="1:17" s="27" customFormat="1" x14ac:dyDescent="0.2">
      <c r="A20" s="2"/>
      <c r="B20" s="455"/>
      <c r="C20" s="456"/>
      <c r="D20" s="456"/>
      <c r="E20" s="456"/>
      <c r="F20" s="456"/>
      <c r="G20" s="457"/>
      <c r="H20" s="153"/>
      <c r="I20" s="153"/>
      <c r="J20" s="151"/>
      <c r="K20" s="321"/>
      <c r="L20" s="152"/>
      <c r="M20" s="26"/>
      <c r="N20" s="218">
        <f t="shared" si="0"/>
        <v>0</v>
      </c>
      <c r="O20" s="234"/>
      <c r="P20" s="190">
        <f t="shared" si="1"/>
        <v>0</v>
      </c>
      <c r="Q20" s="190"/>
    </row>
    <row r="21" spans="1:17" s="27" customFormat="1" x14ac:dyDescent="0.2">
      <c r="A21" s="2"/>
      <c r="B21" s="455"/>
      <c r="C21" s="456"/>
      <c r="D21" s="456"/>
      <c r="E21" s="456"/>
      <c r="F21" s="456"/>
      <c r="G21" s="457"/>
      <c r="H21" s="153"/>
      <c r="I21" s="153"/>
      <c r="J21" s="151"/>
      <c r="K21" s="321"/>
      <c r="L21" s="152"/>
      <c r="M21" s="26"/>
      <c r="N21" s="218">
        <f t="shared" si="0"/>
        <v>0</v>
      </c>
      <c r="O21" s="234"/>
      <c r="P21" s="190">
        <f t="shared" si="1"/>
        <v>0</v>
      </c>
      <c r="Q21" s="190"/>
    </row>
    <row r="22" spans="1:17" s="25" customFormat="1" ht="15.75" x14ac:dyDescent="0.2">
      <c r="A22" s="2"/>
      <c r="B22" s="455"/>
      <c r="C22" s="456"/>
      <c r="D22" s="456"/>
      <c r="E22" s="456"/>
      <c r="F22" s="456"/>
      <c r="G22" s="457"/>
      <c r="H22" s="153"/>
      <c r="I22" s="153"/>
      <c r="J22" s="151"/>
      <c r="K22" s="321"/>
      <c r="L22" s="152"/>
      <c r="M22" s="26"/>
      <c r="N22" s="218">
        <f t="shared" si="0"/>
        <v>0</v>
      </c>
      <c r="O22" s="234"/>
      <c r="P22" s="190">
        <f t="shared" si="1"/>
        <v>0</v>
      </c>
      <c r="Q22" s="219"/>
    </row>
    <row r="23" spans="1:17" s="29" customFormat="1" x14ac:dyDescent="0.2">
      <c r="A23" s="2"/>
      <c r="B23" s="455"/>
      <c r="C23" s="456"/>
      <c r="D23" s="456"/>
      <c r="E23" s="456"/>
      <c r="F23" s="456"/>
      <c r="G23" s="457"/>
      <c r="H23" s="153"/>
      <c r="I23" s="153"/>
      <c r="J23" s="151"/>
      <c r="K23" s="321"/>
      <c r="L23" s="152"/>
      <c r="M23" s="26"/>
      <c r="N23" s="218">
        <f t="shared" si="0"/>
        <v>0</v>
      </c>
      <c r="O23" s="234"/>
      <c r="P23" s="190">
        <f t="shared" si="1"/>
        <v>0</v>
      </c>
      <c r="Q23" s="190"/>
    </row>
    <row r="24" spans="1:17" s="27" customFormat="1" x14ac:dyDescent="0.2">
      <c r="A24" s="2"/>
      <c r="B24" s="455"/>
      <c r="C24" s="456"/>
      <c r="D24" s="456"/>
      <c r="E24" s="456"/>
      <c r="F24" s="456"/>
      <c r="G24" s="457"/>
      <c r="H24" s="153"/>
      <c r="I24" s="153"/>
      <c r="J24" s="151"/>
      <c r="K24" s="321"/>
      <c r="L24" s="152"/>
      <c r="M24" s="26"/>
      <c r="N24" s="218">
        <f t="shared" si="0"/>
        <v>0</v>
      </c>
      <c r="O24" s="234"/>
      <c r="P24" s="190">
        <f t="shared" si="1"/>
        <v>0</v>
      </c>
      <c r="Q24" s="190"/>
    </row>
    <row r="25" spans="1:17" s="29" customFormat="1" x14ac:dyDescent="0.2">
      <c r="A25" s="2"/>
      <c r="B25" s="455"/>
      <c r="C25" s="456"/>
      <c r="D25" s="456"/>
      <c r="E25" s="456"/>
      <c r="F25" s="456"/>
      <c r="G25" s="457"/>
      <c r="H25" s="153"/>
      <c r="I25" s="153"/>
      <c r="J25" s="151"/>
      <c r="K25" s="321"/>
      <c r="L25" s="152"/>
      <c r="M25" s="26"/>
      <c r="N25" s="218">
        <f t="shared" si="0"/>
        <v>0</v>
      </c>
      <c r="O25" s="234"/>
      <c r="P25" s="190">
        <f t="shared" si="1"/>
        <v>0</v>
      </c>
      <c r="Q25" s="190"/>
    </row>
    <row r="26" spans="1:17" s="25" customFormat="1" ht="15.75" x14ac:dyDescent="0.2">
      <c r="A26" s="2"/>
      <c r="B26" s="455"/>
      <c r="C26" s="456"/>
      <c r="D26" s="456"/>
      <c r="E26" s="456"/>
      <c r="F26" s="456"/>
      <c r="G26" s="457"/>
      <c r="H26" s="153"/>
      <c r="I26" s="153"/>
      <c r="J26" s="151"/>
      <c r="K26" s="321"/>
      <c r="L26" s="152"/>
      <c r="M26" s="26"/>
      <c r="N26" s="218">
        <f t="shared" si="0"/>
        <v>0</v>
      </c>
      <c r="O26" s="234"/>
      <c r="P26" s="190">
        <f t="shared" si="1"/>
        <v>0</v>
      </c>
      <c r="Q26" s="219"/>
    </row>
    <row r="27" spans="1:17" s="27" customFormat="1" x14ac:dyDescent="0.2">
      <c r="A27" s="2"/>
      <c r="B27" s="455"/>
      <c r="C27" s="456"/>
      <c r="D27" s="456"/>
      <c r="E27" s="456"/>
      <c r="F27" s="456"/>
      <c r="G27" s="457"/>
      <c r="H27" s="153"/>
      <c r="I27" s="153"/>
      <c r="J27" s="151"/>
      <c r="K27" s="321"/>
      <c r="L27" s="152"/>
      <c r="M27" s="26"/>
      <c r="N27" s="218">
        <f t="shared" si="0"/>
        <v>0</v>
      </c>
      <c r="O27" s="234"/>
      <c r="P27" s="190">
        <f t="shared" si="1"/>
        <v>0</v>
      </c>
      <c r="Q27" s="190"/>
    </row>
    <row r="28" spans="1:17" s="27" customFormat="1" x14ac:dyDescent="0.2">
      <c r="A28" s="2"/>
      <c r="B28" s="455"/>
      <c r="C28" s="456"/>
      <c r="D28" s="456"/>
      <c r="E28" s="456"/>
      <c r="F28" s="456"/>
      <c r="G28" s="457"/>
      <c r="H28" s="153"/>
      <c r="I28" s="153"/>
      <c r="J28" s="151"/>
      <c r="K28" s="321"/>
      <c r="L28" s="152"/>
      <c r="M28" s="26"/>
      <c r="N28" s="218">
        <f t="shared" si="0"/>
        <v>0</v>
      </c>
      <c r="O28" s="234"/>
      <c r="P28" s="190">
        <f t="shared" si="1"/>
        <v>0</v>
      </c>
      <c r="Q28" s="190"/>
    </row>
    <row r="29" spans="1:17" s="27" customFormat="1" x14ac:dyDescent="0.2">
      <c r="A29" s="2"/>
      <c r="B29" s="455"/>
      <c r="C29" s="456"/>
      <c r="D29" s="456"/>
      <c r="E29" s="456"/>
      <c r="F29" s="456"/>
      <c r="G29" s="457"/>
      <c r="H29" s="153"/>
      <c r="I29" s="153"/>
      <c r="J29" s="151"/>
      <c r="K29" s="321"/>
      <c r="L29" s="152"/>
      <c r="M29" s="26"/>
      <c r="N29" s="218">
        <f t="shared" si="0"/>
        <v>0</v>
      </c>
      <c r="O29" s="234"/>
      <c r="P29" s="190">
        <f t="shared" si="1"/>
        <v>0</v>
      </c>
      <c r="Q29" s="190"/>
    </row>
    <row r="30" spans="1:17" s="25" customFormat="1" ht="15.75" x14ac:dyDescent="0.2">
      <c r="A30" s="2"/>
      <c r="B30" s="455"/>
      <c r="C30" s="456"/>
      <c r="D30" s="456"/>
      <c r="E30" s="456"/>
      <c r="F30" s="456"/>
      <c r="G30" s="457"/>
      <c r="H30" s="153"/>
      <c r="I30" s="153"/>
      <c r="J30" s="151"/>
      <c r="K30" s="321"/>
      <c r="L30" s="152"/>
      <c r="M30" s="26"/>
      <c r="N30" s="218">
        <f t="shared" si="0"/>
        <v>0</v>
      </c>
      <c r="O30" s="234"/>
      <c r="P30" s="190">
        <f t="shared" si="1"/>
        <v>0</v>
      </c>
      <c r="Q30" s="219"/>
    </row>
    <row r="31" spans="1:17" s="25" customFormat="1" ht="15.75" x14ac:dyDescent="0.2">
      <c r="A31" s="2"/>
      <c r="B31" s="455"/>
      <c r="C31" s="456"/>
      <c r="D31" s="456"/>
      <c r="E31" s="456"/>
      <c r="F31" s="456"/>
      <c r="G31" s="457"/>
      <c r="H31" s="153"/>
      <c r="I31" s="153"/>
      <c r="J31" s="151"/>
      <c r="K31" s="321"/>
      <c r="L31" s="152"/>
      <c r="M31" s="26"/>
      <c r="N31" s="218">
        <f t="shared" si="0"/>
        <v>0</v>
      </c>
      <c r="O31" s="234"/>
      <c r="P31" s="190">
        <f t="shared" si="1"/>
        <v>0</v>
      </c>
      <c r="Q31" s="219"/>
    </row>
    <row r="32" spans="1:17" s="27" customFormat="1" x14ac:dyDescent="0.2">
      <c r="A32" s="2"/>
      <c r="B32" s="455"/>
      <c r="C32" s="456"/>
      <c r="D32" s="456"/>
      <c r="E32" s="456"/>
      <c r="F32" s="456"/>
      <c r="G32" s="457"/>
      <c r="H32" s="153"/>
      <c r="I32" s="153"/>
      <c r="J32" s="151"/>
      <c r="K32" s="321"/>
      <c r="L32" s="152"/>
      <c r="M32" s="26"/>
      <c r="N32" s="218">
        <f t="shared" si="0"/>
        <v>0</v>
      </c>
      <c r="O32" s="234"/>
      <c r="P32" s="190">
        <f t="shared" si="1"/>
        <v>0</v>
      </c>
      <c r="Q32" s="190"/>
    </row>
    <row r="33" spans="1:17" s="27" customFormat="1" x14ac:dyDescent="0.2">
      <c r="A33" s="2"/>
      <c r="B33" s="455"/>
      <c r="C33" s="456"/>
      <c r="D33" s="456"/>
      <c r="E33" s="456"/>
      <c r="F33" s="456"/>
      <c r="G33" s="457"/>
      <c r="H33" s="153"/>
      <c r="I33" s="153"/>
      <c r="J33" s="151"/>
      <c r="K33" s="321"/>
      <c r="L33" s="152"/>
      <c r="M33" s="26"/>
      <c r="N33" s="218">
        <f t="shared" si="0"/>
        <v>0</v>
      </c>
      <c r="O33" s="234"/>
      <c r="P33" s="190">
        <f t="shared" si="1"/>
        <v>0</v>
      </c>
      <c r="Q33" s="190"/>
    </row>
    <row r="34" spans="1:17" s="27" customFormat="1" x14ac:dyDescent="0.2">
      <c r="A34" s="2"/>
      <c r="B34" s="455"/>
      <c r="C34" s="456"/>
      <c r="D34" s="456"/>
      <c r="E34" s="456"/>
      <c r="F34" s="456"/>
      <c r="G34" s="457"/>
      <c r="H34" s="153"/>
      <c r="I34" s="153"/>
      <c r="J34" s="151"/>
      <c r="K34" s="321"/>
      <c r="L34" s="152"/>
      <c r="M34" s="26"/>
      <c r="N34" s="220">
        <f t="shared" si="0"/>
        <v>0</v>
      </c>
      <c r="O34" s="234"/>
      <c r="P34" s="190">
        <f t="shared" si="1"/>
        <v>0</v>
      </c>
      <c r="Q34" s="190"/>
    </row>
    <row r="35" spans="1:17" s="27" customFormat="1" ht="39" customHeight="1" x14ac:dyDescent="0.2">
      <c r="A35" s="31">
        <v>2</v>
      </c>
      <c r="B35" s="461" t="s">
        <v>142</v>
      </c>
      <c r="C35" s="462"/>
      <c r="D35" s="462"/>
      <c r="E35" s="462"/>
      <c r="F35" s="462"/>
      <c r="G35" s="463"/>
      <c r="H35" s="32"/>
      <c r="I35" s="32"/>
      <c r="J35" s="33">
        <f>SUM(J36:J55)</f>
        <v>0</v>
      </c>
      <c r="K35" s="33"/>
      <c r="L35" s="34"/>
      <c r="M35" s="34"/>
      <c r="N35" s="221">
        <f>SUM(N36:N55)</f>
        <v>0</v>
      </c>
      <c r="O35" s="221">
        <f>SUM(O36:O55)</f>
        <v>0</v>
      </c>
      <c r="P35" s="221">
        <f>N35+O35</f>
        <v>0</v>
      </c>
      <c r="Q35" s="34"/>
    </row>
    <row r="36" spans="1:17" s="27" customFormat="1" x14ac:dyDescent="0.2">
      <c r="A36" s="2"/>
      <c r="B36" s="464"/>
      <c r="C36" s="464"/>
      <c r="D36" s="464"/>
      <c r="E36" s="464"/>
      <c r="F36" s="464"/>
      <c r="G36" s="464"/>
      <c r="H36" s="155"/>
      <c r="I36" s="155"/>
      <c r="J36" s="151"/>
      <c r="K36" s="245"/>
      <c r="L36" s="152"/>
      <c r="M36" s="26"/>
      <c r="N36" s="222">
        <f t="shared" si="0"/>
        <v>0</v>
      </c>
      <c r="O36" s="234"/>
      <c r="P36" s="192">
        <f>N36+O36</f>
        <v>0</v>
      </c>
      <c r="Q36" s="190"/>
    </row>
    <row r="37" spans="1:17" s="27" customFormat="1" x14ac:dyDescent="0.2">
      <c r="A37" s="2"/>
      <c r="B37" s="464"/>
      <c r="C37" s="464"/>
      <c r="D37" s="464"/>
      <c r="E37" s="464"/>
      <c r="F37" s="464"/>
      <c r="G37" s="464"/>
      <c r="H37" s="155"/>
      <c r="I37" s="155"/>
      <c r="J37" s="151"/>
      <c r="K37" s="245"/>
      <c r="L37" s="152"/>
      <c r="M37" s="26"/>
      <c r="N37" s="218">
        <f t="shared" si="0"/>
        <v>0</v>
      </c>
      <c r="O37" s="234"/>
      <c r="P37" s="192">
        <f t="shared" ref="P37:P55" si="2">N37+O37</f>
        <v>0</v>
      </c>
      <c r="Q37" s="190"/>
    </row>
    <row r="38" spans="1:17" s="27" customFormat="1" x14ac:dyDescent="0.2">
      <c r="A38" s="2"/>
      <c r="B38" s="464"/>
      <c r="C38" s="464"/>
      <c r="D38" s="464"/>
      <c r="E38" s="464"/>
      <c r="F38" s="464"/>
      <c r="G38" s="464"/>
      <c r="H38" s="155"/>
      <c r="I38" s="155"/>
      <c r="J38" s="151"/>
      <c r="K38" s="245"/>
      <c r="L38" s="152"/>
      <c r="M38" s="26"/>
      <c r="N38" s="218">
        <f t="shared" si="0"/>
        <v>0</v>
      </c>
      <c r="O38" s="234"/>
      <c r="P38" s="192">
        <f t="shared" si="2"/>
        <v>0</v>
      </c>
      <c r="Q38" s="190"/>
    </row>
    <row r="39" spans="1:17" s="27" customFormat="1" x14ac:dyDescent="0.2">
      <c r="A39" s="2"/>
      <c r="B39" s="464"/>
      <c r="C39" s="464"/>
      <c r="D39" s="464"/>
      <c r="E39" s="464"/>
      <c r="F39" s="464"/>
      <c r="G39" s="464"/>
      <c r="H39" s="155"/>
      <c r="I39" s="155"/>
      <c r="J39" s="151"/>
      <c r="K39" s="245"/>
      <c r="L39" s="152"/>
      <c r="M39" s="26"/>
      <c r="N39" s="218">
        <f t="shared" si="0"/>
        <v>0</v>
      </c>
      <c r="O39" s="234"/>
      <c r="P39" s="192">
        <f t="shared" si="2"/>
        <v>0</v>
      </c>
      <c r="Q39" s="190"/>
    </row>
    <row r="40" spans="1:17" s="27" customFormat="1" x14ac:dyDescent="0.2">
      <c r="A40" s="2"/>
      <c r="B40" s="464"/>
      <c r="C40" s="464"/>
      <c r="D40" s="464"/>
      <c r="E40" s="464"/>
      <c r="F40" s="464"/>
      <c r="G40" s="464"/>
      <c r="H40" s="155"/>
      <c r="I40" s="155"/>
      <c r="J40" s="151"/>
      <c r="K40" s="245"/>
      <c r="L40" s="152"/>
      <c r="M40" s="26"/>
      <c r="N40" s="218">
        <f t="shared" si="0"/>
        <v>0</v>
      </c>
      <c r="O40" s="234"/>
      <c r="P40" s="192">
        <f t="shared" si="2"/>
        <v>0</v>
      </c>
      <c r="Q40" s="190"/>
    </row>
    <row r="41" spans="1:17" s="37" customFormat="1" ht="15.75" x14ac:dyDescent="0.2">
      <c r="A41" s="2"/>
      <c r="B41" s="464"/>
      <c r="C41" s="464"/>
      <c r="D41" s="464"/>
      <c r="E41" s="464"/>
      <c r="F41" s="464"/>
      <c r="G41" s="464"/>
      <c r="H41" s="155"/>
      <c r="I41" s="155"/>
      <c r="J41" s="151"/>
      <c r="K41" s="245"/>
      <c r="L41" s="152"/>
      <c r="M41" s="26"/>
      <c r="N41" s="218">
        <f t="shared" si="0"/>
        <v>0</v>
      </c>
      <c r="O41" s="234"/>
      <c r="P41" s="192">
        <f t="shared" si="2"/>
        <v>0</v>
      </c>
      <c r="Q41" s="219"/>
    </row>
    <row r="42" spans="1:17" s="29" customFormat="1" x14ac:dyDescent="0.2">
      <c r="A42" s="2"/>
      <c r="B42" s="464"/>
      <c r="C42" s="464"/>
      <c r="D42" s="464"/>
      <c r="E42" s="464"/>
      <c r="F42" s="464"/>
      <c r="G42" s="464"/>
      <c r="H42" s="155"/>
      <c r="I42" s="155"/>
      <c r="J42" s="151"/>
      <c r="K42" s="245"/>
      <c r="L42" s="152"/>
      <c r="M42" s="26"/>
      <c r="N42" s="218">
        <f t="shared" si="0"/>
        <v>0</v>
      </c>
      <c r="O42" s="234"/>
      <c r="P42" s="192">
        <f t="shared" si="2"/>
        <v>0</v>
      </c>
      <c r="Q42" s="190"/>
    </row>
    <row r="43" spans="1:17" s="29" customFormat="1" x14ac:dyDescent="0.2">
      <c r="A43" s="2"/>
      <c r="B43" s="464"/>
      <c r="C43" s="464"/>
      <c r="D43" s="464"/>
      <c r="E43" s="464"/>
      <c r="F43" s="464"/>
      <c r="G43" s="464"/>
      <c r="H43" s="155"/>
      <c r="I43" s="155"/>
      <c r="J43" s="151"/>
      <c r="K43" s="245"/>
      <c r="L43" s="152"/>
      <c r="M43" s="26"/>
      <c r="N43" s="218">
        <f t="shared" si="0"/>
        <v>0</v>
      </c>
      <c r="O43" s="234"/>
      <c r="P43" s="192">
        <f t="shared" si="2"/>
        <v>0</v>
      </c>
      <c r="Q43" s="190"/>
    </row>
    <row r="44" spans="1:17" s="29" customFormat="1" x14ac:dyDescent="0.2">
      <c r="A44" s="2"/>
      <c r="B44" s="464"/>
      <c r="C44" s="464"/>
      <c r="D44" s="464"/>
      <c r="E44" s="464"/>
      <c r="F44" s="464"/>
      <c r="G44" s="464"/>
      <c r="H44" s="155"/>
      <c r="I44" s="155"/>
      <c r="J44" s="151"/>
      <c r="K44" s="245"/>
      <c r="L44" s="152"/>
      <c r="M44" s="26"/>
      <c r="N44" s="218">
        <f t="shared" si="0"/>
        <v>0</v>
      </c>
      <c r="O44" s="234"/>
      <c r="P44" s="192">
        <f t="shared" si="2"/>
        <v>0</v>
      </c>
      <c r="Q44" s="190"/>
    </row>
    <row r="45" spans="1:17" s="29" customFormat="1" x14ac:dyDescent="0.2">
      <c r="A45" s="2"/>
      <c r="B45" s="464"/>
      <c r="C45" s="464"/>
      <c r="D45" s="464"/>
      <c r="E45" s="464"/>
      <c r="F45" s="464"/>
      <c r="G45" s="464"/>
      <c r="H45" s="155"/>
      <c r="I45" s="155"/>
      <c r="J45" s="151"/>
      <c r="K45" s="245"/>
      <c r="L45" s="152"/>
      <c r="M45" s="26"/>
      <c r="N45" s="218">
        <f t="shared" si="0"/>
        <v>0</v>
      </c>
      <c r="O45" s="234"/>
      <c r="P45" s="192">
        <f t="shared" si="2"/>
        <v>0</v>
      </c>
      <c r="Q45" s="190"/>
    </row>
    <row r="46" spans="1:17" s="29" customFormat="1" x14ac:dyDescent="0.2">
      <c r="A46" s="2"/>
      <c r="B46" s="464"/>
      <c r="C46" s="464"/>
      <c r="D46" s="464"/>
      <c r="E46" s="464"/>
      <c r="F46" s="464"/>
      <c r="G46" s="464"/>
      <c r="H46" s="155"/>
      <c r="I46" s="155"/>
      <c r="J46" s="151"/>
      <c r="K46" s="245"/>
      <c r="L46" s="152"/>
      <c r="M46" s="26"/>
      <c r="N46" s="218">
        <f t="shared" si="0"/>
        <v>0</v>
      </c>
      <c r="O46" s="234"/>
      <c r="P46" s="192">
        <f t="shared" si="2"/>
        <v>0</v>
      </c>
      <c r="Q46" s="190"/>
    </row>
    <row r="47" spans="1:17" s="29" customFormat="1" x14ac:dyDescent="0.2">
      <c r="A47" s="2"/>
      <c r="B47" s="464"/>
      <c r="C47" s="464"/>
      <c r="D47" s="464"/>
      <c r="E47" s="464"/>
      <c r="F47" s="464"/>
      <c r="G47" s="464"/>
      <c r="H47" s="155"/>
      <c r="I47" s="155"/>
      <c r="J47" s="151"/>
      <c r="K47" s="245"/>
      <c r="L47" s="152"/>
      <c r="M47" s="26"/>
      <c r="N47" s="218">
        <f t="shared" si="0"/>
        <v>0</v>
      </c>
      <c r="O47" s="234"/>
      <c r="P47" s="192">
        <f t="shared" si="2"/>
        <v>0</v>
      </c>
      <c r="Q47" s="190"/>
    </row>
    <row r="48" spans="1:17" s="29" customFormat="1" x14ac:dyDescent="0.2">
      <c r="A48" s="2"/>
      <c r="B48" s="455"/>
      <c r="C48" s="456"/>
      <c r="D48" s="456"/>
      <c r="E48" s="456"/>
      <c r="F48" s="456"/>
      <c r="G48" s="457"/>
      <c r="H48" s="156"/>
      <c r="I48" s="156"/>
      <c r="J48" s="151"/>
      <c r="K48" s="245"/>
      <c r="L48" s="152"/>
      <c r="M48" s="26"/>
      <c r="N48" s="218">
        <f t="shared" si="0"/>
        <v>0</v>
      </c>
      <c r="O48" s="234"/>
      <c r="P48" s="192">
        <f t="shared" si="2"/>
        <v>0</v>
      </c>
      <c r="Q48" s="190"/>
    </row>
    <row r="49" spans="1:17" s="25" customFormat="1" ht="15.75" x14ac:dyDescent="0.2">
      <c r="A49" s="2"/>
      <c r="B49" s="455"/>
      <c r="C49" s="456"/>
      <c r="D49" s="456"/>
      <c r="E49" s="456"/>
      <c r="F49" s="456"/>
      <c r="G49" s="457"/>
      <c r="H49" s="156"/>
      <c r="I49" s="156"/>
      <c r="J49" s="151"/>
      <c r="K49" s="245"/>
      <c r="L49" s="152"/>
      <c r="M49" s="26"/>
      <c r="N49" s="218">
        <f t="shared" si="0"/>
        <v>0</v>
      </c>
      <c r="O49" s="234"/>
      <c r="P49" s="192">
        <f t="shared" si="2"/>
        <v>0</v>
      </c>
      <c r="Q49" s="219"/>
    </row>
    <row r="50" spans="1:17" s="29" customFormat="1" x14ac:dyDescent="0.2">
      <c r="A50" s="2"/>
      <c r="B50" s="455"/>
      <c r="C50" s="456"/>
      <c r="D50" s="456"/>
      <c r="E50" s="456"/>
      <c r="F50" s="456"/>
      <c r="G50" s="457"/>
      <c r="H50" s="156"/>
      <c r="I50" s="156"/>
      <c r="J50" s="151"/>
      <c r="K50" s="245"/>
      <c r="L50" s="152"/>
      <c r="M50" s="26"/>
      <c r="N50" s="218">
        <f t="shared" si="0"/>
        <v>0</v>
      </c>
      <c r="O50" s="234"/>
      <c r="P50" s="192">
        <f t="shared" si="2"/>
        <v>0</v>
      </c>
      <c r="Q50" s="190"/>
    </row>
    <row r="51" spans="1:17" s="29" customFormat="1" x14ac:dyDescent="0.2">
      <c r="A51" s="2"/>
      <c r="B51" s="464"/>
      <c r="C51" s="464"/>
      <c r="D51" s="464"/>
      <c r="E51" s="464"/>
      <c r="F51" s="464"/>
      <c r="G51" s="464"/>
      <c r="H51" s="155"/>
      <c r="I51" s="155"/>
      <c r="J51" s="151"/>
      <c r="K51" s="245"/>
      <c r="L51" s="152"/>
      <c r="M51" s="26"/>
      <c r="N51" s="218">
        <f t="shared" si="0"/>
        <v>0</v>
      </c>
      <c r="O51" s="234"/>
      <c r="P51" s="192">
        <f t="shared" si="2"/>
        <v>0</v>
      </c>
      <c r="Q51" s="190"/>
    </row>
    <row r="52" spans="1:17" s="29" customFormat="1" x14ac:dyDescent="0.2">
      <c r="A52" s="2"/>
      <c r="B52" s="464"/>
      <c r="C52" s="464"/>
      <c r="D52" s="464"/>
      <c r="E52" s="464"/>
      <c r="F52" s="464"/>
      <c r="G52" s="464"/>
      <c r="H52" s="155"/>
      <c r="I52" s="155"/>
      <c r="J52" s="151"/>
      <c r="K52" s="245"/>
      <c r="L52" s="152"/>
      <c r="M52" s="26"/>
      <c r="N52" s="218">
        <f t="shared" si="0"/>
        <v>0</v>
      </c>
      <c r="O52" s="234"/>
      <c r="P52" s="192">
        <f t="shared" si="2"/>
        <v>0</v>
      </c>
      <c r="Q52" s="190"/>
    </row>
    <row r="53" spans="1:17" s="29" customFormat="1" x14ac:dyDescent="0.2">
      <c r="A53" s="2"/>
      <c r="B53" s="464"/>
      <c r="C53" s="464"/>
      <c r="D53" s="464"/>
      <c r="E53" s="464"/>
      <c r="F53" s="464"/>
      <c r="G53" s="464"/>
      <c r="H53" s="155"/>
      <c r="I53" s="155"/>
      <c r="J53" s="151"/>
      <c r="K53" s="245"/>
      <c r="L53" s="152"/>
      <c r="M53" s="26"/>
      <c r="N53" s="218">
        <f t="shared" si="0"/>
        <v>0</v>
      </c>
      <c r="O53" s="234"/>
      <c r="P53" s="192">
        <f t="shared" si="2"/>
        <v>0</v>
      </c>
      <c r="Q53" s="190"/>
    </row>
    <row r="54" spans="1:17" s="29" customFormat="1" x14ac:dyDescent="0.2">
      <c r="A54" s="2"/>
      <c r="B54" s="464"/>
      <c r="C54" s="464"/>
      <c r="D54" s="464"/>
      <c r="E54" s="464"/>
      <c r="F54" s="464"/>
      <c r="G54" s="464"/>
      <c r="H54" s="153"/>
      <c r="I54" s="153"/>
      <c r="J54" s="151"/>
      <c r="K54" s="245"/>
      <c r="L54" s="152"/>
      <c r="M54" s="26"/>
      <c r="N54" s="218">
        <f t="shared" si="0"/>
        <v>0</v>
      </c>
      <c r="O54" s="234"/>
      <c r="P54" s="192">
        <f t="shared" si="2"/>
        <v>0</v>
      </c>
      <c r="Q54" s="190"/>
    </row>
    <row r="55" spans="1:17" s="29" customFormat="1" x14ac:dyDescent="0.2">
      <c r="A55" s="2"/>
      <c r="B55" s="464"/>
      <c r="C55" s="464"/>
      <c r="D55" s="464"/>
      <c r="E55" s="464"/>
      <c r="F55" s="464"/>
      <c r="G55" s="464"/>
      <c r="H55" s="153"/>
      <c r="I55" s="153"/>
      <c r="J55" s="151"/>
      <c r="K55" s="245"/>
      <c r="L55" s="152"/>
      <c r="M55" s="26"/>
      <c r="N55" s="220">
        <f t="shared" si="0"/>
        <v>0</v>
      </c>
      <c r="O55" s="234"/>
      <c r="P55" s="192">
        <f t="shared" si="2"/>
        <v>0</v>
      </c>
      <c r="Q55" s="190"/>
    </row>
    <row r="56" spans="1:17" s="29" customFormat="1" ht="39" customHeight="1" x14ac:dyDescent="0.2">
      <c r="A56" s="31">
        <v>3</v>
      </c>
      <c r="B56" s="479" t="s">
        <v>7</v>
      </c>
      <c r="C56" s="480"/>
      <c r="D56" s="480"/>
      <c r="E56" s="480"/>
      <c r="F56" s="480"/>
      <c r="G56" s="481"/>
      <c r="H56" s="36"/>
      <c r="I56" s="36"/>
      <c r="J56" s="33">
        <f>SUM(J57:J86)</f>
        <v>0</v>
      </c>
      <c r="K56" s="33"/>
      <c r="L56" s="34"/>
      <c r="M56" s="34"/>
      <c r="N56" s="33">
        <f>SUM(N57:N86)</f>
        <v>0</v>
      </c>
      <c r="O56" s="221">
        <f>SUM(O57:O86)</f>
        <v>0</v>
      </c>
      <c r="P56" s="33">
        <f>N56+O56</f>
        <v>0</v>
      </c>
      <c r="Q56" s="34"/>
    </row>
    <row r="57" spans="1:17" s="29" customFormat="1" x14ac:dyDescent="0.2">
      <c r="A57" s="2"/>
      <c r="B57" s="455"/>
      <c r="C57" s="456"/>
      <c r="D57" s="456"/>
      <c r="E57" s="456"/>
      <c r="F57" s="456"/>
      <c r="G57" s="457"/>
      <c r="H57" s="155"/>
      <c r="I57" s="155"/>
      <c r="J57" s="151"/>
      <c r="K57" s="245"/>
      <c r="L57" s="152"/>
      <c r="M57" s="26"/>
      <c r="N57" s="222">
        <f t="shared" si="0"/>
        <v>0</v>
      </c>
      <c r="O57" s="234"/>
      <c r="P57" s="192">
        <f>N57+O57</f>
        <v>0</v>
      </c>
      <c r="Q57" s="190"/>
    </row>
    <row r="58" spans="1:17" s="29" customFormat="1" x14ac:dyDescent="0.2">
      <c r="A58" s="2"/>
      <c r="B58" s="455"/>
      <c r="C58" s="456"/>
      <c r="D58" s="456"/>
      <c r="E58" s="456"/>
      <c r="F58" s="456"/>
      <c r="G58" s="457"/>
      <c r="H58" s="155"/>
      <c r="I58" s="155"/>
      <c r="J58" s="151"/>
      <c r="K58" s="245"/>
      <c r="L58" s="152"/>
      <c r="M58" s="26"/>
      <c r="N58" s="218">
        <f t="shared" si="0"/>
        <v>0</v>
      </c>
      <c r="O58" s="234"/>
      <c r="P58" s="192">
        <f t="shared" ref="P58:P86" si="3">N58+O58</f>
        <v>0</v>
      </c>
      <c r="Q58" s="190"/>
    </row>
    <row r="59" spans="1:17" s="29" customFormat="1" x14ac:dyDescent="0.2">
      <c r="A59" s="2"/>
      <c r="B59" s="455"/>
      <c r="C59" s="456"/>
      <c r="D59" s="456"/>
      <c r="E59" s="456"/>
      <c r="F59" s="456"/>
      <c r="G59" s="457"/>
      <c r="H59" s="155"/>
      <c r="I59" s="155"/>
      <c r="J59" s="151"/>
      <c r="K59" s="245"/>
      <c r="L59" s="152"/>
      <c r="M59" s="26"/>
      <c r="N59" s="218">
        <f t="shared" si="0"/>
        <v>0</v>
      </c>
      <c r="O59" s="234"/>
      <c r="P59" s="192">
        <f t="shared" si="3"/>
        <v>0</v>
      </c>
      <c r="Q59" s="190"/>
    </row>
    <row r="60" spans="1:17" s="29" customFormat="1" x14ac:dyDescent="0.2">
      <c r="A60" s="2"/>
      <c r="B60" s="455"/>
      <c r="C60" s="456"/>
      <c r="D60" s="456"/>
      <c r="E60" s="456"/>
      <c r="F60" s="456"/>
      <c r="G60" s="457"/>
      <c r="H60" s="155"/>
      <c r="I60" s="155"/>
      <c r="J60" s="151"/>
      <c r="K60" s="245"/>
      <c r="L60" s="152"/>
      <c r="M60" s="26"/>
      <c r="N60" s="218">
        <f t="shared" si="0"/>
        <v>0</v>
      </c>
      <c r="O60" s="234"/>
      <c r="P60" s="192">
        <f t="shared" si="3"/>
        <v>0</v>
      </c>
      <c r="Q60" s="190"/>
    </row>
    <row r="61" spans="1:17" s="29" customFormat="1" x14ac:dyDescent="0.2">
      <c r="A61" s="2"/>
      <c r="B61" s="455"/>
      <c r="C61" s="456"/>
      <c r="D61" s="456"/>
      <c r="E61" s="456"/>
      <c r="F61" s="456"/>
      <c r="G61" s="457"/>
      <c r="H61" s="155"/>
      <c r="I61" s="155"/>
      <c r="J61" s="151"/>
      <c r="K61" s="245"/>
      <c r="L61" s="152"/>
      <c r="M61" s="26"/>
      <c r="N61" s="218">
        <f t="shared" si="0"/>
        <v>0</v>
      </c>
      <c r="O61" s="234"/>
      <c r="P61" s="192">
        <f t="shared" si="3"/>
        <v>0</v>
      </c>
      <c r="Q61" s="190"/>
    </row>
    <row r="62" spans="1:17" s="29" customFormat="1" x14ac:dyDescent="0.2">
      <c r="A62" s="2"/>
      <c r="B62" s="455"/>
      <c r="C62" s="456"/>
      <c r="D62" s="456"/>
      <c r="E62" s="456"/>
      <c r="F62" s="456"/>
      <c r="G62" s="457"/>
      <c r="H62" s="155"/>
      <c r="I62" s="155"/>
      <c r="J62" s="151"/>
      <c r="K62" s="245"/>
      <c r="L62" s="152"/>
      <c r="M62" s="26"/>
      <c r="N62" s="218">
        <f t="shared" si="0"/>
        <v>0</v>
      </c>
      <c r="O62" s="234"/>
      <c r="P62" s="192">
        <f t="shared" si="3"/>
        <v>0</v>
      </c>
      <c r="Q62" s="190"/>
    </row>
    <row r="63" spans="1:17" s="37" customFormat="1" ht="15.75" x14ac:dyDescent="0.2">
      <c r="A63" s="2"/>
      <c r="B63" s="455"/>
      <c r="C63" s="456"/>
      <c r="D63" s="456"/>
      <c r="E63" s="456"/>
      <c r="F63" s="456"/>
      <c r="G63" s="457"/>
      <c r="H63" s="155"/>
      <c r="I63" s="155"/>
      <c r="J63" s="151"/>
      <c r="K63" s="245"/>
      <c r="L63" s="152"/>
      <c r="M63" s="26"/>
      <c r="N63" s="218">
        <f t="shared" si="0"/>
        <v>0</v>
      </c>
      <c r="O63" s="234"/>
      <c r="P63" s="192">
        <f t="shared" si="3"/>
        <v>0</v>
      </c>
      <c r="Q63" s="219"/>
    </row>
    <row r="64" spans="1:17" s="25" customFormat="1" ht="15.75" x14ac:dyDescent="0.2">
      <c r="A64" s="2"/>
      <c r="B64" s="455"/>
      <c r="C64" s="456"/>
      <c r="D64" s="456"/>
      <c r="E64" s="456"/>
      <c r="F64" s="456"/>
      <c r="G64" s="457"/>
      <c r="H64" s="155"/>
      <c r="I64" s="155"/>
      <c r="J64" s="151"/>
      <c r="K64" s="245"/>
      <c r="L64" s="152"/>
      <c r="M64" s="26"/>
      <c r="N64" s="218">
        <f t="shared" si="0"/>
        <v>0</v>
      </c>
      <c r="O64" s="234"/>
      <c r="P64" s="192">
        <f t="shared" si="3"/>
        <v>0</v>
      </c>
      <c r="Q64" s="219"/>
    </row>
    <row r="65" spans="1:17" s="8" customFormat="1" x14ac:dyDescent="0.2">
      <c r="A65" s="2"/>
      <c r="B65" s="455"/>
      <c r="C65" s="456"/>
      <c r="D65" s="456"/>
      <c r="E65" s="456"/>
      <c r="F65" s="456"/>
      <c r="G65" s="457"/>
      <c r="H65" s="155"/>
      <c r="I65" s="155"/>
      <c r="J65" s="151"/>
      <c r="K65" s="245"/>
      <c r="L65" s="152"/>
      <c r="M65" s="26"/>
      <c r="N65" s="218">
        <f t="shared" si="0"/>
        <v>0</v>
      </c>
      <c r="O65" s="234"/>
      <c r="P65" s="192">
        <f t="shared" si="3"/>
        <v>0</v>
      </c>
      <c r="Q65" s="30"/>
    </row>
    <row r="66" spans="1:17" s="25" customFormat="1" ht="15.75" x14ac:dyDescent="0.2">
      <c r="A66" s="2"/>
      <c r="B66" s="455"/>
      <c r="C66" s="456"/>
      <c r="D66" s="456"/>
      <c r="E66" s="456"/>
      <c r="F66" s="456"/>
      <c r="G66" s="457"/>
      <c r="H66" s="155"/>
      <c r="I66" s="155"/>
      <c r="J66" s="151"/>
      <c r="K66" s="245"/>
      <c r="L66" s="152"/>
      <c r="M66" s="26"/>
      <c r="N66" s="218">
        <f t="shared" si="0"/>
        <v>0</v>
      </c>
      <c r="O66" s="234"/>
      <c r="P66" s="192">
        <f t="shared" si="3"/>
        <v>0</v>
      </c>
      <c r="Q66" s="219"/>
    </row>
    <row r="67" spans="1:17" s="29" customFormat="1" x14ac:dyDescent="0.2">
      <c r="A67" s="2"/>
      <c r="B67" s="455"/>
      <c r="C67" s="456"/>
      <c r="D67" s="456"/>
      <c r="E67" s="456"/>
      <c r="F67" s="456"/>
      <c r="G67" s="457"/>
      <c r="H67" s="155"/>
      <c r="I67" s="155"/>
      <c r="J67" s="151"/>
      <c r="K67" s="245"/>
      <c r="L67" s="152"/>
      <c r="M67" s="26"/>
      <c r="N67" s="218">
        <f t="shared" si="0"/>
        <v>0</v>
      </c>
      <c r="O67" s="234"/>
      <c r="P67" s="192">
        <f t="shared" si="3"/>
        <v>0</v>
      </c>
      <c r="Q67" s="190"/>
    </row>
    <row r="68" spans="1:17" s="25" customFormat="1" ht="15.75" x14ac:dyDescent="0.2">
      <c r="A68" s="2"/>
      <c r="B68" s="455"/>
      <c r="C68" s="456"/>
      <c r="D68" s="456"/>
      <c r="E68" s="456"/>
      <c r="F68" s="456"/>
      <c r="G68" s="457"/>
      <c r="H68" s="155"/>
      <c r="I68" s="155"/>
      <c r="J68" s="151"/>
      <c r="K68" s="245"/>
      <c r="L68" s="152"/>
      <c r="M68" s="26"/>
      <c r="N68" s="218">
        <f t="shared" si="0"/>
        <v>0</v>
      </c>
      <c r="O68" s="234"/>
      <c r="P68" s="192">
        <f t="shared" si="3"/>
        <v>0</v>
      </c>
      <c r="Q68" s="219"/>
    </row>
    <row r="69" spans="1:17" s="29" customFormat="1" x14ac:dyDescent="0.2">
      <c r="A69" s="2"/>
      <c r="B69" s="455"/>
      <c r="C69" s="456"/>
      <c r="D69" s="456"/>
      <c r="E69" s="456"/>
      <c r="F69" s="456"/>
      <c r="G69" s="457"/>
      <c r="H69" s="155"/>
      <c r="I69" s="155"/>
      <c r="J69" s="151"/>
      <c r="K69" s="245"/>
      <c r="L69" s="152"/>
      <c r="M69" s="26"/>
      <c r="N69" s="218">
        <f t="shared" si="0"/>
        <v>0</v>
      </c>
      <c r="O69" s="234"/>
      <c r="P69" s="192">
        <f t="shared" si="3"/>
        <v>0</v>
      </c>
      <c r="Q69" s="190"/>
    </row>
    <row r="70" spans="1:17" s="29" customFormat="1" x14ac:dyDescent="0.2">
      <c r="A70" s="2"/>
      <c r="B70" s="455"/>
      <c r="C70" s="456"/>
      <c r="D70" s="456"/>
      <c r="E70" s="456"/>
      <c r="F70" s="456"/>
      <c r="G70" s="457"/>
      <c r="H70" s="155"/>
      <c r="I70" s="155"/>
      <c r="J70" s="151"/>
      <c r="K70" s="245"/>
      <c r="L70" s="152"/>
      <c r="M70" s="26"/>
      <c r="N70" s="218">
        <f t="shared" ref="N70:N132" si="4">IF(M70="Yes",J70,0)</f>
        <v>0</v>
      </c>
      <c r="O70" s="234"/>
      <c r="P70" s="192">
        <f t="shared" si="3"/>
        <v>0</v>
      </c>
      <c r="Q70" s="190"/>
    </row>
    <row r="71" spans="1:17" s="29" customFormat="1" x14ac:dyDescent="0.2">
      <c r="A71" s="2"/>
      <c r="B71" s="455"/>
      <c r="C71" s="456"/>
      <c r="D71" s="456"/>
      <c r="E71" s="456"/>
      <c r="F71" s="456"/>
      <c r="G71" s="457"/>
      <c r="H71" s="155"/>
      <c r="I71" s="155"/>
      <c r="J71" s="151"/>
      <c r="K71" s="245"/>
      <c r="L71" s="152"/>
      <c r="M71" s="26"/>
      <c r="N71" s="218">
        <f t="shared" si="4"/>
        <v>0</v>
      </c>
      <c r="O71" s="234"/>
      <c r="P71" s="192">
        <f t="shared" si="3"/>
        <v>0</v>
      </c>
      <c r="Q71" s="190"/>
    </row>
    <row r="72" spans="1:17" s="29" customFormat="1" x14ac:dyDescent="0.2">
      <c r="A72" s="2"/>
      <c r="B72" s="455"/>
      <c r="C72" s="456"/>
      <c r="D72" s="456"/>
      <c r="E72" s="456"/>
      <c r="F72" s="456"/>
      <c r="G72" s="457"/>
      <c r="H72" s="155"/>
      <c r="I72" s="155"/>
      <c r="J72" s="151"/>
      <c r="K72" s="245"/>
      <c r="L72" s="152"/>
      <c r="M72" s="26"/>
      <c r="N72" s="218">
        <f t="shared" si="4"/>
        <v>0</v>
      </c>
      <c r="O72" s="234"/>
      <c r="P72" s="192">
        <f t="shared" si="3"/>
        <v>0</v>
      </c>
      <c r="Q72" s="190"/>
    </row>
    <row r="73" spans="1:17" s="29" customFormat="1" x14ac:dyDescent="0.2">
      <c r="A73" s="2"/>
      <c r="B73" s="455"/>
      <c r="C73" s="456"/>
      <c r="D73" s="456"/>
      <c r="E73" s="456"/>
      <c r="F73" s="456"/>
      <c r="G73" s="457"/>
      <c r="H73" s="155"/>
      <c r="I73" s="155"/>
      <c r="J73" s="151"/>
      <c r="K73" s="245"/>
      <c r="L73" s="152"/>
      <c r="M73" s="26"/>
      <c r="N73" s="218">
        <f t="shared" si="4"/>
        <v>0</v>
      </c>
      <c r="O73" s="234"/>
      <c r="P73" s="192">
        <f t="shared" si="3"/>
        <v>0</v>
      </c>
      <c r="Q73" s="190"/>
    </row>
    <row r="74" spans="1:17" s="25" customFormat="1" ht="15.75" x14ac:dyDescent="0.2">
      <c r="A74" s="2"/>
      <c r="B74" s="455"/>
      <c r="C74" s="456"/>
      <c r="D74" s="456"/>
      <c r="E74" s="456"/>
      <c r="F74" s="456"/>
      <c r="G74" s="457"/>
      <c r="H74" s="155"/>
      <c r="I74" s="155"/>
      <c r="J74" s="151"/>
      <c r="K74" s="245"/>
      <c r="L74" s="152"/>
      <c r="M74" s="26"/>
      <c r="N74" s="218">
        <f t="shared" si="4"/>
        <v>0</v>
      </c>
      <c r="O74" s="234"/>
      <c r="P74" s="192">
        <f t="shared" si="3"/>
        <v>0</v>
      </c>
      <c r="Q74" s="219"/>
    </row>
    <row r="75" spans="1:17" s="29" customFormat="1" x14ac:dyDescent="0.2">
      <c r="A75" s="2"/>
      <c r="B75" s="455"/>
      <c r="C75" s="456"/>
      <c r="D75" s="456"/>
      <c r="E75" s="456"/>
      <c r="F75" s="456"/>
      <c r="G75" s="457"/>
      <c r="H75" s="155"/>
      <c r="I75" s="155"/>
      <c r="J75" s="151"/>
      <c r="K75" s="245"/>
      <c r="L75" s="152"/>
      <c r="M75" s="26"/>
      <c r="N75" s="218">
        <f t="shared" si="4"/>
        <v>0</v>
      </c>
      <c r="O75" s="234"/>
      <c r="P75" s="192">
        <f t="shared" si="3"/>
        <v>0</v>
      </c>
      <c r="Q75" s="190"/>
    </row>
    <row r="76" spans="1:17" s="29" customFormat="1" x14ac:dyDescent="0.2">
      <c r="A76" s="2"/>
      <c r="B76" s="455"/>
      <c r="C76" s="456"/>
      <c r="D76" s="456"/>
      <c r="E76" s="456"/>
      <c r="F76" s="456"/>
      <c r="G76" s="457"/>
      <c r="H76" s="155"/>
      <c r="I76" s="155"/>
      <c r="J76" s="151"/>
      <c r="K76" s="245"/>
      <c r="L76" s="152"/>
      <c r="M76" s="26"/>
      <c r="N76" s="218">
        <f t="shared" si="4"/>
        <v>0</v>
      </c>
      <c r="O76" s="234"/>
      <c r="P76" s="192">
        <f t="shared" si="3"/>
        <v>0</v>
      </c>
      <c r="Q76" s="190"/>
    </row>
    <row r="77" spans="1:17" s="29" customFormat="1" x14ac:dyDescent="0.2">
      <c r="A77" s="2"/>
      <c r="B77" s="455"/>
      <c r="C77" s="456"/>
      <c r="D77" s="456"/>
      <c r="E77" s="456"/>
      <c r="F77" s="456"/>
      <c r="G77" s="457"/>
      <c r="H77" s="155"/>
      <c r="I77" s="155"/>
      <c r="J77" s="151"/>
      <c r="K77" s="245"/>
      <c r="L77" s="152"/>
      <c r="M77" s="26"/>
      <c r="N77" s="218">
        <f t="shared" si="4"/>
        <v>0</v>
      </c>
      <c r="O77" s="234"/>
      <c r="P77" s="192">
        <f t="shared" si="3"/>
        <v>0</v>
      </c>
      <c r="Q77" s="190"/>
    </row>
    <row r="78" spans="1:17" s="29" customFormat="1" x14ac:dyDescent="0.2">
      <c r="A78" s="2"/>
      <c r="B78" s="455"/>
      <c r="C78" s="456"/>
      <c r="D78" s="456"/>
      <c r="E78" s="456"/>
      <c r="F78" s="456"/>
      <c r="G78" s="457"/>
      <c r="H78" s="155"/>
      <c r="I78" s="155"/>
      <c r="J78" s="151"/>
      <c r="K78" s="245"/>
      <c r="L78" s="152"/>
      <c r="M78" s="26"/>
      <c r="N78" s="218">
        <f t="shared" si="4"/>
        <v>0</v>
      </c>
      <c r="O78" s="234"/>
      <c r="P78" s="192">
        <f t="shared" si="3"/>
        <v>0</v>
      </c>
      <c r="Q78" s="190"/>
    </row>
    <row r="79" spans="1:17" s="25" customFormat="1" ht="15.75" x14ac:dyDescent="0.2">
      <c r="A79" s="2"/>
      <c r="B79" s="455"/>
      <c r="C79" s="456"/>
      <c r="D79" s="456"/>
      <c r="E79" s="456"/>
      <c r="F79" s="456"/>
      <c r="G79" s="457"/>
      <c r="H79" s="155"/>
      <c r="I79" s="155"/>
      <c r="J79" s="151"/>
      <c r="K79" s="245"/>
      <c r="L79" s="152"/>
      <c r="M79" s="26"/>
      <c r="N79" s="218">
        <f t="shared" si="4"/>
        <v>0</v>
      </c>
      <c r="O79" s="234"/>
      <c r="P79" s="192">
        <f t="shared" si="3"/>
        <v>0</v>
      </c>
      <c r="Q79" s="219"/>
    </row>
    <row r="80" spans="1:17" s="29" customFormat="1" x14ac:dyDescent="0.2">
      <c r="A80" s="2"/>
      <c r="B80" s="455"/>
      <c r="C80" s="456"/>
      <c r="D80" s="456"/>
      <c r="E80" s="456"/>
      <c r="F80" s="456"/>
      <c r="G80" s="457"/>
      <c r="H80" s="155"/>
      <c r="I80" s="155"/>
      <c r="J80" s="151"/>
      <c r="K80" s="245"/>
      <c r="L80" s="152"/>
      <c r="M80" s="26"/>
      <c r="N80" s="218">
        <f t="shared" si="4"/>
        <v>0</v>
      </c>
      <c r="O80" s="234"/>
      <c r="P80" s="192">
        <f t="shared" si="3"/>
        <v>0</v>
      </c>
      <c r="Q80" s="190"/>
    </row>
    <row r="81" spans="1:17" s="29" customFormat="1" x14ac:dyDescent="0.2">
      <c r="A81" s="2"/>
      <c r="B81" s="455"/>
      <c r="C81" s="456"/>
      <c r="D81" s="456"/>
      <c r="E81" s="456"/>
      <c r="F81" s="456"/>
      <c r="G81" s="457"/>
      <c r="H81" s="155"/>
      <c r="I81" s="155"/>
      <c r="J81" s="151"/>
      <c r="K81" s="245"/>
      <c r="L81" s="152"/>
      <c r="M81" s="26"/>
      <c r="N81" s="218">
        <f t="shared" si="4"/>
        <v>0</v>
      </c>
      <c r="O81" s="234"/>
      <c r="P81" s="192">
        <f t="shared" si="3"/>
        <v>0</v>
      </c>
      <c r="Q81" s="190"/>
    </row>
    <row r="82" spans="1:17" s="29" customFormat="1" x14ac:dyDescent="0.2">
      <c r="A82" s="2"/>
      <c r="B82" s="455"/>
      <c r="C82" s="456"/>
      <c r="D82" s="456"/>
      <c r="E82" s="456"/>
      <c r="F82" s="456"/>
      <c r="G82" s="457"/>
      <c r="H82" s="155"/>
      <c r="I82" s="155"/>
      <c r="J82" s="151"/>
      <c r="K82" s="245"/>
      <c r="L82" s="152"/>
      <c r="M82" s="26"/>
      <c r="N82" s="218">
        <f t="shared" si="4"/>
        <v>0</v>
      </c>
      <c r="O82" s="234"/>
      <c r="P82" s="192">
        <f t="shared" si="3"/>
        <v>0</v>
      </c>
      <c r="Q82" s="190"/>
    </row>
    <row r="83" spans="1:17" s="25" customFormat="1" ht="15.75" x14ac:dyDescent="0.2">
      <c r="A83" s="2"/>
      <c r="B83" s="455"/>
      <c r="C83" s="456"/>
      <c r="D83" s="456"/>
      <c r="E83" s="456"/>
      <c r="F83" s="456"/>
      <c r="G83" s="457"/>
      <c r="H83" s="155"/>
      <c r="I83" s="155"/>
      <c r="J83" s="151"/>
      <c r="K83" s="245"/>
      <c r="L83" s="152"/>
      <c r="M83" s="26"/>
      <c r="N83" s="218">
        <f t="shared" si="4"/>
        <v>0</v>
      </c>
      <c r="O83" s="234"/>
      <c r="P83" s="192">
        <f t="shared" si="3"/>
        <v>0</v>
      </c>
      <c r="Q83" s="219"/>
    </row>
    <row r="84" spans="1:17" s="25" customFormat="1" ht="15.75" x14ac:dyDescent="0.2">
      <c r="A84" s="2"/>
      <c r="B84" s="455"/>
      <c r="C84" s="456"/>
      <c r="D84" s="456"/>
      <c r="E84" s="456"/>
      <c r="F84" s="456"/>
      <c r="G84" s="457"/>
      <c r="H84" s="155"/>
      <c r="I84" s="155"/>
      <c r="J84" s="151"/>
      <c r="K84" s="245"/>
      <c r="L84" s="152"/>
      <c r="M84" s="26"/>
      <c r="N84" s="218">
        <f t="shared" si="4"/>
        <v>0</v>
      </c>
      <c r="O84" s="234"/>
      <c r="P84" s="192">
        <f t="shared" si="3"/>
        <v>0</v>
      </c>
      <c r="Q84" s="219"/>
    </row>
    <row r="85" spans="1:17" s="27" customFormat="1" x14ac:dyDescent="0.2">
      <c r="A85" s="2"/>
      <c r="B85" s="455"/>
      <c r="C85" s="456"/>
      <c r="D85" s="456"/>
      <c r="E85" s="456"/>
      <c r="F85" s="456"/>
      <c r="G85" s="457"/>
      <c r="H85" s="155"/>
      <c r="I85" s="155"/>
      <c r="J85" s="151"/>
      <c r="K85" s="245"/>
      <c r="L85" s="152"/>
      <c r="M85" s="26"/>
      <c r="N85" s="218">
        <f t="shared" si="4"/>
        <v>0</v>
      </c>
      <c r="O85" s="234"/>
      <c r="P85" s="192">
        <f t="shared" si="3"/>
        <v>0</v>
      </c>
      <c r="Q85" s="190"/>
    </row>
    <row r="86" spans="1:17" s="27" customFormat="1" x14ac:dyDescent="0.2">
      <c r="A86" s="2"/>
      <c r="B86" s="455"/>
      <c r="C86" s="456"/>
      <c r="D86" s="456"/>
      <c r="E86" s="456"/>
      <c r="F86" s="456"/>
      <c r="G86" s="457"/>
      <c r="H86" s="155"/>
      <c r="I86" s="155"/>
      <c r="J86" s="151"/>
      <c r="K86" s="245"/>
      <c r="L86" s="152"/>
      <c r="M86" s="26"/>
      <c r="N86" s="220">
        <f t="shared" si="4"/>
        <v>0</v>
      </c>
      <c r="O86" s="234"/>
      <c r="P86" s="192">
        <f t="shared" si="3"/>
        <v>0</v>
      </c>
      <c r="Q86" s="190"/>
    </row>
    <row r="87" spans="1:17" s="25" customFormat="1" ht="39" customHeight="1" x14ac:dyDescent="0.2">
      <c r="A87" s="38">
        <v>4</v>
      </c>
      <c r="B87" s="497" t="s">
        <v>4</v>
      </c>
      <c r="C87" s="498"/>
      <c r="D87" s="498"/>
      <c r="E87" s="498"/>
      <c r="F87" s="498"/>
      <c r="G87" s="499"/>
      <c r="H87" s="39"/>
      <c r="I87" s="39"/>
      <c r="J87" s="40">
        <f>J88+J109+J130</f>
        <v>0</v>
      </c>
      <c r="K87" s="40"/>
      <c r="L87" s="41"/>
      <c r="M87" s="34"/>
      <c r="N87" s="33">
        <f>SUM(N88:N151)</f>
        <v>0</v>
      </c>
      <c r="O87" s="221">
        <f>SUM(O88:O151)</f>
        <v>0</v>
      </c>
      <c r="P87" s="33">
        <f>N87+O87</f>
        <v>0</v>
      </c>
      <c r="Q87" s="34"/>
    </row>
    <row r="88" spans="1:17" s="27" customFormat="1" ht="39" customHeight="1" x14ac:dyDescent="0.2">
      <c r="A88" s="18" t="s">
        <v>5</v>
      </c>
      <c r="B88" s="476" t="s">
        <v>16</v>
      </c>
      <c r="C88" s="477"/>
      <c r="D88" s="477"/>
      <c r="E88" s="477"/>
      <c r="F88" s="477"/>
      <c r="G88" s="478"/>
      <c r="H88" s="19"/>
      <c r="I88" s="19"/>
      <c r="J88" s="22">
        <f>SUM(J89:J108)</f>
        <v>0</v>
      </c>
      <c r="K88" s="22"/>
      <c r="L88" s="23"/>
      <c r="M88" s="23"/>
      <c r="N88" s="23"/>
      <c r="O88" s="235"/>
      <c r="P88" s="23"/>
      <c r="Q88" s="23"/>
    </row>
    <row r="89" spans="1:17" s="27" customFormat="1" x14ac:dyDescent="0.2">
      <c r="A89" s="2"/>
      <c r="B89" s="473"/>
      <c r="C89" s="474"/>
      <c r="D89" s="474"/>
      <c r="E89" s="474"/>
      <c r="F89" s="474"/>
      <c r="G89" s="475"/>
      <c r="H89" s="157"/>
      <c r="I89" s="157"/>
      <c r="J89" s="151"/>
      <c r="K89" s="321"/>
      <c r="L89" s="152"/>
      <c r="M89" s="26"/>
      <c r="N89" s="218">
        <f t="shared" si="4"/>
        <v>0</v>
      </c>
      <c r="O89" s="234"/>
      <c r="P89" s="190">
        <f>N89+O89</f>
        <v>0</v>
      </c>
      <c r="Q89" s="190"/>
    </row>
    <row r="90" spans="1:17" s="27" customFormat="1" x14ac:dyDescent="0.2">
      <c r="A90" s="2"/>
      <c r="B90" s="473"/>
      <c r="C90" s="474"/>
      <c r="D90" s="474"/>
      <c r="E90" s="474"/>
      <c r="F90" s="474"/>
      <c r="G90" s="475"/>
      <c r="H90" s="157"/>
      <c r="I90" s="157"/>
      <c r="J90" s="151"/>
      <c r="K90" s="321"/>
      <c r="L90" s="152"/>
      <c r="M90" s="26"/>
      <c r="N90" s="218">
        <f t="shared" si="4"/>
        <v>0</v>
      </c>
      <c r="O90" s="234"/>
      <c r="P90" s="190">
        <f t="shared" ref="P90:P108" si="5">N90+O90</f>
        <v>0</v>
      </c>
      <c r="Q90" s="190"/>
    </row>
    <row r="91" spans="1:17" s="27" customFormat="1" x14ac:dyDescent="0.2">
      <c r="A91" s="2"/>
      <c r="B91" s="455"/>
      <c r="C91" s="456"/>
      <c r="D91" s="456"/>
      <c r="E91" s="456"/>
      <c r="F91" s="456"/>
      <c r="G91" s="457"/>
      <c r="H91" s="155"/>
      <c r="I91" s="155"/>
      <c r="J91" s="151"/>
      <c r="K91" s="321"/>
      <c r="L91" s="152"/>
      <c r="M91" s="26"/>
      <c r="N91" s="218">
        <f t="shared" si="4"/>
        <v>0</v>
      </c>
      <c r="O91" s="234"/>
      <c r="P91" s="190">
        <f t="shared" si="5"/>
        <v>0</v>
      </c>
      <c r="Q91" s="190"/>
    </row>
    <row r="92" spans="1:17" s="27" customFormat="1" x14ac:dyDescent="0.2">
      <c r="A92" s="2"/>
      <c r="B92" s="455"/>
      <c r="C92" s="456"/>
      <c r="D92" s="456"/>
      <c r="E92" s="456"/>
      <c r="F92" s="456"/>
      <c r="G92" s="457"/>
      <c r="H92" s="155"/>
      <c r="I92" s="155"/>
      <c r="J92" s="151"/>
      <c r="K92" s="321"/>
      <c r="L92" s="152"/>
      <c r="M92" s="26"/>
      <c r="N92" s="218">
        <f t="shared" si="4"/>
        <v>0</v>
      </c>
      <c r="O92" s="234"/>
      <c r="P92" s="190">
        <f t="shared" si="5"/>
        <v>0</v>
      </c>
      <c r="Q92" s="190"/>
    </row>
    <row r="93" spans="1:17" s="25" customFormat="1" ht="15.75" x14ac:dyDescent="0.2">
      <c r="A93" s="2"/>
      <c r="B93" s="455"/>
      <c r="C93" s="456"/>
      <c r="D93" s="456"/>
      <c r="E93" s="456"/>
      <c r="F93" s="456"/>
      <c r="G93" s="457"/>
      <c r="H93" s="155"/>
      <c r="I93" s="155"/>
      <c r="J93" s="151"/>
      <c r="K93" s="321"/>
      <c r="L93" s="152"/>
      <c r="M93" s="26"/>
      <c r="N93" s="218">
        <f t="shared" si="4"/>
        <v>0</v>
      </c>
      <c r="O93" s="234"/>
      <c r="P93" s="190">
        <f t="shared" si="5"/>
        <v>0</v>
      </c>
      <c r="Q93" s="219"/>
    </row>
    <row r="94" spans="1:17" s="27" customFormat="1" x14ac:dyDescent="0.2">
      <c r="A94" s="2"/>
      <c r="B94" s="455"/>
      <c r="C94" s="456"/>
      <c r="D94" s="456"/>
      <c r="E94" s="456"/>
      <c r="F94" s="456"/>
      <c r="G94" s="457"/>
      <c r="H94" s="155"/>
      <c r="I94" s="155"/>
      <c r="J94" s="151"/>
      <c r="K94" s="321"/>
      <c r="L94" s="152"/>
      <c r="M94" s="26"/>
      <c r="N94" s="218">
        <f t="shared" si="4"/>
        <v>0</v>
      </c>
      <c r="O94" s="234"/>
      <c r="P94" s="190">
        <f t="shared" si="5"/>
        <v>0</v>
      </c>
      <c r="Q94" s="190"/>
    </row>
    <row r="95" spans="1:17" s="27" customFormat="1" x14ac:dyDescent="0.2">
      <c r="A95" s="2"/>
      <c r="B95" s="455"/>
      <c r="C95" s="456"/>
      <c r="D95" s="456"/>
      <c r="E95" s="456"/>
      <c r="F95" s="456"/>
      <c r="G95" s="457"/>
      <c r="H95" s="155"/>
      <c r="I95" s="155"/>
      <c r="J95" s="151"/>
      <c r="K95" s="321"/>
      <c r="L95" s="152"/>
      <c r="M95" s="26"/>
      <c r="N95" s="218">
        <f t="shared" si="4"/>
        <v>0</v>
      </c>
      <c r="O95" s="234"/>
      <c r="P95" s="190">
        <f t="shared" si="5"/>
        <v>0</v>
      </c>
      <c r="Q95" s="190"/>
    </row>
    <row r="96" spans="1:17" s="27" customFormat="1" x14ac:dyDescent="0.2">
      <c r="A96" s="2"/>
      <c r="B96" s="455"/>
      <c r="C96" s="456"/>
      <c r="D96" s="456"/>
      <c r="E96" s="456"/>
      <c r="F96" s="456"/>
      <c r="G96" s="457"/>
      <c r="H96" s="155"/>
      <c r="I96" s="155"/>
      <c r="J96" s="151"/>
      <c r="K96" s="321"/>
      <c r="L96" s="152"/>
      <c r="M96" s="26"/>
      <c r="N96" s="218">
        <f t="shared" si="4"/>
        <v>0</v>
      </c>
      <c r="O96" s="234"/>
      <c r="P96" s="190">
        <f t="shared" si="5"/>
        <v>0</v>
      </c>
      <c r="Q96" s="190"/>
    </row>
    <row r="97" spans="1:17" s="25" customFormat="1" ht="15.75" x14ac:dyDescent="0.2">
      <c r="A97" s="2"/>
      <c r="B97" s="455"/>
      <c r="C97" s="456"/>
      <c r="D97" s="456"/>
      <c r="E97" s="456"/>
      <c r="F97" s="456"/>
      <c r="G97" s="457"/>
      <c r="H97" s="155"/>
      <c r="I97" s="155"/>
      <c r="J97" s="151"/>
      <c r="K97" s="321"/>
      <c r="L97" s="152"/>
      <c r="M97" s="26"/>
      <c r="N97" s="218">
        <f t="shared" si="4"/>
        <v>0</v>
      </c>
      <c r="O97" s="234"/>
      <c r="P97" s="190">
        <f t="shared" si="5"/>
        <v>0</v>
      </c>
      <c r="Q97" s="219"/>
    </row>
    <row r="98" spans="1:17" s="29" customFormat="1" x14ac:dyDescent="0.2">
      <c r="A98" s="2"/>
      <c r="B98" s="455"/>
      <c r="C98" s="456"/>
      <c r="D98" s="456"/>
      <c r="E98" s="456"/>
      <c r="F98" s="456"/>
      <c r="G98" s="457"/>
      <c r="H98" s="155"/>
      <c r="I98" s="155"/>
      <c r="J98" s="151"/>
      <c r="K98" s="321"/>
      <c r="L98" s="152"/>
      <c r="M98" s="26"/>
      <c r="N98" s="218">
        <f t="shared" si="4"/>
        <v>0</v>
      </c>
      <c r="O98" s="234"/>
      <c r="P98" s="190">
        <f t="shared" si="5"/>
        <v>0</v>
      </c>
      <c r="Q98" s="190"/>
    </row>
    <row r="99" spans="1:17" s="29" customFormat="1" x14ac:dyDescent="0.2">
      <c r="A99" s="2"/>
      <c r="B99" s="455"/>
      <c r="C99" s="456"/>
      <c r="D99" s="456"/>
      <c r="E99" s="456"/>
      <c r="F99" s="456"/>
      <c r="G99" s="457"/>
      <c r="H99" s="155"/>
      <c r="I99" s="155"/>
      <c r="J99" s="151"/>
      <c r="K99" s="321"/>
      <c r="L99" s="152"/>
      <c r="M99" s="26"/>
      <c r="N99" s="218">
        <f t="shared" si="4"/>
        <v>0</v>
      </c>
      <c r="O99" s="234"/>
      <c r="P99" s="190">
        <f t="shared" si="5"/>
        <v>0</v>
      </c>
      <c r="Q99" s="190"/>
    </row>
    <row r="100" spans="1:17" s="27" customFormat="1" x14ac:dyDescent="0.2">
      <c r="A100" s="2"/>
      <c r="B100" s="455"/>
      <c r="C100" s="456"/>
      <c r="D100" s="456"/>
      <c r="E100" s="456"/>
      <c r="F100" s="456"/>
      <c r="G100" s="457"/>
      <c r="H100" s="155"/>
      <c r="I100" s="155"/>
      <c r="J100" s="151"/>
      <c r="K100" s="321"/>
      <c r="L100" s="152"/>
      <c r="M100" s="26"/>
      <c r="N100" s="218">
        <f t="shared" si="4"/>
        <v>0</v>
      </c>
      <c r="O100" s="234"/>
      <c r="P100" s="190">
        <f t="shared" si="5"/>
        <v>0</v>
      </c>
      <c r="Q100" s="190"/>
    </row>
    <row r="101" spans="1:17" s="27" customFormat="1" x14ac:dyDescent="0.2">
      <c r="A101" s="2"/>
      <c r="B101" s="455"/>
      <c r="C101" s="456"/>
      <c r="D101" s="456"/>
      <c r="E101" s="456"/>
      <c r="F101" s="456"/>
      <c r="G101" s="457"/>
      <c r="H101" s="155"/>
      <c r="I101" s="155"/>
      <c r="J101" s="151"/>
      <c r="K101" s="321"/>
      <c r="L101" s="152"/>
      <c r="M101" s="26"/>
      <c r="N101" s="218">
        <f t="shared" si="4"/>
        <v>0</v>
      </c>
      <c r="O101" s="234"/>
      <c r="P101" s="190">
        <f t="shared" si="5"/>
        <v>0</v>
      </c>
      <c r="Q101" s="190"/>
    </row>
    <row r="102" spans="1:17" s="27" customFormat="1" x14ac:dyDescent="0.2">
      <c r="A102" s="2"/>
      <c r="B102" s="455"/>
      <c r="C102" s="456"/>
      <c r="D102" s="456"/>
      <c r="E102" s="456"/>
      <c r="F102" s="456"/>
      <c r="G102" s="457"/>
      <c r="H102" s="155"/>
      <c r="I102" s="155"/>
      <c r="J102" s="151"/>
      <c r="K102" s="321"/>
      <c r="L102" s="152"/>
      <c r="M102" s="26"/>
      <c r="N102" s="218">
        <f t="shared" si="4"/>
        <v>0</v>
      </c>
      <c r="O102" s="234"/>
      <c r="P102" s="190">
        <f t="shared" si="5"/>
        <v>0</v>
      </c>
      <c r="Q102" s="190"/>
    </row>
    <row r="103" spans="1:17" s="25" customFormat="1" ht="15.75" x14ac:dyDescent="0.2">
      <c r="A103" s="2"/>
      <c r="B103" s="455"/>
      <c r="C103" s="456"/>
      <c r="D103" s="456"/>
      <c r="E103" s="456"/>
      <c r="F103" s="456"/>
      <c r="G103" s="457"/>
      <c r="H103" s="155"/>
      <c r="I103" s="155"/>
      <c r="J103" s="151"/>
      <c r="K103" s="321"/>
      <c r="L103" s="152"/>
      <c r="M103" s="26"/>
      <c r="N103" s="218">
        <f t="shared" si="4"/>
        <v>0</v>
      </c>
      <c r="O103" s="234"/>
      <c r="P103" s="190">
        <f t="shared" si="5"/>
        <v>0</v>
      </c>
      <c r="Q103" s="219"/>
    </row>
    <row r="104" spans="1:17" s="29" customFormat="1" x14ac:dyDescent="0.2">
      <c r="A104" s="2"/>
      <c r="B104" s="455"/>
      <c r="C104" s="456"/>
      <c r="D104" s="456"/>
      <c r="E104" s="456"/>
      <c r="F104" s="456"/>
      <c r="G104" s="457"/>
      <c r="H104" s="155"/>
      <c r="I104" s="155"/>
      <c r="J104" s="151"/>
      <c r="K104" s="321"/>
      <c r="L104" s="152"/>
      <c r="M104" s="26"/>
      <c r="N104" s="218">
        <f t="shared" si="4"/>
        <v>0</v>
      </c>
      <c r="O104" s="234"/>
      <c r="P104" s="190">
        <f t="shared" si="5"/>
        <v>0</v>
      </c>
      <c r="Q104" s="190"/>
    </row>
    <row r="105" spans="1:17" s="29" customFormat="1" x14ac:dyDescent="0.2">
      <c r="A105" s="2"/>
      <c r="B105" s="455"/>
      <c r="C105" s="456"/>
      <c r="D105" s="456"/>
      <c r="E105" s="456"/>
      <c r="F105" s="456"/>
      <c r="G105" s="457"/>
      <c r="H105" s="155"/>
      <c r="I105" s="155"/>
      <c r="J105" s="151"/>
      <c r="K105" s="321"/>
      <c r="L105" s="152"/>
      <c r="M105" s="26"/>
      <c r="N105" s="218">
        <f t="shared" si="4"/>
        <v>0</v>
      </c>
      <c r="O105" s="234"/>
      <c r="P105" s="190">
        <f t="shared" si="5"/>
        <v>0</v>
      </c>
      <c r="Q105" s="190"/>
    </row>
    <row r="106" spans="1:17" s="25" customFormat="1" ht="15.75" x14ac:dyDescent="0.2">
      <c r="A106" s="2"/>
      <c r="B106" s="455"/>
      <c r="C106" s="456"/>
      <c r="D106" s="456"/>
      <c r="E106" s="456"/>
      <c r="F106" s="456"/>
      <c r="G106" s="457"/>
      <c r="H106" s="155"/>
      <c r="I106" s="155"/>
      <c r="J106" s="151"/>
      <c r="K106" s="321"/>
      <c r="L106" s="152"/>
      <c r="M106" s="26"/>
      <c r="N106" s="218">
        <f t="shared" si="4"/>
        <v>0</v>
      </c>
      <c r="O106" s="234"/>
      <c r="P106" s="190">
        <f t="shared" si="5"/>
        <v>0</v>
      </c>
      <c r="Q106" s="219"/>
    </row>
    <row r="107" spans="1:17" s="25" customFormat="1" ht="15.75" x14ac:dyDescent="0.2">
      <c r="A107" s="2"/>
      <c r="B107" s="455"/>
      <c r="C107" s="456"/>
      <c r="D107" s="456"/>
      <c r="E107" s="456"/>
      <c r="F107" s="456"/>
      <c r="G107" s="457"/>
      <c r="H107" s="155"/>
      <c r="I107" s="155"/>
      <c r="J107" s="151"/>
      <c r="K107" s="321"/>
      <c r="L107" s="152"/>
      <c r="M107" s="26"/>
      <c r="N107" s="218">
        <f t="shared" si="4"/>
        <v>0</v>
      </c>
      <c r="O107" s="234"/>
      <c r="P107" s="190">
        <f t="shared" si="5"/>
        <v>0</v>
      </c>
      <c r="Q107" s="219"/>
    </row>
    <row r="108" spans="1:17" s="29" customFormat="1" x14ac:dyDescent="0.2">
      <c r="A108" s="2"/>
      <c r="B108" s="455"/>
      <c r="C108" s="456"/>
      <c r="D108" s="456"/>
      <c r="E108" s="456"/>
      <c r="F108" s="456"/>
      <c r="G108" s="457"/>
      <c r="H108" s="155"/>
      <c r="I108" s="155"/>
      <c r="J108" s="151"/>
      <c r="K108" s="321"/>
      <c r="L108" s="152"/>
      <c r="M108" s="26"/>
      <c r="N108" s="218">
        <f t="shared" si="4"/>
        <v>0</v>
      </c>
      <c r="O108" s="234"/>
      <c r="P108" s="190">
        <f t="shared" si="5"/>
        <v>0</v>
      </c>
      <c r="Q108" s="190"/>
    </row>
    <row r="109" spans="1:17" s="29" customFormat="1" ht="39" customHeight="1" x14ac:dyDescent="0.2">
      <c r="A109" s="18" t="s">
        <v>6</v>
      </c>
      <c r="B109" s="476" t="s">
        <v>21</v>
      </c>
      <c r="C109" s="477"/>
      <c r="D109" s="477"/>
      <c r="E109" s="477"/>
      <c r="F109" s="477"/>
      <c r="G109" s="478"/>
      <c r="H109" s="19"/>
      <c r="I109" s="19"/>
      <c r="J109" s="22">
        <f>SUM(J110:J129)</f>
        <v>0</v>
      </c>
      <c r="K109" s="22"/>
      <c r="L109" s="23"/>
      <c r="M109" s="23"/>
      <c r="N109" s="23"/>
      <c r="O109" s="235"/>
      <c r="P109" s="23"/>
      <c r="Q109" s="23"/>
    </row>
    <row r="110" spans="1:17" s="25" customFormat="1" ht="15.75" x14ac:dyDescent="0.2">
      <c r="A110" s="2"/>
      <c r="B110" s="455"/>
      <c r="C110" s="456"/>
      <c r="D110" s="456"/>
      <c r="E110" s="456"/>
      <c r="F110" s="456"/>
      <c r="G110" s="457"/>
      <c r="H110" s="153"/>
      <c r="I110" s="153"/>
      <c r="J110" s="151"/>
      <c r="K110" s="245"/>
      <c r="L110" s="152"/>
      <c r="M110" s="26"/>
      <c r="N110" s="218">
        <f t="shared" si="4"/>
        <v>0</v>
      </c>
      <c r="O110" s="234"/>
      <c r="P110" s="219">
        <f>N110+O110</f>
        <v>0</v>
      </c>
      <c r="Q110" s="219"/>
    </row>
    <row r="111" spans="1:17" s="29" customFormat="1" ht="15.75" x14ac:dyDescent="0.2">
      <c r="A111" s="2"/>
      <c r="B111" s="455"/>
      <c r="C111" s="456"/>
      <c r="D111" s="456"/>
      <c r="E111" s="456"/>
      <c r="F111" s="456"/>
      <c r="G111" s="457"/>
      <c r="H111" s="153"/>
      <c r="I111" s="153"/>
      <c r="J111" s="151"/>
      <c r="K111" s="245"/>
      <c r="L111" s="152"/>
      <c r="M111" s="26"/>
      <c r="N111" s="218">
        <f t="shared" si="4"/>
        <v>0</v>
      </c>
      <c r="O111" s="234"/>
      <c r="P111" s="219">
        <f t="shared" ref="P111:P129" si="6">N111+O111</f>
        <v>0</v>
      </c>
      <c r="Q111" s="190"/>
    </row>
    <row r="112" spans="1:17" s="29" customFormat="1" ht="15.75" x14ac:dyDescent="0.2">
      <c r="A112" s="2"/>
      <c r="B112" s="455"/>
      <c r="C112" s="456"/>
      <c r="D112" s="456"/>
      <c r="E112" s="456"/>
      <c r="F112" s="456"/>
      <c r="G112" s="457"/>
      <c r="H112" s="153"/>
      <c r="I112" s="153"/>
      <c r="J112" s="151"/>
      <c r="K112" s="245"/>
      <c r="L112" s="152"/>
      <c r="M112" s="26"/>
      <c r="N112" s="218">
        <f t="shared" si="4"/>
        <v>0</v>
      </c>
      <c r="O112" s="234"/>
      <c r="P112" s="219">
        <f t="shared" si="6"/>
        <v>0</v>
      </c>
      <c r="Q112" s="190"/>
    </row>
    <row r="113" spans="1:17" s="29" customFormat="1" ht="15.75" x14ac:dyDescent="0.2">
      <c r="A113" s="2"/>
      <c r="B113" s="455"/>
      <c r="C113" s="456"/>
      <c r="D113" s="456"/>
      <c r="E113" s="456"/>
      <c r="F113" s="456"/>
      <c r="G113" s="457"/>
      <c r="H113" s="153"/>
      <c r="I113" s="153"/>
      <c r="J113" s="151"/>
      <c r="K113" s="245"/>
      <c r="L113" s="152"/>
      <c r="M113" s="26"/>
      <c r="N113" s="218">
        <f t="shared" si="4"/>
        <v>0</v>
      </c>
      <c r="O113" s="234"/>
      <c r="P113" s="219">
        <f t="shared" si="6"/>
        <v>0</v>
      </c>
      <c r="Q113" s="190"/>
    </row>
    <row r="114" spans="1:17" s="25" customFormat="1" ht="15.75" x14ac:dyDescent="0.2">
      <c r="A114" s="2"/>
      <c r="B114" s="455"/>
      <c r="C114" s="456"/>
      <c r="D114" s="456"/>
      <c r="E114" s="456"/>
      <c r="F114" s="456"/>
      <c r="G114" s="457"/>
      <c r="H114" s="153"/>
      <c r="I114" s="153"/>
      <c r="J114" s="151"/>
      <c r="K114" s="245"/>
      <c r="L114" s="152"/>
      <c r="M114" s="26"/>
      <c r="N114" s="218">
        <f t="shared" si="4"/>
        <v>0</v>
      </c>
      <c r="O114" s="234"/>
      <c r="P114" s="219">
        <f t="shared" si="6"/>
        <v>0</v>
      </c>
      <c r="Q114" s="219"/>
    </row>
    <row r="115" spans="1:17" s="29" customFormat="1" ht="15.75" x14ac:dyDescent="0.2">
      <c r="A115" s="2"/>
      <c r="B115" s="455"/>
      <c r="C115" s="456"/>
      <c r="D115" s="456"/>
      <c r="E115" s="456"/>
      <c r="F115" s="456"/>
      <c r="G115" s="457"/>
      <c r="H115" s="153"/>
      <c r="I115" s="153"/>
      <c r="J115" s="151"/>
      <c r="K115" s="245"/>
      <c r="L115" s="152"/>
      <c r="M115" s="26"/>
      <c r="N115" s="218">
        <f t="shared" si="4"/>
        <v>0</v>
      </c>
      <c r="O115" s="234"/>
      <c r="P115" s="219">
        <f t="shared" si="6"/>
        <v>0</v>
      </c>
      <c r="Q115" s="190"/>
    </row>
    <row r="116" spans="1:17" s="29" customFormat="1" ht="15.75" x14ac:dyDescent="0.2">
      <c r="A116" s="2"/>
      <c r="B116" s="455"/>
      <c r="C116" s="456"/>
      <c r="D116" s="456"/>
      <c r="E116" s="456"/>
      <c r="F116" s="456"/>
      <c r="G116" s="457"/>
      <c r="H116" s="153"/>
      <c r="I116" s="153"/>
      <c r="J116" s="151"/>
      <c r="K116" s="245"/>
      <c r="L116" s="152"/>
      <c r="M116" s="26"/>
      <c r="N116" s="218">
        <f t="shared" si="4"/>
        <v>0</v>
      </c>
      <c r="O116" s="234"/>
      <c r="P116" s="219">
        <f t="shared" si="6"/>
        <v>0</v>
      </c>
      <c r="Q116" s="190"/>
    </row>
    <row r="117" spans="1:17" s="29" customFormat="1" ht="15.75" x14ac:dyDescent="0.2">
      <c r="A117" s="2"/>
      <c r="B117" s="455"/>
      <c r="C117" s="456"/>
      <c r="D117" s="456"/>
      <c r="E117" s="456"/>
      <c r="F117" s="456"/>
      <c r="G117" s="457"/>
      <c r="H117" s="153"/>
      <c r="I117" s="153"/>
      <c r="J117" s="151"/>
      <c r="K117" s="245"/>
      <c r="L117" s="152"/>
      <c r="M117" s="26"/>
      <c r="N117" s="218">
        <f t="shared" si="4"/>
        <v>0</v>
      </c>
      <c r="O117" s="234"/>
      <c r="P117" s="219">
        <f t="shared" si="6"/>
        <v>0</v>
      </c>
      <c r="Q117" s="190"/>
    </row>
    <row r="118" spans="1:17" s="25" customFormat="1" ht="15.75" x14ac:dyDescent="0.2">
      <c r="A118" s="2"/>
      <c r="B118" s="455"/>
      <c r="C118" s="456"/>
      <c r="D118" s="456"/>
      <c r="E118" s="456"/>
      <c r="F118" s="456"/>
      <c r="G118" s="457"/>
      <c r="H118" s="153"/>
      <c r="I118" s="153"/>
      <c r="J118" s="151"/>
      <c r="K118" s="245"/>
      <c r="L118" s="152"/>
      <c r="M118" s="26"/>
      <c r="N118" s="218">
        <f t="shared" si="4"/>
        <v>0</v>
      </c>
      <c r="O118" s="234"/>
      <c r="P118" s="219">
        <f t="shared" si="6"/>
        <v>0</v>
      </c>
      <c r="Q118" s="219"/>
    </row>
    <row r="119" spans="1:17" s="25" customFormat="1" ht="15.75" x14ac:dyDescent="0.2">
      <c r="A119" s="2"/>
      <c r="B119" s="455"/>
      <c r="C119" s="456"/>
      <c r="D119" s="456"/>
      <c r="E119" s="456"/>
      <c r="F119" s="456"/>
      <c r="G119" s="457"/>
      <c r="H119" s="153"/>
      <c r="I119" s="153"/>
      <c r="J119" s="151"/>
      <c r="K119" s="245"/>
      <c r="L119" s="152"/>
      <c r="M119" s="26"/>
      <c r="N119" s="218">
        <f t="shared" si="4"/>
        <v>0</v>
      </c>
      <c r="O119" s="234"/>
      <c r="P119" s="219">
        <f t="shared" si="6"/>
        <v>0</v>
      </c>
      <c r="Q119" s="219"/>
    </row>
    <row r="120" spans="1:17" s="29" customFormat="1" ht="15.75" x14ac:dyDescent="0.2">
      <c r="A120" s="2"/>
      <c r="B120" s="455"/>
      <c r="C120" s="456"/>
      <c r="D120" s="456"/>
      <c r="E120" s="456"/>
      <c r="F120" s="456"/>
      <c r="G120" s="457"/>
      <c r="H120" s="153"/>
      <c r="I120" s="153"/>
      <c r="J120" s="151"/>
      <c r="K120" s="245"/>
      <c r="L120" s="152"/>
      <c r="M120" s="26"/>
      <c r="N120" s="218">
        <f t="shared" si="4"/>
        <v>0</v>
      </c>
      <c r="O120" s="234"/>
      <c r="P120" s="219">
        <f t="shared" si="6"/>
        <v>0</v>
      </c>
      <c r="Q120" s="190"/>
    </row>
    <row r="121" spans="1:17" s="29" customFormat="1" ht="15.75" x14ac:dyDescent="0.2">
      <c r="A121" s="2"/>
      <c r="B121" s="455"/>
      <c r="C121" s="456"/>
      <c r="D121" s="456"/>
      <c r="E121" s="456"/>
      <c r="F121" s="456"/>
      <c r="G121" s="457"/>
      <c r="H121" s="153"/>
      <c r="I121" s="153"/>
      <c r="J121" s="151"/>
      <c r="K121" s="245"/>
      <c r="L121" s="152"/>
      <c r="M121" s="26"/>
      <c r="N121" s="218">
        <f t="shared" si="4"/>
        <v>0</v>
      </c>
      <c r="O121" s="234"/>
      <c r="P121" s="219">
        <f t="shared" si="6"/>
        <v>0</v>
      </c>
      <c r="Q121" s="190"/>
    </row>
    <row r="122" spans="1:17" s="29" customFormat="1" ht="15.75" x14ac:dyDescent="0.2">
      <c r="A122" s="2"/>
      <c r="B122" s="455"/>
      <c r="C122" s="456"/>
      <c r="D122" s="456"/>
      <c r="E122" s="456"/>
      <c r="F122" s="456"/>
      <c r="G122" s="457"/>
      <c r="H122" s="153"/>
      <c r="I122" s="153"/>
      <c r="J122" s="151"/>
      <c r="K122" s="245"/>
      <c r="L122" s="152"/>
      <c r="M122" s="26"/>
      <c r="N122" s="218">
        <f t="shared" si="4"/>
        <v>0</v>
      </c>
      <c r="O122" s="234"/>
      <c r="P122" s="219">
        <f t="shared" si="6"/>
        <v>0</v>
      </c>
      <c r="Q122" s="190"/>
    </row>
    <row r="123" spans="1:17" s="25" customFormat="1" ht="15.75" x14ac:dyDescent="0.2">
      <c r="A123" s="2"/>
      <c r="B123" s="455"/>
      <c r="C123" s="456"/>
      <c r="D123" s="456"/>
      <c r="E123" s="456"/>
      <c r="F123" s="456"/>
      <c r="G123" s="457"/>
      <c r="H123" s="153"/>
      <c r="I123" s="153"/>
      <c r="J123" s="151"/>
      <c r="K123" s="245"/>
      <c r="L123" s="152"/>
      <c r="M123" s="26"/>
      <c r="N123" s="218">
        <f t="shared" si="4"/>
        <v>0</v>
      </c>
      <c r="O123" s="234"/>
      <c r="P123" s="219">
        <f t="shared" si="6"/>
        <v>0</v>
      </c>
      <c r="Q123" s="219"/>
    </row>
    <row r="124" spans="1:17" s="29" customFormat="1" ht="15.75" x14ac:dyDescent="0.2">
      <c r="A124" s="2"/>
      <c r="B124" s="455"/>
      <c r="C124" s="456"/>
      <c r="D124" s="456"/>
      <c r="E124" s="456"/>
      <c r="F124" s="456"/>
      <c r="G124" s="457"/>
      <c r="H124" s="153"/>
      <c r="I124" s="153"/>
      <c r="J124" s="151"/>
      <c r="K124" s="245"/>
      <c r="L124" s="152"/>
      <c r="M124" s="26"/>
      <c r="N124" s="218">
        <f t="shared" si="4"/>
        <v>0</v>
      </c>
      <c r="O124" s="234"/>
      <c r="P124" s="219">
        <f t="shared" si="6"/>
        <v>0</v>
      </c>
      <c r="Q124" s="190"/>
    </row>
    <row r="125" spans="1:17" s="29" customFormat="1" ht="15.75" x14ac:dyDescent="0.2">
      <c r="A125" s="2"/>
      <c r="B125" s="455"/>
      <c r="C125" s="456"/>
      <c r="D125" s="456"/>
      <c r="E125" s="456"/>
      <c r="F125" s="456"/>
      <c r="G125" s="457"/>
      <c r="H125" s="153"/>
      <c r="I125" s="153"/>
      <c r="J125" s="151"/>
      <c r="K125" s="245"/>
      <c r="L125" s="152"/>
      <c r="M125" s="26"/>
      <c r="N125" s="218">
        <f t="shared" si="4"/>
        <v>0</v>
      </c>
      <c r="O125" s="234"/>
      <c r="P125" s="219">
        <f t="shared" si="6"/>
        <v>0</v>
      </c>
      <c r="Q125" s="190"/>
    </row>
    <row r="126" spans="1:17" s="29" customFormat="1" ht="15.75" x14ac:dyDescent="0.2">
      <c r="A126" s="2"/>
      <c r="B126" s="455"/>
      <c r="C126" s="456"/>
      <c r="D126" s="456"/>
      <c r="E126" s="456"/>
      <c r="F126" s="456"/>
      <c r="G126" s="457"/>
      <c r="H126" s="153"/>
      <c r="I126" s="153"/>
      <c r="J126" s="151"/>
      <c r="K126" s="245"/>
      <c r="L126" s="152"/>
      <c r="M126" s="26"/>
      <c r="N126" s="218">
        <f t="shared" si="4"/>
        <v>0</v>
      </c>
      <c r="O126" s="234"/>
      <c r="P126" s="219">
        <f t="shared" si="6"/>
        <v>0</v>
      </c>
      <c r="Q126" s="190"/>
    </row>
    <row r="127" spans="1:17" s="25" customFormat="1" ht="15.75" x14ac:dyDescent="0.2">
      <c r="A127" s="2"/>
      <c r="B127" s="455"/>
      <c r="C127" s="456"/>
      <c r="D127" s="456"/>
      <c r="E127" s="456"/>
      <c r="F127" s="456"/>
      <c r="G127" s="457"/>
      <c r="H127" s="155"/>
      <c r="I127" s="155"/>
      <c r="J127" s="151"/>
      <c r="K127" s="245"/>
      <c r="L127" s="152"/>
      <c r="M127" s="26"/>
      <c r="N127" s="218">
        <f t="shared" si="4"/>
        <v>0</v>
      </c>
      <c r="O127" s="234"/>
      <c r="P127" s="219">
        <f t="shared" si="6"/>
        <v>0</v>
      </c>
      <c r="Q127" s="219"/>
    </row>
    <row r="128" spans="1:17" s="29" customFormat="1" ht="15.75" x14ac:dyDescent="0.2">
      <c r="A128" s="2"/>
      <c r="B128" s="455"/>
      <c r="C128" s="456"/>
      <c r="D128" s="456"/>
      <c r="E128" s="456"/>
      <c r="F128" s="456"/>
      <c r="G128" s="457"/>
      <c r="H128" s="155"/>
      <c r="I128" s="155"/>
      <c r="J128" s="151"/>
      <c r="K128" s="245"/>
      <c r="L128" s="152"/>
      <c r="M128" s="26"/>
      <c r="N128" s="218">
        <f t="shared" si="4"/>
        <v>0</v>
      </c>
      <c r="O128" s="234"/>
      <c r="P128" s="219">
        <f t="shared" si="6"/>
        <v>0</v>
      </c>
      <c r="Q128" s="190"/>
    </row>
    <row r="129" spans="1:18" s="29" customFormat="1" ht="15.75" x14ac:dyDescent="0.2">
      <c r="A129" s="2"/>
      <c r="B129" s="455"/>
      <c r="C129" s="456"/>
      <c r="D129" s="456"/>
      <c r="E129" s="456"/>
      <c r="F129" s="456"/>
      <c r="G129" s="457"/>
      <c r="H129" s="155"/>
      <c r="I129" s="155"/>
      <c r="J129" s="151"/>
      <c r="K129" s="245"/>
      <c r="L129" s="152"/>
      <c r="M129" s="26"/>
      <c r="N129" s="218">
        <f t="shared" si="4"/>
        <v>0</v>
      </c>
      <c r="O129" s="234"/>
      <c r="P129" s="219">
        <f t="shared" si="6"/>
        <v>0</v>
      </c>
      <c r="Q129" s="190"/>
    </row>
    <row r="130" spans="1:18" s="29" customFormat="1" ht="39" customHeight="1" x14ac:dyDescent="0.2">
      <c r="A130" s="18" t="s">
        <v>9</v>
      </c>
      <c r="B130" s="476" t="s">
        <v>10</v>
      </c>
      <c r="C130" s="477"/>
      <c r="D130" s="477"/>
      <c r="E130" s="477"/>
      <c r="F130" s="477"/>
      <c r="G130" s="478"/>
      <c r="H130" s="19"/>
      <c r="I130" s="19"/>
      <c r="J130" s="22">
        <f>SUM(J131:J151)</f>
        <v>0</v>
      </c>
      <c r="K130" s="22"/>
      <c r="L130" s="23"/>
      <c r="M130" s="23"/>
      <c r="N130" s="23"/>
      <c r="O130" s="235"/>
      <c r="P130" s="23"/>
      <c r="Q130" s="23"/>
    </row>
    <row r="131" spans="1:18" s="29" customFormat="1" x14ac:dyDescent="0.2">
      <c r="A131" s="2"/>
      <c r="B131" s="473"/>
      <c r="C131" s="474"/>
      <c r="D131" s="474"/>
      <c r="E131" s="474"/>
      <c r="F131" s="474"/>
      <c r="G131" s="475"/>
      <c r="H131" s="157"/>
      <c r="I131" s="157"/>
      <c r="J131" s="151"/>
      <c r="K131" s="152"/>
      <c r="L131" s="152"/>
      <c r="M131" s="26"/>
      <c r="N131" s="218">
        <f t="shared" si="4"/>
        <v>0</v>
      </c>
      <c r="O131" s="234"/>
      <c r="P131" s="190">
        <f>N131+O131</f>
        <v>0</v>
      </c>
      <c r="Q131" s="190"/>
    </row>
    <row r="132" spans="1:18" s="29" customFormat="1" x14ac:dyDescent="0.2">
      <c r="A132" s="2"/>
      <c r="B132" s="473"/>
      <c r="C132" s="474"/>
      <c r="D132" s="474"/>
      <c r="E132" s="474"/>
      <c r="F132" s="474"/>
      <c r="G132" s="475"/>
      <c r="H132" s="157"/>
      <c r="I132" s="157"/>
      <c r="J132" s="151"/>
      <c r="K132" s="152"/>
      <c r="L132" s="152"/>
      <c r="M132" s="26"/>
      <c r="N132" s="218">
        <f t="shared" si="4"/>
        <v>0</v>
      </c>
      <c r="O132" s="234"/>
      <c r="P132" s="190">
        <f t="shared" ref="P132:P151" si="7">N132+O132</f>
        <v>0</v>
      </c>
      <c r="Q132" s="190"/>
    </row>
    <row r="133" spans="1:18" s="29" customFormat="1" x14ac:dyDescent="0.2">
      <c r="A133" s="2"/>
      <c r="B133" s="473"/>
      <c r="C133" s="474"/>
      <c r="D133" s="474"/>
      <c r="E133" s="474"/>
      <c r="F133" s="474"/>
      <c r="G133" s="475"/>
      <c r="H133" s="157"/>
      <c r="I133" s="157"/>
      <c r="J133" s="151"/>
      <c r="K133" s="152"/>
      <c r="L133" s="152"/>
      <c r="M133" s="26"/>
      <c r="N133" s="218">
        <f t="shared" ref="N133:N151" si="8">IF(M133="Yes",J133,0)</f>
        <v>0</v>
      </c>
      <c r="O133" s="234"/>
      <c r="P133" s="190">
        <f t="shared" si="7"/>
        <v>0</v>
      </c>
      <c r="Q133" s="190"/>
    </row>
    <row r="134" spans="1:18" s="29" customFormat="1" x14ac:dyDescent="0.2">
      <c r="A134" s="2"/>
      <c r="B134" s="455"/>
      <c r="C134" s="456"/>
      <c r="D134" s="456"/>
      <c r="E134" s="456"/>
      <c r="F134" s="456"/>
      <c r="G134" s="457"/>
      <c r="H134" s="155"/>
      <c r="I134" s="155"/>
      <c r="J134" s="151"/>
      <c r="K134" s="152"/>
      <c r="L134" s="152"/>
      <c r="M134" s="26"/>
      <c r="N134" s="218">
        <f t="shared" si="8"/>
        <v>0</v>
      </c>
      <c r="O134" s="234"/>
      <c r="P134" s="190">
        <f t="shared" si="7"/>
        <v>0</v>
      </c>
      <c r="Q134" s="190"/>
    </row>
    <row r="135" spans="1:18" s="29" customFormat="1" x14ac:dyDescent="0.2">
      <c r="A135" s="2"/>
      <c r="B135" s="455"/>
      <c r="C135" s="456"/>
      <c r="D135" s="456"/>
      <c r="E135" s="456"/>
      <c r="F135" s="456"/>
      <c r="G135" s="457"/>
      <c r="H135" s="155"/>
      <c r="I135" s="155"/>
      <c r="J135" s="151"/>
      <c r="K135" s="152"/>
      <c r="L135" s="152"/>
      <c r="M135" s="26"/>
      <c r="N135" s="218">
        <f t="shared" si="8"/>
        <v>0</v>
      </c>
      <c r="O135" s="234"/>
      <c r="P135" s="190">
        <f t="shared" si="7"/>
        <v>0</v>
      </c>
      <c r="Q135" s="190"/>
    </row>
    <row r="136" spans="1:18" s="28" customFormat="1" ht="15.75" x14ac:dyDescent="0.2">
      <c r="A136" s="2"/>
      <c r="B136" s="455"/>
      <c r="C136" s="456"/>
      <c r="D136" s="456"/>
      <c r="E136" s="456"/>
      <c r="F136" s="456"/>
      <c r="G136" s="457"/>
      <c r="H136" s="155"/>
      <c r="I136" s="155"/>
      <c r="J136" s="151"/>
      <c r="K136" s="152"/>
      <c r="L136" s="152"/>
      <c r="M136" s="26"/>
      <c r="N136" s="218">
        <f t="shared" si="8"/>
        <v>0</v>
      </c>
      <c r="O136" s="234"/>
      <c r="P136" s="190">
        <f t="shared" si="7"/>
        <v>0</v>
      </c>
      <c r="Q136" s="219"/>
    </row>
    <row r="137" spans="1:18" s="37" customFormat="1" ht="15.75" x14ac:dyDescent="0.2">
      <c r="A137" s="2"/>
      <c r="B137" s="455"/>
      <c r="C137" s="456"/>
      <c r="D137" s="456"/>
      <c r="E137" s="456"/>
      <c r="F137" s="456"/>
      <c r="G137" s="457"/>
      <c r="H137" s="155"/>
      <c r="I137" s="155"/>
      <c r="J137" s="151"/>
      <c r="K137" s="152"/>
      <c r="L137" s="152"/>
      <c r="M137" s="26"/>
      <c r="N137" s="218">
        <f t="shared" si="8"/>
        <v>0</v>
      </c>
      <c r="O137" s="234"/>
      <c r="P137" s="190">
        <f t="shared" si="7"/>
        <v>0</v>
      </c>
      <c r="Q137" s="219"/>
    </row>
    <row r="138" spans="1:18" s="29" customFormat="1" x14ac:dyDescent="0.2">
      <c r="A138" s="2"/>
      <c r="B138" s="455"/>
      <c r="C138" s="456"/>
      <c r="D138" s="456"/>
      <c r="E138" s="456"/>
      <c r="F138" s="456"/>
      <c r="G138" s="457"/>
      <c r="H138" s="155"/>
      <c r="I138" s="155"/>
      <c r="J138" s="151"/>
      <c r="K138" s="152"/>
      <c r="L138" s="152"/>
      <c r="M138" s="26"/>
      <c r="N138" s="218">
        <f t="shared" si="8"/>
        <v>0</v>
      </c>
      <c r="O138" s="234"/>
      <c r="P138" s="190">
        <f t="shared" si="7"/>
        <v>0</v>
      </c>
      <c r="Q138" s="190"/>
    </row>
    <row r="139" spans="1:18" s="29" customFormat="1" x14ac:dyDescent="0.2">
      <c r="A139" s="2"/>
      <c r="B139" s="455"/>
      <c r="C139" s="456"/>
      <c r="D139" s="456"/>
      <c r="E139" s="456"/>
      <c r="F139" s="456"/>
      <c r="G139" s="457"/>
      <c r="H139" s="155"/>
      <c r="I139" s="155"/>
      <c r="J139" s="151"/>
      <c r="K139" s="152"/>
      <c r="L139" s="152"/>
      <c r="M139" s="26"/>
      <c r="N139" s="218">
        <f t="shared" si="8"/>
        <v>0</v>
      </c>
      <c r="O139" s="234"/>
      <c r="P139" s="190">
        <f t="shared" si="7"/>
        <v>0</v>
      </c>
      <c r="Q139" s="190"/>
    </row>
    <row r="140" spans="1:18" s="28" customFormat="1" ht="15.75" x14ac:dyDescent="0.2">
      <c r="A140" s="2"/>
      <c r="B140" s="455"/>
      <c r="C140" s="456"/>
      <c r="D140" s="456"/>
      <c r="E140" s="456"/>
      <c r="F140" s="456"/>
      <c r="G140" s="457"/>
      <c r="H140" s="155"/>
      <c r="I140" s="155"/>
      <c r="J140" s="151"/>
      <c r="K140" s="152"/>
      <c r="L140" s="152"/>
      <c r="M140" s="26"/>
      <c r="N140" s="218">
        <f t="shared" si="8"/>
        <v>0</v>
      </c>
      <c r="O140" s="234"/>
      <c r="P140" s="190">
        <f t="shared" si="7"/>
        <v>0</v>
      </c>
      <c r="Q140" s="219"/>
    </row>
    <row r="141" spans="1:18" s="37" customFormat="1" ht="15.75" x14ac:dyDescent="0.2">
      <c r="A141" s="2"/>
      <c r="B141" s="455"/>
      <c r="C141" s="456"/>
      <c r="D141" s="456"/>
      <c r="E141" s="456"/>
      <c r="F141" s="456"/>
      <c r="G141" s="457"/>
      <c r="H141" s="155"/>
      <c r="I141" s="155"/>
      <c r="J141" s="151"/>
      <c r="K141" s="152"/>
      <c r="L141" s="152"/>
      <c r="M141" s="26"/>
      <c r="N141" s="218">
        <f t="shared" si="8"/>
        <v>0</v>
      </c>
      <c r="O141" s="234"/>
      <c r="P141" s="190">
        <f t="shared" si="7"/>
        <v>0</v>
      </c>
      <c r="Q141" s="219"/>
    </row>
    <row r="142" spans="1:18" s="13" customFormat="1" ht="18" x14ac:dyDescent="0.2">
      <c r="A142" s="2"/>
      <c r="B142" s="455"/>
      <c r="C142" s="456"/>
      <c r="D142" s="456"/>
      <c r="E142" s="456"/>
      <c r="F142" s="456"/>
      <c r="G142" s="457"/>
      <c r="H142" s="155"/>
      <c r="I142" s="155"/>
      <c r="J142" s="151"/>
      <c r="K142" s="152"/>
      <c r="L142" s="152"/>
      <c r="M142" s="26"/>
      <c r="N142" s="218">
        <f t="shared" si="8"/>
        <v>0</v>
      </c>
      <c r="O142" s="234"/>
      <c r="P142" s="190">
        <f t="shared" si="7"/>
        <v>0</v>
      </c>
      <c r="Q142" s="223"/>
      <c r="R142" s="14"/>
    </row>
    <row r="143" spans="1:18" s="13" customFormat="1" ht="18" x14ac:dyDescent="0.2">
      <c r="A143" s="2"/>
      <c r="B143" s="455"/>
      <c r="C143" s="456"/>
      <c r="D143" s="456"/>
      <c r="E143" s="456"/>
      <c r="F143" s="456"/>
      <c r="G143" s="457"/>
      <c r="H143" s="155"/>
      <c r="I143" s="155"/>
      <c r="J143" s="151"/>
      <c r="K143" s="152"/>
      <c r="L143" s="152"/>
      <c r="M143" s="26"/>
      <c r="N143" s="218">
        <f t="shared" si="8"/>
        <v>0</v>
      </c>
      <c r="O143" s="234"/>
      <c r="P143" s="190">
        <f t="shared" si="7"/>
        <v>0</v>
      </c>
      <c r="Q143" s="223"/>
      <c r="R143" s="14"/>
    </row>
    <row r="144" spans="1:18" x14ac:dyDescent="0.2">
      <c r="A144" s="2"/>
      <c r="B144" s="455"/>
      <c r="C144" s="456"/>
      <c r="D144" s="456"/>
      <c r="E144" s="456"/>
      <c r="F144" s="456"/>
      <c r="G144" s="457"/>
      <c r="H144" s="155"/>
      <c r="I144" s="155"/>
      <c r="J144" s="151"/>
      <c r="K144" s="152"/>
      <c r="L144" s="152"/>
      <c r="M144" s="26"/>
      <c r="N144" s="218">
        <f t="shared" si="8"/>
        <v>0</v>
      </c>
      <c r="O144" s="234"/>
      <c r="P144" s="190">
        <f t="shared" si="7"/>
        <v>0</v>
      </c>
      <c r="Q144" s="224"/>
    </row>
    <row r="145" spans="1:17" x14ac:dyDescent="0.2">
      <c r="A145" s="2"/>
      <c r="B145" s="455"/>
      <c r="C145" s="456"/>
      <c r="D145" s="456"/>
      <c r="E145" s="456"/>
      <c r="F145" s="456"/>
      <c r="G145" s="457"/>
      <c r="H145" s="155"/>
      <c r="I145" s="155"/>
      <c r="J145" s="151"/>
      <c r="K145" s="152"/>
      <c r="L145" s="152"/>
      <c r="M145" s="26"/>
      <c r="N145" s="218">
        <f t="shared" si="8"/>
        <v>0</v>
      </c>
      <c r="O145" s="234"/>
      <c r="P145" s="190">
        <f t="shared" si="7"/>
        <v>0</v>
      </c>
      <c r="Q145" s="224"/>
    </row>
    <row r="146" spans="1:17" x14ac:dyDescent="0.2">
      <c r="A146" s="2"/>
      <c r="B146" s="455"/>
      <c r="C146" s="456"/>
      <c r="D146" s="456"/>
      <c r="E146" s="456"/>
      <c r="F146" s="456"/>
      <c r="G146" s="457"/>
      <c r="H146" s="155"/>
      <c r="I146" s="155"/>
      <c r="J146" s="151"/>
      <c r="K146" s="152"/>
      <c r="L146" s="152"/>
      <c r="M146" s="26"/>
      <c r="N146" s="218">
        <f t="shared" si="8"/>
        <v>0</v>
      </c>
      <c r="O146" s="234"/>
      <c r="P146" s="190">
        <f t="shared" si="7"/>
        <v>0</v>
      </c>
      <c r="Q146" s="224"/>
    </row>
    <row r="147" spans="1:17" x14ac:dyDescent="0.2">
      <c r="A147" s="2"/>
      <c r="B147" s="455"/>
      <c r="C147" s="456"/>
      <c r="D147" s="456"/>
      <c r="E147" s="456"/>
      <c r="F147" s="456"/>
      <c r="G147" s="457"/>
      <c r="H147" s="155"/>
      <c r="I147" s="155"/>
      <c r="J147" s="151"/>
      <c r="K147" s="152"/>
      <c r="L147" s="152"/>
      <c r="M147" s="26"/>
      <c r="N147" s="218">
        <f t="shared" si="8"/>
        <v>0</v>
      </c>
      <c r="O147" s="234"/>
      <c r="P147" s="190">
        <f t="shared" si="7"/>
        <v>0</v>
      </c>
      <c r="Q147" s="224"/>
    </row>
    <row r="148" spans="1:17" x14ac:dyDescent="0.2">
      <c r="A148" s="2"/>
      <c r="B148" s="455"/>
      <c r="C148" s="456"/>
      <c r="D148" s="456"/>
      <c r="E148" s="456"/>
      <c r="F148" s="456"/>
      <c r="G148" s="457"/>
      <c r="H148" s="155"/>
      <c r="I148" s="155"/>
      <c r="J148" s="151"/>
      <c r="K148" s="152"/>
      <c r="L148" s="152"/>
      <c r="M148" s="26"/>
      <c r="N148" s="218">
        <f t="shared" si="8"/>
        <v>0</v>
      </c>
      <c r="O148" s="234"/>
      <c r="P148" s="190">
        <f t="shared" si="7"/>
        <v>0</v>
      </c>
      <c r="Q148" s="224"/>
    </row>
    <row r="149" spans="1:17" x14ac:dyDescent="0.2">
      <c r="A149" s="2"/>
      <c r="B149" s="455"/>
      <c r="C149" s="456"/>
      <c r="D149" s="456"/>
      <c r="E149" s="456"/>
      <c r="F149" s="456"/>
      <c r="G149" s="457"/>
      <c r="H149" s="155"/>
      <c r="I149" s="155"/>
      <c r="J149" s="151"/>
      <c r="K149" s="152"/>
      <c r="L149" s="152"/>
      <c r="M149" s="26"/>
      <c r="N149" s="218">
        <f t="shared" si="8"/>
        <v>0</v>
      </c>
      <c r="O149" s="234"/>
      <c r="P149" s="190">
        <f t="shared" si="7"/>
        <v>0</v>
      </c>
      <c r="Q149" s="224"/>
    </row>
    <row r="150" spans="1:17" x14ac:dyDescent="0.2">
      <c r="A150" s="2"/>
      <c r="B150" s="455"/>
      <c r="C150" s="456"/>
      <c r="D150" s="456"/>
      <c r="E150" s="456"/>
      <c r="F150" s="456"/>
      <c r="G150" s="457"/>
      <c r="H150" s="155"/>
      <c r="I150" s="155"/>
      <c r="J150" s="151"/>
      <c r="K150" s="152"/>
      <c r="L150" s="152"/>
      <c r="M150" s="26"/>
      <c r="N150" s="218">
        <f t="shared" si="8"/>
        <v>0</v>
      </c>
      <c r="O150" s="234"/>
      <c r="P150" s="190">
        <f t="shared" si="7"/>
        <v>0</v>
      </c>
      <c r="Q150" s="224"/>
    </row>
    <row r="151" spans="1:17" x14ac:dyDescent="0.2">
      <c r="A151" s="2"/>
      <c r="B151" s="455"/>
      <c r="C151" s="456"/>
      <c r="D151" s="456"/>
      <c r="E151" s="456"/>
      <c r="F151" s="456"/>
      <c r="G151" s="457"/>
      <c r="H151" s="155"/>
      <c r="I151" s="155"/>
      <c r="J151" s="151"/>
      <c r="K151" s="152"/>
      <c r="L151" s="152"/>
      <c r="M151" s="26"/>
      <c r="N151" s="218">
        <f t="shared" si="8"/>
        <v>0</v>
      </c>
      <c r="O151" s="234"/>
      <c r="P151" s="190">
        <f t="shared" si="7"/>
        <v>0</v>
      </c>
      <c r="Q151" s="224"/>
    </row>
    <row r="152" spans="1:17" ht="39" customHeight="1" x14ac:dyDescent="0.2">
      <c r="A152" s="11"/>
      <c r="B152" s="504" t="s">
        <v>1</v>
      </c>
      <c r="C152" s="505"/>
      <c r="D152" s="505"/>
      <c r="E152" s="505"/>
      <c r="F152" s="505"/>
      <c r="G152" s="505"/>
      <c r="H152" s="505"/>
      <c r="I152" s="79"/>
      <c r="J152" s="22">
        <f>J8+J35+J56+J87</f>
        <v>0</v>
      </c>
      <c r="K152" s="22"/>
      <c r="L152" s="22"/>
      <c r="M152" s="22"/>
      <c r="N152" s="22"/>
      <c r="O152" s="22"/>
      <c r="P152" s="22">
        <f>SUM(P8+P35+P56+P87)</f>
        <v>0</v>
      </c>
      <c r="Q152" s="22"/>
    </row>
    <row r="153" spans="1:17" ht="39" customHeight="1" x14ac:dyDescent="0.2">
      <c r="A153" s="31">
        <v>5</v>
      </c>
      <c r="B153" s="479" t="s">
        <v>150</v>
      </c>
      <c r="C153" s="480"/>
      <c r="D153" s="480"/>
      <c r="E153" s="480"/>
      <c r="F153" s="480"/>
      <c r="G153" s="481"/>
      <c r="H153" s="36"/>
      <c r="I153" s="36"/>
      <c r="J153" s="33">
        <f>J154</f>
        <v>0</v>
      </c>
      <c r="K153" s="33"/>
      <c r="L153" s="34"/>
      <c r="M153" s="226"/>
      <c r="N153" s="188">
        <f>IF(M153="Yes",J153,0)</f>
        <v>0</v>
      </c>
      <c r="O153" s="234"/>
      <c r="P153" s="225">
        <f>N153+O153</f>
        <v>0</v>
      </c>
      <c r="Q153" s="228"/>
    </row>
    <row r="154" spans="1:17" ht="64.5" customHeight="1" x14ac:dyDescent="0.2">
      <c r="A154" s="2"/>
      <c r="B154" s="518" t="s">
        <v>136</v>
      </c>
      <c r="C154" s="519"/>
      <c r="D154" s="519"/>
      <c r="E154" s="519"/>
      <c r="F154" s="519"/>
      <c r="G154" s="519"/>
      <c r="H154" s="158"/>
      <c r="I154" s="158"/>
      <c r="J154" s="151"/>
      <c r="K154" s="159"/>
      <c r="L154" s="160"/>
      <c r="M154" s="160"/>
      <c r="N154" s="160"/>
      <c r="O154" s="160"/>
      <c r="P154" s="160"/>
      <c r="Q154" s="160"/>
    </row>
    <row r="155" spans="1:17" ht="23.25" x14ac:dyDescent="0.2">
      <c r="A155" s="11"/>
      <c r="B155" s="502" t="s">
        <v>0</v>
      </c>
      <c r="C155" s="503"/>
      <c r="D155" s="503"/>
      <c r="E155" s="503"/>
      <c r="F155" s="503"/>
      <c r="G155" s="503"/>
      <c r="H155" s="503"/>
      <c r="I155" s="503"/>
      <c r="J155" s="12">
        <f>J152+J153</f>
        <v>0</v>
      </c>
      <c r="K155" s="12"/>
      <c r="L155" s="10"/>
      <c r="M155" s="22"/>
      <c r="N155" s="22"/>
      <c r="O155" s="22"/>
      <c r="P155" s="22">
        <f>P152+P153</f>
        <v>0</v>
      </c>
      <c r="Q155" s="22"/>
    </row>
    <row r="156" spans="1:17" s="4" customFormat="1" ht="23.25" x14ac:dyDescent="0.2">
      <c r="A156" s="69"/>
      <c r="B156" s="70"/>
      <c r="C156" s="70"/>
      <c r="D156" s="70"/>
      <c r="E156" s="70"/>
      <c r="F156" s="70"/>
      <c r="G156" s="70"/>
      <c r="H156" s="70"/>
      <c r="I156" s="70"/>
      <c r="J156" s="45"/>
      <c r="K156" s="45"/>
      <c r="L156" s="45"/>
      <c r="M156" s="45"/>
    </row>
    <row r="157" spans="1:17" ht="18" x14ac:dyDescent="0.25">
      <c r="A157" s="60"/>
      <c r="B157" s="65"/>
      <c r="C157" s="61"/>
      <c r="D157" s="61"/>
      <c r="E157" s="61"/>
      <c r="F157" s="62"/>
      <c r="G157" s="61"/>
      <c r="H157" s="61"/>
      <c r="I157" s="61"/>
      <c r="J157" s="45"/>
      <c r="K157" s="45"/>
      <c r="L157" s="45"/>
      <c r="M157" s="45"/>
    </row>
    <row r="158" spans="1:17" ht="22.5" x14ac:dyDescent="0.3">
      <c r="A158" s="64"/>
      <c r="C158" s="65"/>
      <c r="D158" s="66"/>
      <c r="E158" s="515"/>
      <c r="F158" s="515"/>
      <c r="G158" s="515"/>
      <c r="H158" s="515"/>
      <c r="I158" s="515"/>
      <c r="J158" s="45"/>
      <c r="K158" s="45"/>
      <c r="L158" s="45"/>
      <c r="M158" s="45"/>
    </row>
    <row r="159" spans="1:17" customFormat="1" ht="30" customHeight="1" x14ac:dyDescent="0.2">
      <c r="A159" s="370" t="s">
        <v>91</v>
      </c>
      <c r="B159" s="513"/>
      <c r="C159" s="513"/>
      <c r="D159" s="513"/>
      <c r="E159" s="513"/>
      <c r="F159" s="513"/>
      <c r="G159" s="514"/>
      <c r="J159" s="45"/>
      <c r="K159" s="45"/>
      <c r="L159" s="45"/>
      <c r="M159" s="45"/>
    </row>
    <row r="160" spans="1:17" s="45" customFormat="1" ht="18.75" thickBot="1" x14ac:dyDescent="0.25">
      <c r="A160" s="43"/>
      <c r="B160" s="44"/>
      <c r="C160" s="44"/>
      <c r="D160" s="44"/>
      <c r="E160" s="44"/>
      <c r="F160" s="44"/>
      <c r="G160" s="44"/>
      <c r="I160" s="46"/>
    </row>
    <row r="161" spans="1:13" s="42" customFormat="1" ht="52.5" customHeight="1" thickBot="1" x14ac:dyDescent="0.25">
      <c r="A161" s="77"/>
      <c r="B161" s="302" t="s">
        <v>83</v>
      </c>
      <c r="C161" s="510"/>
      <c r="D161" s="511"/>
      <c r="E161" s="511"/>
      <c r="F161" s="511"/>
      <c r="G161" s="512"/>
    </row>
    <row r="162" spans="1:13" s="42" customFormat="1" ht="18.75" thickBot="1" x14ac:dyDescent="0.25">
      <c r="A162" s="80"/>
      <c r="B162" s="49"/>
      <c r="C162" s="50"/>
      <c r="D162" s="51"/>
      <c r="E162" s="47"/>
      <c r="F162" s="47"/>
      <c r="G162" s="47"/>
    </row>
    <row r="163" spans="1:13" s="42" customFormat="1" ht="54.75" customHeight="1" thickBot="1" x14ac:dyDescent="0.25">
      <c r="A163" s="80"/>
      <c r="B163" s="52" t="s">
        <v>84</v>
      </c>
      <c r="C163" s="510"/>
      <c r="D163" s="511"/>
      <c r="E163" s="511"/>
      <c r="F163" s="511"/>
      <c r="G163" s="512"/>
    </row>
    <row r="164" spans="1:13" s="42" customFormat="1" ht="16.5" thickBot="1" x14ac:dyDescent="0.25">
      <c r="A164" s="80"/>
      <c r="B164" s="53"/>
      <c r="C164" s="54"/>
      <c r="D164" s="55"/>
      <c r="E164" s="56"/>
      <c r="F164" s="56"/>
      <c r="G164" s="56"/>
    </row>
    <row r="165" spans="1:13" s="42" customFormat="1" ht="53.25" customHeight="1" thickBot="1" x14ac:dyDescent="0.25">
      <c r="A165" s="80"/>
      <c r="B165" s="52" t="s">
        <v>85</v>
      </c>
      <c r="C165" s="510"/>
      <c r="D165" s="511"/>
      <c r="E165" s="511"/>
      <c r="F165" s="511"/>
      <c r="G165" s="512"/>
    </row>
    <row r="166" spans="1:13" s="42" customFormat="1" ht="16.5" thickBot="1" x14ac:dyDescent="0.25">
      <c r="A166" s="80"/>
      <c r="B166" s="53"/>
      <c r="C166" s="54"/>
      <c r="D166" s="55"/>
      <c r="E166" s="56"/>
      <c r="F166" s="56"/>
      <c r="G166" s="56"/>
    </row>
    <row r="167" spans="1:13" s="42" customFormat="1" ht="52.5" customHeight="1" thickBot="1" x14ac:dyDescent="0.25">
      <c r="A167" s="80"/>
      <c r="B167" s="52" t="s">
        <v>86</v>
      </c>
      <c r="C167" s="510"/>
      <c r="D167" s="511"/>
      <c r="E167" s="511"/>
      <c r="F167" s="511"/>
      <c r="G167" s="512"/>
    </row>
    <row r="168" spans="1:13" s="42" customFormat="1" ht="16.5" thickBot="1" x14ac:dyDescent="0.25">
      <c r="A168" s="80"/>
      <c r="B168" s="53"/>
      <c r="C168" s="54"/>
      <c r="D168" s="55"/>
      <c r="E168" s="56"/>
      <c r="F168" s="56"/>
      <c r="G168" s="56"/>
    </row>
    <row r="169" spans="1:13" s="42" customFormat="1" ht="52.5" customHeight="1" thickBot="1" x14ac:dyDescent="0.25">
      <c r="A169" s="80"/>
      <c r="B169" s="52" t="s">
        <v>87</v>
      </c>
      <c r="C169" s="510"/>
      <c r="D169" s="511"/>
      <c r="E169" s="511"/>
      <c r="F169" s="511"/>
      <c r="G169" s="512"/>
    </row>
    <row r="170" spans="1:13" s="42" customFormat="1" ht="18.75" thickBot="1" x14ac:dyDescent="0.25">
      <c r="A170" s="81"/>
      <c r="B170" s="49"/>
      <c r="C170" s="50"/>
      <c r="D170" s="57"/>
      <c r="E170" s="47"/>
      <c r="F170" s="47"/>
      <c r="G170" s="47"/>
    </row>
    <row r="171" spans="1:13" s="4" customFormat="1" ht="35.25" thickBot="1" x14ac:dyDescent="0.25">
      <c r="A171" s="69"/>
      <c r="B171" s="48" t="s">
        <v>141</v>
      </c>
      <c r="C171" s="517">
        <f>C161+C163+C165+C167+C169</f>
        <v>0</v>
      </c>
      <c r="D171" s="517"/>
      <c r="E171" s="517"/>
      <c r="F171" s="517"/>
      <c r="G171" s="517"/>
      <c r="H171" s="42"/>
      <c r="I171" s="42"/>
      <c r="J171" s="42"/>
      <c r="K171" s="42"/>
    </row>
    <row r="172" spans="1:13" ht="18" x14ac:dyDescent="0.25">
      <c r="A172" s="68"/>
      <c r="B172" s="174"/>
      <c r="C172" s="175"/>
      <c r="D172" s="175"/>
      <c r="E172" s="176"/>
      <c r="F172" s="176"/>
      <c r="G172" s="176"/>
      <c r="H172" s="176"/>
      <c r="I172" s="176"/>
      <c r="J172" s="62"/>
      <c r="K172" s="62"/>
      <c r="L172" s="62"/>
    </row>
    <row r="173" spans="1:13" ht="18" x14ac:dyDescent="0.25">
      <c r="A173" s="60"/>
      <c r="B173" s="65" t="s">
        <v>68</v>
      </c>
      <c r="C173" s="61"/>
      <c r="D173" s="61"/>
      <c r="E173" s="61"/>
      <c r="F173" s="62"/>
      <c r="G173" s="61"/>
      <c r="H173" s="61"/>
      <c r="I173" s="61"/>
      <c r="J173" s="62"/>
      <c r="K173" s="62"/>
      <c r="L173" s="62"/>
      <c r="M173" s="73"/>
    </row>
    <row r="174" spans="1:13" ht="22.5" x14ac:dyDescent="0.3">
      <c r="A174" s="64"/>
      <c r="C174" s="65"/>
      <c r="D174" s="66" t="s">
        <v>69</v>
      </c>
      <c r="E174" s="515" t="s">
        <v>70</v>
      </c>
      <c r="F174" s="515"/>
      <c r="G174" s="515"/>
      <c r="H174" s="515"/>
      <c r="I174" s="515"/>
      <c r="J174" s="62"/>
      <c r="K174" s="62"/>
      <c r="L174" s="62"/>
      <c r="M174" s="73"/>
    </row>
    <row r="175" spans="1:13" ht="18" x14ac:dyDescent="0.25">
      <c r="A175" s="60"/>
      <c r="B175" s="67"/>
      <c r="C175" s="67"/>
      <c r="D175" s="67"/>
      <c r="E175" s="67"/>
      <c r="F175" s="67"/>
      <c r="G175" s="67"/>
      <c r="H175" s="67"/>
      <c r="I175" s="67"/>
      <c r="J175" s="62"/>
      <c r="K175" s="62"/>
      <c r="L175" s="62"/>
    </row>
    <row r="176" spans="1:13" ht="18" x14ac:dyDescent="0.25">
      <c r="A176" s="68"/>
      <c r="B176" s="506" t="s">
        <v>71</v>
      </c>
      <c r="C176" s="507" t="s">
        <v>72</v>
      </c>
      <c r="D176" s="507"/>
      <c r="E176" s="508"/>
      <c r="F176" s="508"/>
      <c r="G176" s="508"/>
      <c r="H176" s="508"/>
      <c r="I176" s="508"/>
      <c r="J176" s="509"/>
      <c r="K176" s="509"/>
      <c r="L176" s="62"/>
    </row>
    <row r="177" spans="1:12" ht="18" x14ac:dyDescent="0.25">
      <c r="A177" s="68"/>
      <c r="B177" s="506"/>
      <c r="C177" s="507"/>
      <c r="D177" s="507"/>
      <c r="E177" s="508"/>
      <c r="F177" s="508"/>
      <c r="G177" s="508"/>
      <c r="H177" s="508"/>
      <c r="I177" s="508"/>
      <c r="J177" s="509"/>
      <c r="K177" s="509"/>
      <c r="L177" s="62"/>
    </row>
    <row r="178" spans="1:12" ht="18" x14ac:dyDescent="0.25">
      <c r="A178" s="68"/>
      <c r="B178" s="506"/>
      <c r="C178" s="507"/>
      <c r="D178" s="507"/>
      <c r="E178" s="508"/>
      <c r="F178" s="508"/>
      <c r="G178" s="508"/>
      <c r="H178" s="508"/>
      <c r="I178" s="508"/>
      <c r="J178" s="509"/>
      <c r="K178" s="509"/>
      <c r="L178" s="62"/>
    </row>
    <row r="179" spans="1:12" ht="18" x14ac:dyDescent="0.25">
      <c r="A179" s="68"/>
      <c r="B179" s="65" t="s">
        <v>75</v>
      </c>
      <c r="C179" s="65"/>
      <c r="D179" s="175"/>
      <c r="E179" s="176"/>
      <c r="F179" s="176"/>
      <c r="G179" s="176"/>
      <c r="H179" s="176"/>
      <c r="I179" s="176"/>
      <c r="J179" s="62"/>
      <c r="K179" s="62"/>
      <c r="L179" s="62"/>
    </row>
    <row r="180" spans="1:12" ht="22.5" x14ac:dyDescent="0.3">
      <c r="A180" s="64"/>
      <c r="D180" s="66" t="s">
        <v>69</v>
      </c>
      <c r="E180" s="515" t="s">
        <v>73</v>
      </c>
      <c r="F180" s="515"/>
      <c r="G180" s="515"/>
      <c r="H180" s="515"/>
      <c r="I180" s="515"/>
      <c r="J180" s="62"/>
      <c r="K180" s="62"/>
      <c r="L180" s="62"/>
    </row>
    <row r="181" spans="1:12" ht="18.75" x14ac:dyDescent="0.25">
      <c r="A181" s="60"/>
      <c r="B181" s="67"/>
      <c r="C181" s="67"/>
      <c r="D181" s="67"/>
      <c r="E181" s="516" t="s">
        <v>74</v>
      </c>
      <c r="F181" s="516"/>
      <c r="G181" s="516"/>
      <c r="H181" s="516"/>
      <c r="I181" s="516"/>
      <c r="J181" s="62"/>
      <c r="K181" s="62"/>
      <c r="L181" s="62"/>
    </row>
    <row r="182" spans="1:12" ht="18" x14ac:dyDescent="0.25">
      <c r="A182" s="68"/>
      <c r="L182" s="62"/>
    </row>
    <row r="183" spans="1:12" ht="18" x14ac:dyDescent="0.25">
      <c r="A183" s="68"/>
      <c r="B183" s="506" t="s">
        <v>71</v>
      </c>
      <c r="C183" s="507" t="s">
        <v>132</v>
      </c>
      <c r="D183" s="507"/>
      <c r="E183" s="508"/>
      <c r="F183" s="508"/>
      <c r="G183" s="508"/>
      <c r="H183" s="508"/>
      <c r="I183" s="508"/>
      <c r="J183" s="509"/>
      <c r="K183" s="509"/>
      <c r="L183" s="62"/>
    </row>
    <row r="184" spans="1:12" x14ac:dyDescent="0.2">
      <c r="B184" s="506"/>
      <c r="C184" s="507"/>
      <c r="D184" s="507"/>
      <c r="E184" s="508"/>
      <c r="F184" s="508"/>
      <c r="G184" s="508"/>
      <c r="H184" s="508"/>
      <c r="I184" s="508"/>
      <c r="J184" s="509"/>
      <c r="K184" s="509"/>
    </row>
    <row r="185" spans="1:12" x14ac:dyDescent="0.2">
      <c r="B185" s="506"/>
      <c r="C185" s="507"/>
      <c r="D185" s="507"/>
      <c r="E185" s="508"/>
      <c r="F185" s="508"/>
      <c r="G185" s="508"/>
      <c r="H185" s="508"/>
      <c r="I185" s="508"/>
      <c r="J185" s="509"/>
      <c r="K185" s="509"/>
    </row>
  </sheetData>
  <sheetProtection algorithmName="SHA-512" hashValue="H1SFW36Rg21hgFhj1pSXf2YD1aDy1fLsnfI3OyoTWFCVR7tBfEnRVz1cpLUxElXgSuEXcE67pkCQ/PY1nTGLDw==" saltValue="OuyL+djIMxfLeeQUEq9FEQ==" spinCount="100000" sheet="1" formatCells="0" insertRows="0" deleteRows="0"/>
  <protectedRanges>
    <protectedRange sqref="R104:XFD105 R111:XFD113 R124:XFD126 R120:XFD122 R128:XFD135 L154 R108:XFD109 R89:XFD92 R98:XFD102 R94:XFD96 A114:I129 R115:XFD117 R138:XFD139 A131:I151 A154 K131:L151 L110:L129 H154:I154" name="Plage3"/>
    <protectedRange sqref="A57:I86 R50:XFD62 R75:XFD78 R42:XFD48 R14:XFD16 R19:XFD21 R67:XFD67 R69:XFD73 R80:XFD82 R85:XFD86 A10:I34 R23:XFD25 R27:XFD29 R32:XFD40 A36:I55 A89:I108 A119:I120 A110:I115 L89:L108 L57:L86 L36:L55 L10:L34 R88:XFD90 R9:XFD11" name="Plage2"/>
    <protectedRange sqref="J154:K154 J10:J34 J89:J108 J131:J151 J36:K55 J57:K86 J110:K129" name="Plage2_1"/>
    <protectedRange sqref="O104:O105 O111:O113 O124:O126 O120:O122 O109:Q109 O89:Q89 O98:O102 O94:O96 O115:O117 O138:O139 M131:M151 M114:M129 O130:Q131 Q104:Q105 O108 Q108 O90:O92 Q90:Q92 Q98:Q102 Q94:Q96 P90:P108 Q111:Q113 Q124:Q126 Q120:Q122 Q115:Q117 O128:O129 Q128:Q129 Q138:Q139 O132:O135 Q132:Q135 P132:P151" name="Plage3_1"/>
    <protectedRange sqref="O50:O55 O75:O78 O42:O48 O14:O16 O19:O21 O67 O69:O73 O80:O82 O85:O86 O23:O25 O27:O29 M110:M115 M119:M120 M89:M108 M57:M86 M36:M55 M10:M34 O32:O34 O36:Q36 P35:Q35 O57:Q57 P56:Q56 O9:Q10 O88:Q89 Q14:Q16 Q19:Q21 Q23:Q25 Q27:Q29 O11 Q11 Q32:Q34 P11:P34 Q50:Q55 Q42:Q48 O37:O40 Q37:Q40 P37:P55 Q75:Q78 Q67 Q69:Q73 Q80:Q82 Q85:Q86 O58:O62 Q58:Q62 P58:P86 O90 Q90 P90:P108" name="Plage2_2"/>
    <protectedRange sqref="M153:M154" name="Plage3_1_1"/>
    <protectedRange sqref="B154:G154" name="Plage3_2"/>
  </protectedRanges>
  <dataConsolidate link="1"/>
  <mergeCells count="179">
    <mergeCell ref="Q5:Q7"/>
    <mergeCell ref="A159:G159"/>
    <mergeCell ref="C161:G161"/>
    <mergeCell ref="C163:G163"/>
    <mergeCell ref="B14:G14"/>
    <mergeCell ref="B15:G15"/>
    <mergeCell ref="C169:G169"/>
    <mergeCell ref="C171:G171"/>
    <mergeCell ref="E174:I174"/>
    <mergeCell ref="B16:G16"/>
    <mergeCell ref="B9:G9"/>
    <mergeCell ref="B10:G10"/>
    <mergeCell ref="B11:G11"/>
    <mergeCell ref="B12:G12"/>
    <mergeCell ref="B13:G13"/>
    <mergeCell ref="B20:G20"/>
    <mergeCell ref="B21:G21"/>
    <mergeCell ref="B22:G22"/>
    <mergeCell ref="B23:G23"/>
    <mergeCell ref="B24:G24"/>
    <mergeCell ref="B25:G25"/>
    <mergeCell ref="B17:G17"/>
    <mergeCell ref="B18:G18"/>
    <mergeCell ref="B8:G8"/>
    <mergeCell ref="E180:I180"/>
    <mergeCell ref="E181:I181"/>
    <mergeCell ref="B183:B185"/>
    <mergeCell ref="C183:K185"/>
    <mergeCell ref="M5:M7"/>
    <mergeCell ref="N5:N7"/>
    <mergeCell ref="O5:O7"/>
    <mergeCell ref="P5:P7"/>
    <mergeCell ref="B176:B178"/>
    <mergeCell ref="C176:K178"/>
    <mergeCell ref="B19:G19"/>
    <mergeCell ref="B32:G32"/>
    <mergeCell ref="B33:G33"/>
    <mergeCell ref="B34:G34"/>
    <mergeCell ref="B35:G35"/>
    <mergeCell ref="B36:G36"/>
    <mergeCell ref="B37:G37"/>
    <mergeCell ref="B26:G26"/>
    <mergeCell ref="B27:G27"/>
    <mergeCell ref="B28:G28"/>
    <mergeCell ref="B29:G29"/>
    <mergeCell ref="B30:G30"/>
    <mergeCell ref="B31:G31"/>
    <mergeCell ref="B44:G44"/>
    <mergeCell ref="A1:L1"/>
    <mergeCell ref="A2:F2"/>
    <mergeCell ref="G2:L2"/>
    <mergeCell ref="A3:F3"/>
    <mergeCell ref="G3:L3"/>
    <mergeCell ref="A4:F4"/>
    <mergeCell ref="H5:H7"/>
    <mergeCell ref="I5:I7"/>
    <mergeCell ref="J5:J6"/>
    <mergeCell ref="K5:K6"/>
    <mergeCell ref="L5:L7"/>
    <mergeCell ref="B45:G45"/>
    <mergeCell ref="B46:G46"/>
    <mergeCell ref="B47:G47"/>
    <mergeCell ref="B48:G48"/>
    <mergeCell ref="B49:G49"/>
    <mergeCell ref="B38:G38"/>
    <mergeCell ref="B39:G39"/>
    <mergeCell ref="B40:G40"/>
    <mergeCell ref="B41:G41"/>
    <mergeCell ref="B42:G42"/>
    <mergeCell ref="B43:G43"/>
    <mergeCell ref="B56:G56"/>
    <mergeCell ref="B57:G57"/>
    <mergeCell ref="B58:G58"/>
    <mergeCell ref="B59:G59"/>
    <mergeCell ref="B60:G60"/>
    <mergeCell ref="B61:G61"/>
    <mergeCell ref="B50:G50"/>
    <mergeCell ref="B51:G51"/>
    <mergeCell ref="B52:G52"/>
    <mergeCell ref="B53:G53"/>
    <mergeCell ref="B54:G54"/>
    <mergeCell ref="B55:G55"/>
    <mergeCell ref="B68:G68"/>
    <mergeCell ref="B69:G69"/>
    <mergeCell ref="B70:G70"/>
    <mergeCell ref="B71:G71"/>
    <mergeCell ref="B72:G72"/>
    <mergeCell ref="B73:G73"/>
    <mergeCell ref="B62:G62"/>
    <mergeCell ref="B63:G63"/>
    <mergeCell ref="B64:G64"/>
    <mergeCell ref="B65:G65"/>
    <mergeCell ref="B66:G66"/>
    <mergeCell ref="B67:G67"/>
    <mergeCell ref="B80:G80"/>
    <mergeCell ref="B81:G81"/>
    <mergeCell ref="B82:G82"/>
    <mergeCell ref="B83:G83"/>
    <mergeCell ref="B84:G84"/>
    <mergeCell ref="B85:G85"/>
    <mergeCell ref="B74:G74"/>
    <mergeCell ref="B75:G75"/>
    <mergeCell ref="B76:G76"/>
    <mergeCell ref="B77:G77"/>
    <mergeCell ref="B78:G78"/>
    <mergeCell ref="B79:G79"/>
    <mergeCell ref="B91:G91"/>
    <mergeCell ref="B92:G92"/>
    <mergeCell ref="B93:G93"/>
    <mergeCell ref="B94:G94"/>
    <mergeCell ref="B95:G95"/>
    <mergeCell ref="B96:G96"/>
    <mergeCell ref="B86:G86"/>
    <mergeCell ref="B87:G87"/>
    <mergeCell ref="B88:G88"/>
    <mergeCell ref="B89:G89"/>
    <mergeCell ref="B90:G90"/>
    <mergeCell ref="B103:G103"/>
    <mergeCell ref="B104:G104"/>
    <mergeCell ref="B105:G105"/>
    <mergeCell ref="B106:G106"/>
    <mergeCell ref="B107:G107"/>
    <mergeCell ref="B108:G108"/>
    <mergeCell ref="B97:G97"/>
    <mergeCell ref="B98:G98"/>
    <mergeCell ref="B99:G99"/>
    <mergeCell ref="B100:G100"/>
    <mergeCell ref="B101:G101"/>
    <mergeCell ref="B102:G102"/>
    <mergeCell ref="B115:G115"/>
    <mergeCell ref="B116:G116"/>
    <mergeCell ref="B117:G117"/>
    <mergeCell ref="B118:G118"/>
    <mergeCell ref="B119:G119"/>
    <mergeCell ref="B120:G120"/>
    <mergeCell ref="B109:G109"/>
    <mergeCell ref="B110:G110"/>
    <mergeCell ref="B111:G111"/>
    <mergeCell ref="B112:G112"/>
    <mergeCell ref="B113:G113"/>
    <mergeCell ref="B114:G114"/>
    <mergeCell ref="B127:G127"/>
    <mergeCell ref="B128:G128"/>
    <mergeCell ref="B129:G129"/>
    <mergeCell ref="B130:G130"/>
    <mergeCell ref="B131:G131"/>
    <mergeCell ref="B132:G132"/>
    <mergeCell ref="B121:G121"/>
    <mergeCell ref="B122:G122"/>
    <mergeCell ref="B123:G123"/>
    <mergeCell ref="B124:G124"/>
    <mergeCell ref="B125:G125"/>
    <mergeCell ref="B126:G126"/>
    <mergeCell ref="B139:G139"/>
    <mergeCell ref="B140:G140"/>
    <mergeCell ref="B141:G141"/>
    <mergeCell ref="B142:G142"/>
    <mergeCell ref="B143:G143"/>
    <mergeCell ref="B144:G144"/>
    <mergeCell ref="B133:G133"/>
    <mergeCell ref="B134:G134"/>
    <mergeCell ref="B135:G135"/>
    <mergeCell ref="B136:G136"/>
    <mergeCell ref="B137:G137"/>
    <mergeCell ref="B138:G138"/>
    <mergeCell ref="B151:G151"/>
    <mergeCell ref="B152:H152"/>
    <mergeCell ref="B153:G153"/>
    <mergeCell ref="B154:G154"/>
    <mergeCell ref="B155:I155"/>
    <mergeCell ref="E158:I158"/>
    <mergeCell ref="C167:G167"/>
    <mergeCell ref="B145:G145"/>
    <mergeCell ref="B146:G146"/>
    <mergeCell ref="B147:G147"/>
    <mergeCell ref="B148:G148"/>
    <mergeCell ref="B149:G149"/>
    <mergeCell ref="B150:G150"/>
    <mergeCell ref="C165:G165"/>
  </mergeCells>
  <conditionalFormatting sqref="J153">
    <cfRule type="cellIs" dxfId="18" priority="5" operator="greaterThan">
      <formula>$J$152*0.07</formula>
    </cfRule>
  </conditionalFormatting>
  <conditionalFormatting sqref="E162:G162 E170:G170">
    <cfRule type="cellIs" dxfId="17" priority="4" stopIfTrue="1" operator="equal">
      <formula>"ERROR"</formula>
    </cfRule>
  </conditionalFormatting>
  <conditionalFormatting sqref="E164:G164 E166:G166 E168:G168">
    <cfRule type="cellIs" dxfId="16" priority="3" stopIfTrue="1" operator="equal">
      <formula>"ERROR"</formula>
    </cfRule>
  </conditionalFormatting>
  <conditionalFormatting sqref="A159">
    <cfRule type="cellIs" dxfId="15" priority="2" stopIfTrue="1" operator="equal">
      <formula>"ERROR"</formula>
    </cfRule>
  </conditionalFormatting>
  <dataValidations count="3">
    <dataValidation type="list" allowBlank="1" showInputMessage="1" showErrorMessage="1" sqref="K131:K151 M57:M86 M10:M34 M89:M108 M110:M129 M131:M151 M36:M55 M153">
      <formula1>"Yes, No"</formula1>
    </dataValidation>
    <dataValidation type="list" allowBlank="1" showInputMessage="1" showErrorMessage="1" sqref="K36:K55 K57:K86 K110:K129 K89:K108 K10:K34">
      <formula1>"Yes,No"</formula1>
    </dataValidation>
    <dataValidation type="custom" allowBlank="1" showInputMessage="1" showErrorMessage="1" error="Only two decimals" sqref="C169:G169 C163:G163">
      <formula1>EXACT(C163,TRUNC(C163,2))</formula1>
    </dataValidation>
  </dataValidations>
  <printOptions horizontalCentered="1"/>
  <pageMargins left="0.23622047244094491" right="0.23622047244094491" top="0.74803149606299213" bottom="0.74803149606299213" header="0.31496062992125984" footer="0.31496062992125984"/>
  <pageSetup paperSize="9" scale="40" fitToHeight="24" orientation="portrait" r:id="rId1"/>
  <headerFooter alignWithMargins="0">
    <oddFooter>&amp;RPage &amp;P</oddFooter>
  </headerFooter>
  <colBreaks count="1" manualBreakCount="1">
    <brk id="12" max="194" man="1"/>
  </colBreaks>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185"/>
  <sheetViews>
    <sheetView view="pageBreakPreview" zoomScale="70" zoomScaleNormal="100" zoomScaleSheetLayoutView="70" workbookViewId="0">
      <pane xSplit="8" ySplit="7" topLeftCell="I98" activePane="bottomRight" state="frozen"/>
      <selection sqref="A1:L1"/>
      <selection pane="topRight" sqref="A1:L1"/>
      <selection pane="bottomLeft" sqref="A1:L1"/>
      <selection pane="bottomRight" activeCell="K132" sqref="K132"/>
    </sheetView>
  </sheetViews>
  <sheetFormatPr defaultColWidth="9.140625" defaultRowHeight="15" x14ac:dyDescent="0.2"/>
  <cols>
    <col min="1" max="1" width="12.7109375" style="1" customWidth="1"/>
    <col min="2" max="6" width="15.28515625" style="15" customWidth="1"/>
    <col min="7" max="7" width="19.7109375" style="15" customWidth="1"/>
    <col min="8" max="8" width="26.28515625" style="20" customWidth="1"/>
    <col min="9" max="9" width="21.28515625" style="20" customWidth="1"/>
    <col min="10" max="11" width="25.28515625" style="4" customWidth="1"/>
    <col min="12" max="12" width="24.28515625" style="4" customWidth="1"/>
    <col min="13" max="13" width="21.85546875" style="4" hidden="1" customWidth="1"/>
    <col min="14" max="14" width="16.28515625" style="15" hidden="1" customWidth="1"/>
    <col min="15" max="15" width="18.7109375" style="15" hidden="1" customWidth="1"/>
    <col min="16" max="16" width="16.28515625" style="15" hidden="1" customWidth="1"/>
    <col min="17" max="17" width="28.42578125" style="15" hidden="1" customWidth="1"/>
    <col min="18" max="16384" width="9.140625" style="15"/>
  </cols>
  <sheetData>
    <row r="1" spans="1:17" s="3" customFormat="1" ht="24" customHeight="1" x14ac:dyDescent="0.2">
      <c r="A1" s="520" t="s">
        <v>180</v>
      </c>
      <c r="B1" s="520"/>
      <c r="C1" s="520"/>
      <c r="D1" s="520"/>
      <c r="E1" s="520"/>
      <c r="F1" s="520"/>
      <c r="G1" s="520"/>
      <c r="H1" s="520"/>
      <c r="I1" s="520"/>
      <c r="J1" s="520"/>
      <c r="K1" s="520"/>
      <c r="L1" s="520"/>
      <c r="M1" s="184"/>
      <c r="P1" s="5"/>
    </row>
    <row r="2" spans="1:17" s="5" customFormat="1" ht="20.25" customHeight="1" x14ac:dyDescent="0.2">
      <c r="A2" s="491" t="s">
        <v>82</v>
      </c>
      <c r="B2" s="492"/>
      <c r="C2" s="492"/>
      <c r="D2" s="492"/>
      <c r="E2" s="492"/>
      <c r="F2" s="493"/>
      <c r="G2" s="422"/>
      <c r="H2" s="423"/>
      <c r="I2" s="423"/>
      <c r="J2" s="423"/>
      <c r="K2" s="423"/>
      <c r="L2" s="423"/>
      <c r="M2" s="59"/>
    </row>
    <row r="3" spans="1:17" s="5" customFormat="1" ht="20.25" customHeight="1" x14ac:dyDescent="0.2">
      <c r="A3" s="491" t="s">
        <v>15</v>
      </c>
      <c r="B3" s="492"/>
      <c r="C3" s="492"/>
      <c r="D3" s="492"/>
      <c r="E3" s="492"/>
      <c r="F3" s="493"/>
      <c r="G3" s="485">
        <f>'1 Consolidated Summary  Budget'!D4</f>
        <v>0</v>
      </c>
      <c r="H3" s="486"/>
      <c r="I3" s="486"/>
      <c r="J3" s="486"/>
      <c r="K3" s="486"/>
      <c r="L3" s="486"/>
      <c r="M3" s="59"/>
    </row>
    <row r="4" spans="1:17" s="5" customFormat="1" ht="20.25" customHeight="1" thickBot="1" x14ac:dyDescent="0.25">
      <c r="A4" s="491" t="str">
        <f>'1 Consolidated Summary  Budget'!A5:C5</f>
        <v>Implementation period of the project:</v>
      </c>
      <c r="B4" s="492"/>
      <c r="C4" s="492"/>
      <c r="D4" s="492"/>
      <c r="E4" s="492"/>
      <c r="F4" s="493"/>
      <c r="G4" s="196" t="str">
        <f>'1 Consolidated Summary  Budget'!D5</f>
        <v>from:</v>
      </c>
      <c r="H4" s="197">
        <f>'1 Consolidated Summary  Budget'!E5</f>
        <v>0</v>
      </c>
      <c r="I4" s="197"/>
      <c r="J4" s="196" t="s">
        <v>66</v>
      </c>
      <c r="K4" s="198">
        <f>'1 Consolidated Summary  Budget'!I5</f>
        <v>0</v>
      </c>
      <c r="L4" s="196"/>
      <c r="M4" s="59"/>
      <c r="P4" s="3"/>
    </row>
    <row r="5" spans="1:17" s="8" customFormat="1" ht="26.25" customHeight="1" x14ac:dyDescent="0.2">
      <c r="A5" s="6"/>
      <c r="B5" s="7"/>
      <c r="H5" s="488" t="s">
        <v>147</v>
      </c>
      <c r="I5" s="468" t="s">
        <v>148</v>
      </c>
      <c r="J5" s="458" t="s">
        <v>13</v>
      </c>
      <c r="K5" s="466" t="s">
        <v>20</v>
      </c>
      <c r="L5" s="466" t="s">
        <v>67</v>
      </c>
      <c r="M5" s="458" t="s">
        <v>118</v>
      </c>
      <c r="N5" s="458" t="s">
        <v>119</v>
      </c>
      <c r="O5" s="466" t="s">
        <v>117</v>
      </c>
      <c r="P5" s="466" t="s">
        <v>120</v>
      </c>
      <c r="Q5" s="466" t="s">
        <v>121</v>
      </c>
    </row>
    <row r="6" spans="1:17" s="8" customFormat="1" ht="31.5" customHeight="1" thickBot="1" x14ac:dyDescent="0.25">
      <c r="A6" s="9"/>
      <c r="H6" s="489"/>
      <c r="I6" s="469"/>
      <c r="J6" s="465"/>
      <c r="K6" s="467"/>
      <c r="L6" s="501"/>
      <c r="M6" s="459"/>
      <c r="N6" s="459"/>
      <c r="O6" s="501"/>
      <c r="P6" s="501"/>
      <c r="Q6" s="501"/>
    </row>
    <row r="7" spans="1:17" s="8" customFormat="1" ht="28.5" customHeight="1" thickBot="1" x14ac:dyDescent="0.25">
      <c r="A7" s="9"/>
      <c r="H7" s="490"/>
      <c r="I7" s="470"/>
      <c r="J7" s="21" t="s">
        <v>11</v>
      </c>
      <c r="K7" s="21" t="s">
        <v>2</v>
      </c>
      <c r="L7" s="467"/>
      <c r="M7" s="460"/>
      <c r="N7" s="460"/>
      <c r="O7" s="501"/>
      <c r="P7" s="501"/>
      <c r="Q7" s="501"/>
    </row>
    <row r="8" spans="1:17" s="35" customFormat="1" ht="39" customHeight="1" thickBot="1" x14ac:dyDescent="0.25">
      <c r="A8" s="74">
        <v>1</v>
      </c>
      <c r="B8" s="461" t="s">
        <v>12</v>
      </c>
      <c r="C8" s="462"/>
      <c r="D8" s="462"/>
      <c r="E8" s="462"/>
      <c r="F8" s="462"/>
      <c r="G8" s="463"/>
      <c r="H8" s="32"/>
      <c r="I8" s="32"/>
      <c r="J8" s="33">
        <f>J9</f>
        <v>0</v>
      </c>
      <c r="K8" s="33"/>
      <c r="L8" s="34"/>
      <c r="M8" s="34"/>
      <c r="N8" s="185">
        <f>SUM(N9:N34)</f>
        <v>0</v>
      </c>
      <c r="O8" s="185">
        <f>SUM(O9:O34)</f>
        <v>0</v>
      </c>
      <c r="P8" s="185">
        <f>N8+O8</f>
        <v>0</v>
      </c>
      <c r="Q8" s="191"/>
    </row>
    <row r="9" spans="1:17" s="27" customFormat="1" ht="49.9" customHeight="1" x14ac:dyDescent="0.2">
      <c r="A9" s="16"/>
      <c r="B9" s="476" t="s">
        <v>162</v>
      </c>
      <c r="C9" s="477"/>
      <c r="D9" s="477"/>
      <c r="E9" s="477"/>
      <c r="F9" s="477"/>
      <c r="G9" s="478"/>
      <c r="H9" s="17"/>
      <c r="I9" s="19"/>
      <c r="J9" s="24">
        <f>SUM(J10:J34)</f>
        <v>0</v>
      </c>
      <c r="K9" s="24"/>
      <c r="L9" s="78"/>
      <c r="M9" s="216"/>
      <c r="N9" s="216"/>
      <c r="O9" s="217"/>
      <c r="P9" s="216"/>
      <c r="Q9" s="216"/>
    </row>
    <row r="10" spans="1:17" s="27" customFormat="1" x14ac:dyDescent="0.2">
      <c r="A10" s="2"/>
      <c r="B10" s="500"/>
      <c r="C10" s="500"/>
      <c r="D10" s="500"/>
      <c r="E10" s="500"/>
      <c r="F10" s="500"/>
      <c r="G10" s="500"/>
      <c r="H10" s="154"/>
      <c r="I10" s="154"/>
      <c r="J10" s="151"/>
      <c r="K10" s="321"/>
      <c r="L10" s="152"/>
      <c r="M10" s="26"/>
      <c r="N10" s="218">
        <f t="shared" ref="N10:N69" si="0">IF(M10="Yes",J10,0)</f>
        <v>0</v>
      </c>
      <c r="O10" s="234"/>
      <c r="P10" s="190"/>
      <c r="Q10" s="190"/>
    </row>
    <row r="11" spans="1:17" s="27" customFormat="1" x14ac:dyDescent="0.2">
      <c r="A11" s="2"/>
      <c r="B11" s="455"/>
      <c r="C11" s="456"/>
      <c r="D11" s="456"/>
      <c r="E11" s="456"/>
      <c r="F11" s="456"/>
      <c r="G11" s="457"/>
      <c r="H11" s="153"/>
      <c r="I11" s="153"/>
      <c r="J11" s="151"/>
      <c r="K11" s="321"/>
      <c r="L11" s="152"/>
      <c r="M11" s="26"/>
      <c r="N11" s="218">
        <f t="shared" si="0"/>
        <v>0</v>
      </c>
      <c r="O11" s="234"/>
      <c r="P11" s="190"/>
      <c r="Q11" s="190"/>
    </row>
    <row r="12" spans="1:17" s="35" customFormat="1" x14ac:dyDescent="0.2">
      <c r="A12" s="2"/>
      <c r="B12" s="455"/>
      <c r="C12" s="456"/>
      <c r="D12" s="456"/>
      <c r="E12" s="456"/>
      <c r="F12" s="456"/>
      <c r="G12" s="457"/>
      <c r="H12" s="153"/>
      <c r="I12" s="153"/>
      <c r="J12" s="151"/>
      <c r="K12" s="321"/>
      <c r="L12" s="152"/>
      <c r="M12" s="26"/>
      <c r="N12" s="218">
        <f t="shared" si="0"/>
        <v>0</v>
      </c>
      <c r="O12" s="234"/>
      <c r="P12" s="190"/>
      <c r="Q12" s="30"/>
    </row>
    <row r="13" spans="1:17" s="25" customFormat="1" ht="15.75" x14ac:dyDescent="0.2">
      <c r="A13" s="2"/>
      <c r="B13" s="455"/>
      <c r="C13" s="456"/>
      <c r="D13" s="456"/>
      <c r="E13" s="456"/>
      <c r="F13" s="456"/>
      <c r="G13" s="457"/>
      <c r="H13" s="153"/>
      <c r="I13" s="153"/>
      <c r="J13" s="151"/>
      <c r="K13" s="321"/>
      <c r="L13" s="152"/>
      <c r="M13" s="26"/>
      <c r="N13" s="218">
        <f t="shared" si="0"/>
        <v>0</v>
      </c>
      <c r="O13" s="234"/>
      <c r="P13" s="190"/>
      <c r="Q13" s="219"/>
    </row>
    <row r="14" spans="1:17" s="27" customFormat="1" x14ac:dyDescent="0.2">
      <c r="A14" s="2"/>
      <c r="B14" s="455"/>
      <c r="C14" s="456"/>
      <c r="D14" s="456"/>
      <c r="E14" s="456"/>
      <c r="F14" s="456"/>
      <c r="G14" s="457"/>
      <c r="H14" s="153"/>
      <c r="I14" s="153"/>
      <c r="J14" s="151"/>
      <c r="K14" s="321"/>
      <c r="L14" s="152"/>
      <c r="M14" s="26"/>
      <c r="N14" s="218">
        <f t="shared" si="0"/>
        <v>0</v>
      </c>
      <c r="O14" s="234"/>
      <c r="P14" s="190"/>
      <c r="Q14" s="190"/>
    </row>
    <row r="15" spans="1:17" s="27" customFormat="1" x14ac:dyDescent="0.2">
      <c r="A15" s="2"/>
      <c r="B15" s="455"/>
      <c r="C15" s="456"/>
      <c r="D15" s="456"/>
      <c r="E15" s="456"/>
      <c r="F15" s="456"/>
      <c r="G15" s="457"/>
      <c r="H15" s="153"/>
      <c r="I15" s="153"/>
      <c r="J15" s="151"/>
      <c r="K15" s="321"/>
      <c r="L15" s="152"/>
      <c r="M15" s="26"/>
      <c r="N15" s="218">
        <f t="shared" si="0"/>
        <v>0</v>
      </c>
      <c r="O15" s="234"/>
      <c r="P15" s="190"/>
      <c r="Q15" s="190"/>
    </row>
    <row r="16" spans="1:17" s="27" customFormat="1" x14ac:dyDescent="0.2">
      <c r="A16" s="2"/>
      <c r="B16" s="455"/>
      <c r="C16" s="456"/>
      <c r="D16" s="456"/>
      <c r="E16" s="456"/>
      <c r="F16" s="456"/>
      <c r="G16" s="457"/>
      <c r="H16" s="153"/>
      <c r="I16" s="153"/>
      <c r="J16" s="151"/>
      <c r="K16" s="321"/>
      <c r="L16" s="152"/>
      <c r="M16" s="26"/>
      <c r="N16" s="218">
        <f t="shared" si="0"/>
        <v>0</v>
      </c>
      <c r="O16" s="234"/>
      <c r="P16" s="190"/>
      <c r="Q16" s="190"/>
    </row>
    <row r="17" spans="1:17" s="25" customFormat="1" ht="15.75" x14ac:dyDescent="0.2">
      <c r="A17" s="2"/>
      <c r="B17" s="455"/>
      <c r="C17" s="456"/>
      <c r="D17" s="456"/>
      <c r="E17" s="456"/>
      <c r="F17" s="456"/>
      <c r="G17" s="457"/>
      <c r="H17" s="153"/>
      <c r="I17" s="153"/>
      <c r="J17" s="151"/>
      <c r="K17" s="321"/>
      <c r="L17" s="152"/>
      <c r="M17" s="26"/>
      <c r="N17" s="218">
        <f t="shared" si="0"/>
        <v>0</v>
      </c>
      <c r="O17" s="234"/>
      <c r="P17" s="190"/>
      <c r="Q17" s="219"/>
    </row>
    <row r="18" spans="1:17" s="25" customFormat="1" ht="15.75" x14ac:dyDescent="0.2">
      <c r="A18" s="2"/>
      <c r="B18" s="455"/>
      <c r="C18" s="456"/>
      <c r="D18" s="456"/>
      <c r="E18" s="456"/>
      <c r="F18" s="456"/>
      <c r="G18" s="457"/>
      <c r="H18" s="153"/>
      <c r="I18" s="153"/>
      <c r="J18" s="151"/>
      <c r="K18" s="321"/>
      <c r="L18" s="152"/>
      <c r="M18" s="26"/>
      <c r="N18" s="218">
        <f t="shared" si="0"/>
        <v>0</v>
      </c>
      <c r="O18" s="234"/>
      <c r="P18" s="190"/>
      <c r="Q18" s="219"/>
    </row>
    <row r="19" spans="1:17" s="27" customFormat="1" x14ac:dyDescent="0.2">
      <c r="A19" s="2"/>
      <c r="B19" s="455"/>
      <c r="C19" s="456"/>
      <c r="D19" s="456"/>
      <c r="E19" s="456"/>
      <c r="F19" s="456"/>
      <c r="G19" s="457"/>
      <c r="H19" s="153"/>
      <c r="I19" s="153"/>
      <c r="J19" s="151"/>
      <c r="K19" s="321"/>
      <c r="L19" s="152"/>
      <c r="M19" s="26"/>
      <c r="N19" s="218">
        <f t="shared" si="0"/>
        <v>0</v>
      </c>
      <c r="O19" s="234"/>
      <c r="P19" s="190"/>
      <c r="Q19" s="190"/>
    </row>
    <row r="20" spans="1:17" s="27" customFormat="1" x14ac:dyDescent="0.2">
      <c r="A20" s="2"/>
      <c r="B20" s="455"/>
      <c r="C20" s="456"/>
      <c r="D20" s="456"/>
      <c r="E20" s="456"/>
      <c r="F20" s="456"/>
      <c r="G20" s="457"/>
      <c r="H20" s="153"/>
      <c r="I20" s="153"/>
      <c r="J20" s="151"/>
      <c r="K20" s="321"/>
      <c r="L20" s="152"/>
      <c r="M20" s="26"/>
      <c r="N20" s="218">
        <f t="shared" si="0"/>
        <v>0</v>
      </c>
      <c r="O20" s="234"/>
      <c r="P20" s="190"/>
      <c r="Q20" s="190"/>
    </row>
    <row r="21" spans="1:17" s="27" customFormat="1" x14ac:dyDescent="0.2">
      <c r="A21" s="2"/>
      <c r="B21" s="455"/>
      <c r="C21" s="456"/>
      <c r="D21" s="456"/>
      <c r="E21" s="456"/>
      <c r="F21" s="456"/>
      <c r="G21" s="457"/>
      <c r="H21" s="153"/>
      <c r="I21" s="153"/>
      <c r="J21" s="151"/>
      <c r="K21" s="321"/>
      <c r="L21" s="152"/>
      <c r="M21" s="26"/>
      <c r="N21" s="218">
        <f t="shared" si="0"/>
        <v>0</v>
      </c>
      <c r="O21" s="234"/>
      <c r="P21" s="190"/>
      <c r="Q21" s="190"/>
    </row>
    <row r="22" spans="1:17" s="25" customFormat="1" ht="15.75" x14ac:dyDescent="0.2">
      <c r="A22" s="2"/>
      <c r="B22" s="455"/>
      <c r="C22" s="456"/>
      <c r="D22" s="456"/>
      <c r="E22" s="456"/>
      <c r="F22" s="456"/>
      <c r="G22" s="457"/>
      <c r="H22" s="153"/>
      <c r="I22" s="153"/>
      <c r="J22" s="151"/>
      <c r="K22" s="321"/>
      <c r="L22" s="152"/>
      <c r="M22" s="26"/>
      <c r="N22" s="218">
        <f t="shared" si="0"/>
        <v>0</v>
      </c>
      <c r="O22" s="234"/>
      <c r="P22" s="190"/>
      <c r="Q22" s="219"/>
    </row>
    <row r="23" spans="1:17" s="29" customFormat="1" x14ac:dyDescent="0.2">
      <c r="A23" s="2"/>
      <c r="B23" s="455"/>
      <c r="C23" s="456"/>
      <c r="D23" s="456"/>
      <c r="E23" s="456"/>
      <c r="F23" s="456"/>
      <c r="G23" s="457"/>
      <c r="H23" s="153"/>
      <c r="I23" s="153"/>
      <c r="J23" s="151"/>
      <c r="K23" s="321"/>
      <c r="L23" s="152"/>
      <c r="M23" s="26"/>
      <c r="N23" s="218">
        <f t="shared" si="0"/>
        <v>0</v>
      </c>
      <c r="O23" s="234"/>
      <c r="P23" s="190"/>
      <c r="Q23" s="190"/>
    </row>
    <row r="24" spans="1:17" s="27" customFormat="1" x14ac:dyDescent="0.2">
      <c r="A24" s="2"/>
      <c r="B24" s="455"/>
      <c r="C24" s="456"/>
      <c r="D24" s="456"/>
      <c r="E24" s="456"/>
      <c r="F24" s="456"/>
      <c r="G24" s="457"/>
      <c r="H24" s="153"/>
      <c r="I24" s="153"/>
      <c r="J24" s="151"/>
      <c r="K24" s="321"/>
      <c r="L24" s="152"/>
      <c r="M24" s="26"/>
      <c r="N24" s="218">
        <f t="shared" si="0"/>
        <v>0</v>
      </c>
      <c r="O24" s="234"/>
      <c r="P24" s="190"/>
      <c r="Q24" s="190"/>
    </row>
    <row r="25" spans="1:17" s="29" customFormat="1" x14ac:dyDescent="0.2">
      <c r="A25" s="2"/>
      <c r="B25" s="455"/>
      <c r="C25" s="456"/>
      <c r="D25" s="456"/>
      <c r="E25" s="456"/>
      <c r="F25" s="456"/>
      <c r="G25" s="457"/>
      <c r="H25" s="153"/>
      <c r="I25" s="153"/>
      <c r="J25" s="151"/>
      <c r="K25" s="321"/>
      <c r="L25" s="152"/>
      <c r="M25" s="26"/>
      <c r="N25" s="218">
        <f t="shared" si="0"/>
        <v>0</v>
      </c>
      <c r="O25" s="234"/>
      <c r="P25" s="190"/>
      <c r="Q25" s="190"/>
    </row>
    <row r="26" spans="1:17" s="25" customFormat="1" ht="15.75" x14ac:dyDescent="0.2">
      <c r="A26" s="2"/>
      <c r="B26" s="455"/>
      <c r="C26" s="456"/>
      <c r="D26" s="456"/>
      <c r="E26" s="456"/>
      <c r="F26" s="456"/>
      <c r="G26" s="457"/>
      <c r="H26" s="153"/>
      <c r="I26" s="153"/>
      <c r="J26" s="151"/>
      <c r="K26" s="321"/>
      <c r="L26" s="152"/>
      <c r="M26" s="26"/>
      <c r="N26" s="218">
        <f t="shared" si="0"/>
        <v>0</v>
      </c>
      <c r="O26" s="234"/>
      <c r="P26" s="190"/>
      <c r="Q26" s="219"/>
    </row>
    <row r="27" spans="1:17" s="27" customFormat="1" x14ac:dyDescent="0.2">
      <c r="A27" s="2"/>
      <c r="B27" s="455"/>
      <c r="C27" s="456"/>
      <c r="D27" s="456"/>
      <c r="E27" s="456"/>
      <c r="F27" s="456"/>
      <c r="G27" s="457"/>
      <c r="H27" s="153"/>
      <c r="I27" s="153"/>
      <c r="J27" s="151"/>
      <c r="K27" s="321"/>
      <c r="L27" s="152"/>
      <c r="M27" s="26"/>
      <c r="N27" s="218">
        <f t="shared" si="0"/>
        <v>0</v>
      </c>
      <c r="O27" s="234"/>
      <c r="P27" s="190"/>
      <c r="Q27" s="190"/>
    </row>
    <row r="28" spans="1:17" s="27" customFormat="1" x14ac:dyDescent="0.2">
      <c r="A28" s="2"/>
      <c r="B28" s="455"/>
      <c r="C28" s="456"/>
      <c r="D28" s="456"/>
      <c r="E28" s="456"/>
      <c r="F28" s="456"/>
      <c r="G28" s="457"/>
      <c r="H28" s="153"/>
      <c r="I28" s="153"/>
      <c r="J28" s="151"/>
      <c r="K28" s="321"/>
      <c r="L28" s="152"/>
      <c r="M28" s="26"/>
      <c r="N28" s="218">
        <f t="shared" si="0"/>
        <v>0</v>
      </c>
      <c r="O28" s="234"/>
      <c r="P28" s="190"/>
      <c r="Q28" s="190"/>
    </row>
    <row r="29" spans="1:17" s="27" customFormat="1" x14ac:dyDescent="0.2">
      <c r="A29" s="2"/>
      <c r="B29" s="455"/>
      <c r="C29" s="456"/>
      <c r="D29" s="456"/>
      <c r="E29" s="456"/>
      <c r="F29" s="456"/>
      <c r="G29" s="457"/>
      <c r="H29" s="153"/>
      <c r="I29" s="153"/>
      <c r="J29" s="151"/>
      <c r="K29" s="321"/>
      <c r="L29" s="152"/>
      <c r="M29" s="26"/>
      <c r="N29" s="218">
        <f t="shared" si="0"/>
        <v>0</v>
      </c>
      <c r="O29" s="234"/>
      <c r="P29" s="190"/>
      <c r="Q29" s="190"/>
    </row>
    <row r="30" spans="1:17" s="25" customFormat="1" ht="15.75" x14ac:dyDescent="0.2">
      <c r="A30" s="2"/>
      <c r="B30" s="455"/>
      <c r="C30" s="456"/>
      <c r="D30" s="456"/>
      <c r="E30" s="456"/>
      <c r="F30" s="456"/>
      <c r="G30" s="457"/>
      <c r="H30" s="153"/>
      <c r="I30" s="153"/>
      <c r="J30" s="151"/>
      <c r="K30" s="321"/>
      <c r="L30" s="152"/>
      <c r="M30" s="26"/>
      <c r="N30" s="218">
        <f t="shared" si="0"/>
        <v>0</v>
      </c>
      <c r="O30" s="234"/>
      <c r="P30" s="190"/>
      <c r="Q30" s="219"/>
    </row>
    <row r="31" spans="1:17" s="25" customFormat="1" ht="15.75" x14ac:dyDescent="0.2">
      <c r="A31" s="2"/>
      <c r="B31" s="455"/>
      <c r="C31" s="456"/>
      <c r="D31" s="456"/>
      <c r="E31" s="456"/>
      <c r="F31" s="456"/>
      <c r="G31" s="457"/>
      <c r="H31" s="153"/>
      <c r="I31" s="153"/>
      <c r="J31" s="151"/>
      <c r="K31" s="321"/>
      <c r="L31" s="152"/>
      <c r="M31" s="26"/>
      <c r="N31" s="218">
        <f t="shared" si="0"/>
        <v>0</v>
      </c>
      <c r="O31" s="234"/>
      <c r="P31" s="190"/>
      <c r="Q31" s="219"/>
    </row>
    <row r="32" spans="1:17" s="27" customFormat="1" x14ac:dyDescent="0.2">
      <c r="A32" s="2"/>
      <c r="B32" s="455"/>
      <c r="C32" s="456"/>
      <c r="D32" s="456"/>
      <c r="E32" s="456"/>
      <c r="F32" s="456"/>
      <c r="G32" s="457"/>
      <c r="H32" s="153"/>
      <c r="I32" s="153"/>
      <c r="J32" s="151"/>
      <c r="K32" s="321"/>
      <c r="L32" s="152"/>
      <c r="M32" s="26"/>
      <c r="N32" s="218">
        <f t="shared" si="0"/>
        <v>0</v>
      </c>
      <c r="O32" s="234"/>
      <c r="P32" s="190"/>
      <c r="Q32" s="190"/>
    </row>
    <row r="33" spans="1:17" s="27" customFormat="1" x14ac:dyDescent="0.2">
      <c r="A33" s="2"/>
      <c r="B33" s="455"/>
      <c r="C33" s="456"/>
      <c r="D33" s="456"/>
      <c r="E33" s="456"/>
      <c r="F33" s="456"/>
      <c r="G33" s="457"/>
      <c r="H33" s="153"/>
      <c r="I33" s="153"/>
      <c r="J33" s="151"/>
      <c r="K33" s="321"/>
      <c r="L33" s="152"/>
      <c r="M33" s="26"/>
      <c r="N33" s="218">
        <f t="shared" si="0"/>
        <v>0</v>
      </c>
      <c r="O33" s="234"/>
      <c r="P33" s="190"/>
      <c r="Q33" s="190"/>
    </row>
    <row r="34" spans="1:17" s="27" customFormat="1" x14ac:dyDescent="0.2">
      <c r="A34" s="2"/>
      <c r="B34" s="455"/>
      <c r="C34" s="456"/>
      <c r="D34" s="456"/>
      <c r="E34" s="456"/>
      <c r="F34" s="456"/>
      <c r="G34" s="457"/>
      <c r="H34" s="153"/>
      <c r="I34" s="153"/>
      <c r="J34" s="151"/>
      <c r="K34" s="321"/>
      <c r="L34" s="152"/>
      <c r="M34" s="26"/>
      <c r="N34" s="220">
        <f t="shared" si="0"/>
        <v>0</v>
      </c>
      <c r="O34" s="234"/>
      <c r="P34" s="190"/>
      <c r="Q34" s="190"/>
    </row>
    <row r="35" spans="1:17" s="27" customFormat="1" ht="39" customHeight="1" x14ac:dyDescent="0.2">
      <c r="A35" s="31">
        <v>2</v>
      </c>
      <c r="B35" s="461" t="s">
        <v>149</v>
      </c>
      <c r="C35" s="462"/>
      <c r="D35" s="462"/>
      <c r="E35" s="462"/>
      <c r="F35" s="462"/>
      <c r="G35" s="463"/>
      <c r="H35" s="32"/>
      <c r="I35" s="32"/>
      <c r="J35" s="33">
        <f>SUM(J36:J55)</f>
        <v>0</v>
      </c>
      <c r="K35" s="33"/>
      <c r="L35" s="34"/>
      <c r="M35" s="34"/>
      <c r="N35" s="221">
        <f>SUM(N36:N55)</f>
        <v>0</v>
      </c>
      <c r="O35" s="221">
        <f>SUM(O36:O55)</f>
        <v>0</v>
      </c>
      <c r="P35" s="221">
        <f>N35+O35</f>
        <v>0</v>
      </c>
      <c r="Q35" s="34"/>
    </row>
    <row r="36" spans="1:17" s="27" customFormat="1" x14ac:dyDescent="0.2">
      <c r="A36" s="2"/>
      <c r="B36" s="464"/>
      <c r="C36" s="464"/>
      <c r="D36" s="464"/>
      <c r="E36" s="464"/>
      <c r="F36" s="464"/>
      <c r="G36" s="464"/>
      <c r="H36" s="155"/>
      <c r="I36" s="155"/>
      <c r="J36" s="151"/>
      <c r="K36" s="245"/>
      <c r="L36" s="152"/>
      <c r="M36" s="26"/>
      <c r="N36" s="222">
        <f t="shared" si="0"/>
        <v>0</v>
      </c>
      <c r="O36" s="234"/>
      <c r="P36" s="192"/>
      <c r="Q36" s="190"/>
    </row>
    <row r="37" spans="1:17" s="27" customFormat="1" x14ac:dyDescent="0.2">
      <c r="A37" s="2"/>
      <c r="B37" s="464"/>
      <c r="C37" s="464"/>
      <c r="D37" s="464"/>
      <c r="E37" s="464"/>
      <c r="F37" s="464"/>
      <c r="G37" s="464"/>
      <c r="H37" s="155"/>
      <c r="I37" s="155"/>
      <c r="J37" s="151"/>
      <c r="K37" s="245"/>
      <c r="L37" s="152"/>
      <c r="M37" s="26"/>
      <c r="N37" s="218">
        <f t="shared" si="0"/>
        <v>0</v>
      </c>
      <c r="O37" s="234"/>
      <c r="P37" s="192"/>
      <c r="Q37" s="190"/>
    </row>
    <row r="38" spans="1:17" s="27" customFormat="1" x14ac:dyDescent="0.2">
      <c r="A38" s="2"/>
      <c r="B38" s="464"/>
      <c r="C38" s="464"/>
      <c r="D38" s="464"/>
      <c r="E38" s="464"/>
      <c r="F38" s="464"/>
      <c r="G38" s="464"/>
      <c r="H38" s="155"/>
      <c r="I38" s="155"/>
      <c r="J38" s="151"/>
      <c r="K38" s="245"/>
      <c r="L38" s="152"/>
      <c r="M38" s="26"/>
      <c r="N38" s="218">
        <f t="shared" si="0"/>
        <v>0</v>
      </c>
      <c r="O38" s="234"/>
      <c r="P38" s="192"/>
      <c r="Q38" s="190"/>
    </row>
    <row r="39" spans="1:17" s="27" customFormat="1" x14ac:dyDescent="0.2">
      <c r="A39" s="2"/>
      <c r="B39" s="464"/>
      <c r="C39" s="464"/>
      <c r="D39" s="464"/>
      <c r="E39" s="464"/>
      <c r="F39" s="464"/>
      <c r="G39" s="464"/>
      <c r="H39" s="155"/>
      <c r="I39" s="155"/>
      <c r="J39" s="151"/>
      <c r="K39" s="245"/>
      <c r="L39" s="152"/>
      <c r="M39" s="26"/>
      <c r="N39" s="218">
        <f t="shared" si="0"/>
        <v>0</v>
      </c>
      <c r="O39" s="234"/>
      <c r="P39" s="192"/>
      <c r="Q39" s="190"/>
    </row>
    <row r="40" spans="1:17" s="27" customFormat="1" x14ac:dyDescent="0.2">
      <c r="A40" s="2"/>
      <c r="B40" s="464"/>
      <c r="C40" s="464"/>
      <c r="D40" s="464"/>
      <c r="E40" s="464"/>
      <c r="F40" s="464"/>
      <c r="G40" s="464"/>
      <c r="H40" s="155"/>
      <c r="I40" s="155"/>
      <c r="J40" s="151"/>
      <c r="K40" s="245"/>
      <c r="L40" s="152"/>
      <c r="M40" s="26"/>
      <c r="N40" s="218">
        <f t="shared" si="0"/>
        <v>0</v>
      </c>
      <c r="O40" s="234"/>
      <c r="P40" s="192"/>
      <c r="Q40" s="190"/>
    </row>
    <row r="41" spans="1:17" s="37" customFormat="1" ht="15.75" x14ac:dyDescent="0.2">
      <c r="A41" s="2"/>
      <c r="B41" s="464"/>
      <c r="C41" s="464"/>
      <c r="D41" s="464"/>
      <c r="E41" s="464"/>
      <c r="F41" s="464"/>
      <c r="G41" s="464"/>
      <c r="H41" s="155"/>
      <c r="I41" s="155"/>
      <c r="J41" s="151"/>
      <c r="K41" s="245"/>
      <c r="L41" s="152"/>
      <c r="M41" s="26"/>
      <c r="N41" s="218">
        <f t="shared" si="0"/>
        <v>0</v>
      </c>
      <c r="O41" s="234"/>
      <c r="P41" s="192"/>
      <c r="Q41" s="219"/>
    </row>
    <row r="42" spans="1:17" s="29" customFormat="1" x14ac:dyDescent="0.2">
      <c r="A42" s="2"/>
      <c r="B42" s="464"/>
      <c r="C42" s="464"/>
      <c r="D42" s="464"/>
      <c r="E42" s="464"/>
      <c r="F42" s="464"/>
      <c r="G42" s="464"/>
      <c r="H42" s="155"/>
      <c r="I42" s="155"/>
      <c r="J42" s="151"/>
      <c r="K42" s="245"/>
      <c r="L42" s="152"/>
      <c r="M42" s="26"/>
      <c r="N42" s="218">
        <f t="shared" si="0"/>
        <v>0</v>
      </c>
      <c r="O42" s="234"/>
      <c r="P42" s="192"/>
      <c r="Q42" s="190"/>
    </row>
    <row r="43" spans="1:17" s="29" customFormat="1" x14ac:dyDescent="0.2">
      <c r="A43" s="2"/>
      <c r="B43" s="464"/>
      <c r="C43" s="464"/>
      <c r="D43" s="464"/>
      <c r="E43" s="464"/>
      <c r="F43" s="464"/>
      <c r="G43" s="464"/>
      <c r="H43" s="155"/>
      <c r="I43" s="155"/>
      <c r="J43" s="151"/>
      <c r="K43" s="245"/>
      <c r="L43" s="152"/>
      <c r="M43" s="26"/>
      <c r="N43" s="218">
        <f t="shared" si="0"/>
        <v>0</v>
      </c>
      <c r="O43" s="234"/>
      <c r="P43" s="192"/>
      <c r="Q43" s="190"/>
    </row>
    <row r="44" spans="1:17" s="29" customFormat="1" x14ac:dyDescent="0.2">
      <c r="A44" s="2"/>
      <c r="B44" s="464"/>
      <c r="C44" s="464"/>
      <c r="D44" s="464"/>
      <c r="E44" s="464"/>
      <c r="F44" s="464"/>
      <c r="G44" s="464"/>
      <c r="H44" s="155"/>
      <c r="I44" s="155"/>
      <c r="J44" s="151"/>
      <c r="K44" s="245"/>
      <c r="L44" s="152"/>
      <c r="M44" s="26"/>
      <c r="N44" s="218">
        <f t="shared" si="0"/>
        <v>0</v>
      </c>
      <c r="O44" s="234"/>
      <c r="P44" s="192"/>
      <c r="Q44" s="190"/>
    </row>
    <row r="45" spans="1:17" s="29" customFormat="1" x14ac:dyDescent="0.2">
      <c r="A45" s="2"/>
      <c r="B45" s="464"/>
      <c r="C45" s="464"/>
      <c r="D45" s="464"/>
      <c r="E45" s="464"/>
      <c r="F45" s="464"/>
      <c r="G45" s="464"/>
      <c r="H45" s="155"/>
      <c r="I45" s="155"/>
      <c r="J45" s="151"/>
      <c r="K45" s="245"/>
      <c r="L45" s="152"/>
      <c r="M45" s="26"/>
      <c r="N45" s="218">
        <f t="shared" si="0"/>
        <v>0</v>
      </c>
      <c r="O45" s="234"/>
      <c r="P45" s="192"/>
      <c r="Q45" s="190"/>
    </row>
    <row r="46" spans="1:17" s="29" customFormat="1" x14ac:dyDescent="0.2">
      <c r="A46" s="2"/>
      <c r="B46" s="464"/>
      <c r="C46" s="464"/>
      <c r="D46" s="464"/>
      <c r="E46" s="464"/>
      <c r="F46" s="464"/>
      <c r="G46" s="464"/>
      <c r="H46" s="155"/>
      <c r="I46" s="155"/>
      <c r="J46" s="151"/>
      <c r="K46" s="245"/>
      <c r="L46" s="152"/>
      <c r="M46" s="26"/>
      <c r="N46" s="218">
        <f t="shared" si="0"/>
        <v>0</v>
      </c>
      <c r="O46" s="234"/>
      <c r="P46" s="192"/>
      <c r="Q46" s="190"/>
    </row>
    <row r="47" spans="1:17" s="29" customFormat="1" x14ac:dyDescent="0.2">
      <c r="A47" s="2"/>
      <c r="B47" s="464"/>
      <c r="C47" s="464"/>
      <c r="D47" s="464"/>
      <c r="E47" s="464"/>
      <c r="F47" s="464"/>
      <c r="G47" s="464"/>
      <c r="H47" s="155"/>
      <c r="I47" s="155"/>
      <c r="J47" s="151"/>
      <c r="K47" s="245"/>
      <c r="L47" s="152"/>
      <c r="M47" s="26"/>
      <c r="N47" s="218">
        <f t="shared" si="0"/>
        <v>0</v>
      </c>
      <c r="O47" s="234"/>
      <c r="P47" s="192"/>
      <c r="Q47" s="190"/>
    </row>
    <row r="48" spans="1:17" s="29" customFormat="1" x14ac:dyDescent="0.2">
      <c r="A48" s="2"/>
      <c r="B48" s="455"/>
      <c r="C48" s="456"/>
      <c r="D48" s="456"/>
      <c r="E48" s="456"/>
      <c r="F48" s="456"/>
      <c r="G48" s="457"/>
      <c r="H48" s="156"/>
      <c r="I48" s="156"/>
      <c r="J48" s="151"/>
      <c r="K48" s="245"/>
      <c r="L48" s="152"/>
      <c r="M48" s="26"/>
      <c r="N48" s="218">
        <f t="shared" si="0"/>
        <v>0</v>
      </c>
      <c r="O48" s="234"/>
      <c r="P48" s="192"/>
      <c r="Q48" s="190"/>
    </row>
    <row r="49" spans="1:17" s="25" customFormat="1" ht="15.75" x14ac:dyDescent="0.2">
      <c r="A49" s="2"/>
      <c r="B49" s="455"/>
      <c r="C49" s="456"/>
      <c r="D49" s="456"/>
      <c r="E49" s="456"/>
      <c r="F49" s="456"/>
      <c r="G49" s="457"/>
      <c r="H49" s="156"/>
      <c r="I49" s="156"/>
      <c r="J49" s="151"/>
      <c r="K49" s="245"/>
      <c r="L49" s="152"/>
      <c r="M49" s="26"/>
      <c r="N49" s="218">
        <f t="shared" si="0"/>
        <v>0</v>
      </c>
      <c r="O49" s="234"/>
      <c r="P49" s="192"/>
      <c r="Q49" s="219"/>
    </row>
    <row r="50" spans="1:17" s="29" customFormat="1" x14ac:dyDescent="0.2">
      <c r="A50" s="2"/>
      <c r="B50" s="455"/>
      <c r="C50" s="456"/>
      <c r="D50" s="456"/>
      <c r="E50" s="456"/>
      <c r="F50" s="456"/>
      <c r="G50" s="457"/>
      <c r="H50" s="156"/>
      <c r="I50" s="156"/>
      <c r="J50" s="151"/>
      <c r="K50" s="245"/>
      <c r="L50" s="152"/>
      <c r="M50" s="26"/>
      <c r="N50" s="218">
        <f t="shared" si="0"/>
        <v>0</v>
      </c>
      <c r="O50" s="234"/>
      <c r="P50" s="192"/>
      <c r="Q50" s="190"/>
    </row>
    <row r="51" spans="1:17" s="29" customFormat="1" x14ac:dyDescent="0.2">
      <c r="A51" s="2"/>
      <c r="B51" s="464"/>
      <c r="C51" s="464"/>
      <c r="D51" s="464"/>
      <c r="E51" s="464"/>
      <c r="F51" s="464"/>
      <c r="G51" s="464"/>
      <c r="H51" s="155"/>
      <c r="I51" s="155"/>
      <c r="J51" s="151"/>
      <c r="K51" s="245"/>
      <c r="L51" s="152"/>
      <c r="M51" s="26"/>
      <c r="N51" s="218">
        <f t="shared" si="0"/>
        <v>0</v>
      </c>
      <c r="O51" s="234"/>
      <c r="P51" s="192"/>
      <c r="Q51" s="190"/>
    </row>
    <row r="52" spans="1:17" s="29" customFormat="1" x14ac:dyDescent="0.2">
      <c r="A52" s="2"/>
      <c r="B52" s="464"/>
      <c r="C52" s="464"/>
      <c r="D52" s="464"/>
      <c r="E52" s="464"/>
      <c r="F52" s="464"/>
      <c r="G52" s="464"/>
      <c r="H52" s="155"/>
      <c r="I52" s="155"/>
      <c r="J52" s="151"/>
      <c r="K52" s="245"/>
      <c r="L52" s="152"/>
      <c r="M52" s="26"/>
      <c r="N52" s="218">
        <f t="shared" si="0"/>
        <v>0</v>
      </c>
      <c r="O52" s="234"/>
      <c r="P52" s="192"/>
      <c r="Q52" s="190"/>
    </row>
    <row r="53" spans="1:17" s="29" customFormat="1" x14ac:dyDescent="0.2">
      <c r="A53" s="2"/>
      <c r="B53" s="464"/>
      <c r="C53" s="464"/>
      <c r="D53" s="464"/>
      <c r="E53" s="464"/>
      <c r="F53" s="464"/>
      <c r="G53" s="464"/>
      <c r="H53" s="155"/>
      <c r="I53" s="155"/>
      <c r="J53" s="151"/>
      <c r="K53" s="245"/>
      <c r="L53" s="152"/>
      <c r="M53" s="26"/>
      <c r="N53" s="218">
        <f t="shared" si="0"/>
        <v>0</v>
      </c>
      <c r="O53" s="234"/>
      <c r="P53" s="192"/>
      <c r="Q53" s="190"/>
    </row>
    <row r="54" spans="1:17" s="29" customFormat="1" x14ac:dyDescent="0.2">
      <c r="A54" s="2"/>
      <c r="B54" s="464"/>
      <c r="C54" s="464"/>
      <c r="D54" s="464"/>
      <c r="E54" s="464"/>
      <c r="F54" s="464"/>
      <c r="G54" s="464"/>
      <c r="H54" s="153"/>
      <c r="I54" s="153"/>
      <c r="J54" s="151"/>
      <c r="K54" s="245"/>
      <c r="L54" s="152"/>
      <c r="M54" s="26"/>
      <c r="N54" s="218">
        <f t="shared" si="0"/>
        <v>0</v>
      </c>
      <c r="O54" s="234"/>
      <c r="P54" s="192"/>
      <c r="Q54" s="190"/>
    </row>
    <row r="55" spans="1:17" s="29" customFormat="1" x14ac:dyDescent="0.2">
      <c r="A55" s="2"/>
      <c r="B55" s="464"/>
      <c r="C55" s="464"/>
      <c r="D55" s="464"/>
      <c r="E55" s="464"/>
      <c r="F55" s="464"/>
      <c r="G55" s="464"/>
      <c r="H55" s="153"/>
      <c r="I55" s="153"/>
      <c r="J55" s="151"/>
      <c r="K55" s="245"/>
      <c r="L55" s="152"/>
      <c r="M55" s="26"/>
      <c r="N55" s="220">
        <f t="shared" si="0"/>
        <v>0</v>
      </c>
      <c r="O55" s="234"/>
      <c r="P55" s="192"/>
      <c r="Q55" s="190"/>
    </row>
    <row r="56" spans="1:17" s="29" customFormat="1" ht="39" customHeight="1" x14ac:dyDescent="0.2">
      <c r="A56" s="31">
        <v>3</v>
      </c>
      <c r="B56" s="479" t="s">
        <v>7</v>
      </c>
      <c r="C56" s="480"/>
      <c r="D56" s="480"/>
      <c r="E56" s="480"/>
      <c r="F56" s="480"/>
      <c r="G56" s="481"/>
      <c r="H56" s="36"/>
      <c r="I56" s="36"/>
      <c r="J56" s="33">
        <f>SUM(J57:J86)</f>
        <v>0</v>
      </c>
      <c r="K56" s="33"/>
      <c r="L56" s="34"/>
      <c r="M56" s="34"/>
      <c r="N56" s="33">
        <f>SUM(N57:N86)</f>
        <v>0</v>
      </c>
      <c r="O56" s="221">
        <f>SUM(O57:O86)</f>
        <v>0</v>
      </c>
      <c r="P56" s="33">
        <f>N56+O56</f>
        <v>0</v>
      </c>
      <c r="Q56" s="34"/>
    </row>
    <row r="57" spans="1:17" s="29" customFormat="1" x14ac:dyDescent="0.2">
      <c r="A57" s="2"/>
      <c r="B57" s="455"/>
      <c r="C57" s="456"/>
      <c r="D57" s="456"/>
      <c r="E57" s="456"/>
      <c r="F57" s="456"/>
      <c r="G57" s="457"/>
      <c r="H57" s="155"/>
      <c r="I57" s="155"/>
      <c r="J57" s="151"/>
      <c r="K57" s="245"/>
      <c r="L57" s="152"/>
      <c r="M57" s="26"/>
      <c r="N57" s="222">
        <f t="shared" si="0"/>
        <v>0</v>
      </c>
      <c r="O57" s="234"/>
      <c r="P57" s="192"/>
      <c r="Q57" s="190"/>
    </row>
    <row r="58" spans="1:17" s="29" customFormat="1" x14ac:dyDescent="0.2">
      <c r="A58" s="2"/>
      <c r="B58" s="455"/>
      <c r="C58" s="456"/>
      <c r="D58" s="456"/>
      <c r="E58" s="456"/>
      <c r="F58" s="456"/>
      <c r="G58" s="457"/>
      <c r="H58" s="155"/>
      <c r="I58" s="155"/>
      <c r="J58" s="151"/>
      <c r="K58" s="245"/>
      <c r="L58" s="152"/>
      <c r="M58" s="26"/>
      <c r="N58" s="218">
        <f t="shared" si="0"/>
        <v>0</v>
      </c>
      <c r="O58" s="234"/>
      <c r="P58" s="192"/>
      <c r="Q58" s="190"/>
    </row>
    <row r="59" spans="1:17" s="29" customFormat="1" x14ac:dyDescent="0.2">
      <c r="A59" s="2"/>
      <c r="B59" s="455"/>
      <c r="C59" s="456"/>
      <c r="D59" s="456"/>
      <c r="E59" s="456"/>
      <c r="F59" s="456"/>
      <c r="G59" s="457"/>
      <c r="H59" s="155"/>
      <c r="I59" s="155"/>
      <c r="J59" s="151"/>
      <c r="K59" s="245"/>
      <c r="L59" s="152"/>
      <c r="M59" s="26"/>
      <c r="N59" s="218">
        <f t="shared" si="0"/>
        <v>0</v>
      </c>
      <c r="O59" s="234"/>
      <c r="P59" s="192"/>
      <c r="Q59" s="190"/>
    </row>
    <row r="60" spans="1:17" s="29" customFormat="1" x14ac:dyDescent="0.2">
      <c r="A60" s="2"/>
      <c r="B60" s="455"/>
      <c r="C60" s="456"/>
      <c r="D60" s="456"/>
      <c r="E60" s="456"/>
      <c r="F60" s="456"/>
      <c r="G60" s="457"/>
      <c r="H60" s="155"/>
      <c r="I60" s="155"/>
      <c r="J60" s="151"/>
      <c r="K60" s="245"/>
      <c r="L60" s="152"/>
      <c r="M60" s="26"/>
      <c r="N60" s="218">
        <f t="shared" si="0"/>
        <v>0</v>
      </c>
      <c r="O60" s="234"/>
      <c r="P60" s="192"/>
      <c r="Q60" s="190"/>
    </row>
    <row r="61" spans="1:17" s="29" customFormat="1" x14ac:dyDescent="0.2">
      <c r="A61" s="2"/>
      <c r="B61" s="455"/>
      <c r="C61" s="456"/>
      <c r="D61" s="456"/>
      <c r="E61" s="456"/>
      <c r="F61" s="456"/>
      <c r="G61" s="457"/>
      <c r="H61" s="155"/>
      <c r="I61" s="155"/>
      <c r="J61" s="151"/>
      <c r="K61" s="245"/>
      <c r="L61" s="152"/>
      <c r="M61" s="26"/>
      <c r="N61" s="218">
        <f t="shared" si="0"/>
        <v>0</v>
      </c>
      <c r="O61" s="234"/>
      <c r="P61" s="192"/>
      <c r="Q61" s="190"/>
    </row>
    <row r="62" spans="1:17" s="29" customFormat="1" x14ac:dyDescent="0.2">
      <c r="A62" s="2"/>
      <c r="B62" s="455"/>
      <c r="C62" s="456"/>
      <c r="D62" s="456"/>
      <c r="E62" s="456"/>
      <c r="F62" s="456"/>
      <c r="G62" s="457"/>
      <c r="H62" s="155"/>
      <c r="I62" s="155"/>
      <c r="J62" s="151"/>
      <c r="K62" s="245"/>
      <c r="L62" s="152"/>
      <c r="M62" s="26"/>
      <c r="N62" s="218">
        <f t="shared" si="0"/>
        <v>0</v>
      </c>
      <c r="O62" s="234"/>
      <c r="P62" s="192"/>
      <c r="Q62" s="190"/>
    </row>
    <row r="63" spans="1:17" s="37" customFormat="1" ht="15.75" x14ac:dyDescent="0.2">
      <c r="A63" s="2"/>
      <c r="B63" s="455"/>
      <c r="C63" s="456"/>
      <c r="D63" s="456"/>
      <c r="E63" s="456"/>
      <c r="F63" s="456"/>
      <c r="G63" s="457"/>
      <c r="H63" s="155"/>
      <c r="I63" s="155"/>
      <c r="J63" s="151"/>
      <c r="K63" s="245"/>
      <c r="L63" s="152"/>
      <c r="M63" s="26"/>
      <c r="N63" s="218">
        <f t="shared" si="0"/>
        <v>0</v>
      </c>
      <c r="O63" s="234"/>
      <c r="P63" s="192"/>
      <c r="Q63" s="219"/>
    </row>
    <row r="64" spans="1:17" s="25" customFormat="1" ht="15.75" x14ac:dyDescent="0.2">
      <c r="A64" s="2"/>
      <c r="B64" s="455"/>
      <c r="C64" s="456"/>
      <c r="D64" s="456"/>
      <c r="E64" s="456"/>
      <c r="F64" s="456"/>
      <c r="G64" s="457"/>
      <c r="H64" s="155"/>
      <c r="I64" s="155"/>
      <c r="J64" s="151"/>
      <c r="K64" s="245"/>
      <c r="L64" s="152"/>
      <c r="M64" s="26"/>
      <c r="N64" s="218">
        <f t="shared" si="0"/>
        <v>0</v>
      </c>
      <c r="O64" s="234"/>
      <c r="P64" s="192"/>
      <c r="Q64" s="219"/>
    </row>
    <row r="65" spans="1:17" s="8" customFormat="1" x14ac:dyDescent="0.2">
      <c r="A65" s="2"/>
      <c r="B65" s="455"/>
      <c r="C65" s="456"/>
      <c r="D65" s="456"/>
      <c r="E65" s="456"/>
      <c r="F65" s="456"/>
      <c r="G65" s="457"/>
      <c r="H65" s="155"/>
      <c r="I65" s="155"/>
      <c r="J65" s="151"/>
      <c r="K65" s="245"/>
      <c r="L65" s="152"/>
      <c r="M65" s="26"/>
      <c r="N65" s="218">
        <f t="shared" si="0"/>
        <v>0</v>
      </c>
      <c r="O65" s="234"/>
      <c r="P65" s="192"/>
      <c r="Q65" s="30"/>
    </row>
    <row r="66" spans="1:17" s="25" customFormat="1" ht="15.75" x14ac:dyDescent="0.2">
      <c r="A66" s="2"/>
      <c r="B66" s="455"/>
      <c r="C66" s="456"/>
      <c r="D66" s="456"/>
      <c r="E66" s="456"/>
      <c r="F66" s="456"/>
      <c r="G66" s="457"/>
      <c r="H66" s="155"/>
      <c r="I66" s="155"/>
      <c r="J66" s="151"/>
      <c r="K66" s="245"/>
      <c r="L66" s="152"/>
      <c r="M66" s="26"/>
      <c r="N66" s="218">
        <f t="shared" si="0"/>
        <v>0</v>
      </c>
      <c r="O66" s="234"/>
      <c r="P66" s="192"/>
      <c r="Q66" s="219"/>
    </row>
    <row r="67" spans="1:17" s="29" customFormat="1" x14ac:dyDescent="0.2">
      <c r="A67" s="2"/>
      <c r="B67" s="455"/>
      <c r="C67" s="456"/>
      <c r="D67" s="456"/>
      <c r="E67" s="456"/>
      <c r="F67" s="456"/>
      <c r="G67" s="457"/>
      <c r="H67" s="155"/>
      <c r="I67" s="155"/>
      <c r="J67" s="151"/>
      <c r="K67" s="245"/>
      <c r="L67" s="152"/>
      <c r="M67" s="26"/>
      <c r="N67" s="218">
        <f t="shared" si="0"/>
        <v>0</v>
      </c>
      <c r="O67" s="234"/>
      <c r="P67" s="192"/>
      <c r="Q67" s="190"/>
    </row>
    <row r="68" spans="1:17" s="25" customFormat="1" ht="15.75" x14ac:dyDescent="0.2">
      <c r="A68" s="2"/>
      <c r="B68" s="455"/>
      <c r="C68" s="456"/>
      <c r="D68" s="456"/>
      <c r="E68" s="456"/>
      <c r="F68" s="456"/>
      <c r="G68" s="457"/>
      <c r="H68" s="155"/>
      <c r="I68" s="155"/>
      <c r="J68" s="151"/>
      <c r="K68" s="245"/>
      <c r="L68" s="152"/>
      <c r="M68" s="26"/>
      <c r="N68" s="218">
        <f t="shared" si="0"/>
        <v>0</v>
      </c>
      <c r="O68" s="234"/>
      <c r="P68" s="192"/>
      <c r="Q68" s="219"/>
    </row>
    <row r="69" spans="1:17" s="29" customFormat="1" x14ac:dyDescent="0.2">
      <c r="A69" s="2"/>
      <c r="B69" s="455"/>
      <c r="C69" s="456"/>
      <c r="D69" s="456"/>
      <c r="E69" s="456"/>
      <c r="F69" s="456"/>
      <c r="G69" s="457"/>
      <c r="H69" s="155"/>
      <c r="I69" s="155"/>
      <c r="J69" s="151"/>
      <c r="K69" s="245"/>
      <c r="L69" s="152"/>
      <c r="M69" s="26"/>
      <c r="N69" s="218">
        <f t="shared" si="0"/>
        <v>0</v>
      </c>
      <c r="O69" s="234"/>
      <c r="P69" s="192"/>
      <c r="Q69" s="190"/>
    </row>
    <row r="70" spans="1:17" s="29" customFormat="1" x14ac:dyDescent="0.2">
      <c r="A70" s="2"/>
      <c r="B70" s="455"/>
      <c r="C70" s="456"/>
      <c r="D70" s="456"/>
      <c r="E70" s="456"/>
      <c r="F70" s="456"/>
      <c r="G70" s="457"/>
      <c r="H70" s="155"/>
      <c r="I70" s="155"/>
      <c r="J70" s="151"/>
      <c r="K70" s="245"/>
      <c r="L70" s="152"/>
      <c r="M70" s="26"/>
      <c r="N70" s="218">
        <f t="shared" ref="N70:N132" si="1">IF(M70="Yes",J70,0)</f>
        <v>0</v>
      </c>
      <c r="O70" s="234"/>
      <c r="P70" s="192"/>
      <c r="Q70" s="190"/>
    </row>
    <row r="71" spans="1:17" s="29" customFormat="1" x14ac:dyDescent="0.2">
      <c r="A71" s="2"/>
      <c r="B71" s="455"/>
      <c r="C71" s="456"/>
      <c r="D71" s="456"/>
      <c r="E71" s="456"/>
      <c r="F71" s="456"/>
      <c r="G71" s="457"/>
      <c r="H71" s="155"/>
      <c r="I71" s="155"/>
      <c r="J71" s="151"/>
      <c r="K71" s="245"/>
      <c r="L71" s="152"/>
      <c r="M71" s="26"/>
      <c r="N71" s="218">
        <f t="shared" si="1"/>
        <v>0</v>
      </c>
      <c r="O71" s="234"/>
      <c r="P71" s="192"/>
      <c r="Q71" s="190"/>
    </row>
    <row r="72" spans="1:17" s="29" customFormat="1" x14ac:dyDescent="0.2">
      <c r="A72" s="2"/>
      <c r="B72" s="455"/>
      <c r="C72" s="456"/>
      <c r="D72" s="456"/>
      <c r="E72" s="456"/>
      <c r="F72" s="456"/>
      <c r="G72" s="457"/>
      <c r="H72" s="155"/>
      <c r="I72" s="155"/>
      <c r="J72" s="151"/>
      <c r="K72" s="245"/>
      <c r="L72" s="152"/>
      <c r="M72" s="26"/>
      <c r="N72" s="218">
        <f t="shared" si="1"/>
        <v>0</v>
      </c>
      <c r="O72" s="234"/>
      <c r="P72" s="192"/>
      <c r="Q72" s="190"/>
    </row>
    <row r="73" spans="1:17" s="29" customFormat="1" x14ac:dyDescent="0.2">
      <c r="A73" s="2"/>
      <c r="B73" s="455"/>
      <c r="C73" s="456"/>
      <c r="D73" s="456"/>
      <c r="E73" s="456"/>
      <c r="F73" s="456"/>
      <c r="G73" s="457"/>
      <c r="H73" s="155"/>
      <c r="I73" s="155"/>
      <c r="J73" s="151"/>
      <c r="K73" s="245"/>
      <c r="L73" s="152"/>
      <c r="M73" s="26"/>
      <c r="N73" s="218">
        <f t="shared" si="1"/>
        <v>0</v>
      </c>
      <c r="O73" s="234"/>
      <c r="P73" s="192"/>
      <c r="Q73" s="190"/>
    </row>
    <row r="74" spans="1:17" s="25" customFormat="1" ht="15.75" x14ac:dyDescent="0.2">
      <c r="A74" s="2"/>
      <c r="B74" s="455"/>
      <c r="C74" s="456"/>
      <c r="D74" s="456"/>
      <c r="E74" s="456"/>
      <c r="F74" s="456"/>
      <c r="G74" s="457"/>
      <c r="H74" s="155"/>
      <c r="I74" s="155"/>
      <c r="J74" s="151"/>
      <c r="K74" s="245"/>
      <c r="L74" s="152"/>
      <c r="M74" s="26"/>
      <c r="N74" s="218">
        <f t="shared" si="1"/>
        <v>0</v>
      </c>
      <c r="O74" s="234"/>
      <c r="P74" s="192"/>
      <c r="Q74" s="219"/>
    </row>
    <row r="75" spans="1:17" s="29" customFormat="1" x14ac:dyDescent="0.2">
      <c r="A75" s="2"/>
      <c r="B75" s="455"/>
      <c r="C75" s="456"/>
      <c r="D75" s="456"/>
      <c r="E75" s="456"/>
      <c r="F75" s="456"/>
      <c r="G75" s="457"/>
      <c r="H75" s="155"/>
      <c r="I75" s="155"/>
      <c r="J75" s="151"/>
      <c r="K75" s="245"/>
      <c r="L75" s="152"/>
      <c r="M75" s="26"/>
      <c r="N75" s="218">
        <f t="shared" si="1"/>
        <v>0</v>
      </c>
      <c r="O75" s="234"/>
      <c r="P75" s="192"/>
      <c r="Q75" s="190"/>
    </row>
    <row r="76" spans="1:17" s="29" customFormat="1" x14ac:dyDescent="0.2">
      <c r="A76" s="2"/>
      <c r="B76" s="455"/>
      <c r="C76" s="456"/>
      <c r="D76" s="456"/>
      <c r="E76" s="456"/>
      <c r="F76" s="456"/>
      <c r="G76" s="457"/>
      <c r="H76" s="155"/>
      <c r="I76" s="155"/>
      <c r="J76" s="151"/>
      <c r="K76" s="245"/>
      <c r="L76" s="152"/>
      <c r="M76" s="26"/>
      <c r="N76" s="218">
        <f t="shared" si="1"/>
        <v>0</v>
      </c>
      <c r="O76" s="234"/>
      <c r="P76" s="192"/>
      <c r="Q76" s="190"/>
    </row>
    <row r="77" spans="1:17" s="29" customFormat="1" x14ac:dyDescent="0.2">
      <c r="A77" s="2"/>
      <c r="B77" s="455"/>
      <c r="C77" s="456"/>
      <c r="D77" s="456"/>
      <c r="E77" s="456"/>
      <c r="F77" s="456"/>
      <c r="G77" s="457"/>
      <c r="H77" s="155"/>
      <c r="I77" s="155"/>
      <c r="J77" s="151"/>
      <c r="K77" s="245"/>
      <c r="L77" s="152"/>
      <c r="M77" s="26"/>
      <c r="N77" s="218">
        <f t="shared" si="1"/>
        <v>0</v>
      </c>
      <c r="O77" s="234"/>
      <c r="P77" s="192"/>
      <c r="Q77" s="190"/>
    </row>
    <row r="78" spans="1:17" s="29" customFormat="1" x14ac:dyDescent="0.2">
      <c r="A78" s="2"/>
      <c r="B78" s="455"/>
      <c r="C78" s="456"/>
      <c r="D78" s="456"/>
      <c r="E78" s="456"/>
      <c r="F78" s="456"/>
      <c r="G78" s="457"/>
      <c r="H78" s="155"/>
      <c r="I78" s="155"/>
      <c r="J78" s="151"/>
      <c r="K78" s="245"/>
      <c r="L78" s="152"/>
      <c r="M78" s="26"/>
      <c r="N78" s="218">
        <f t="shared" si="1"/>
        <v>0</v>
      </c>
      <c r="O78" s="234"/>
      <c r="P78" s="192"/>
      <c r="Q78" s="190"/>
    </row>
    <row r="79" spans="1:17" s="25" customFormat="1" ht="15.75" x14ac:dyDescent="0.2">
      <c r="A79" s="2"/>
      <c r="B79" s="455"/>
      <c r="C79" s="456"/>
      <c r="D79" s="456"/>
      <c r="E79" s="456"/>
      <c r="F79" s="456"/>
      <c r="G79" s="457"/>
      <c r="H79" s="155"/>
      <c r="I79" s="155"/>
      <c r="J79" s="151"/>
      <c r="K79" s="245"/>
      <c r="L79" s="152"/>
      <c r="M79" s="26"/>
      <c r="N79" s="218">
        <f t="shared" si="1"/>
        <v>0</v>
      </c>
      <c r="O79" s="234"/>
      <c r="P79" s="192"/>
      <c r="Q79" s="219"/>
    </row>
    <row r="80" spans="1:17" s="25" customFormat="1" ht="15.75" x14ac:dyDescent="0.2">
      <c r="A80" s="2"/>
      <c r="B80" s="193"/>
      <c r="C80" s="194"/>
      <c r="D80" s="194"/>
      <c r="E80" s="194"/>
      <c r="F80" s="194"/>
      <c r="G80" s="195"/>
      <c r="H80" s="155"/>
      <c r="I80" s="155"/>
      <c r="J80" s="151"/>
      <c r="K80" s="245"/>
      <c r="L80" s="152"/>
      <c r="M80" s="26"/>
      <c r="N80" s="218"/>
      <c r="O80" s="234"/>
      <c r="P80" s="192"/>
      <c r="Q80" s="190"/>
    </row>
    <row r="81" spans="1:17" s="29" customFormat="1" x14ac:dyDescent="0.2">
      <c r="A81" s="2"/>
      <c r="B81" s="455"/>
      <c r="C81" s="456"/>
      <c r="D81" s="456"/>
      <c r="E81" s="456"/>
      <c r="F81" s="456"/>
      <c r="G81" s="457"/>
      <c r="H81" s="155"/>
      <c r="I81" s="155"/>
      <c r="J81" s="151"/>
      <c r="K81" s="245"/>
      <c r="L81" s="152"/>
      <c r="M81" s="26"/>
      <c r="N81" s="218">
        <f t="shared" si="1"/>
        <v>0</v>
      </c>
      <c r="O81" s="234"/>
      <c r="P81" s="192"/>
      <c r="Q81" s="190"/>
    </row>
    <row r="82" spans="1:17" s="29" customFormat="1" x14ac:dyDescent="0.2">
      <c r="A82" s="2"/>
      <c r="B82" s="455"/>
      <c r="C82" s="456"/>
      <c r="D82" s="456"/>
      <c r="E82" s="456"/>
      <c r="F82" s="456"/>
      <c r="G82" s="457"/>
      <c r="H82" s="155"/>
      <c r="I82" s="155"/>
      <c r="J82" s="151"/>
      <c r="K82" s="245"/>
      <c r="L82" s="152"/>
      <c r="M82" s="26"/>
      <c r="N82" s="218">
        <f t="shared" si="1"/>
        <v>0</v>
      </c>
      <c r="O82" s="234"/>
      <c r="P82" s="192"/>
      <c r="Q82" s="190"/>
    </row>
    <row r="83" spans="1:17" s="29" customFormat="1" ht="15.75" x14ac:dyDescent="0.2">
      <c r="A83" s="2"/>
      <c r="B83" s="455"/>
      <c r="C83" s="456"/>
      <c r="D83" s="456"/>
      <c r="E83" s="456"/>
      <c r="F83" s="456"/>
      <c r="G83" s="457"/>
      <c r="H83" s="155"/>
      <c r="I83" s="155"/>
      <c r="J83" s="151"/>
      <c r="K83" s="245"/>
      <c r="L83" s="152"/>
      <c r="M83" s="26"/>
      <c r="N83" s="218">
        <f t="shared" si="1"/>
        <v>0</v>
      </c>
      <c r="O83" s="234"/>
      <c r="P83" s="192"/>
      <c r="Q83" s="219"/>
    </row>
    <row r="84" spans="1:17" s="25" customFormat="1" ht="15.75" x14ac:dyDescent="0.2">
      <c r="A84" s="2"/>
      <c r="B84" s="455"/>
      <c r="C84" s="456"/>
      <c r="D84" s="456"/>
      <c r="E84" s="456"/>
      <c r="F84" s="456"/>
      <c r="G84" s="457"/>
      <c r="H84" s="155"/>
      <c r="I84" s="155"/>
      <c r="J84" s="151"/>
      <c r="K84" s="245"/>
      <c r="L84" s="152"/>
      <c r="M84" s="26"/>
      <c r="N84" s="218">
        <f t="shared" si="1"/>
        <v>0</v>
      </c>
      <c r="O84" s="234"/>
      <c r="P84" s="192"/>
      <c r="Q84" s="219"/>
    </row>
    <row r="85" spans="1:17" s="27" customFormat="1" x14ac:dyDescent="0.2">
      <c r="A85" s="2"/>
      <c r="B85" s="455"/>
      <c r="C85" s="456"/>
      <c r="D85" s="456"/>
      <c r="E85" s="456"/>
      <c r="F85" s="456"/>
      <c r="G85" s="457"/>
      <c r="H85" s="155"/>
      <c r="I85" s="155"/>
      <c r="J85" s="151"/>
      <c r="K85" s="245"/>
      <c r="L85" s="152"/>
      <c r="M85" s="26"/>
      <c r="N85" s="218">
        <f t="shared" si="1"/>
        <v>0</v>
      </c>
      <c r="O85" s="234"/>
      <c r="P85" s="192"/>
      <c r="Q85" s="190"/>
    </row>
    <row r="86" spans="1:17" s="27" customFormat="1" x14ac:dyDescent="0.2">
      <c r="A86" s="2"/>
      <c r="B86" s="455"/>
      <c r="C86" s="456"/>
      <c r="D86" s="456"/>
      <c r="E86" s="456"/>
      <c r="F86" s="456"/>
      <c r="G86" s="457"/>
      <c r="H86" s="155"/>
      <c r="I86" s="155"/>
      <c r="J86" s="151"/>
      <c r="K86" s="245"/>
      <c r="L86" s="152"/>
      <c r="M86" s="26"/>
      <c r="N86" s="220">
        <f t="shared" si="1"/>
        <v>0</v>
      </c>
      <c r="O86" s="234"/>
      <c r="P86" s="192"/>
      <c r="Q86" s="190"/>
    </row>
    <row r="87" spans="1:17" s="25" customFormat="1" ht="39" customHeight="1" x14ac:dyDescent="0.2">
      <c r="A87" s="38">
        <v>4</v>
      </c>
      <c r="B87" s="497" t="s">
        <v>4</v>
      </c>
      <c r="C87" s="498"/>
      <c r="D87" s="498"/>
      <c r="E87" s="498"/>
      <c r="F87" s="498"/>
      <c r="G87" s="499"/>
      <c r="H87" s="39"/>
      <c r="I87" s="39"/>
      <c r="J87" s="40">
        <f>J88+J109+J130</f>
        <v>0</v>
      </c>
      <c r="K87" s="40"/>
      <c r="L87" s="41"/>
      <c r="M87" s="34"/>
      <c r="N87" s="33">
        <f>SUM(N88:N151)</f>
        <v>0</v>
      </c>
      <c r="O87" s="221">
        <f>SUM(O88:O151)</f>
        <v>0</v>
      </c>
      <c r="P87" s="33">
        <f>N87+O87</f>
        <v>0</v>
      </c>
      <c r="Q87" s="34"/>
    </row>
    <row r="88" spans="1:17" s="27" customFormat="1" ht="39" customHeight="1" x14ac:dyDescent="0.2">
      <c r="A88" s="18" t="s">
        <v>5</v>
      </c>
      <c r="B88" s="476" t="s">
        <v>16</v>
      </c>
      <c r="C88" s="477"/>
      <c r="D88" s="477"/>
      <c r="E88" s="477"/>
      <c r="F88" s="477"/>
      <c r="G88" s="478"/>
      <c r="H88" s="19"/>
      <c r="I88" s="19"/>
      <c r="J88" s="22">
        <f>SUM(J89:J108)</f>
        <v>0</v>
      </c>
      <c r="K88" s="22"/>
      <c r="L88" s="23"/>
      <c r="M88" s="23"/>
      <c r="N88" s="23">
        <f t="shared" si="1"/>
        <v>0</v>
      </c>
      <c r="O88" s="235"/>
      <c r="P88" s="23"/>
      <c r="Q88" s="23"/>
    </row>
    <row r="89" spans="1:17" s="27" customFormat="1" x14ac:dyDescent="0.2">
      <c r="A89" s="2"/>
      <c r="B89" s="473"/>
      <c r="C89" s="474"/>
      <c r="D89" s="474"/>
      <c r="E89" s="474"/>
      <c r="F89" s="474"/>
      <c r="G89" s="475"/>
      <c r="H89" s="157"/>
      <c r="I89" s="157"/>
      <c r="J89" s="151"/>
      <c r="K89" s="321"/>
      <c r="L89" s="152"/>
      <c r="M89" s="26"/>
      <c r="N89" s="218">
        <f t="shared" si="1"/>
        <v>0</v>
      </c>
      <c r="O89" s="234"/>
      <c r="P89" s="190"/>
      <c r="Q89" s="190"/>
    </row>
    <row r="90" spans="1:17" s="27" customFormat="1" x14ac:dyDescent="0.2">
      <c r="A90" s="2"/>
      <c r="B90" s="473"/>
      <c r="C90" s="474"/>
      <c r="D90" s="474"/>
      <c r="E90" s="474"/>
      <c r="F90" s="474"/>
      <c r="G90" s="475"/>
      <c r="H90" s="157"/>
      <c r="I90" s="157"/>
      <c r="J90" s="151"/>
      <c r="K90" s="321"/>
      <c r="L90" s="152"/>
      <c r="M90" s="26"/>
      <c r="N90" s="218">
        <f t="shared" si="1"/>
        <v>0</v>
      </c>
      <c r="O90" s="234"/>
      <c r="P90" s="190"/>
      <c r="Q90" s="190"/>
    </row>
    <row r="91" spans="1:17" s="27" customFormat="1" x14ac:dyDescent="0.2">
      <c r="A91" s="2"/>
      <c r="B91" s="455"/>
      <c r="C91" s="456"/>
      <c r="D91" s="456"/>
      <c r="E91" s="456"/>
      <c r="F91" s="456"/>
      <c r="G91" s="457"/>
      <c r="H91" s="155"/>
      <c r="I91" s="155"/>
      <c r="J91" s="151"/>
      <c r="K91" s="321"/>
      <c r="L91" s="152"/>
      <c r="M91" s="26"/>
      <c r="N91" s="218">
        <f t="shared" si="1"/>
        <v>0</v>
      </c>
      <c r="O91" s="234"/>
      <c r="P91" s="190"/>
      <c r="Q91" s="190"/>
    </row>
    <row r="92" spans="1:17" s="27" customFormat="1" x14ac:dyDescent="0.2">
      <c r="A92" s="2"/>
      <c r="B92" s="455"/>
      <c r="C92" s="456"/>
      <c r="D92" s="456"/>
      <c r="E92" s="456"/>
      <c r="F92" s="456"/>
      <c r="G92" s="457"/>
      <c r="H92" s="155"/>
      <c r="I92" s="155"/>
      <c r="J92" s="151"/>
      <c r="K92" s="321"/>
      <c r="L92" s="152"/>
      <c r="M92" s="26"/>
      <c r="N92" s="218">
        <f t="shared" si="1"/>
        <v>0</v>
      </c>
      <c r="O92" s="234"/>
      <c r="P92" s="190"/>
      <c r="Q92" s="190"/>
    </row>
    <row r="93" spans="1:17" s="25" customFormat="1" ht="15.75" x14ac:dyDescent="0.2">
      <c r="A93" s="2"/>
      <c r="B93" s="455"/>
      <c r="C93" s="456"/>
      <c r="D93" s="456"/>
      <c r="E93" s="456"/>
      <c r="F93" s="456"/>
      <c r="G93" s="457"/>
      <c r="H93" s="155"/>
      <c r="I93" s="155"/>
      <c r="J93" s="151"/>
      <c r="K93" s="321"/>
      <c r="L93" s="152"/>
      <c r="M93" s="26"/>
      <c r="N93" s="218">
        <f t="shared" si="1"/>
        <v>0</v>
      </c>
      <c r="O93" s="234"/>
      <c r="P93" s="190"/>
      <c r="Q93" s="219"/>
    </row>
    <row r="94" spans="1:17" s="27" customFormat="1" x14ac:dyDescent="0.2">
      <c r="A94" s="2"/>
      <c r="B94" s="455"/>
      <c r="C94" s="456"/>
      <c r="D94" s="456"/>
      <c r="E94" s="456"/>
      <c r="F94" s="456"/>
      <c r="G94" s="457"/>
      <c r="H94" s="155"/>
      <c r="I94" s="155"/>
      <c r="J94" s="151"/>
      <c r="K94" s="321"/>
      <c r="L94" s="152"/>
      <c r="M94" s="26"/>
      <c r="N94" s="218">
        <f t="shared" si="1"/>
        <v>0</v>
      </c>
      <c r="O94" s="234"/>
      <c r="P94" s="190"/>
      <c r="Q94" s="190"/>
    </row>
    <row r="95" spans="1:17" s="27" customFormat="1" x14ac:dyDescent="0.2">
      <c r="A95" s="2"/>
      <c r="B95" s="455"/>
      <c r="C95" s="456"/>
      <c r="D95" s="456"/>
      <c r="E95" s="456"/>
      <c r="F95" s="456"/>
      <c r="G95" s="457"/>
      <c r="H95" s="155"/>
      <c r="I95" s="155"/>
      <c r="J95" s="151"/>
      <c r="K95" s="321"/>
      <c r="L95" s="152"/>
      <c r="M95" s="26"/>
      <c r="N95" s="218">
        <f t="shared" si="1"/>
        <v>0</v>
      </c>
      <c r="O95" s="234"/>
      <c r="P95" s="190"/>
      <c r="Q95" s="190"/>
    </row>
    <row r="96" spans="1:17" s="27" customFormat="1" x14ac:dyDescent="0.2">
      <c r="A96" s="2"/>
      <c r="B96" s="455"/>
      <c r="C96" s="456"/>
      <c r="D96" s="456"/>
      <c r="E96" s="456"/>
      <c r="F96" s="456"/>
      <c r="G96" s="457"/>
      <c r="H96" s="155"/>
      <c r="I96" s="155"/>
      <c r="J96" s="151"/>
      <c r="K96" s="321"/>
      <c r="L96" s="152"/>
      <c r="M96" s="26"/>
      <c r="N96" s="218">
        <f t="shared" si="1"/>
        <v>0</v>
      </c>
      <c r="O96" s="234"/>
      <c r="P96" s="190"/>
      <c r="Q96" s="190"/>
    </row>
    <row r="97" spans="1:17" s="25" customFormat="1" ht="15.75" x14ac:dyDescent="0.2">
      <c r="A97" s="2"/>
      <c r="B97" s="455"/>
      <c r="C97" s="456"/>
      <c r="D97" s="456"/>
      <c r="E97" s="456"/>
      <c r="F97" s="456"/>
      <c r="G97" s="457"/>
      <c r="H97" s="155"/>
      <c r="I97" s="155"/>
      <c r="J97" s="151"/>
      <c r="K97" s="321"/>
      <c r="L97" s="152"/>
      <c r="M97" s="26"/>
      <c r="N97" s="218">
        <f t="shared" si="1"/>
        <v>0</v>
      </c>
      <c r="O97" s="234"/>
      <c r="P97" s="190"/>
      <c r="Q97" s="219"/>
    </row>
    <row r="98" spans="1:17" s="29" customFormat="1" x14ac:dyDescent="0.2">
      <c r="A98" s="2"/>
      <c r="B98" s="455"/>
      <c r="C98" s="456"/>
      <c r="D98" s="456"/>
      <c r="E98" s="456"/>
      <c r="F98" s="456"/>
      <c r="G98" s="457"/>
      <c r="H98" s="155"/>
      <c r="I98" s="155"/>
      <c r="J98" s="151"/>
      <c r="K98" s="321"/>
      <c r="L98" s="152"/>
      <c r="M98" s="26"/>
      <c r="N98" s="218">
        <f t="shared" si="1"/>
        <v>0</v>
      </c>
      <c r="O98" s="234"/>
      <c r="P98" s="190"/>
      <c r="Q98" s="190"/>
    </row>
    <row r="99" spans="1:17" s="29" customFormat="1" x14ac:dyDescent="0.2">
      <c r="A99" s="2"/>
      <c r="B99" s="455"/>
      <c r="C99" s="456"/>
      <c r="D99" s="456"/>
      <c r="E99" s="456"/>
      <c r="F99" s="456"/>
      <c r="G99" s="457"/>
      <c r="H99" s="155"/>
      <c r="I99" s="155"/>
      <c r="J99" s="151"/>
      <c r="K99" s="321"/>
      <c r="L99" s="152"/>
      <c r="M99" s="26"/>
      <c r="N99" s="218">
        <f t="shared" si="1"/>
        <v>0</v>
      </c>
      <c r="O99" s="234"/>
      <c r="P99" s="190"/>
      <c r="Q99" s="190"/>
    </row>
    <row r="100" spans="1:17" s="27" customFormat="1" x14ac:dyDescent="0.2">
      <c r="A100" s="2"/>
      <c r="B100" s="455"/>
      <c r="C100" s="456"/>
      <c r="D100" s="456"/>
      <c r="E100" s="456"/>
      <c r="F100" s="456"/>
      <c r="G100" s="457"/>
      <c r="H100" s="155"/>
      <c r="I100" s="155"/>
      <c r="J100" s="151"/>
      <c r="K100" s="321"/>
      <c r="L100" s="152"/>
      <c r="M100" s="26"/>
      <c r="N100" s="218">
        <f t="shared" si="1"/>
        <v>0</v>
      </c>
      <c r="O100" s="234"/>
      <c r="P100" s="190"/>
      <c r="Q100" s="190"/>
    </row>
    <row r="101" spans="1:17" s="27" customFormat="1" x14ac:dyDescent="0.2">
      <c r="A101" s="2"/>
      <c r="B101" s="455"/>
      <c r="C101" s="456"/>
      <c r="D101" s="456"/>
      <c r="E101" s="456"/>
      <c r="F101" s="456"/>
      <c r="G101" s="457"/>
      <c r="H101" s="155"/>
      <c r="I101" s="155"/>
      <c r="J101" s="151"/>
      <c r="K101" s="321"/>
      <c r="L101" s="152"/>
      <c r="M101" s="26"/>
      <c r="N101" s="218">
        <f t="shared" si="1"/>
        <v>0</v>
      </c>
      <c r="O101" s="234"/>
      <c r="P101" s="190"/>
      <c r="Q101" s="190"/>
    </row>
    <row r="102" spans="1:17" s="27" customFormat="1" x14ac:dyDescent="0.2">
      <c r="A102" s="2"/>
      <c r="B102" s="455"/>
      <c r="C102" s="456"/>
      <c r="D102" s="456"/>
      <c r="E102" s="456"/>
      <c r="F102" s="456"/>
      <c r="G102" s="457"/>
      <c r="H102" s="155"/>
      <c r="I102" s="155"/>
      <c r="J102" s="151"/>
      <c r="K102" s="321"/>
      <c r="L102" s="152"/>
      <c r="M102" s="26"/>
      <c r="N102" s="218">
        <f t="shared" si="1"/>
        <v>0</v>
      </c>
      <c r="O102" s="234"/>
      <c r="P102" s="190"/>
      <c r="Q102" s="190"/>
    </row>
    <row r="103" spans="1:17" s="25" customFormat="1" ht="15.75" x14ac:dyDescent="0.2">
      <c r="A103" s="2"/>
      <c r="B103" s="455"/>
      <c r="C103" s="456"/>
      <c r="D103" s="456"/>
      <c r="E103" s="456"/>
      <c r="F103" s="456"/>
      <c r="G103" s="457"/>
      <c r="H103" s="155"/>
      <c r="I103" s="155"/>
      <c r="J103" s="151"/>
      <c r="K103" s="321"/>
      <c r="L103" s="152"/>
      <c r="M103" s="26"/>
      <c r="N103" s="218">
        <f t="shared" si="1"/>
        <v>0</v>
      </c>
      <c r="O103" s="234"/>
      <c r="P103" s="190"/>
      <c r="Q103" s="219"/>
    </row>
    <row r="104" spans="1:17" s="29" customFormat="1" x14ac:dyDescent="0.2">
      <c r="A104" s="2"/>
      <c r="B104" s="455"/>
      <c r="C104" s="456"/>
      <c r="D104" s="456"/>
      <c r="E104" s="456"/>
      <c r="F104" s="456"/>
      <c r="G104" s="457"/>
      <c r="H104" s="155"/>
      <c r="I104" s="155"/>
      <c r="J104" s="151"/>
      <c r="K104" s="321"/>
      <c r="L104" s="152"/>
      <c r="M104" s="26"/>
      <c r="N104" s="218">
        <f t="shared" si="1"/>
        <v>0</v>
      </c>
      <c r="O104" s="234"/>
      <c r="P104" s="190"/>
      <c r="Q104" s="190"/>
    </row>
    <row r="105" spans="1:17" s="29" customFormat="1" x14ac:dyDescent="0.2">
      <c r="A105" s="2"/>
      <c r="B105" s="455"/>
      <c r="C105" s="456"/>
      <c r="D105" s="456"/>
      <c r="E105" s="456"/>
      <c r="F105" s="456"/>
      <c r="G105" s="457"/>
      <c r="H105" s="155"/>
      <c r="I105" s="155"/>
      <c r="J105" s="151"/>
      <c r="K105" s="321"/>
      <c r="L105" s="152"/>
      <c r="M105" s="26"/>
      <c r="N105" s="218">
        <f t="shared" si="1"/>
        <v>0</v>
      </c>
      <c r="O105" s="234"/>
      <c r="P105" s="190"/>
      <c r="Q105" s="190"/>
    </row>
    <row r="106" spans="1:17" s="25" customFormat="1" ht="15.75" x14ac:dyDescent="0.2">
      <c r="A106" s="2"/>
      <c r="B106" s="455"/>
      <c r="C106" s="456"/>
      <c r="D106" s="456"/>
      <c r="E106" s="456"/>
      <c r="F106" s="456"/>
      <c r="G106" s="457"/>
      <c r="H106" s="155"/>
      <c r="I106" s="155"/>
      <c r="J106" s="151"/>
      <c r="K106" s="321"/>
      <c r="L106" s="152"/>
      <c r="M106" s="26"/>
      <c r="N106" s="218">
        <f t="shared" si="1"/>
        <v>0</v>
      </c>
      <c r="O106" s="234"/>
      <c r="P106" s="190"/>
      <c r="Q106" s="219"/>
    </row>
    <row r="107" spans="1:17" s="25" customFormat="1" ht="15.75" x14ac:dyDescent="0.2">
      <c r="A107" s="2"/>
      <c r="B107" s="455"/>
      <c r="C107" s="456"/>
      <c r="D107" s="456"/>
      <c r="E107" s="456"/>
      <c r="F107" s="456"/>
      <c r="G107" s="457"/>
      <c r="H107" s="155"/>
      <c r="I107" s="155"/>
      <c r="J107" s="151"/>
      <c r="K107" s="321"/>
      <c r="L107" s="152"/>
      <c r="M107" s="26"/>
      <c r="N107" s="218">
        <f t="shared" si="1"/>
        <v>0</v>
      </c>
      <c r="O107" s="234"/>
      <c r="P107" s="190"/>
      <c r="Q107" s="219"/>
    </row>
    <row r="108" spans="1:17" s="29" customFormat="1" x14ac:dyDescent="0.2">
      <c r="A108" s="2"/>
      <c r="B108" s="455"/>
      <c r="C108" s="456"/>
      <c r="D108" s="456"/>
      <c r="E108" s="456"/>
      <c r="F108" s="456"/>
      <c r="G108" s="457"/>
      <c r="H108" s="155"/>
      <c r="I108" s="155"/>
      <c r="J108" s="151"/>
      <c r="K108" s="321"/>
      <c r="L108" s="152"/>
      <c r="M108" s="26"/>
      <c r="N108" s="218">
        <f t="shared" si="1"/>
        <v>0</v>
      </c>
      <c r="O108" s="234"/>
      <c r="P108" s="190"/>
      <c r="Q108" s="190"/>
    </row>
    <row r="109" spans="1:17" s="29" customFormat="1" ht="39" customHeight="1" x14ac:dyDescent="0.2">
      <c r="A109" s="18" t="s">
        <v>6</v>
      </c>
      <c r="B109" s="476" t="s">
        <v>21</v>
      </c>
      <c r="C109" s="477"/>
      <c r="D109" s="477"/>
      <c r="E109" s="477"/>
      <c r="F109" s="477"/>
      <c r="G109" s="478"/>
      <c r="H109" s="19"/>
      <c r="I109" s="19"/>
      <c r="J109" s="22">
        <f>SUM(J110:J129)</f>
        <v>0</v>
      </c>
      <c r="K109" s="22"/>
      <c r="L109" s="23"/>
      <c r="M109" s="23"/>
      <c r="N109" s="23">
        <f t="shared" si="1"/>
        <v>0</v>
      </c>
      <c r="O109" s="235"/>
      <c r="P109" s="23"/>
      <c r="Q109" s="23"/>
    </row>
    <row r="110" spans="1:17" s="25" customFormat="1" ht="15.75" x14ac:dyDescent="0.2">
      <c r="A110" s="2"/>
      <c r="B110" s="455"/>
      <c r="C110" s="456"/>
      <c r="D110" s="456"/>
      <c r="E110" s="456"/>
      <c r="F110" s="456"/>
      <c r="G110" s="457"/>
      <c r="H110" s="153"/>
      <c r="I110" s="153"/>
      <c r="J110" s="151"/>
      <c r="K110" s="245"/>
      <c r="L110" s="152"/>
      <c r="M110" s="26"/>
      <c r="N110" s="218">
        <f t="shared" si="1"/>
        <v>0</v>
      </c>
      <c r="O110" s="234"/>
      <c r="P110" s="219"/>
      <c r="Q110" s="219"/>
    </row>
    <row r="111" spans="1:17" s="29" customFormat="1" ht="15.75" x14ac:dyDescent="0.2">
      <c r="A111" s="2"/>
      <c r="B111" s="455"/>
      <c r="C111" s="456"/>
      <c r="D111" s="456"/>
      <c r="E111" s="456"/>
      <c r="F111" s="456"/>
      <c r="G111" s="457"/>
      <c r="H111" s="153"/>
      <c r="I111" s="153"/>
      <c r="J111" s="151"/>
      <c r="K111" s="245"/>
      <c r="L111" s="152"/>
      <c r="M111" s="26"/>
      <c r="N111" s="218">
        <f t="shared" si="1"/>
        <v>0</v>
      </c>
      <c r="O111" s="234"/>
      <c r="P111" s="219"/>
      <c r="Q111" s="190"/>
    </row>
    <row r="112" spans="1:17" s="29" customFormat="1" ht="15.75" x14ac:dyDescent="0.2">
      <c r="A112" s="2"/>
      <c r="B112" s="455"/>
      <c r="C112" s="456"/>
      <c r="D112" s="456"/>
      <c r="E112" s="456"/>
      <c r="F112" s="456"/>
      <c r="G112" s="457"/>
      <c r="H112" s="153"/>
      <c r="I112" s="153"/>
      <c r="J112" s="151"/>
      <c r="K112" s="245"/>
      <c r="L112" s="152"/>
      <c r="M112" s="26"/>
      <c r="N112" s="218">
        <f t="shared" si="1"/>
        <v>0</v>
      </c>
      <c r="O112" s="234"/>
      <c r="P112" s="219"/>
      <c r="Q112" s="190"/>
    </row>
    <row r="113" spans="1:17" s="29" customFormat="1" ht="15.75" x14ac:dyDescent="0.2">
      <c r="A113" s="2"/>
      <c r="B113" s="455"/>
      <c r="C113" s="456"/>
      <c r="D113" s="456"/>
      <c r="E113" s="456"/>
      <c r="F113" s="456"/>
      <c r="G113" s="457"/>
      <c r="H113" s="153"/>
      <c r="I113" s="153"/>
      <c r="J113" s="151"/>
      <c r="K113" s="245"/>
      <c r="L113" s="152"/>
      <c r="M113" s="26"/>
      <c r="N113" s="218">
        <f t="shared" si="1"/>
        <v>0</v>
      </c>
      <c r="O113" s="234"/>
      <c r="P113" s="219"/>
      <c r="Q113" s="190"/>
    </row>
    <row r="114" spans="1:17" s="25" customFormat="1" ht="15.75" x14ac:dyDescent="0.2">
      <c r="A114" s="2"/>
      <c r="B114" s="455"/>
      <c r="C114" s="456"/>
      <c r="D114" s="456"/>
      <c r="E114" s="456"/>
      <c r="F114" s="456"/>
      <c r="G114" s="457"/>
      <c r="H114" s="153"/>
      <c r="I114" s="153"/>
      <c r="J114" s="151"/>
      <c r="K114" s="245"/>
      <c r="L114" s="152"/>
      <c r="M114" s="26"/>
      <c r="N114" s="218">
        <f t="shared" si="1"/>
        <v>0</v>
      </c>
      <c r="O114" s="234"/>
      <c r="P114" s="219"/>
      <c r="Q114" s="219"/>
    </row>
    <row r="115" spans="1:17" s="29" customFormat="1" ht="15.75" x14ac:dyDescent="0.2">
      <c r="A115" s="2"/>
      <c r="B115" s="455"/>
      <c r="C115" s="456"/>
      <c r="D115" s="456"/>
      <c r="E115" s="456"/>
      <c r="F115" s="456"/>
      <c r="G115" s="457"/>
      <c r="H115" s="153"/>
      <c r="I115" s="153"/>
      <c r="J115" s="151"/>
      <c r="K115" s="245"/>
      <c r="L115" s="152"/>
      <c r="M115" s="26"/>
      <c r="N115" s="218">
        <f t="shared" si="1"/>
        <v>0</v>
      </c>
      <c r="O115" s="234"/>
      <c r="P115" s="219"/>
      <c r="Q115" s="190"/>
    </row>
    <row r="116" spans="1:17" s="29" customFormat="1" ht="15.75" x14ac:dyDescent="0.2">
      <c r="A116" s="2"/>
      <c r="B116" s="455"/>
      <c r="C116" s="456"/>
      <c r="D116" s="456"/>
      <c r="E116" s="456"/>
      <c r="F116" s="456"/>
      <c r="G116" s="457"/>
      <c r="H116" s="153"/>
      <c r="I116" s="153"/>
      <c r="J116" s="151"/>
      <c r="K116" s="245"/>
      <c r="L116" s="152"/>
      <c r="M116" s="26"/>
      <c r="N116" s="218">
        <f t="shared" si="1"/>
        <v>0</v>
      </c>
      <c r="O116" s="234"/>
      <c r="P116" s="219"/>
      <c r="Q116" s="190"/>
    </row>
    <row r="117" spans="1:17" s="29" customFormat="1" ht="15.75" x14ac:dyDescent="0.2">
      <c r="A117" s="2"/>
      <c r="B117" s="455"/>
      <c r="C117" s="456"/>
      <c r="D117" s="456"/>
      <c r="E117" s="456"/>
      <c r="F117" s="456"/>
      <c r="G117" s="457"/>
      <c r="H117" s="153"/>
      <c r="I117" s="153"/>
      <c r="J117" s="151"/>
      <c r="K117" s="245"/>
      <c r="L117" s="152"/>
      <c r="M117" s="26"/>
      <c r="N117" s="218">
        <f t="shared" si="1"/>
        <v>0</v>
      </c>
      <c r="O117" s="234"/>
      <c r="P117" s="219"/>
      <c r="Q117" s="190"/>
    </row>
    <row r="118" spans="1:17" s="25" customFormat="1" ht="15.75" x14ac:dyDescent="0.2">
      <c r="A118" s="2"/>
      <c r="B118" s="455"/>
      <c r="C118" s="456"/>
      <c r="D118" s="456"/>
      <c r="E118" s="456"/>
      <c r="F118" s="456"/>
      <c r="G118" s="457"/>
      <c r="H118" s="153"/>
      <c r="I118" s="153"/>
      <c r="J118" s="151"/>
      <c r="K118" s="245"/>
      <c r="L118" s="152"/>
      <c r="M118" s="26"/>
      <c r="N118" s="218">
        <f t="shared" si="1"/>
        <v>0</v>
      </c>
      <c r="O118" s="234"/>
      <c r="P118" s="219"/>
      <c r="Q118" s="219"/>
    </row>
    <row r="119" spans="1:17" s="25" customFormat="1" ht="15.75" x14ac:dyDescent="0.2">
      <c r="A119" s="2"/>
      <c r="B119" s="455"/>
      <c r="C119" s="456"/>
      <c r="D119" s="456"/>
      <c r="E119" s="456"/>
      <c r="F119" s="456"/>
      <c r="G119" s="457"/>
      <c r="H119" s="153"/>
      <c r="I119" s="153"/>
      <c r="J119" s="151"/>
      <c r="K119" s="245"/>
      <c r="L119" s="152"/>
      <c r="M119" s="26"/>
      <c r="N119" s="218">
        <f t="shared" si="1"/>
        <v>0</v>
      </c>
      <c r="O119" s="234"/>
      <c r="P119" s="219"/>
      <c r="Q119" s="219"/>
    </row>
    <row r="120" spans="1:17" s="29" customFormat="1" ht="15.75" x14ac:dyDescent="0.2">
      <c r="A120" s="2"/>
      <c r="B120" s="455"/>
      <c r="C120" s="456"/>
      <c r="D120" s="456"/>
      <c r="E120" s="456"/>
      <c r="F120" s="456"/>
      <c r="G120" s="457"/>
      <c r="H120" s="153"/>
      <c r="I120" s="153"/>
      <c r="J120" s="151"/>
      <c r="K120" s="245"/>
      <c r="L120" s="152"/>
      <c r="M120" s="26"/>
      <c r="N120" s="218">
        <f t="shared" si="1"/>
        <v>0</v>
      </c>
      <c r="O120" s="234"/>
      <c r="P120" s="219"/>
      <c r="Q120" s="190"/>
    </row>
    <row r="121" spans="1:17" s="29" customFormat="1" ht="15.75" x14ac:dyDescent="0.2">
      <c r="A121" s="2"/>
      <c r="B121" s="455"/>
      <c r="C121" s="456"/>
      <c r="D121" s="456"/>
      <c r="E121" s="456"/>
      <c r="F121" s="456"/>
      <c r="G121" s="457"/>
      <c r="H121" s="153"/>
      <c r="I121" s="153"/>
      <c r="J121" s="151"/>
      <c r="K121" s="245"/>
      <c r="L121" s="152"/>
      <c r="M121" s="26"/>
      <c r="N121" s="218">
        <f t="shared" si="1"/>
        <v>0</v>
      </c>
      <c r="O121" s="234"/>
      <c r="P121" s="219"/>
      <c r="Q121" s="190"/>
    </row>
    <row r="122" spans="1:17" s="29" customFormat="1" ht="15.75" x14ac:dyDescent="0.2">
      <c r="A122" s="2"/>
      <c r="B122" s="455"/>
      <c r="C122" s="456"/>
      <c r="D122" s="456"/>
      <c r="E122" s="456"/>
      <c r="F122" s="456"/>
      <c r="G122" s="457"/>
      <c r="H122" s="153"/>
      <c r="I122" s="153"/>
      <c r="J122" s="151"/>
      <c r="K122" s="245"/>
      <c r="L122" s="152"/>
      <c r="M122" s="26"/>
      <c r="N122" s="218">
        <f t="shared" si="1"/>
        <v>0</v>
      </c>
      <c r="O122" s="234"/>
      <c r="P122" s="219"/>
      <c r="Q122" s="190"/>
    </row>
    <row r="123" spans="1:17" s="25" customFormat="1" ht="15.75" x14ac:dyDescent="0.2">
      <c r="A123" s="2"/>
      <c r="B123" s="455"/>
      <c r="C123" s="456"/>
      <c r="D123" s="456"/>
      <c r="E123" s="456"/>
      <c r="F123" s="456"/>
      <c r="G123" s="457"/>
      <c r="H123" s="153"/>
      <c r="I123" s="153"/>
      <c r="J123" s="151"/>
      <c r="K123" s="245"/>
      <c r="L123" s="152"/>
      <c r="M123" s="26"/>
      <c r="N123" s="218">
        <f t="shared" si="1"/>
        <v>0</v>
      </c>
      <c r="O123" s="234"/>
      <c r="P123" s="219"/>
      <c r="Q123" s="219"/>
    </row>
    <row r="124" spans="1:17" s="29" customFormat="1" ht="15.75" x14ac:dyDescent="0.2">
      <c r="A124" s="2"/>
      <c r="B124" s="455"/>
      <c r="C124" s="456"/>
      <c r="D124" s="456"/>
      <c r="E124" s="456"/>
      <c r="F124" s="456"/>
      <c r="G124" s="457"/>
      <c r="H124" s="153"/>
      <c r="I124" s="153"/>
      <c r="J124" s="151"/>
      <c r="K124" s="245"/>
      <c r="L124" s="152"/>
      <c r="M124" s="26"/>
      <c r="N124" s="218">
        <f t="shared" si="1"/>
        <v>0</v>
      </c>
      <c r="O124" s="234"/>
      <c r="P124" s="219"/>
      <c r="Q124" s="190"/>
    </row>
    <row r="125" spans="1:17" s="29" customFormat="1" ht="15.75" x14ac:dyDescent="0.2">
      <c r="A125" s="2"/>
      <c r="B125" s="455"/>
      <c r="C125" s="456"/>
      <c r="D125" s="456"/>
      <c r="E125" s="456"/>
      <c r="F125" s="456"/>
      <c r="G125" s="457"/>
      <c r="H125" s="153"/>
      <c r="I125" s="153"/>
      <c r="J125" s="151"/>
      <c r="K125" s="245"/>
      <c r="L125" s="152"/>
      <c r="M125" s="26"/>
      <c r="N125" s="218">
        <f t="shared" si="1"/>
        <v>0</v>
      </c>
      <c r="O125" s="234"/>
      <c r="P125" s="219"/>
      <c r="Q125" s="190"/>
    </row>
    <row r="126" spans="1:17" s="29" customFormat="1" ht="15.75" x14ac:dyDescent="0.2">
      <c r="A126" s="2"/>
      <c r="B126" s="455"/>
      <c r="C126" s="456"/>
      <c r="D126" s="456"/>
      <c r="E126" s="456"/>
      <c r="F126" s="456"/>
      <c r="G126" s="457"/>
      <c r="H126" s="153"/>
      <c r="I126" s="153"/>
      <c r="J126" s="151"/>
      <c r="K126" s="245"/>
      <c r="L126" s="152"/>
      <c r="M126" s="26"/>
      <c r="N126" s="218">
        <f t="shared" si="1"/>
        <v>0</v>
      </c>
      <c r="O126" s="234"/>
      <c r="P126" s="219"/>
      <c r="Q126" s="190"/>
    </row>
    <row r="127" spans="1:17" s="25" customFormat="1" ht="15.75" x14ac:dyDescent="0.2">
      <c r="A127" s="2"/>
      <c r="B127" s="455"/>
      <c r="C127" s="456"/>
      <c r="D127" s="456"/>
      <c r="E127" s="456"/>
      <c r="F127" s="456"/>
      <c r="G127" s="457"/>
      <c r="H127" s="155"/>
      <c r="I127" s="155"/>
      <c r="J127" s="151"/>
      <c r="K127" s="245"/>
      <c r="L127" s="152"/>
      <c r="M127" s="26"/>
      <c r="N127" s="218">
        <f t="shared" si="1"/>
        <v>0</v>
      </c>
      <c r="O127" s="234"/>
      <c r="P127" s="219"/>
      <c r="Q127" s="219"/>
    </row>
    <row r="128" spans="1:17" s="29" customFormat="1" ht="15.75" x14ac:dyDescent="0.2">
      <c r="A128" s="2"/>
      <c r="B128" s="455"/>
      <c r="C128" s="456"/>
      <c r="D128" s="456"/>
      <c r="E128" s="456"/>
      <c r="F128" s="456"/>
      <c r="G128" s="457"/>
      <c r="H128" s="155"/>
      <c r="I128" s="155"/>
      <c r="J128" s="151"/>
      <c r="K128" s="245"/>
      <c r="L128" s="152"/>
      <c r="M128" s="26"/>
      <c r="N128" s="218">
        <f t="shared" si="1"/>
        <v>0</v>
      </c>
      <c r="O128" s="234"/>
      <c r="P128" s="219"/>
      <c r="Q128" s="190"/>
    </row>
    <row r="129" spans="1:18" s="29" customFormat="1" ht="15.75" x14ac:dyDescent="0.2">
      <c r="A129" s="2"/>
      <c r="B129" s="455"/>
      <c r="C129" s="456"/>
      <c r="D129" s="456"/>
      <c r="E129" s="456"/>
      <c r="F129" s="456"/>
      <c r="G129" s="457"/>
      <c r="H129" s="155"/>
      <c r="I129" s="155"/>
      <c r="J129" s="151"/>
      <c r="K129" s="245"/>
      <c r="L129" s="152"/>
      <c r="M129" s="26"/>
      <c r="N129" s="218">
        <f t="shared" si="1"/>
        <v>0</v>
      </c>
      <c r="O129" s="234"/>
      <c r="P129" s="219"/>
      <c r="Q129" s="190"/>
    </row>
    <row r="130" spans="1:18" s="29" customFormat="1" ht="39" customHeight="1" x14ac:dyDescent="0.2">
      <c r="A130" s="18" t="s">
        <v>9</v>
      </c>
      <c r="B130" s="476" t="s">
        <v>10</v>
      </c>
      <c r="C130" s="477"/>
      <c r="D130" s="477"/>
      <c r="E130" s="477"/>
      <c r="F130" s="477"/>
      <c r="G130" s="478"/>
      <c r="H130" s="19"/>
      <c r="I130" s="19"/>
      <c r="J130" s="22">
        <f>SUM(J131:J151)</f>
        <v>0</v>
      </c>
      <c r="K130" s="22"/>
      <c r="L130" s="23"/>
      <c r="M130" s="23"/>
      <c r="N130" s="23">
        <f t="shared" si="1"/>
        <v>0</v>
      </c>
      <c r="O130" s="235"/>
      <c r="P130" s="23"/>
      <c r="Q130" s="23"/>
    </row>
    <row r="131" spans="1:18" s="29" customFormat="1" x14ac:dyDescent="0.2">
      <c r="A131" s="2"/>
      <c r="B131" s="473"/>
      <c r="C131" s="474"/>
      <c r="D131" s="474"/>
      <c r="E131" s="474"/>
      <c r="F131" s="474"/>
      <c r="G131" s="475"/>
      <c r="H131" s="157"/>
      <c r="I131" s="157"/>
      <c r="J131" s="151"/>
      <c r="K131" s="152"/>
      <c r="L131" s="152"/>
      <c r="M131" s="26"/>
      <c r="N131" s="218">
        <f t="shared" si="1"/>
        <v>0</v>
      </c>
      <c r="O131" s="234"/>
      <c r="P131" s="190"/>
      <c r="Q131" s="190"/>
    </row>
    <row r="132" spans="1:18" s="29" customFormat="1" x14ac:dyDescent="0.2">
      <c r="A132" s="2"/>
      <c r="B132" s="473"/>
      <c r="C132" s="474"/>
      <c r="D132" s="474"/>
      <c r="E132" s="474"/>
      <c r="F132" s="474"/>
      <c r="G132" s="475"/>
      <c r="H132" s="157"/>
      <c r="I132" s="157"/>
      <c r="J132" s="151"/>
      <c r="K132" s="152"/>
      <c r="L132" s="152"/>
      <c r="M132" s="26"/>
      <c r="N132" s="218">
        <f t="shared" si="1"/>
        <v>0</v>
      </c>
      <c r="O132" s="234"/>
      <c r="P132" s="190"/>
      <c r="Q132" s="190"/>
    </row>
    <row r="133" spans="1:18" s="29" customFormat="1" x14ac:dyDescent="0.2">
      <c r="A133" s="2"/>
      <c r="B133" s="473"/>
      <c r="C133" s="474"/>
      <c r="D133" s="474"/>
      <c r="E133" s="474"/>
      <c r="F133" s="474"/>
      <c r="G133" s="475"/>
      <c r="H133" s="157"/>
      <c r="I133" s="157"/>
      <c r="J133" s="151"/>
      <c r="K133" s="152"/>
      <c r="L133" s="152"/>
      <c r="M133" s="26"/>
      <c r="N133" s="218">
        <f t="shared" ref="N133:N151" si="2">IF(M133="Yes",J133,0)</f>
        <v>0</v>
      </c>
      <c r="O133" s="234"/>
      <c r="P133" s="190"/>
      <c r="Q133" s="190"/>
    </row>
    <row r="134" spans="1:18" s="29" customFormat="1" x14ac:dyDescent="0.2">
      <c r="A134" s="2"/>
      <c r="B134" s="455"/>
      <c r="C134" s="456"/>
      <c r="D134" s="456"/>
      <c r="E134" s="456"/>
      <c r="F134" s="456"/>
      <c r="G134" s="457"/>
      <c r="H134" s="155"/>
      <c r="I134" s="155"/>
      <c r="J134" s="151"/>
      <c r="K134" s="152"/>
      <c r="L134" s="152"/>
      <c r="M134" s="26"/>
      <c r="N134" s="218">
        <f t="shared" si="2"/>
        <v>0</v>
      </c>
      <c r="O134" s="234"/>
      <c r="P134" s="190"/>
      <c r="Q134" s="190"/>
    </row>
    <row r="135" spans="1:18" s="29" customFormat="1" x14ac:dyDescent="0.2">
      <c r="A135" s="2"/>
      <c r="B135" s="455"/>
      <c r="C135" s="456"/>
      <c r="D135" s="456"/>
      <c r="E135" s="456"/>
      <c r="F135" s="456"/>
      <c r="G135" s="457"/>
      <c r="H135" s="155"/>
      <c r="I135" s="155"/>
      <c r="J135" s="151"/>
      <c r="K135" s="152"/>
      <c r="L135" s="152"/>
      <c r="M135" s="26"/>
      <c r="N135" s="218">
        <f t="shared" si="2"/>
        <v>0</v>
      </c>
      <c r="O135" s="234"/>
      <c r="P135" s="190"/>
      <c r="Q135" s="190"/>
    </row>
    <row r="136" spans="1:18" s="28" customFormat="1" ht="15.75" x14ac:dyDescent="0.2">
      <c r="A136" s="2"/>
      <c r="B136" s="455"/>
      <c r="C136" s="456"/>
      <c r="D136" s="456"/>
      <c r="E136" s="456"/>
      <c r="F136" s="456"/>
      <c r="G136" s="457"/>
      <c r="H136" s="155"/>
      <c r="I136" s="155"/>
      <c r="J136" s="151"/>
      <c r="K136" s="152"/>
      <c r="L136" s="152"/>
      <c r="M136" s="26"/>
      <c r="N136" s="218">
        <f t="shared" si="2"/>
        <v>0</v>
      </c>
      <c r="O136" s="234"/>
      <c r="P136" s="190"/>
      <c r="Q136" s="219"/>
    </row>
    <row r="137" spans="1:18" s="37" customFormat="1" ht="15.75" x14ac:dyDescent="0.2">
      <c r="A137" s="2"/>
      <c r="B137" s="455"/>
      <c r="C137" s="456"/>
      <c r="D137" s="456"/>
      <c r="E137" s="456"/>
      <c r="F137" s="456"/>
      <c r="G137" s="457"/>
      <c r="H137" s="155"/>
      <c r="I137" s="155"/>
      <c r="J137" s="151"/>
      <c r="K137" s="152"/>
      <c r="L137" s="152"/>
      <c r="M137" s="26"/>
      <c r="N137" s="218">
        <f t="shared" si="2"/>
        <v>0</v>
      </c>
      <c r="O137" s="234"/>
      <c r="P137" s="190"/>
      <c r="Q137" s="219"/>
    </row>
    <row r="138" spans="1:18" s="29" customFormat="1" x14ac:dyDescent="0.2">
      <c r="A138" s="2"/>
      <c r="B138" s="455"/>
      <c r="C138" s="456"/>
      <c r="D138" s="456"/>
      <c r="E138" s="456"/>
      <c r="F138" s="456"/>
      <c r="G138" s="457"/>
      <c r="H138" s="155"/>
      <c r="I138" s="155"/>
      <c r="J138" s="151"/>
      <c r="K138" s="152"/>
      <c r="L138" s="152"/>
      <c r="M138" s="26"/>
      <c r="N138" s="218">
        <f t="shared" si="2"/>
        <v>0</v>
      </c>
      <c r="O138" s="234"/>
      <c r="P138" s="190"/>
      <c r="Q138" s="190"/>
    </row>
    <row r="139" spans="1:18" s="29" customFormat="1" x14ac:dyDescent="0.2">
      <c r="A139" s="2"/>
      <c r="B139" s="455"/>
      <c r="C139" s="456"/>
      <c r="D139" s="456"/>
      <c r="E139" s="456"/>
      <c r="F139" s="456"/>
      <c r="G139" s="457"/>
      <c r="H139" s="155"/>
      <c r="I139" s="155"/>
      <c r="J139" s="151"/>
      <c r="K139" s="152"/>
      <c r="L139" s="152"/>
      <c r="M139" s="26"/>
      <c r="N139" s="218">
        <f t="shared" si="2"/>
        <v>0</v>
      </c>
      <c r="O139" s="234"/>
      <c r="P139" s="190"/>
      <c r="Q139" s="190"/>
    </row>
    <row r="140" spans="1:18" s="28" customFormat="1" ht="15.75" x14ac:dyDescent="0.2">
      <c r="A140" s="2"/>
      <c r="B140" s="455"/>
      <c r="C140" s="456"/>
      <c r="D140" s="456"/>
      <c r="E140" s="456"/>
      <c r="F140" s="456"/>
      <c r="G140" s="457"/>
      <c r="H140" s="155"/>
      <c r="I140" s="155"/>
      <c r="J140" s="151"/>
      <c r="K140" s="152"/>
      <c r="L140" s="152"/>
      <c r="M140" s="26"/>
      <c r="N140" s="218">
        <f t="shared" si="2"/>
        <v>0</v>
      </c>
      <c r="O140" s="234"/>
      <c r="P140" s="190"/>
      <c r="Q140" s="219"/>
    </row>
    <row r="141" spans="1:18" s="37" customFormat="1" ht="15.75" x14ac:dyDescent="0.2">
      <c r="A141" s="2"/>
      <c r="B141" s="455"/>
      <c r="C141" s="456"/>
      <c r="D141" s="456"/>
      <c r="E141" s="456"/>
      <c r="F141" s="456"/>
      <c r="G141" s="457"/>
      <c r="H141" s="155"/>
      <c r="I141" s="155"/>
      <c r="J141" s="151"/>
      <c r="K141" s="152"/>
      <c r="L141" s="152"/>
      <c r="M141" s="26"/>
      <c r="N141" s="218">
        <f t="shared" si="2"/>
        <v>0</v>
      </c>
      <c r="O141" s="234"/>
      <c r="P141" s="190"/>
      <c r="Q141" s="219"/>
    </row>
    <row r="142" spans="1:18" s="13" customFormat="1" ht="18" x14ac:dyDescent="0.2">
      <c r="A142" s="2"/>
      <c r="B142" s="455"/>
      <c r="C142" s="456"/>
      <c r="D142" s="456"/>
      <c r="E142" s="456"/>
      <c r="F142" s="456"/>
      <c r="G142" s="457"/>
      <c r="H142" s="155"/>
      <c r="I142" s="155"/>
      <c r="J142" s="151"/>
      <c r="K142" s="152"/>
      <c r="L142" s="152"/>
      <c r="M142" s="26"/>
      <c r="N142" s="218">
        <f t="shared" si="2"/>
        <v>0</v>
      </c>
      <c r="O142" s="234"/>
      <c r="P142" s="190"/>
      <c r="Q142" s="223"/>
      <c r="R142" s="14"/>
    </row>
    <row r="143" spans="1:18" s="13" customFormat="1" ht="18" x14ac:dyDescent="0.2">
      <c r="A143" s="2"/>
      <c r="B143" s="455"/>
      <c r="C143" s="456"/>
      <c r="D143" s="456"/>
      <c r="E143" s="456"/>
      <c r="F143" s="456"/>
      <c r="G143" s="457"/>
      <c r="H143" s="155"/>
      <c r="I143" s="155"/>
      <c r="J143" s="151"/>
      <c r="K143" s="152"/>
      <c r="L143" s="152"/>
      <c r="M143" s="26"/>
      <c r="N143" s="218">
        <f t="shared" si="2"/>
        <v>0</v>
      </c>
      <c r="O143" s="234"/>
      <c r="P143" s="190"/>
      <c r="Q143" s="223"/>
      <c r="R143" s="14"/>
    </row>
    <row r="144" spans="1:18" x14ac:dyDescent="0.2">
      <c r="A144" s="2"/>
      <c r="B144" s="455"/>
      <c r="C144" s="456"/>
      <c r="D144" s="456"/>
      <c r="E144" s="456"/>
      <c r="F144" s="456"/>
      <c r="G144" s="457"/>
      <c r="H144" s="155"/>
      <c r="I144" s="155"/>
      <c r="J144" s="151"/>
      <c r="K144" s="152"/>
      <c r="L144" s="152"/>
      <c r="M144" s="26"/>
      <c r="N144" s="218">
        <f t="shared" si="2"/>
        <v>0</v>
      </c>
      <c r="O144" s="234"/>
      <c r="P144" s="190"/>
      <c r="Q144" s="224"/>
    </row>
    <row r="145" spans="1:17" x14ac:dyDescent="0.2">
      <c r="A145" s="2"/>
      <c r="B145" s="455"/>
      <c r="C145" s="456"/>
      <c r="D145" s="456"/>
      <c r="E145" s="456"/>
      <c r="F145" s="456"/>
      <c r="G145" s="457"/>
      <c r="H145" s="155"/>
      <c r="I145" s="155"/>
      <c r="J145" s="151"/>
      <c r="K145" s="152"/>
      <c r="L145" s="152"/>
      <c r="M145" s="26"/>
      <c r="N145" s="218">
        <f t="shared" si="2"/>
        <v>0</v>
      </c>
      <c r="O145" s="234"/>
      <c r="P145" s="190"/>
      <c r="Q145" s="224"/>
    </row>
    <row r="146" spans="1:17" x14ac:dyDescent="0.2">
      <c r="A146" s="2"/>
      <c r="B146" s="455"/>
      <c r="C146" s="456"/>
      <c r="D146" s="456"/>
      <c r="E146" s="456"/>
      <c r="F146" s="456"/>
      <c r="G146" s="457"/>
      <c r="H146" s="155"/>
      <c r="I146" s="155"/>
      <c r="J146" s="151"/>
      <c r="K146" s="152"/>
      <c r="L146" s="152"/>
      <c r="M146" s="26"/>
      <c r="N146" s="218">
        <f t="shared" si="2"/>
        <v>0</v>
      </c>
      <c r="O146" s="234"/>
      <c r="P146" s="190"/>
      <c r="Q146" s="224"/>
    </row>
    <row r="147" spans="1:17" x14ac:dyDescent="0.2">
      <c r="A147" s="2"/>
      <c r="B147" s="455"/>
      <c r="C147" s="456"/>
      <c r="D147" s="456"/>
      <c r="E147" s="456"/>
      <c r="F147" s="456"/>
      <c r="G147" s="457"/>
      <c r="H147" s="155"/>
      <c r="I147" s="155"/>
      <c r="J147" s="151"/>
      <c r="K147" s="152"/>
      <c r="L147" s="152"/>
      <c r="M147" s="26"/>
      <c r="N147" s="218">
        <f t="shared" si="2"/>
        <v>0</v>
      </c>
      <c r="O147" s="234"/>
      <c r="P147" s="190"/>
      <c r="Q147" s="224"/>
    </row>
    <row r="148" spans="1:17" x14ac:dyDescent="0.2">
      <c r="A148" s="2"/>
      <c r="B148" s="455"/>
      <c r="C148" s="456"/>
      <c r="D148" s="456"/>
      <c r="E148" s="456"/>
      <c r="F148" s="456"/>
      <c r="G148" s="457"/>
      <c r="H148" s="155"/>
      <c r="I148" s="155"/>
      <c r="J148" s="151"/>
      <c r="K148" s="152"/>
      <c r="L148" s="152"/>
      <c r="M148" s="26"/>
      <c r="N148" s="218">
        <f t="shared" si="2"/>
        <v>0</v>
      </c>
      <c r="O148" s="234"/>
      <c r="P148" s="190"/>
      <c r="Q148" s="224"/>
    </row>
    <row r="149" spans="1:17" x14ac:dyDescent="0.2">
      <c r="A149" s="2"/>
      <c r="B149" s="455"/>
      <c r="C149" s="456"/>
      <c r="D149" s="456"/>
      <c r="E149" s="456"/>
      <c r="F149" s="456"/>
      <c r="G149" s="457"/>
      <c r="H149" s="155"/>
      <c r="I149" s="155"/>
      <c r="J149" s="151"/>
      <c r="K149" s="152"/>
      <c r="L149" s="152"/>
      <c r="M149" s="26"/>
      <c r="N149" s="218">
        <f t="shared" si="2"/>
        <v>0</v>
      </c>
      <c r="O149" s="234"/>
      <c r="P149" s="190"/>
      <c r="Q149" s="224"/>
    </row>
    <row r="150" spans="1:17" x14ac:dyDescent="0.2">
      <c r="A150" s="2"/>
      <c r="B150" s="455"/>
      <c r="C150" s="456"/>
      <c r="D150" s="456"/>
      <c r="E150" s="456"/>
      <c r="F150" s="456"/>
      <c r="G150" s="457"/>
      <c r="H150" s="155"/>
      <c r="I150" s="155"/>
      <c r="J150" s="151"/>
      <c r="K150" s="152"/>
      <c r="L150" s="152"/>
      <c r="M150" s="26"/>
      <c r="N150" s="218">
        <f t="shared" si="2"/>
        <v>0</v>
      </c>
      <c r="O150" s="234"/>
      <c r="P150" s="190"/>
      <c r="Q150" s="224"/>
    </row>
    <row r="151" spans="1:17" x14ac:dyDescent="0.2">
      <c r="A151" s="2"/>
      <c r="B151" s="455"/>
      <c r="C151" s="456"/>
      <c r="D151" s="456"/>
      <c r="E151" s="456"/>
      <c r="F151" s="456"/>
      <c r="G151" s="457"/>
      <c r="H151" s="155"/>
      <c r="I151" s="155"/>
      <c r="J151" s="151"/>
      <c r="K151" s="152"/>
      <c r="L151" s="152"/>
      <c r="M151" s="26"/>
      <c r="N151" s="218">
        <f t="shared" si="2"/>
        <v>0</v>
      </c>
      <c r="O151" s="234"/>
      <c r="P151" s="190"/>
      <c r="Q151" s="224"/>
    </row>
    <row r="152" spans="1:17" ht="39" customHeight="1" x14ac:dyDescent="0.2">
      <c r="A152" s="11"/>
      <c r="B152" s="504" t="s">
        <v>1</v>
      </c>
      <c r="C152" s="505"/>
      <c r="D152" s="505"/>
      <c r="E152" s="505"/>
      <c r="F152" s="505"/>
      <c r="G152" s="505"/>
      <c r="H152" s="505"/>
      <c r="I152" s="79"/>
      <c r="J152" s="22">
        <f>J8+J35+J56+J87</f>
        <v>0</v>
      </c>
      <c r="K152" s="22"/>
      <c r="L152" s="22"/>
      <c r="M152" s="22"/>
      <c r="N152" s="22"/>
      <c r="O152" s="22"/>
      <c r="P152" s="22">
        <f>SUM(P8+P35+P56+P87)</f>
        <v>0</v>
      </c>
      <c r="Q152" s="22"/>
    </row>
    <row r="153" spans="1:17" ht="39" customHeight="1" x14ac:dyDescent="0.2">
      <c r="A153" s="31">
        <v>5</v>
      </c>
      <c r="B153" s="479" t="s">
        <v>152</v>
      </c>
      <c r="C153" s="480"/>
      <c r="D153" s="480"/>
      <c r="E153" s="480"/>
      <c r="F153" s="480"/>
      <c r="G153" s="481"/>
      <c r="H153" s="36"/>
      <c r="I153" s="36"/>
      <c r="J153" s="33">
        <f>J154</f>
        <v>0</v>
      </c>
      <c r="K153" s="33"/>
      <c r="L153" s="34"/>
      <c r="M153" s="226"/>
      <c r="N153" s="188">
        <f>IF(M153="Yes",J153,0)</f>
        <v>0</v>
      </c>
      <c r="O153" s="234"/>
      <c r="P153" s="225">
        <f>N153+O153</f>
        <v>0</v>
      </c>
      <c r="Q153" s="228"/>
    </row>
    <row r="154" spans="1:17" ht="64.5" customHeight="1" x14ac:dyDescent="0.2">
      <c r="A154" s="2"/>
      <c r="B154" s="518" t="s">
        <v>136</v>
      </c>
      <c r="C154" s="519"/>
      <c r="D154" s="519"/>
      <c r="E154" s="519"/>
      <c r="F154" s="519"/>
      <c r="G154" s="519"/>
      <c r="H154" s="158"/>
      <c r="I154" s="158"/>
      <c r="J154" s="151"/>
      <c r="K154" s="159"/>
      <c r="L154" s="160"/>
      <c r="M154" s="160"/>
      <c r="N154" s="160"/>
      <c r="O154" s="160"/>
      <c r="P154" s="160"/>
      <c r="Q154" s="160"/>
    </row>
    <row r="155" spans="1:17" ht="23.25" x14ac:dyDescent="0.2">
      <c r="A155" s="11"/>
      <c r="B155" s="502" t="s">
        <v>0</v>
      </c>
      <c r="C155" s="503"/>
      <c r="D155" s="503"/>
      <c r="E155" s="503"/>
      <c r="F155" s="503"/>
      <c r="G155" s="503"/>
      <c r="H155" s="503"/>
      <c r="I155" s="503"/>
      <c r="J155" s="12">
        <f>J152+J153</f>
        <v>0</v>
      </c>
      <c r="K155" s="12"/>
      <c r="L155" s="10"/>
      <c r="M155" s="22"/>
      <c r="N155" s="22"/>
      <c r="O155" s="22"/>
      <c r="P155" s="22">
        <f>P152+P153</f>
        <v>0</v>
      </c>
      <c r="Q155" s="22"/>
    </row>
    <row r="156" spans="1:17" s="4" customFormat="1" ht="23.25" x14ac:dyDescent="0.2">
      <c r="A156" s="69"/>
      <c r="B156" s="70"/>
      <c r="C156" s="70"/>
      <c r="D156" s="70"/>
      <c r="E156" s="70"/>
      <c r="F156" s="70"/>
      <c r="G156" s="70"/>
      <c r="H156" s="70"/>
      <c r="I156" s="70"/>
      <c r="J156" s="45"/>
      <c r="K156" s="45"/>
      <c r="L156" s="45"/>
      <c r="M156" s="73"/>
    </row>
    <row r="157" spans="1:17" ht="18" x14ac:dyDescent="0.25">
      <c r="A157" s="60"/>
      <c r="B157" s="65"/>
      <c r="C157" s="61"/>
      <c r="D157" s="61"/>
      <c r="E157" s="61"/>
      <c r="F157" s="62"/>
      <c r="G157" s="61"/>
      <c r="H157" s="61"/>
      <c r="I157" s="61"/>
      <c r="J157" s="45"/>
      <c r="K157" s="45"/>
      <c r="L157" s="45"/>
      <c r="M157" s="73"/>
    </row>
    <row r="158" spans="1:17" ht="22.5" x14ac:dyDescent="0.3">
      <c r="A158" s="64"/>
      <c r="C158" s="65"/>
      <c r="D158" s="66"/>
      <c r="E158" s="515"/>
      <c r="F158" s="515"/>
      <c r="G158" s="515"/>
      <c r="H158" s="515"/>
      <c r="I158" s="515"/>
      <c r="J158" s="45"/>
      <c r="K158" s="45"/>
      <c r="L158" s="45"/>
      <c r="M158" s="73"/>
    </row>
    <row r="159" spans="1:17" customFormat="1" ht="30" customHeight="1" x14ac:dyDescent="0.2">
      <c r="A159" s="370" t="s">
        <v>91</v>
      </c>
      <c r="B159" s="513"/>
      <c r="C159" s="513"/>
      <c r="D159" s="513"/>
      <c r="E159" s="513"/>
      <c r="F159" s="513"/>
      <c r="G159" s="514"/>
      <c r="J159" s="45"/>
      <c r="K159" s="45"/>
      <c r="L159" s="45"/>
    </row>
    <row r="160" spans="1:17" s="45" customFormat="1" ht="18.75" thickBot="1" x14ac:dyDescent="0.25">
      <c r="A160" s="43"/>
      <c r="B160" s="44"/>
      <c r="C160" s="44"/>
      <c r="D160" s="44"/>
      <c r="E160" s="44"/>
      <c r="F160" s="44"/>
      <c r="G160" s="44"/>
      <c r="I160" s="46"/>
    </row>
    <row r="161" spans="1:13" s="42" customFormat="1" ht="52.5" customHeight="1" thickBot="1" x14ac:dyDescent="0.25">
      <c r="A161" s="77"/>
      <c r="B161" s="302" t="s">
        <v>83</v>
      </c>
      <c r="C161" s="510"/>
      <c r="D161" s="511"/>
      <c r="E161" s="511"/>
      <c r="F161" s="511"/>
      <c r="G161" s="512"/>
    </row>
    <row r="162" spans="1:13" s="42" customFormat="1" ht="18.75" thickBot="1" x14ac:dyDescent="0.25">
      <c r="A162" s="80"/>
      <c r="B162" s="49"/>
      <c r="C162" s="50"/>
      <c r="D162" s="51"/>
      <c r="E162" s="47"/>
      <c r="F162" s="47"/>
      <c r="G162" s="47"/>
    </row>
    <row r="163" spans="1:13" s="42" customFormat="1" ht="54.75" customHeight="1" thickBot="1" x14ac:dyDescent="0.25">
      <c r="A163" s="80"/>
      <c r="B163" s="52" t="s">
        <v>84</v>
      </c>
      <c r="C163" s="510"/>
      <c r="D163" s="511"/>
      <c r="E163" s="511"/>
      <c r="F163" s="511"/>
      <c r="G163" s="512"/>
    </row>
    <row r="164" spans="1:13" s="42" customFormat="1" ht="16.5" thickBot="1" x14ac:dyDescent="0.25">
      <c r="A164" s="80"/>
      <c r="B164" s="53"/>
      <c r="C164" s="54"/>
      <c r="D164" s="55"/>
      <c r="E164" s="56"/>
      <c r="F164" s="56"/>
      <c r="G164" s="56"/>
    </row>
    <row r="165" spans="1:13" s="42" customFormat="1" ht="53.25" customHeight="1" thickBot="1" x14ac:dyDescent="0.25">
      <c r="A165" s="80"/>
      <c r="B165" s="52" t="s">
        <v>85</v>
      </c>
      <c r="C165" s="510"/>
      <c r="D165" s="511"/>
      <c r="E165" s="511"/>
      <c r="F165" s="511"/>
      <c r="G165" s="512"/>
    </row>
    <row r="166" spans="1:13" s="42" customFormat="1" ht="16.5" thickBot="1" x14ac:dyDescent="0.25">
      <c r="A166" s="80"/>
      <c r="B166" s="53"/>
      <c r="C166" s="54"/>
      <c r="D166" s="55"/>
      <c r="E166" s="56"/>
      <c r="F166" s="56"/>
      <c r="G166" s="56"/>
    </row>
    <row r="167" spans="1:13" s="42" customFormat="1" ht="52.5" customHeight="1" thickBot="1" x14ac:dyDescent="0.25">
      <c r="A167" s="80"/>
      <c r="B167" s="52" t="s">
        <v>86</v>
      </c>
      <c r="C167" s="510"/>
      <c r="D167" s="511"/>
      <c r="E167" s="511"/>
      <c r="F167" s="511"/>
      <c r="G167" s="512"/>
    </row>
    <row r="168" spans="1:13" s="42" customFormat="1" ht="16.5" thickBot="1" x14ac:dyDescent="0.25">
      <c r="A168" s="80"/>
      <c r="B168" s="53"/>
      <c r="C168" s="54"/>
      <c r="D168" s="55"/>
      <c r="E168" s="56"/>
      <c r="F168" s="56"/>
      <c r="G168" s="56"/>
    </row>
    <row r="169" spans="1:13" s="42" customFormat="1" ht="52.5" customHeight="1" thickBot="1" x14ac:dyDescent="0.25">
      <c r="A169" s="80"/>
      <c r="B169" s="52" t="s">
        <v>87</v>
      </c>
      <c r="C169" s="510"/>
      <c r="D169" s="511"/>
      <c r="E169" s="511"/>
      <c r="F169" s="511"/>
      <c r="G169" s="512"/>
    </row>
    <row r="170" spans="1:13" s="42" customFormat="1" ht="18.75" thickBot="1" x14ac:dyDescent="0.25">
      <c r="A170" s="81"/>
      <c r="B170" s="49"/>
      <c r="C170" s="50"/>
      <c r="D170" s="57"/>
      <c r="E170" s="47"/>
      <c r="F170" s="47"/>
      <c r="G170" s="47"/>
    </row>
    <row r="171" spans="1:13" s="4" customFormat="1" ht="35.25" thickBot="1" x14ac:dyDescent="0.25">
      <c r="A171" s="69"/>
      <c r="B171" s="48" t="s">
        <v>141</v>
      </c>
      <c r="C171" s="517">
        <f>C161+C163+C165+C167+C169</f>
        <v>0</v>
      </c>
      <c r="D171" s="517"/>
      <c r="E171" s="517"/>
      <c r="F171" s="517"/>
      <c r="G171" s="517"/>
      <c r="H171" s="42"/>
      <c r="I171" s="42"/>
      <c r="J171" s="42"/>
      <c r="K171" s="42"/>
    </row>
    <row r="172" spans="1:13" ht="18" x14ac:dyDescent="0.25">
      <c r="A172" s="68"/>
      <c r="B172" s="174"/>
      <c r="C172" s="175"/>
      <c r="D172" s="175"/>
      <c r="E172" s="176"/>
      <c r="F172" s="176"/>
      <c r="G172" s="176"/>
      <c r="H172" s="176"/>
      <c r="I172" s="176"/>
      <c r="J172" s="62"/>
      <c r="K172" s="62"/>
      <c r="L172" s="62"/>
    </row>
    <row r="173" spans="1:13" ht="18" x14ac:dyDescent="0.25">
      <c r="A173" s="60"/>
      <c r="B173" s="65" t="s">
        <v>68</v>
      </c>
      <c r="C173" s="61"/>
      <c r="D173" s="61"/>
      <c r="E173" s="61"/>
      <c r="F173" s="62"/>
      <c r="G173" s="61"/>
      <c r="H173" s="61"/>
      <c r="I173" s="61"/>
      <c r="J173" s="62"/>
      <c r="K173" s="62"/>
      <c r="L173" s="62"/>
      <c r="M173" s="73"/>
    </row>
    <row r="174" spans="1:13" ht="22.5" x14ac:dyDescent="0.3">
      <c r="A174" s="64"/>
      <c r="C174" s="65"/>
      <c r="D174" s="66" t="s">
        <v>69</v>
      </c>
      <c r="E174" s="515" t="s">
        <v>70</v>
      </c>
      <c r="F174" s="515"/>
      <c r="G174" s="515"/>
      <c r="H174" s="515"/>
      <c r="I174" s="515"/>
      <c r="J174" s="62"/>
      <c r="K174" s="62"/>
      <c r="L174" s="62"/>
      <c r="M174" s="73"/>
    </row>
    <row r="175" spans="1:13" ht="18" x14ac:dyDescent="0.25">
      <c r="A175" s="60"/>
      <c r="B175" s="67"/>
      <c r="C175" s="67"/>
      <c r="D175" s="67"/>
      <c r="E175" s="67"/>
      <c r="F175" s="67"/>
      <c r="G175" s="67"/>
      <c r="H175" s="67"/>
      <c r="I175" s="67"/>
      <c r="J175" s="62"/>
      <c r="K175" s="62"/>
      <c r="L175" s="62"/>
    </row>
    <row r="176" spans="1:13" ht="18" x14ac:dyDescent="0.25">
      <c r="A176" s="68"/>
      <c r="B176" s="506" t="s">
        <v>71</v>
      </c>
      <c r="C176" s="507" t="s">
        <v>72</v>
      </c>
      <c r="D176" s="507"/>
      <c r="E176" s="508"/>
      <c r="F176" s="508"/>
      <c r="G176" s="508"/>
      <c r="H176" s="508"/>
      <c r="I176" s="508"/>
      <c r="J176" s="509"/>
      <c r="K176" s="509"/>
      <c r="L176" s="62"/>
    </row>
    <row r="177" spans="1:12" ht="18" x14ac:dyDescent="0.25">
      <c r="A177" s="68"/>
      <c r="B177" s="506"/>
      <c r="C177" s="507"/>
      <c r="D177" s="507"/>
      <c r="E177" s="508"/>
      <c r="F177" s="508"/>
      <c r="G177" s="508"/>
      <c r="H177" s="508"/>
      <c r="I177" s="508"/>
      <c r="J177" s="509"/>
      <c r="K177" s="509"/>
      <c r="L177" s="62"/>
    </row>
    <row r="178" spans="1:12" ht="18" x14ac:dyDescent="0.25">
      <c r="A178" s="68"/>
      <c r="B178" s="506"/>
      <c r="C178" s="507"/>
      <c r="D178" s="507"/>
      <c r="E178" s="508"/>
      <c r="F178" s="508"/>
      <c r="G178" s="508"/>
      <c r="H178" s="508"/>
      <c r="I178" s="508"/>
      <c r="J178" s="509"/>
      <c r="K178" s="509"/>
      <c r="L178" s="62"/>
    </row>
    <row r="179" spans="1:12" ht="18" x14ac:dyDescent="0.25">
      <c r="A179" s="68"/>
      <c r="B179" s="65" t="s">
        <v>75</v>
      </c>
      <c r="C179" s="65"/>
      <c r="D179" s="175"/>
      <c r="E179" s="176"/>
      <c r="F179" s="176"/>
      <c r="G179" s="176"/>
      <c r="H179" s="176"/>
      <c r="I179" s="176"/>
      <c r="J179" s="62"/>
      <c r="K179" s="62"/>
      <c r="L179" s="62"/>
    </row>
    <row r="180" spans="1:12" ht="22.5" x14ac:dyDescent="0.3">
      <c r="A180" s="64"/>
      <c r="D180" s="66" t="s">
        <v>69</v>
      </c>
      <c r="E180" s="515" t="s">
        <v>73</v>
      </c>
      <c r="F180" s="515"/>
      <c r="G180" s="515"/>
      <c r="H180" s="515"/>
      <c r="I180" s="515"/>
      <c r="J180" s="62"/>
      <c r="K180" s="62"/>
      <c r="L180" s="62"/>
    </row>
    <row r="181" spans="1:12" ht="18.75" x14ac:dyDescent="0.25">
      <c r="A181" s="60"/>
      <c r="B181" s="67"/>
      <c r="C181" s="67"/>
      <c r="D181" s="67"/>
      <c r="E181" s="516" t="s">
        <v>74</v>
      </c>
      <c r="F181" s="516"/>
      <c r="G181" s="516"/>
      <c r="H181" s="516"/>
      <c r="I181" s="516"/>
      <c r="J181" s="62"/>
      <c r="K181" s="62"/>
      <c r="L181" s="62"/>
    </row>
    <row r="182" spans="1:12" ht="18" x14ac:dyDescent="0.25">
      <c r="A182" s="68"/>
      <c r="L182" s="62"/>
    </row>
    <row r="183" spans="1:12" ht="18" x14ac:dyDescent="0.25">
      <c r="A183" s="68"/>
      <c r="B183" s="506" t="s">
        <v>71</v>
      </c>
      <c r="C183" s="507" t="s">
        <v>132</v>
      </c>
      <c r="D183" s="507"/>
      <c r="E183" s="508"/>
      <c r="F183" s="508"/>
      <c r="G183" s="508"/>
      <c r="H183" s="508"/>
      <c r="I183" s="508"/>
      <c r="J183" s="509"/>
      <c r="K183" s="509"/>
      <c r="L183" s="62"/>
    </row>
    <row r="184" spans="1:12" x14ac:dyDescent="0.2">
      <c r="B184" s="506"/>
      <c r="C184" s="507"/>
      <c r="D184" s="507"/>
      <c r="E184" s="508"/>
      <c r="F184" s="508"/>
      <c r="G184" s="508"/>
      <c r="H184" s="508"/>
      <c r="I184" s="508"/>
      <c r="J184" s="509"/>
      <c r="K184" s="509"/>
    </row>
    <row r="185" spans="1:12" x14ac:dyDescent="0.2">
      <c r="B185" s="506"/>
      <c r="C185" s="507"/>
      <c r="D185" s="507"/>
      <c r="E185" s="508"/>
      <c r="F185" s="508"/>
      <c r="G185" s="508"/>
      <c r="H185" s="508"/>
      <c r="I185" s="508"/>
      <c r="J185" s="509"/>
      <c r="K185" s="509"/>
    </row>
  </sheetData>
  <sheetProtection algorithmName="SHA-512" hashValue="9ZJbN3SrHdSUun+Pcaq+mEUNF2aCAEHIf2xtWXlONzz/CnnIxlzJwqqP4OqDnp8pNPXq/eer8JDd+MCKX+1Swg==" saltValue="5tCNzbU8eBfRMUJfF4Jv0g==" spinCount="100000" sheet="1" formatCells="0" insertRows="0" deleteRows="0"/>
  <protectedRanges>
    <protectedRange sqref="R104:XFD105 R111:XFD113 R124:XFD126 R120:XFD122 R128:XFD135 L154 R108:XFD109 R89:XFD92 R98:XFD102 R94:XFD96 A114:I129 R115:XFD117 R138:XFD139 A131:I151 A154 K131:L151 L110:L129 H154:I154" name="Plage3"/>
    <protectedRange sqref="R50:XFD62 R75:XFD78 R42:XFD48 R88:XFD90 R14:XFD16 R19:XFD21 R67:XFD67 R69:XFD73 R81:XFD83 R85:XFD86 A10:I34 R23:XFD25 R27:XFD29 R32:XFD40 A36:I55 A89:I108 A119:I120 A110:I115 L89:L108 L36:L55 L10:L34 R9:XFD11 L57:L86 A57:I86" name="Plage2"/>
    <protectedRange sqref="J154:K154 J10:J34 J89:J108 J131:J151 J57:K86 J36:K55 J110:K129" name="Plage2_1"/>
    <protectedRange sqref="O104:Q105 O111:Q113 O124:Q126 O120:Q122 O108:Q109 O89:Q92 O98:Q102 O94:Q96 O115:Q117 O138:Q139 M131:M151 M114:M129 O128:Q135" name="Plage3_1"/>
    <protectedRange sqref="O50:Q55 O75:Q78 O42:Q48 O14:Q16 O19:Q21 O67:Q67 O69:Q73 O81:Q83 O85:Q86 O23:Q25 O27:Q29 M110:M115 M119:M120 M89:M108 M36:M55 M10:M34 O9:Q11 O32:Q34 O36:Q40 P35:Q35 O57:Q62 P56:Q56 M57:M86 O88:Q90" name="Plage2_2"/>
    <protectedRange sqref="M153:M154" name="Plage3_1_1"/>
    <protectedRange sqref="B154:G154" name="Plage3_2"/>
  </protectedRanges>
  <dataConsolidate link="1"/>
  <mergeCells count="178">
    <mergeCell ref="C169:G169"/>
    <mergeCell ref="C171:G171"/>
    <mergeCell ref="E174:I174"/>
    <mergeCell ref="B176:B178"/>
    <mergeCell ref="C176:K178"/>
    <mergeCell ref="B37:G37"/>
    <mergeCell ref="B26:G26"/>
    <mergeCell ref="B27:G27"/>
    <mergeCell ref="B28:G28"/>
    <mergeCell ref="B29:G29"/>
    <mergeCell ref="B30:G30"/>
    <mergeCell ref="B31:G31"/>
    <mergeCell ref="B44:G44"/>
    <mergeCell ref="B45:G45"/>
    <mergeCell ref="B46:G46"/>
    <mergeCell ref="B47:G47"/>
    <mergeCell ref="B48:G48"/>
    <mergeCell ref="B49:G49"/>
    <mergeCell ref="B38:G38"/>
    <mergeCell ref="B52:G52"/>
    <mergeCell ref="B53:G53"/>
    <mergeCell ref="B54:G54"/>
    <mergeCell ref="B55:G55"/>
    <mergeCell ref="B68:G68"/>
    <mergeCell ref="E180:I180"/>
    <mergeCell ref="E181:I181"/>
    <mergeCell ref="B183:B185"/>
    <mergeCell ref="C183:K185"/>
    <mergeCell ref="B8:G8"/>
    <mergeCell ref="M5:M7"/>
    <mergeCell ref="N5:N7"/>
    <mergeCell ref="O5:O7"/>
    <mergeCell ref="P5:P7"/>
    <mergeCell ref="B13:G13"/>
    <mergeCell ref="B20:G20"/>
    <mergeCell ref="B21:G21"/>
    <mergeCell ref="B22:G22"/>
    <mergeCell ref="B23:G23"/>
    <mergeCell ref="B24:G24"/>
    <mergeCell ref="B25:G25"/>
    <mergeCell ref="B17:G17"/>
    <mergeCell ref="B18:G18"/>
    <mergeCell ref="B19:G19"/>
    <mergeCell ref="B32:G32"/>
    <mergeCell ref="B33:G33"/>
    <mergeCell ref="B34:G34"/>
    <mergeCell ref="B35:G35"/>
    <mergeCell ref="B36:G36"/>
    <mergeCell ref="Q5:Q7"/>
    <mergeCell ref="A159:G159"/>
    <mergeCell ref="C161:G161"/>
    <mergeCell ref="C163:G163"/>
    <mergeCell ref="B14:G14"/>
    <mergeCell ref="B15:G15"/>
    <mergeCell ref="B16:G16"/>
    <mergeCell ref="B9:G9"/>
    <mergeCell ref="B10:G10"/>
    <mergeCell ref="B11:G11"/>
    <mergeCell ref="B12:G12"/>
    <mergeCell ref="B39:G39"/>
    <mergeCell ref="B40:G40"/>
    <mergeCell ref="B41:G41"/>
    <mergeCell ref="B42:G42"/>
    <mergeCell ref="B43:G43"/>
    <mergeCell ref="B56:G56"/>
    <mergeCell ref="B57:G57"/>
    <mergeCell ref="B58:G58"/>
    <mergeCell ref="B59:G59"/>
    <mergeCell ref="B60:G60"/>
    <mergeCell ref="B61:G61"/>
    <mergeCell ref="B50:G50"/>
    <mergeCell ref="B51:G51"/>
    <mergeCell ref="A1:L1"/>
    <mergeCell ref="A2:F2"/>
    <mergeCell ref="G2:L2"/>
    <mergeCell ref="A3:F3"/>
    <mergeCell ref="G3:L3"/>
    <mergeCell ref="A4:F4"/>
    <mergeCell ref="H5:H7"/>
    <mergeCell ref="I5:I7"/>
    <mergeCell ref="J5:J6"/>
    <mergeCell ref="K5:K6"/>
    <mergeCell ref="L5:L7"/>
    <mergeCell ref="B69:G69"/>
    <mergeCell ref="B70:G70"/>
    <mergeCell ref="B71:G71"/>
    <mergeCell ref="B72:G72"/>
    <mergeCell ref="B73:G73"/>
    <mergeCell ref="B62:G62"/>
    <mergeCell ref="B63:G63"/>
    <mergeCell ref="B64:G64"/>
    <mergeCell ref="B65:G65"/>
    <mergeCell ref="B66:G66"/>
    <mergeCell ref="B67:G67"/>
    <mergeCell ref="B81:G81"/>
    <mergeCell ref="B82:G82"/>
    <mergeCell ref="B83:G83"/>
    <mergeCell ref="B84:G84"/>
    <mergeCell ref="B85:G85"/>
    <mergeCell ref="B74:G74"/>
    <mergeCell ref="B75:G75"/>
    <mergeCell ref="B76:G76"/>
    <mergeCell ref="B77:G77"/>
    <mergeCell ref="B78:G78"/>
    <mergeCell ref="B79:G79"/>
    <mergeCell ref="B91:G91"/>
    <mergeCell ref="B92:G92"/>
    <mergeCell ref="B93:G93"/>
    <mergeCell ref="B94:G94"/>
    <mergeCell ref="B95:G95"/>
    <mergeCell ref="B96:G96"/>
    <mergeCell ref="B86:G86"/>
    <mergeCell ref="B87:G87"/>
    <mergeCell ref="B88:G88"/>
    <mergeCell ref="B89:G89"/>
    <mergeCell ref="B90:G90"/>
    <mergeCell ref="B103:G103"/>
    <mergeCell ref="B104:G104"/>
    <mergeCell ref="B105:G105"/>
    <mergeCell ref="B106:G106"/>
    <mergeCell ref="B107:G107"/>
    <mergeCell ref="B108:G108"/>
    <mergeCell ref="B97:G97"/>
    <mergeCell ref="B98:G98"/>
    <mergeCell ref="B99:G99"/>
    <mergeCell ref="B100:G100"/>
    <mergeCell ref="B101:G101"/>
    <mergeCell ref="B102:G102"/>
    <mergeCell ref="B115:G115"/>
    <mergeCell ref="B116:G116"/>
    <mergeCell ref="B117:G117"/>
    <mergeCell ref="B118:G118"/>
    <mergeCell ref="B119:G119"/>
    <mergeCell ref="B120:G120"/>
    <mergeCell ref="B109:G109"/>
    <mergeCell ref="B110:G110"/>
    <mergeCell ref="B111:G111"/>
    <mergeCell ref="B112:G112"/>
    <mergeCell ref="B113:G113"/>
    <mergeCell ref="B114:G114"/>
    <mergeCell ref="B127:G127"/>
    <mergeCell ref="B128:G128"/>
    <mergeCell ref="B129:G129"/>
    <mergeCell ref="B130:G130"/>
    <mergeCell ref="B131:G131"/>
    <mergeCell ref="B132:G132"/>
    <mergeCell ref="B121:G121"/>
    <mergeCell ref="B122:G122"/>
    <mergeCell ref="B123:G123"/>
    <mergeCell ref="B124:G124"/>
    <mergeCell ref="B125:G125"/>
    <mergeCell ref="B126:G126"/>
    <mergeCell ref="B139:G139"/>
    <mergeCell ref="B140:G140"/>
    <mergeCell ref="B141:G141"/>
    <mergeCell ref="B142:G142"/>
    <mergeCell ref="B143:G143"/>
    <mergeCell ref="B144:G144"/>
    <mergeCell ref="B133:G133"/>
    <mergeCell ref="B134:G134"/>
    <mergeCell ref="B135:G135"/>
    <mergeCell ref="B136:G136"/>
    <mergeCell ref="B137:G137"/>
    <mergeCell ref="B138:G138"/>
    <mergeCell ref="B151:G151"/>
    <mergeCell ref="B152:H152"/>
    <mergeCell ref="B153:G153"/>
    <mergeCell ref="B154:G154"/>
    <mergeCell ref="B155:I155"/>
    <mergeCell ref="E158:I158"/>
    <mergeCell ref="C167:G167"/>
    <mergeCell ref="B145:G145"/>
    <mergeCell ref="B146:G146"/>
    <mergeCell ref="B147:G147"/>
    <mergeCell ref="B148:G148"/>
    <mergeCell ref="B149:G149"/>
    <mergeCell ref="B150:G150"/>
    <mergeCell ref="C165:G165"/>
  </mergeCells>
  <conditionalFormatting sqref="J153">
    <cfRule type="cellIs" dxfId="14" priority="5" operator="greaterThan">
      <formula>$J$152*0.07</formula>
    </cfRule>
  </conditionalFormatting>
  <conditionalFormatting sqref="E162:G162 E170:G170">
    <cfRule type="cellIs" dxfId="13" priority="4" stopIfTrue="1" operator="equal">
      <formula>"ERROR"</formula>
    </cfRule>
  </conditionalFormatting>
  <conditionalFormatting sqref="E164:G164 E166:G166 E168:G168">
    <cfRule type="cellIs" dxfId="12" priority="3" stopIfTrue="1" operator="equal">
      <formula>"ERROR"</formula>
    </cfRule>
  </conditionalFormatting>
  <conditionalFormatting sqref="A159">
    <cfRule type="cellIs" dxfId="11" priority="2" stopIfTrue="1" operator="equal">
      <formula>"ERROR"</formula>
    </cfRule>
  </conditionalFormatting>
  <dataValidations count="3">
    <dataValidation type="list" allowBlank="1" showInputMessage="1" showErrorMessage="1" sqref="K36:K55 K110:K129 K57:K86 K89:K108 K10:K34">
      <formula1>"Yes,No"</formula1>
    </dataValidation>
    <dataValidation type="list" allowBlank="1" showInputMessage="1" showErrorMessage="1" sqref="K131:K151 M10:M34 M89:M108 M110:M129 M131:M151 M36:M55 M57:M86 M153">
      <formula1>"Yes, No"</formula1>
    </dataValidation>
    <dataValidation type="custom" allowBlank="1" showInputMessage="1" showErrorMessage="1" error="Only two decimals" sqref="C169:G169 C163:G163">
      <formula1>EXACT(C163,TRUNC(C163,2))</formula1>
    </dataValidation>
  </dataValidations>
  <printOptions horizontalCentered="1"/>
  <pageMargins left="0.23622047244094491" right="0.23622047244094491" top="0.74803149606299213" bottom="0.74803149606299213" header="0.31496062992125984" footer="0.31496062992125984"/>
  <pageSetup paperSize="9" scale="40" fitToHeight="24" orientation="portrait" r:id="rId1"/>
  <headerFooter alignWithMargins="0">
    <oddFooter>&amp;RPage &amp;P</oddFooter>
  </headerFooter>
  <colBreaks count="1" manualBreakCount="1">
    <brk id="12" max="194" man="1"/>
  </colBreaks>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185"/>
  <sheetViews>
    <sheetView view="pageBreakPreview" zoomScale="70" zoomScaleNormal="100" zoomScaleSheetLayoutView="70" workbookViewId="0">
      <pane xSplit="8" ySplit="7" topLeftCell="I101" activePane="bottomRight" state="frozen"/>
      <selection sqref="A1:L1"/>
      <selection pane="topRight" sqref="A1:L1"/>
      <selection pane="bottomLeft" sqref="A1:L1"/>
      <selection pane="bottomRight" activeCell="J134" sqref="J134"/>
    </sheetView>
  </sheetViews>
  <sheetFormatPr defaultColWidth="9.140625" defaultRowHeight="15" x14ac:dyDescent="0.2"/>
  <cols>
    <col min="1" max="1" width="12.7109375" style="1" customWidth="1"/>
    <col min="2" max="6" width="15.28515625" style="15" customWidth="1"/>
    <col min="7" max="7" width="19.7109375" style="15" customWidth="1"/>
    <col min="8" max="8" width="26.28515625" style="20" customWidth="1"/>
    <col min="9" max="9" width="21.28515625" style="20" customWidth="1"/>
    <col min="10" max="11" width="25.28515625" style="4" customWidth="1"/>
    <col min="12" max="12" width="24.28515625" style="4" customWidth="1"/>
    <col min="13" max="13" width="21.85546875" style="4" hidden="1" customWidth="1"/>
    <col min="14" max="14" width="16.28515625" style="15" hidden="1" customWidth="1"/>
    <col min="15" max="15" width="18.7109375" style="15" hidden="1" customWidth="1"/>
    <col min="16" max="16" width="16.28515625" style="15" hidden="1" customWidth="1"/>
    <col min="17" max="17" width="28.42578125" style="15" hidden="1" customWidth="1"/>
    <col min="18" max="16384" width="9.140625" style="15"/>
  </cols>
  <sheetData>
    <row r="1" spans="1:17" s="3" customFormat="1" ht="24" customHeight="1" x14ac:dyDescent="0.2">
      <c r="A1" s="520" t="s">
        <v>181</v>
      </c>
      <c r="B1" s="520"/>
      <c r="C1" s="520"/>
      <c r="D1" s="520"/>
      <c r="E1" s="520"/>
      <c r="F1" s="520"/>
      <c r="G1" s="520"/>
      <c r="H1" s="520"/>
      <c r="I1" s="520"/>
      <c r="J1" s="520"/>
      <c r="K1" s="520"/>
      <c r="L1" s="520"/>
      <c r="M1" s="184"/>
      <c r="P1" s="5"/>
    </row>
    <row r="2" spans="1:17" s="5" customFormat="1" ht="20.25" customHeight="1" x14ac:dyDescent="0.2">
      <c r="A2" s="491" t="s">
        <v>82</v>
      </c>
      <c r="B2" s="492"/>
      <c r="C2" s="492"/>
      <c r="D2" s="492"/>
      <c r="E2" s="492"/>
      <c r="F2" s="493"/>
      <c r="G2" s="422"/>
      <c r="H2" s="423"/>
      <c r="I2" s="423"/>
      <c r="J2" s="423"/>
      <c r="K2" s="423"/>
      <c r="L2" s="423"/>
      <c r="M2" s="59"/>
    </row>
    <row r="3" spans="1:17" s="5" customFormat="1" ht="20.25" customHeight="1" x14ac:dyDescent="0.2">
      <c r="A3" s="491" t="s">
        <v>15</v>
      </c>
      <c r="B3" s="492"/>
      <c r="C3" s="492"/>
      <c r="D3" s="492"/>
      <c r="E3" s="492"/>
      <c r="F3" s="493"/>
      <c r="G3" s="485">
        <f>'1 Consolidated Summary  Budget'!D4</f>
        <v>0</v>
      </c>
      <c r="H3" s="486"/>
      <c r="I3" s="486"/>
      <c r="J3" s="486"/>
      <c r="K3" s="486"/>
      <c r="L3" s="486"/>
      <c r="M3" s="59"/>
    </row>
    <row r="4" spans="1:17" s="5" customFormat="1" ht="20.25" customHeight="1" thickBot="1" x14ac:dyDescent="0.25">
      <c r="A4" s="491" t="str">
        <f>'1 Consolidated Summary  Budget'!A5:C5</f>
        <v>Implementation period of the project:</v>
      </c>
      <c r="B4" s="492"/>
      <c r="C4" s="492"/>
      <c r="D4" s="492"/>
      <c r="E4" s="492"/>
      <c r="F4" s="493"/>
      <c r="G4" s="196" t="str">
        <f>'1 Consolidated Summary  Budget'!D5</f>
        <v>from:</v>
      </c>
      <c r="H4" s="197">
        <f>'1 Consolidated Summary  Budget'!E5</f>
        <v>0</v>
      </c>
      <c r="I4" s="197"/>
      <c r="J4" s="196" t="s">
        <v>66</v>
      </c>
      <c r="K4" s="198">
        <f>'1 Consolidated Summary  Budget'!I5</f>
        <v>0</v>
      </c>
      <c r="L4" s="196"/>
      <c r="M4" s="59"/>
      <c r="P4" s="3"/>
    </row>
    <row r="5" spans="1:17" s="8" customFormat="1" ht="26.25" customHeight="1" x14ac:dyDescent="0.2">
      <c r="A5" s="6"/>
      <c r="B5" s="7"/>
      <c r="H5" s="488" t="s">
        <v>147</v>
      </c>
      <c r="I5" s="468" t="s">
        <v>148</v>
      </c>
      <c r="J5" s="458" t="s">
        <v>13</v>
      </c>
      <c r="K5" s="466" t="s">
        <v>20</v>
      </c>
      <c r="L5" s="466" t="s">
        <v>67</v>
      </c>
      <c r="M5" s="458" t="s">
        <v>118</v>
      </c>
      <c r="N5" s="458" t="s">
        <v>119</v>
      </c>
      <c r="O5" s="466" t="s">
        <v>117</v>
      </c>
      <c r="P5" s="466" t="s">
        <v>120</v>
      </c>
      <c r="Q5" s="466" t="s">
        <v>121</v>
      </c>
    </row>
    <row r="6" spans="1:17" s="8" customFormat="1" ht="31.5" customHeight="1" thickBot="1" x14ac:dyDescent="0.25">
      <c r="A6" s="9"/>
      <c r="H6" s="489"/>
      <c r="I6" s="469"/>
      <c r="J6" s="465"/>
      <c r="K6" s="467"/>
      <c r="L6" s="501"/>
      <c r="M6" s="459"/>
      <c r="N6" s="459"/>
      <c r="O6" s="501"/>
      <c r="P6" s="501"/>
      <c r="Q6" s="501"/>
    </row>
    <row r="7" spans="1:17" s="8" customFormat="1" ht="28.5" customHeight="1" thickBot="1" x14ac:dyDescent="0.25">
      <c r="A7" s="9"/>
      <c r="H7" s="490"/>
      <c r="I7" s="470"/>
      <c r="J7" s="21" t="s">
        <v>11</v>
      </c>
      <c r="K7" s="21" t="s">
        <v>2</v>
      </c>
      <c r="L7" s="467"/>
      <c r="M7" s="460"/>
      <c r="N7" s="460"/>
      <c r="O7" s="501"/>
      <c r="P7" s="501"/>
      <c r="Q7" s="501"/>
    </row>
    <row r="8" spans="1:17" s="35" customFormat="1" ht="39" customHeight="1" thickBot="1" x14ac:dyDescent="0.25">
      <c r="A8" s="74">
        <v>1</v>
      </c>
      <c r="B8" s="461" t="s">
        <v>12</v>
      </c>
      <c r="C8" s="462"/>
      <c r="D8" s="462"/>
      <c r="E8" s="462"/>
      <c r="F8" s="462"/>
      <c r="G8" s="463"/>
      <c r="H8" s="32"/>
      <c r="I8" s="32"/>
      <c r="J8" s="33">
        <f>J9</f>
        <v>0</v>
      </c>
      <c r="K8" s="33"/>
      <c r="L8" s="34"/>
      <c r="M8" s="34"/>
      <c r="N8" s="185">
        <f>SUM(N9:N34)</f>
        <v>0</v>
      </c>
      <c r="O8" s="185">
        <f>SUM(O9:O34)</f>
        <v>0</v>
      </c>
      <c r="P8" s="185">
        <f>N8+O8</f>
        <v>0</v>
      </c>
      <c r="Q8" s="191"/>
    </row>
    <row r="9" spans="1:17" s="27" customFormat="1" ht="48" customHeight="1" x14ac:dyDescent="0.2">
      <c r="A9" s="16"/>
      <c r="B9" s="476" t="s">
        <v>162</v>
      </c>
      <c r="C9" s="477"/>
      <c r="D9" s="477"/>
      <c r="E9" s="477"/>
      <c r="F9" s="477"/>
      <c r="G9" s="478"/>
      <c r="H9" s="17"/>
      <c r="I9" s="19"/>
      <c r="J9" s="24">
        <f>SUM(J10:J34)</f>
        <v>0</v>
      </c>
      <c r="K9" s="24"/>
      <c r="L9" s="78"/>
      <c r="M9" s="216"/>
      <c r="N9" s="216"/>
      <c r="O9" s="217"/>
      <c r="P9" s="216"/>
      <c r="Q9" s="216"/>
    </row>
    <row r="10" spans="1:17" s="27" customFormat="1" x14ac:dyDescent="0.2">
      <c r="A10" s="2"/>
      <c r="B10" s="500"/>
      <c r="C10" s="500"/>
      <c r="D10" s="500"/>
      <c r="E10" s="500"/>
      <c r="F10" s="500"/>
      <c r="G10" s="500"/>
      <c r="H10" s="154"/>
      <c r="I10" s="154"/>
      <c r="J10" s="151"/>
      <c r="K10" s="321"/>
      <c r="L10" s="152"/>
      <c r="M10" s="26"/>
      <c r="N10" s="218">
        <f t="shared" ref="N10:N69" si="0">IF(M10="Yes",J10,0)</f>
        <v>0</v>
      </c>
      <c r="O10" s="234"/>
      <c r="P10" s="190">
        <f>N10+O10</f>
        <v>0</v>
      </c>
      <c r="Q10" s="190"/>
    </row>
    <row r="11" spans="1:17" s="27" customFormat="1" x14ac:dyDescent="0.2">
      <c r="A11" s="2"/>
      <c r="B11" s="455"/>
      <c r="C11" s="456"/>
      <c r="D11" s="456"/>
      <c r="E11" s="456"/>
      <c r="F11" s="456"/>
      <c r="G11" s="457"/>
      <c r="H11" s="153"/>
      <c r="I11" s="153"/>
      <c r="J11" s="151"/>
      <c r="K11" s="321"/>
      <c r="L11" s="152"/>
      <c r="M11" s="26"/>
      <c r="N11" s="218">
        <f t="shared" si="0"/>
        <v>0</v>
      </c>
      <c r="O11" s="234"/>
      <c r="P11" s="190">
        <f t="shared" ref="P11:P34" si="1">N11+O11</f>
        <v>0</v>
      </c>
      <c r="Q11" s="190"/>
    </row>
    <row r="12" spans="1:17" s="35" customFormat="1" x14ac:dyDescent="0.2">
      <c r="A12" s="2"/>
      <c r="B12" s="455"/>
      <c r="C12" s="456"/>
      <c r="D12" s="456"/>
      <c r="E12" s="456"/>
      <c r="F12" s="456"/>
      <c r="G12" s="457"/>
      <c r="H12" s="153"/>
      <c r="I12" s="153"/>
      <c r="J12" s="151"/>
      <c r="K12" s="321"/>
      <c r="L12" s="152"/>
      <c r="M12" s="26"/>
      <c r="N12" s="218">
        <f t="shared" si="0"/>
        <v>0</v>
      </c>
      <c r="O12" s="234"/>
      <c r="P12" s="190">
        <f t="shared" si="1"/>
        <v>0</v>
      </c>
      <c r="Q12" s="30"/>
    </row>
    <row r="13" spans="1:17" s="25" customFormat="1" ht="15.75" x14ac:dyDescent="0.2">
      <c r="A13" s="2"/>
      <c r="B13" s="455"/>
      <c r="C13" s="456"/>
      <c r="D13" s="456"/>
      <c r="E13" s="456"/>
      <c r="F13" s="456"/>
      <c r="G13" s="457"/>
      <c r="H13" s="153"/>
      <c r="I13" s="153"/>
      <c r="J13" s="151"/>
      <c r="K13" s="321"/>
      <c r="L13" s="152"/>
      <c r="M13" s="26"/>
      <c r="N13" s="218">
        <f t="shared" si="0"/>
        <v>0</v>
      </c>
      <c r="O13" s="234"/>
      <c r="P13" s="190">
        <f t="shared" si="1"/>
        <v>0</v>
      </c>
      <c r="Q13" s="219"/>
    </row>
    <row r="14" spans="1:17" s="27" customFormat="1" x14ac:dyDescent="0.2">
      <c r="A14" s="2"/>
      <c r="B14" s="455"/>
      <c r="C14" s="456"/>
      <c r="D14" s="456"/>
      <c r="E14" s="456"/>
      <c r="F14" s="456"/>
      <c r="G14" s="457"/>
      <c r="H14" s="153"/>
      <c r="I14" s="153"/>
      <c r="J14" s="151"/>
      <c r="K14" s="321"/>
      <c r="L14" s="152"/>
      <c r="M14" s="26"/>
      <c r="N14" s="218">
        <f t="shared" si="0"/>
        <v>0</v>
      </c>
      <c r="O14" s="234"/>
      <c r="P14" s="190">
        <f t="shared" si="1"/>
        <v>0</v>
      </c>
      <c r="Q14" s="190"/>
    </row>
    <row r="15" spans="1:17" s="27" customFormat="1" x14ac:dyDescent="0.2">
      <c r="A15" s="2"/>
      <c r="B15" s="455"/>
      <c r="C15" s="456"/>
      <c r="D15" s="456"/>
      <c r="E15" s="456"/>
      <c r="F15" s="456"/>
      <c r="G15" s="457"/>
      <c r="H15" s="153"/>
      <c r="I15" s="153"/>
      <c r="J15" s="151"/>
      <c r="K15" s="321"/>
      <c r="L15" s="152"/>
      <c r="M15" s="26"/>
      <c r="N15" s="218">
        <f t="shared" si="0"/>
        <v>0</v>
      </c>
      <c r="O15" s="234"/>
      <c r="P15" s="190">
        <f t="shared" si="1"/>
        <v>0</v>
      </c>
      <c r="Q15" s="190"/>
    </row>
    <row r="16" spans="1:17" s="27" customFormat="1" x14ac:dyDescent="0.2">
      <c r="A16" s="2"/>
      <c r="B16" s="455"/>
      <c r="C16" s="456"/>
      <c r="D16" s="456"/>
      <c r="E16" s="456"/>
      <c r="F16" s="456"/>
      <c r="G16" s="457"/>
      <c r="H16" s="153"/>
      <c r="I16" s="153"/>
      <c r="J16" s="151"/>
      <c r="K16" s="321"/>
      <c r="L16" s="152"/>
      <c r="M16" s="26"/>
      <c r="N16" s="218">
        <f t="shared" si="0"/>
        <v>0</v>
      </c>
      <c r="O16" s="234"/>
      <c r="P16" s="190">
        <f t="shared" si="1"/>
        <v>0</v>
      </c>
      <c r="Q16" s="190"/>
    </row>
    <row r="17" spans="1:17" s="25" customFormat="1" ht="15.75" x14ac:dyDescent="0.2">
      <c r="A17" s="2"/>
      <c r="B17" s="455"/>
      <c r="C17" s="456"/>
      <c r="D17" s="456"/>
      <c r="E17" s="456"/>
      <c r="F17" s="456"/>
      <c r="G17" s="457"/>
      <c r="H17" s="153"/>
      <c r="I17" s="153"/>
      <c r="J17" s="151"/>
      <c r="K17" s="321"/>
      <c r="L17" s="152"/>
      <c r="M17" s="26"/>
      <c r="N17" s="218">
        <f t="shared" si="0"/>
        <v>0</v>
      </c>
      <c r="O17" s="234"/>
      <c r="P17" s="190">
        <f t="shared" si="1"/>
        <v>0</v>
      </c>
      <c r="Q17" s="219"/>
    </row>
    <row r="18" spans="1:17" s="25" customFormat="1" ht="15.75" x14ac:dyDescent="0.2">
      <c r="A18" s="2"/>
      <c r="B18" s="455"/>
      <c r="C18" s="456"/>
      <c r="D18" s="456"/>
      <c r="E18" s="456"/>
      <c r="F18" s="456"/>
      <c r="G18" s="457"/>
      <c r="H18" s="153"/>
      <c r="I18" s="153"/>
      <c r="J18" s="151"/>
      <c r="K18" s="321"/>
      <c r="L18" s="152"/>
      <c r="M18" s="26"/>
      <c r="N18" s="218">
        <f t="shared" si="0"/>
        <v>0</v>
      </c>
      <c r="O18" s="234"/>
      <c r="P18" s="190">
        <f t="shared" si="1"/>
        <v>0</v>
      </c>
      <c r="Q18" s="219"/>
    </row>
    <row r="19" spans="1:17" s="27" customFormat="1" x14ac:dyDescent="0.2">
      <c r="A19" s="2"/>
      <c r="B19" s="455"/>
      <c r="C19" s="456"/>
      <c r="D19" s="456"/>
      <c r="E19" s="456"/>
      <c r="F19" s="456"/>
      <c r="G19" s="457"/>
      <c r="H19" s="153"/>
      <c r="I19" s="153"/>
      <c r="J19" s="151"/>
      <c r="K19" s="321"/>
      <c r="L19" s="152"/>
      <c r="M19" s="26"/>
      <c r="N19" s="218">
        <f t="shared" si="0"/>
        <v>0</v>
      </c>
      <c r="O19" s="234"/>
      <c r="P19" s="190">
        <f t="shared" si="1"/>
        <v>0</v>
      </c>
      <c r="Q19" s="190"/>
    </row>
    <row r="20" spans="1:17" s="27" customFormat="1" x14ac:dyDescent="0.2">
      <c r="A20" s="2"/>
      <c r="B20" s="455"/>
      <c r="C20" s="456"/>
      <c r="D20" s="456"/>
      <c r="E20" s="456"/>
      <c r="F20" s="456"/>
      <c r="G20" s="457"/>
      <c r="H20" s="153"/>
      <c r="I20" s="153"/>
      <c r="J20" s="151"/>
      <c r="K20" s="321"/>
      <c r="L20" s="152"/>
      <c r="M20" s="26"/>
      <c r="N20" s="218">
        <f t="shared" si="0"/>
        <v>0</v>
      </c>
      <c r="O20" s="234"/>
      <c r="P20" s="190">
        <f t="shared" si="1"/>
        <v>0</v>
      </c>
      <c r="Q20" s="190"/>
    </row>
    <row r="21" spans="1:17" s="27" customFormat="1" x14ac:dyDescent="0.2">
      <c r="A21" s="2"/>
      <c r="B21" s="455"/>
      <c r="C21" s="456"/>
      <c r="D21" s="456"/>
      <c r="E21" s="456"/>
      <c r="F21" s="456"/>
      <c r="G21" s="457"/>
      <c r="H21" s="153"/>
      <c r="I21" s="153"/>
      <c r="J21" s="151"/>
      <c r="K21" s="321"/>
      <c r="L21" s="152"/>
      <c r="M21" s="26"/>
      <c r="N21" s="218">
        <f t="shared" si="0"/>
        <v>0</v>
      </c>
      <c r="O21" s="234"/>
      <c r="P21" s="190">
        <f t="shared" si="1"/>
        <v>0</v>
      </c>
      <c r="Q21" s="190"/>
    </row>
    <row r="22" spans="1:17" s="25" customFormat="1" ht="15.75" x14ac:dyDescent="0.2">
      <c r="A22" s="2"/>
      <c r="B22" s="455"/>
      <c r="C22" s="456"/>
      <c r="D22" s="456"/>
      <c r="E22" s="456"/>
      <c r="F22" s="456"/>
      <c r="G22" s="457"/>
      <c r="H22" s="153"/>
      <c r="I22" s="153"/>
      <c r="J22" s="151"/>
      <c r="K22" s="321"/>
      <c r="L22" s="152"/>
      <c r="M22" s="26"/>
      <c r="N22" s="218">
        <f t="shared" si="0"/>
        <v>0</v>
      </c>
      <c r="O22" s="234"/>
      <c r="P22" s="190">
        <f t="shared" si="1"/>
        <v>0</v>
      </c>
      <c r="Q22" s="219"/>
    </row>
    <row r="23" spans="1:17" s="29" customFormat="1" x14ac:dyDescent="0.2">
      <c r="A23" s="2"/>
      <c r="B23" s="455"/>
      <c r="C23" s="456"/>
      <c r="D23" s="456"/>
      <c r="E23" s="456"/>
      <c r="F23" s="456"/>
      <c r="G23" s="457"/>
      <c r="H23" s="153"/>
      <c r="I23" s="153"/>
      <c r="J23" s="151"/>
      <c r="K23" s="321"/>
      <c r="L23" s="152"/>
      <c r="M23" s="26"/>
      <c r="N23" s="218">
        <f t="shared" si="0"/>
        <v>0</v>
      </c>
      <c r="O23" s="234"/>
      <c r="P23" s="190">
        <f t="shared" si="1"/>
        <v>0</v>
      </c>
      <c r="Q23" s="190"/>
    </row>
    <row r="24" spans="1:17" s="27" customFormat="1" x14ac:dyDescent="0.2">
      <c r="A24" s="2"/>
      <c r="B24" s="455"/>
      <c r="C24" s="456"/>
      <c r="D24" s="456"/>
      <c r="E24" s="456"/>
      <c r="F24" s="456"/>
      <c r="G24" s="457"/>
      <c r="H24" s="153"/>
      <c r="I24" s="153"/>
      <c r="J24" s="151"/>
      <c r="K24" s="321"/>
      <c r="L24" s="152"/>
      <c r="M24" s="26"/>
      <c r="N24" s="218">
        <f t="shared" si="0"/>
        <v>0</v>
      </c>
      <c r="O24" s="234"/>
      <c r="P24" s="190">
        <f t="shared" si="1"/>
        <v>0</v>
      </c>
      <c r="Q24" s="190"/>
    </row>
    <row r="25" spans="1:17" s="29" customFormat="1" x14ac:dyDescent="0.2">
      <c r="A25" s="2"/>
      <c r="B25" s="455"/>
      <c r="C25" s="456"/>
      <c r="D25" s="456"/>
      <c r="E25" s="456"/>
      <c r="F25" s="456"/>
      <c r="G25" s="457"/>
      <c r="H25" s="153"/>
      <c r="I25" s="153"/>
      <c r="J25" s="151"/>
      <c r="K25" s="321"/>
      <c r="L25" s="152"/>
      <c r="M25" s="26"/>
      <c r="N25" s="218">
        <f t="shared" si="0"/>
        <v>0</v>
      </c>
      <c r="O25" s="234"/>
      <c r="P25" s="190">
        <f t="shared" si="1"/>
        <v>0</v>
      </c>
      <c r="Q25" s="190"/>
    </row>
    <row r="26" spans="1:17" s="25" customFormat="1" ht="15.75" x14ac:dyDescent="0.2">
      <c r="A26" s="2"/>
      <c r="B26" s="455"/>
      <c r="C26" s="456"/>
      <c r="D26" s="456"/>
      <c r="E26" s="456"/>
      <c r="F26" s="456"/>
      <c r="G26" s="457"/>
      <c r="H26" s="153"/>
      <c r="I26" s="153"/>
      <c r="J26" s="151"/>
      <c r="K26" s="321"/>
      <c r="L26" s="152"/>
      <c r="M26" s="26"/>
      <c r="N26" s="218">
        <f t="shared" si="0"/>
        <v>0</v>
      </c>
      <c r="O26" s="234"/>
      <c r="P26" s="190">
        <f t="shared" si="1"/>
        <v>0</v>
      </c>
      <c r="Q26" s="219"/>
    </row>
    <row r="27" spans="1:17" s="27" customFormat="1" x14ac:dyDescent="0.2">
      <c r="A27" s="2"/>
      <c r="B27" s="455"/>
      <c r="C27" s="456"/>
      <c r="D27" s="456"/>
      <c r="E27" s="456"/>
      <c r="F27" s="456"/>
      <c r="G27" s="457"/>
      <c r="H27" s="153"/>
      <c r="I27" s="153"/>
      <c r="J27" s="151"/>
      <c r="K27" s="321"/>
      <c r="L27" s="152"/>
      <c r="M27" s="26"/>
      <c r="N27" s="218">
        <f t="shared" si="0"/>
        <v>0</v>
      </c>
      <c r="O27" s="234"/>
      <c r="P27" s="190">
        <f t="shared" si="1"/>
        <v>0</v>
      </c>
      <c r="Q27" s="190"/>
    </row>
    <row r="28" spans="1:17" s="27" customFormat="1" x14ac:dyDescent="0.2">
      <c r="A28" s="2"/>
      <c r="B28" s="455"/>
      <c r="C28" s="456"/>
      <c r="D28" s="456"/>
      <c r="E28" s="456"/>
      <c r="F28" s="456"/>
      <c r="G28" s="457"/>
      <c r="H28" s="153"/>
      <c r="I28" s="153"/>
      <c r="J28" s="151"/>
      <c r="K28" s="321"/>
      <c r="L28" s="152"/>
      <c r="M28" s="26"/>
      <c r="N28" s="218">
        <f t="shared" si="0"/>
        <v>0</v>
      </c>
      <c r="O28" s="234"/>
      <c r="P28" s="190">
        <f t="shared" si="1"/>
        <v>0</v>
      </c>
      <c r="Q28" s="190"/>
    </row>
    <row r="29" spans="1:17" s="27" customFormat="1" x14ac:dyDescent="0.2">
      <c r="A29" s="2"/>
      <c r="B29" s="455"/>
      <c r="C29" s="456"/>
      <c r="D29" s="456"/>
      <c r="E29" s="456"/>
      <c r="F29" s="456"/>
      <c r="G29" s="457"/>
      <c r="H29" s="153"/>
      <c r="I29" s="153"/>
      <c r="J29" s="151"/>
      <c r="K29" s="321"/>
      <c r="L29" s="152"/>
      <c r="M29" s="26"/>
      <c r="N29" s="218">
        <f t="shared" si="0"/>
        <v>0</v>
      </c>
      <c r="O29" s="234"/>
      <c r="P29" s="190">
        <f t="shared" si="1"/>
        <v>0</v>
      </c>
      <c r="Q29" s="190"/>
    </row>
    <row r="30" spans="1:17" s="25" customFormat="1" ht="15.75" x14ac:dyDescent="0.2">
      <c r="A30" s="2"/>
      <c r="B30" s="455"/>
      <c r="C30" s="456"/>
      <c r="D30" s="456"/>
      <c r="E30" s="456"/>
      <c r="F30" s="456"/>
      <c r="G30" s="457"/>
      <c r="H30" s="153"/>
      <c r="I30" s="153"/>
      <c r="J30" s="151"/>
      <c r="K30" s="321"/>
      <c r="L30" s="152"/>
      <c r="M30" s="26"/>
      <c r="N30" s="218">
        <f t="shared" si="0"/>
        <v>0</v>
      </c>
      <c r="O30" s="234"/>
      <c r="P30" s="190">
        <f t="shared" si="1"/>
        <v>0</v>
      </c>
      <c r="Q30" s="219"/>
    </row>
    <row r="31" spans="1:17" s="25" customFormat="1" ht="15.75" x14ac:dyDescent="0.2">
      <c r="A31" s="2"/>
      <c r="B31" s="455"/>
      <c r="C31" s="456"/>
      <c r="D31" s="456"/>
      <c r="E31" s="456"/>
      <c r="F31" s="456"/>
      <c r="G31" s="457"/>
      <c r="H31" s="153"/>
      <c r="I31" s="153"/>
      <c r="J31" s="151"/>
      <c r="K31" s="321"/>
      <c r="L31" s="152"/>
      <c r="M31" s="26"/>
      <c r="N31" s="218">
        <f t="shared" si="0"/>
        <v>0</v>
      </c>
      <c r="O31" s="234"/>
      <c r="P31" s="190">
        <f t="shared" si="1"/>
        <v>0</v>
      </c>
      <c r="Q31" s="219"/>
    </row>
    <row r="32" spans="1:17" s="27" customFormat="1" x14ac:dyDescent="0.2">
      <c r="A32" s="2"/>
      <c r="B32" s="455"/>
      <c r="C32" s="456"/>
      <c r="D32" s="456"/>
      <c r="E32" s="456"/>
      <c r="F32" s="456"/>
      <c r="G32" s="457"/>
      <c r="H32" s="153"/>
      <c r="I32" s="153"/>
      <c r="J32" s="151"/>
      <c r="K32" s="321"/>
      <c r="L32" s="152"/>
      <c r="M32" s="26"/>
      <c r="N32" s="218">
        <f t="shared" si="0"/>
        <v>0</v>
      </c>
      <c r="O32" s="234"/>
      <c r="P32" s="190">
        <f t="shared" si="1"/>
        <v>0</v>
      </c>
      <c r="Q32" s="190"/>
    </row>
    <row r="33" spans="1:17" s="27" customFormat="1" x14ac:dyDescent="0.2">
      <c r="A33" s="2"/>
      <c r="B33" s="455"/>
      <c r="C33" s="456"/>
      <c r="D33" s="456"/>
      <c r="E33" s="456"/>
      <c r="F33" s="456"/>
      <c r="G33" s="457"/>
      <c r="H33" s="153"/>
      <c r="I33" s="153"/>
      <c r="J33" s="151"/>
      <c r="K33" s="321"/>
      <c r="L33" s="152"/>
      <c r="M33" s="26"/>
      <c r="N33" s="218">
        <f t="shared" si="0"/>
        <v>0</v>
      </c>
      <c r="O33" s="234"/>
      <c r="P33" s="190">
        <f t="shared" si="1"/>
        <v>0</v>
      </c>
      <c r="Q33" s="190"/>
    </row>
    <row r="34" spans="1:17" s="27" customFormat="1" x14ac:dyDescent="0.2">
      <c r="A34" s="2"/>
      <c r="B34" s="455"/>
      <c r="C34" s="456"/>
      <c r="D34" s="456"/>
      <c r="E34" s="456"/>
      <c r="F34" s="456"/>
      <c r="G34" s="457"/>
      <c r="H34" s="153"/>
      <c r="I34" s="153"/>
      <c r="J34" s="151"/>
      <c r="K34" s="321"/>
      <c r="L34" s="152"/>
      <c r="M34" s="26"/>
      <c r="N34" s="220">
        <f t="shared" si="0"/>
        <v>0</v>
      </c>
      <c r="O34" s="234"/>
      <c r="P34" s="190">
        <f t="shared" si="1"/>
        <v>0</v>
      </c>
      <c r="Q34" s="190"/>
    </row>
    <row r="35" spans="1:17" s="27" customFormat="1" ht="39" customHeight="1" x14ac:dyDescent="0.2">
      <c r="A35" s="31">
        <v>2</v>
      </c>
      <c r="B35" s="461" t="s">
        <v>142</v>
      </c>
      <c r="C35" s="462"/>
      <c r="D35" s="462"/>
      <c r="E35" s="462"/>
      <c r="F35" s="462"/>
      <c r="G35" s="463"/>
      <c r="H35" s="32"/>
      <c r="I35" s="32"/>
      <c r="J35" s="33">
        <f>SUM(J36:J55)</f>
        <v>0</v>
      </c>
      <c r="K35" s="33"/>
      <c r="L35" s="34"/>
      <c r="M35" s="34"/>
      <c r="N35" s="221">
        <f>SUM(N36:N55)</f>
        <v>0</v>
      </c>
      <c r="O35" s="221">
        <f>SUM(O36:O55)</f>
        <v>0</v>
      </c>
      <c r="P35" s="221">
        <f>N35+O35</f>
        <v>0</v>
      </c>
      <c r="Q35" s="34"/>
    </row>
    <row r="36" spans="1:17" s="27" customFormat="1" x14ac:dyDescent="0.2">
      <c r="A36" s="2"/>
      <c r="B36" s="464"/>
      <c r="C36" s="464"/>
      <c r="D36" s="464"/>
      <c r="E36" s="464"/>
      <c r="F36" s="464"/>
      <c r="G36" s="464"/>
      <c r="H36" s="155"/>
      <c r="I36" s="155"/>
      <c r="J36" s="151"/>
      <c r="K36" s="245"/>
      <c r="L36" s="152"/>
      <c r="M36" s="26"/>
      <c r="N36" s="222">
        <f t="shared" si="0"/>
        <v>0</v>
      </c>
      <c r="O36" s="234"/>
      <c r="P36" s="192">
        <f>N36+O36</f>
        <v>0</v>
      </c>
      <c r="Q36" s="190"/>
    </row>
    <row r="37" spans="1:17" s="27" customFormat="1" x14ac:dyDescent="0.2">
      <c r="A37" s="2"/>
      <c r="B37" s="464"/>
      <c r="C37" s="464"/>
      <c r="D37" s="464"/>
      <c r="E37" s="464"/>
      <c r="F37" s="464"/>
      <c r="G37" s="464"/>
      <c r="H37" s="155"/>
      <c r="I37" s="155"/>
      <c r="J37" s="151"/>
      <c r="K37" s="245"/>
      <c r="L37" s="152"/>
      <c r="M37" s="26"/>
      <c r="N37" s="218">
        <f t="shared" si="0"/>
        <v>0</v>
      </c>
      <c r="O37" s="234"/>
      <c r="P37" s="192">
        <f t="shared" ref="P37:P55" si="2">N37+O37</f>
        <v>0</v>
      </c>
      <c r="Q37" s="190"/>
    </row>
    <row r="38" spans="1:17" s="27" customFormat="1" x14ac:dyDescent="0.2">
      <c r="A38" s="2"/>
      <c r="B38" s="464"/>
      <c r="C38" s="464"/>
      <c r="D38" s="464"/>
      <c r="E38" s="464"/>
      <c r="F38" s="464"/>
      <c r="G38" s="464"/>
      <c r="H38" s="155"/>
      <c r="I38" s="155"/>
      <c r="J38" s="151"/>
      <c r="K38" s="245"/>
      <c r="L38" s="152"/>
      <c r="M38" s="26"/>
      <c r="N38" s="218">
        <f t="shared" si="0"/>
        <v>0</v>
      </c>
      <c r="O38" s="234"/>
      <c r="P38" s="192">
        <f t="shared" si="2"/>
        <v>0</v>
      </c>
      <c r="Q38" s="190"/>
    </row>
    <row r="39" spans="1:17" s="27" customFormat="1" x14ac:dyDescent="0.2">
      <c r="A39" s="2"/>
      <c r="B39" s="464"/>
      <c r="C39" s="464"/>
      <c r="D39" s="464"/>
      <c r="E39" s="464"/>
      <c r="F39" s="464"/>
      <c r="G39" s="464"/>
      <c r="H39" s="155"/>
      <c r="I39" s="155"/>
      <c r="J39" s="151"/>
      <c r="K39" s="245"/>
      <c r="L39" s="152"/>
      <c r="M39" s="26"/>
      <c r="N39" s="218">
        <f t="shared" si="0"/>
        <v>0</v>
      </c>
      <c r="O39" s="234"/>
      <c r="P39" s="192">
        <f t="shared" si="2"/>
        <v>0</v>
      </c>
      <c r="Q39" s="190"/>
    </row>
    <row r="40" spans="1:17" s="27" customFormat="1" x14ac:dyDescent="0.2">
      <c r="A40" s="2"/>
      <c r="B40" s="464"/>
      <c r="C40" s="464"/>
      <c r="D40" s="464"/>
      <c r="E40" s="464"/>
      <c r="F40" s="464"/>
      <c r="G40" s="464"/>
      <c r="H40" s="155"/>
      <c r="I40" s="155"/>
      <c r="J40" s="151"/>
      <c r="K40" s="245"/>
      <c r="L40" s="152"/>
      <c r="M40" s="26"/>
      <c r="N40" s="218">
        <f t="shared" si="0"/>
        <v>0</v>
      </c>
      <c r="O40" s="234"/>
      <c r="P40" s="192">
        <f t="shared" si="2"/>
        <v>0</v>
      </c>
      <c r="Q40" s="190"/>
    </row>
    <row r="41" spans="1:17" s="37" customFormat="1" ht="15.75" x14ac:dyDescent="0.2">
      <c r="A41" s="2"/>
      <c r="B41" s="464"/>
      <c r="C41" s="464"/>
      <c r="D41" s="464"/>
      <c r="E41" s="464"/>
      <c r="F41" s="464"/>
      <c r="G41" s="464"/>
      <c r="H41" s="155"/>
      <c r="I41" s="155"/>
      <c r="J41" s="151"/>
      <c r="K41" s="245"/>
      <c r="L41" s="152"/>
      <c r="M41" s="26"/>
      <c r="N41" s="218">
        <f t="shared" si="0"/>
        <v>0</v>
      </c>
      <c r="O41" s="234"/>
      <c r="P41" s="192">
        <f t="shared" si="2"/>
        <v>0</v>
      </c>
      <c r="Q41" s="219"/>
    </row>
    <row r="42" spans="1:17" s="29" customFormat="1" x14ac:dyDescent="0.2">
      <c r="A42" s="2"/>
      <c r="B42" s="464"/>
      <c r="C42" s="464"/>
      <c r="D42" s="464"/>
      <c r="E42" s="464"/>
      <c r="F42" s="464"/>
      <c r="G42" s="464"/>
      <c r="H42" s="155"/>
      <c r="I42" s="155"/>
      <c r="J42" s="151"/>
      <c r="K42" s="245"/>
      <c r="L42" s="152"/>
      <c r="M42" s="26"/>
      <c r="N42" s="218">
        <f t="shared" si="0"/>
        <v>0</v>
      </c>
      <c r="O42" s="234"/>
      <c r="P42" s="192">
        <f t="shared" si="2"/>
        <v>0</v>
      </c>
      <c r="Q42" s="190"/>
    </row>
    <row r="43" spans="1:17" s="29" customFormat="1" x14ac:dyDescent="0.2">
      <c r="A43" s="2"/>
      <c r="B43" s="464"/>
      <c r="C43" s="464"/>
      <c r="D43" s="464"/>
      <c r="E43" s="464"/>
      <c r="F43" s="464"/>
      <c r="G43" s="464"/>
      <c r="H43" s="155"/>
      <c r="I43" s="155"/>
      <c r="J43" s="151"/>
      <c r="K43" s="245"/>
      <c r="L43" s="152"/>
      <c r="M43" s="26"/>
      <c r="N43" s="218">
        <f t="shared" si="0"/>
        <v>0</v>
      </c>
      <c r="O43" s="234"/>
      <c r="P43" s="192">
        <f t="shared" si="2"/>
        <v>0</v>
      </c>
      <c r="Q43" s="190"/>
    </row>
    <row r="44" spans="1:17" s="29" customFormat="1" x14ac:dyDescent="0.2">
      <c r="A44" s="2"/>
      <c r="B44" s="464"/>
      <c r="C44" s="464"/>
      <c r="D44" s="464"/>
      <c r="E44" s="464"/>
      <c r="F44" s="464"/>
      <c r="G44" s="464"/>
      <c r="H44" s="155"/>
      <c r="I44" s="155"/>
      <c r="J44" s="151"/>
      <c r="K44" s="245"/>
      <c r="L44" s="152"/>
      <c r="M44" s="26"/>
      <c r="N44" s="218">
        <f t="shared" si="0"/>
        <v>0</v>
      </c>
      <c r="O44" s="234"/>
      <c r="P44" s="192">
        <f t="shared" si="2"/>
        <v>0</v>
      </c>
      <c r="Q44" s="190"/>
    </row>
    <row r="45" spans="1:17" s="29" customFormat="1" x14ac:dyDescent="0.2">
      <c r="A45" s="2"/>
      <c r="B45" s="464"/>
      <c r="C45" s="464"/>
      <c r="D45" s="464"/>
      <c r="E45" s="464"/>
      <c r="F45" s="464"/>
      <c r="G45" s="464"/>
      <c r="H45" s="155"/>
      <c r="I45" s="155"/>
      <c r="J45" s="151"/>
      <c r="K45" s="245"/>
      <c r="L45" s="152"/>
      <c r="M45" s="26"/>
      <c r="N45" s="218">
        <f t="shared" si="0"/>
        <v>0</v>
      </c>
      <c r="O45" s="234"/>
      <c r="P45" s="192">
        <f t="shared" si="2"/>
        <v>0</v>
      </c>
      <c r="Q45" s="190"/>
    </row>
    <row r="46" spans="1:17" s="29" customFormat="1" x14ac:dyDescent="0.2">
      <c r="A46" s="2"/>
      <c r="B46" s="464"/>
      <c r="C46" s="464"/>
      <c r="D46" s="464"/>
      <c r="E46" s="464"/>
      <c r="F46" s="464"/>
      <c r="G46" s="464"/>
      <c r="H46" s="155"/>
      <c r="I46" s="155"/>
      <c r="J46" s="151"/>
      <c r="K46" s="245"/>
      <c r="L46" s="152"/>
      <c r="M46" s="26"/>
      <c r="N46" s="218">
        <f t="shared" si="0"/>
        <v>0</v>
      </c>
      <c r="O46" s="234"/>
      <c r="P46" s="192">
        <f t="shared" si="2"/>
        <v>0</v>
      </c>
      <c r="Q46" s="190"/>
    </row>
    <row r="47" spans="1:17" s="29" customFormat="1" x14ac:dyDescent="0.2">
      <c r="A47" s="2"/>
      <c r="B47" s="464"/>
      <c r="C47" s="464"/>
      <c r="D47" s="464"/>
      <c r="E47" s="464"/>
      <c r="F47" s="464"/>
      <c r="G47" s="464"/>
      <c r="H47" s="155"/>
      <c r="I47" s="155"/>
      <c r="J47" s="151"/>
      <c r="K47" s="245"/>
      <c r="L47" s="152"/>
      <c r="M47" s="26"/>
      <c r="N47" s="218">
        <f t="shared" si="0"/>
        <v>0</v>
      </c>
      <c r="O47" s="234"/>
      <c r="P47" s="192">
        <f t="shared" si="2"/>
        <v>0</v>
      </c>
      <c r="Q47" s="190"/>
    </row>
    <row r="48" spans="1:17" s="29" customFormat="1" x14ac:dyDescent="0.2">
      <c r="A48" s="2"/>
      <c r="B48" s="455"/>
      <c r="C48" s="456"/>
      <c r="D48" s="456"/>
      <c r="E48" s="456"/>
      <c r="F48" s="456"/>
      <c r="G48" s="457"/>
      <c r="H48" s="156"/>
      <c r="I48" s="156"/>
      <c r="J48" s="151"/>
      <c r="K48" s="245"/>
      <c r="L48" s="152"/>
      <c r="M48" s="26"/>
      <c r="N48" s="218">
        <f t="shared" si="0"/>
        <v>0</v>
      </c>
      <c r="O48" s="234"/>
      <c r="P48" s="192">
        <f t="shared" si="2"/>
        <v>0</v>
      </c>
      <c r="Q48" s="190"/>
    </row>
    <row r="49" spans="1:17" s="25" customFormat="1" ht="15.75" x14ac:dyDescent="0.2">
      <c r="A49" s="2"/>
      <c r="B49" s="455"/>
      <c r="C49" s="456"/>
      <c r="D49" s="456"/>
      <c r="E49" s="456"/>
      <c r="F49" s="456"/>
      <c r="G49" s="457"/>
      <c r="H49" s="156"/>
      <c r="I49" s="156"/>
      <c r="J49" s="151"/>
      <c r="K49" s="245"/>
      <c r="L49" s="152"/>
      <c r="M49" s="26"/>
      <c r="N49" s="218">
        <f t="shared" si="0"/>
        <v>0</v>
      </c>
      <c r="O49" s="234"/>
      <c r="P49" s="192">
        <f t="shared" si="2"/>
        <v>0</v>
      </c>
      <c r="Q49" s="219"/>
    </row>
    <row r="50" spans="1:17" s="29" customFormat="1" x14ac:dyDescent="0.2">
      <c r="A50" s="2"/>
      <c r="B50" s="455"/>
      <c r="C50" s="456"/>
      <c r="D50" s="456"/>
      <c r="E50" s="456"/>
      <c r="F50" s="456"/>
      <c r="G50" s="457"/>
      <c r="H50" s="156"/>
      <c r="I50" s="156"/>
      <c r="J50" s="151"/>
      <c r="K50" s="245"/>
      <c r="L50" s="152"/>
      <c r="M50" s="26"/>
      <c r="N50" s="218">
        <f t="shared" si="0"/>
        <v>0</v>
      </c>
      <c r="O50" s="234"/>
      <c r="P50" s="192">
        <f t="shared" si="2"/>
        <v>0</v>
      </c>
      <c r="Q50" s="190"/>
    </row>
    <row r="51" spans="1:17" s="29" customFormat="1" x14ac:dyDescent="0.2">
      <c r="A51" s="2"/>
      <c r="B51" s="464"/>
      <c r="C51" s="464"/>
      <c r="D51" s="464"/>
      <c r="E51" s="464"/>
      <c r="F51" s="464"/>
      <c r="G51" s="464"/>
      <c r="H51" s="155"/>
      <c r="I51" s="155"/>
      <c r="J51" s="151"/>
      <c r="K51" s="245"/>
      <c r="L51" s="152"/>
      <c r="M51" s="26"/>
      <c r="N51" s="218">
        <f t="shared" si="0"/>
        <v>0</v>
      </c>
      <c r="O51" s="234"/>
      <c r="P51" s="192">
        <f t="shared" si="2"/>
        <v>0</v>
      </c>
      <c r="Q51" s="190"/>
    </row>
    <row r="52" spans="1:17" s="29" customFormat="1" x14ac:dyDescent="0.2">
      <c r="A52" s="2"/>
      <c r="B52" s="464"/>
      <c r="C52" s="464"/>
      <c r="D52" s="464"/>
      <c r="E52" s="464"/>
      <c r="F52" s="464"/>
      <c r="G52" s="464"/>
      <c r="H52" s="155"/>
      <c r="I52" s="155"/>
      <c r="J52" s="151"/>
      <c r="K52" s="245"/>
      <c r="L52" s="152"/>
      <c r="M52" s="26"/>
      <c r="N52" s="218">
        <f t="shared" si="0"/>
        <v>0</v>
      </c>
      <c r="O52" s="234"/>
      <c r="P52" s="192">
        <f t="shared" si="2"/>
        <v>0</v>
      </c>
      <c r="Q52" s="190"/>
    </row>
    <row r="53" spans="1:17" s="29" customFormat="1" x14ac:dyDescent="0.2">
      <c r="A53" s="2"/>
      <c r="B53" s="464"/>
      <c r="C53" s="464"/>
      <c r="D53" s="464"/>
      <c r="E53" s="464"/>
      <c r="F53" s="464"/>
      <c r="G53" s="464"/>
      <c r="H53" s="155"/>
      <c r="I53" s="155"/>
      <c r="J53" s="151"/>
      <c r="K53" s="245"/>
      <c r="L53" s="152"/>
      <c r="M53" s="26"/>
      <c r="N53" s="218">
        <f t="shared" si="0"/>
        <v>0</v>
      </c>
      <c r="O53" s="234"/>
      <c r="P53" s="192">
        <f t="shared" si="2"/>
        <v>0</v>
      </c>
      <c r="Q53" s="190"/>
    </row>
    <row r="54" spans="1:17" s="29" customFormat="1" x14ac:dyDescent="0.2">
      <c r="A54" s="2"/>
      <c r="B54" s="464"/>
      <c r="C54" s="464"/>
      <c r="D54" s="464"/>
      <c r="E54" s="464"/>
      <c r="F54" s="464"/>
      <c r="G54" s="464"/>
      <c r="H54" s="153"/>
      <c r="I54" s="153"/>
      <c r="J54" s="151"/>
      <c r="K54" s="245"/>
      <c r="L54" s="152"/>
      <c r="M54" s="26"/>
      <c r="N54" s="218">
        <f t="shared" si="0"/>
        <v>0</v>
      </c>
      <c r="O54" s="234"/>
      <c r="P54" s="192">
        <f t="shared" si="2"/>
        <v>0</v>
      </c>
      <c r="Q54" s="190"/>
    </row>
    <row r="55" spans="1:17" s="29" customFormat="1" x14ac:dyDescent="0.2">
      <c r="A55" s="2"/>
      <c r="B55" s="464"/>
      <c r="C55" s="464"/>
      <c r="D55" s="464"/>
      <c r="E55" s="464"/>
      <c r="F55" s="464"/>
      <c r="G55" s="464"/>
      <c r="H55" s="153"/>
      <c r="I55" s="153"/>
      <c r="J55" s="151"/>
      <c r="K55" s="245"/>
      <c r="L55" s="152"/>
      <c r="M55" s="26"/>
      <c r="N55" s="220">
        <f t="shared" si="0"/>
        <v>0</v>
      </c>
      <c r="O55" s="234"/>
      <c r="P55" s="192">
        <f t="shared" si="2"/>
        <v>0</v>
      </c>
      <c r="Q55" s="190"/>
    </row>
    <row r="56" spans="1:17" s="29" customFormat="1" ht="39" customHeight="1" x14ac:dyDescent="0.2">
      <c r="A56" s="31">
        <v>3</v>
      </c>
      <c r="B56" s="479" t="s">
        <v>7</v>
      </c>
      <c r="C56" s="480"/>
      <c r="D56" s="480"/>
      <c r="E56" s="480"/>
      <c r="F56" s="480"/>
      <c r="G56" s="481"/>
      <c r="H56" s="36"/>
      <c r="I56" s="36"/>
      <c r="J56" s="33">
        <f>SUM(J57:J86)</f>
        <v>0</v>
      </c>
      <c r="K56" s="33"/>
      <c r="L56" s="34"/>
      <c r="M56" s="34"/>
      <c r="N56" s="33">
        <f>SUM(N57:N86)</f>
        <v>0</v>
      </c>
      <c r="O56" s="221">
        <f>SUM(O57:O86)</f>
        <v>0</v>
      </c>
      <c r="P56" s="33">
        <f>N56+O56</f>
        <v>0</v>
      </c>
      <c r="Q56" s="34"/>
    </row>
    <row r="57" spans="1:17" s="29" customFormat="1" x14ac:dyDescent="0.2">
      <c r="A57" s="2"/>
      <c r="B57" s="455"/>
      <c r="C57" s="456"/>
      <c r="D57" s="456"/>
      <c r="E57" s="456"/>
      <c r="F57" s="456"/>
      <c r="G57" s="457"/>
      <c r="H57" s="155"/>
      <c r="I57" s="155"/>
      <c r="J57" s="151"/>
      <c r="K57" s="245"/>
      <c r="L57" s="152"/>
      <c r="M57" s="26"/>
      <c r="N57" s="222">
        <f t="shared" si="0"/>
        <v>0</v>
      </c>
      <c r="O57" s="234"/>
      <c r="P57" s="192">
        <f>N57+O57</f>
        <v>0</v>
      </c>
      <c r="Q57" s="190"/>
    </row>
    <row r="58" spans="1:17" s="29" customFormat="1" x14ac:dyDescent="0.2">
      <c r="A58" s="2"/>
      <c r="B58" s="455"/>
      <c r="C58" s="456"/>
      <c r="D58" s="456"/>
      <c r="E58" s="456"/>
      <c r="F58" s="456"/>
      <c r="G58" s="457"/>
      <c r="H58" s="155"/>
      <c r="I58" s="155"/>
      <c r="J58" s="151"/>
      <c r="K58" s="245"/>
      <c r="L58" s="152"/>
      <c r="M58" s="26"/>
      <c r="N58" s="218">
        <f t="shared" si="0"/>
        <v>0</v>
      </c>
      <c r="O58" s="234"/>
      <c r="P58" s="192">
        <f t="shared" ref="P58:P86" si="3">N58+O58</f>
        <v>0</v>
      </c>
      <c r="Q58" s="190"/>
    </row>
    <row r="59" spans="1:17" s="29" customFormat="1" x14ac:dyDescent="0.2">
      <c r="A59" s="2"/>
      <c r="B59" s="455"/>
      <c r="C59" s="456"/>
      <c r="D59" s="456"/>
      <c r="E59" s="456"/>
      <c r="F59" s="456"/>
      <c r="G59" s="457"/>
      <c r="H59" s="155"/>
      <c r="I59" s="155"/>
      <c r="J59" s="151"/>
      <c r="K59" s="245"/>
      <c r="L59" s="152"/>
      <c r="M59" s="26"/>
      <c r="N59" s="218">
        <f t="shared" si="0"/>
        <v>0</v>
      </c>
      <c r="O59" s="234"/>
      <c r="P59" s="192">
        <f t="shared" si="3"/>
        <v>0</v>
      </c>
      <c r="Q59" s="190"/>
    </row>
    <row r="60" spans="1:17" s="29" customFormat="1" x14ac:dyDescent="0.2">
      <c r="A60" s="2"/>
      <c r="B60" s="455"/>
      <c r="C60" s="456"/>
      <c r="D60" s="456"/>
      <c r="E60" s="456"/>
      <c r="F60" s="456"/>
      <c r="G60" s="457"/>
      <c r="H60" s="155"/>
      <c r="I60" s="155"/>
      <c r="J60" s="151"/>
      <c r="K60" s="245"/>
      <c r="L60" s="152"/>
      <c r="M60" s="26"/>
      <c r="N60" s="218">
        <f t="shared" si="0"/>
        <v>0</v>
      </c>
      <c r="O60" s="234"/>
      <c r="P60" s="192">
        <f t="shared" si="3"/>
        <v>0</v>
      </c>
      <c r="Q60" s="190"/>
    </row>
    <row r="61" spans="1:17" s="29" customFormat="1" x14ac:dyDescent="0.2">
      <c r="A61" s="2"/>
      <c r="B61" s="455"/>
      <c r="C61" s="456"/>
      <c r="D61" s="456"/>
      <c r="E61" s="456"/>
      <c r="F61" s="456"/>
      <c r="G61" s="457"/>
      <c r="H61" s="155"/>
      <c r="I61" s="155"/>
      <c r="J61" s="151"/>
      <c r="K61" s="245"/>
      <c r="L61" s="152"/>
      <c r="M61" s="26"/>
      <c r="N61" s="218">
        <f t="shared" si="0"/>
        <v>0</v>
      </c>
      <c r="O61" s="234"/>
      <c r="P61" s="192">
        <f t="shared" si="3"/>
        <v>0</v>
      </c>
      <c r="Q61" s="190"/>
    </row>
    <row r="62" spans="1:17" s="29" customFormat="1" x14ac:dyDescent="0.2">
      <c r="A62" s="2"/>
      <c r="B62" s="455"/>
      <c r="C62" s="456"/>
      <c r="D62" s="456"/>
      <c r="E62" s="456"/>
      <c r="F62" s="456"/>
      <c r="G62" s="457"/>
      <c r="H62" s="155"/>
      <c r="I62" s="155"/>
      <c r="J62" s="151"/>
      <c r="K62" s="245"/>
      <c r="L62" s="152"/>
      <c r="M62" s="26"/>
      <c r="N62" s="218">
        <f t="shared" si="0"/>
        <v>0</v>
      </c>
      <c r="O62" s="234"/>
      <c r="P62" s="192">
        <f t="shared" si="3"/>
        <v>0</v>
      </c>
      <c r="Q62" s="190"/>
    </row>
    <row r="63" spans="1:17" s="37" customFormat="1" ht="15.75" x14ac:dyDescent="0.2">
      <c r="A63" s="2"/>
      <c r="B63" s="455"/>
      <c r="C63" s="456"/>
      <c r="D63" s="456"/>
      <c r="E63" s="456"/>
      <c r="F63" s="456"/>
      <c r="G63" s="457"/>
      <c r="H63" s="155"/>
      <c r="I63" s="155"/>
      <c r="J63" s="151"/>
      <c r="K63" s="245"/>
      <c r="L63" s="152"/>
      <c r="M63" s="26"/>
      <c r="N63" s="218">
        <f t="shared" si="0"/>
        <v>0</v>
      </c>
      <c r="O63" s="234"/>
      <c r="P63" s="192">
        <f t="shared" si="3"/>
        <v>0</v>
      </c>
      <c r="Q63" s="219"/>
    </row>
    <row r="64" spans="1:17" s="25" customFormat="1" ht="15.75" x14ac:dyDescent="0.2">
      <c r="A64" s="2"/>
      <c r="B64" s="455"/>
      <c r="C64" s="456"/>
      <c r="D64" s="456"/>
      <c r="E64" s="456"/>
      <c r="F64" s="456"/>
      <c r="G64" s="457"/>
      <c r="H64" s="155"/>
      <c r="I64" s="155"/>
      <c r="J64" s="151"/>
      <c r="K64" s="245"/>
      <c r="L64" s="152"/>
      <c r="M64" s="26"/>
      <c r="N64" s="218">
        <f t="shared" si="0"/>
        <v>0</v>
      </c>
      <c r="O64" s="234"/>
      <c r="P64" s="192">
        <f t="shared" si="3"/>
        <v>0</v>
      </c>
      <c r="Q64" s="219"/>
    </row>
    <row r="65" spans="1:17" s="8" customFormat="1" x14ac:dyDescent="0.2">
      <c r="A65" s="2"/>
      <c r="B65" s="455"/>
      <c r="C65" s="456"/>
      <c r="D65" s="456"/>
      <c r="E65" s="456"/>
      <c r="F65" s="456"/>
      <c r="G65" s="457"/>
      <c r="H65" s="155"/>
      <c r="I65" s="155"/>
      <c r="J65" s="151"/>
      <c r="K65" s="245"/>
      <c r="L65" s="152"/>
      <c r="M65" s="26"/>
      <c r="N65" s="218">
        <f t="shared" si="0"/>
        <v>0</v>
      </c>
      <c r="O65" s="234"/>
      <c r="P65" s="192">
        <f t="shared" si="3"/>
        <v>0</v>
      </c>
      <c r="Q65" s="30"/>
    </row>
    <row r="66" spans="1:17" s="25" customFormat="1" ht="15.75" x14ac:dyDescent="0.2">
      <c r="A66" s="2"/>
      <c r="B66" s="455"/>
      <c r="C66" s="456"/>
      <c r="D66" s="456"/>
      <c r="E66" s="456"/>
      <c r="F66" s="456"/>
      <c r="G66" s="457"/>
      <c r="H66" s="155"/>
      <c r="I66" s="155"/>
      <c r="J66" s="151"/>
      <c r="K66" s="245"/>
      <c r="L66" s="152"/>
      <c r="M66" s="26"/>
      <c r="N66" s="218">
        <f t="shared" si="0"/>
        <v>0</v>
      </c>
      <c r="O66" s="234"/>
      <c r="P66" s="192">
        <f t="shared" si="3"/>
        <v>0</v>
      </c>
      <c r="Q66" s="219"/>
    </row>
    <row r="67" spans="1:17" s="29" customFormat="1" x14ac:dyDescent="0.2">
      <c r="A67" s="2"/>
      <c r="B67" s="455"/>
      <c r="C67" s="456"/>
      <c r="D67" s="456"/>
      <c r="E67" s="456"/>
      <c r="F67" s="456"/>
      <c r="G67" s="457"/>
      <c r="H67" s="155"/>
      <c r="I67" s="155"/>
      <c r="J67" s="151"/>
      <c r="K67" s="245"/>
      <c r="L67" s="152"/>
      <c r="M67" s="26"/>
      <c r="N67" s="218">
        <f t="shared" si="0"/>
        <v>0</v>
      </c>
      <c r="O67" s="234"/>
      <c r="P67" s="192">
        <f t="shared" si="3"/>
        <v>0</v>
      </c>
      <c r="Q67" s="190"/>
    </row>
    <row r="68" spans="1:17" s="25" customFormat="1" ht="15.75" x14ac:dyDescent="0.2">
      <c r="A68" s="2"/>
      <c r="B68" s="455"/>
      <c r="C68" s="456"/>
      <c r="D68" s="456"/>
      <c r="E68" s="456"/>
      <c r="F68" s="456"/>
      <c r="G68" s="457"/>
      <c r="H68" s="155"/>
      <c r="I68" s="155"/>
      <c r="J68" s="151"/>
      <c r="K68" s="245"/>
      <c r="L68" s="152"/>
      <c r="M68" s="26"/>
      <c r="N68" s="218">
        <f t="shared" si="0"/>
        <v>0</v>
      </c>
      <c r="O68" s="234"/>
      <c r="P68" s="192">
        <f t="shared" si="3"/>
        <v>0</v>
      </c>
      <c r="Q68" s="219"/>
    </row>
    <row r="69" spans="1:17" s="29" customFormat="1" x14ac:dyDescent="0.2">
      <c r="A69" s="2"/>
      <c r="B69" s="455"/>
      <c r="C69" s="456"/>
      <c r="D69" s="456"/>
      <c r="E69" s="456"/>
      <c r="F69" s="456"/>
      <c r="G69" s="457"/>
      <c r="H69" s="155"/>
      <c r="I69" s="155"/>
      <c r="J69" s="151"/>
      <c r="K69" s="245"/>
      <c r="L69" s="152"/>
      <c r="M69" s="26"/>
      <c r="N69" s="218">
        <f t="shared" si="0"/>
        <v>0</v>
      </c>
      <c r="O69" s="234"/>
      <c r="P69" s="192">
        <f t="shared" si="3"/>
        <v>0</v>
      </c>
      <c r="Q69" s="190"/>
    </row>
    <row r="70" spans="1:17" s="29" customFormat="1" x14ac:dyDescent="0.2">
      <c r="A70" s="2"/>
      <c r="B70" s="455"/>
      <c r="C70" s="456"/>
      <c r="D70" s="456"/>
      <c r="E70" s="456"/>
      <c r="F70" s="456"/>
      <c r="G70" s="457"/>
      <c r="H70" s="155"/>
      <c r="I70" s="155"/>
      <c r="J70" s="151"/>
      <c r="K70" s="245"/>
      <c r="L70" s="152"/>
      <c r="M70" s="26"/>
      <c r="N70" s="218">
        <f t="shared" ref="N70:N132" si="4">IF(M70="Yes",J70,0)</f>
        <v>0</v>
      </c>
      <c r="O70" s="234"/>
      <c r="P70" s="192">
        <f t="shared" si="3"/>
        <v>0</v>
      </c>
      <c r="Q70" s="190"/>
    </row>
    <row r="71" spans="1:17" s="29" customFormat="1" x14ac:dyDescent="0.2">
      <c r="A71" s="2"/>
      <c r="B71" s="455"/>
      <c r="C71" s="456"/>
      <c r="D71" s="456"/>
      <c r="E71" s="456"/>
      <c r="F71" s="456"/>
      <c r="G71" s="457"/>
      <c r="H71" s="155"/>
      <c r="I71" s="155"/>
      <c r="J71" s="151"/>
      <c r="K71" s="245"/>
      <c r="L71" s="152"/>
      <c r="M71" s="26"/>
      <c r="N71" s="218">
        <f t="shared" si="4"/>
        <v>0</v>
      </c>
      <c r="O71" s="234"/>
      <c r="P71" s="192">
        <f t="shared" si="3"/>
        <v>0</v>
      </c>
      <c r="Q71" s="190"/>
    </row>
    <row r="72" spans="1:17" s="29" customFormat="1" x14ac:dyDescent="0.2">
      <c r="A72" s="2"/>
      <c r="B72" s="455"/>
      <c r="C72" s="456"/>
      <c r="D72" s="456"/>
      <c r="E72" s="456"/>
      <c r="F72" s="456"/>
      <c r="G72" s="457"/>
      <c r="H72" s="155"/>
      <c r="I72" s="155"/>
      <c r="J72" s="151"/>
      <c r="K72" s="245"/>
      <c r="L72" s="152"/>
      <c r="M72" s="26"/>
      <c r="N72" s="218">
        <f t="shared" si="4"/>
        <v>0</v>
      </c>
      <c r="O72" s="234"/>
      <c r="P72" s="192">
        <f t="shared" si="3"/>
        <v>0</v>
      </c>
      <c r="Q72" s="190"/>
    </row>
    <row r="73" spans="1:17" s="29" customFormat="1" x14ac:dyDescent="0.2">
      <c r="A73" s="2"/>
      <c r="B73" s="455"/>
      <c r="C73" s="456"/>
      <c r="D73" s="456"/>
      <c r="E73" s="456"/>
      <c r="F73" s="456"/>
      <c r="G73" s="457"/>
      <c r="H73" s="155"/>
      <c r="I73" s="155"/>
      <c r="J73" s="151"/>
      <c r="K73" s="245"/>
      <c r="L73" s="152"/>
      <c r="M73" s="26"/>
      <c r="N73" s="218">
        <f t="shared" si="4"/>
        <v>0</v>
      </c>
      <c r="O73" s="234"/>
      <c r="P73" s="192">
        <f t="shared" si="3"/>
        <v>0</v>
      </c>
      <c r="Q73" s="190"/>
    </row>
    <row r="74" spans="1:17" s="25" customFormat="1" ht="15.75" x14ac:dyDescent="0.2">
      <c r="A74" s="2"/>
      <c r="B74" s="455"/>
      <c r="C74" s="456"/>
      <c r="D74" s="456"/>
      <c r="E74" s="456"/>
      <c r="F74" s="456"/>
      <c r="G74" s="457"/>
      <c r="H74" s="155"/>
      <c r="I74" s="155"/>
      <c r="J74" s="151"/>
      <c r="K74" s="245"/>
      <c r="L74" s="152"/>
      <c r="M74" s="26"/>
      <c r="N74" s="218">
        <f t="shared" si="4"/>
        <v>0</v>
      </c>
      <c r="O74" s="234"/>
      <c r="P74" s="192">
        <f t="shared" si="3"/>
        <v>0</v>
      </c>
      <c r="Q74" s="219"/>
    </row>
    <row r="75" spans="1:17" s="29" customFormat="1" x14ac:dyDescent="0.2">
      <c r="A75" s="2"/>
      <c r="B75" s="455"/>
      <c r="C75" s="456"/>
      <c r="D75" s="456"/>
      <c r="E75" s="456"/>
      <c r="F75" s="456"/>
      <c r="G75" s="457"/>
      <c r="H75" s="155"/>
      <c r="I75" s="155"/>
      <c r="J75" s="151"/>
      <c r="K75" s="245"/>
      <c r="L75" s="152"/>
      <c r="M75" s="26"/>
      <c r="N75" s="218">
        <f t="shared" si="4"/>
        <v>0</v>
      </c>
      <c r="O75" s="234"/>
      <c r="P75" s="192">
        <f t="shared" si="3"/>
        <v>0</v>
      </c>
      <c r="Q75" s="190"/>
    </row>
    <row r="76" spans="1:17" s="29" customFormat="1" x14ac:dyDescent="0.2">
      <c r="A76" s="2"/>
      <c r="B76" s="455"/>
      <c r="C76" s="456"/>
      <c r="D76" s="456"/>
      <c r="E76" s="456"/>
      <c r="F76" s="456"/>
      <c r="G76" s="457"/>
      <c r="H76" s="155"/>
      <c r="I76" s="155"/>
      <c r="J76" s="151"/>
      <c r="K76" s="245"/>
      <c r="L76" s="152"/>
      <c r="M76" s="26"/>
      <c r="N76" s="218">
        <f t="shared" si="4"/>
        <v>0</v>
      </c>
      <c r="O76" s="234"/>
      <c r="P76" s="192">
        <f t="shared" si="3"/>
        <v>0</v>
      </c>
      <c r="Q76" s="190"/>
    </row>
    <row r="77" spans="1:17" s="29" customFormat="1" x14ac:dyDescent="0.2">
      <c r="A77" s="2"/>
      <c r="B77" s="455"/>
      <c r="C77" s="456"/>
      <c r="D77" s="456"/>
      <c r="E77" s="456"/>
      <c r="F77" s="456"/>
      <c r="G77" s="457"/>
      <c r="H77" s="155"/>
      <c r="I77" s="155"/>
      <c r="J77" s="151"/>
      <c r="K77" s="245"/>
      <c r="L77" s="152"/>
      <c r="M77" s="26"/>
      <c r="N77" s="218">
        <f t="shared" si="4"/>
        <v>0</v>
      </c>
      <c r="O77" s="234"/>
      <c r="P77" s="192">
        <f t="shared" si="3"/>
        <v>0</v>
      </c>
      <c r="Q77" s="190"/>
    </row>
    <row r="78" spans="1:17" s="29" customFormat="1" x14ac:dyDescent="0.2">
      <c r="A78" s="2"/>
      <c r="B78" s="455"/>
      <c r="C78" s="456"/>
      <c r="D78" s="456"/>
      <c r="E78" s="456"/>
      <c r="F78" s="456"/>
      <c r="G78" s="457"/>
      <c r="H78" s="155"/>
      <c r="I78" s="155"/>
      <c r="J78" s="151"/>
      <c r="K78" s="245"/>
      <c r="L78" s="152"/>
      <c r="M78" s="26"/>
      <c r="N78" s="218">
        <f t="shared" si="4"/>
        <v>0</v>
      </c>
      <c r="O78" s="234"/>
      <c r="P78" s="192">
        <f t="shared" si="3"/>
        <v>0</v>
      </c>
      <c r="Q78" s="190"/>
    </row>
    <row r="79" spans="1:17" s="25" customFormat="1" ht="15.75" x14ac:dyDescent="0.2">
      <c r="A79" s="2"/>
      <c r="B79" s="455"/>
      <c r="C79" s="456"/>
      <c r="D79" s="456"/>
      <c r="E79" s="456"/>
      <c r="F79" s="456"/>
      <c r="G79" s="457"/>
      <c r="H79" s="155"/>
      <c r="I79" s="155"/>
      <c r="J79" s="151"/>
      <c r="K79" s="245"/>
      <c r="L79" s="152"/>
      <c r="M79" s="26"/>
      <c r="N79" s="218">
        <f t="shared" si="4"/>
        <v>0</v>
      </c>
      <c r="O79" s="234"/>
      <c r="P79" s="192">
        <f t="shared" si="3"/>
        <v>0</v>
      </c>
      <c r="Q79" s="219"/>
    </row>
    <row r="80" spans="1:17" s="29" customFormat="1" x14ac:dyDescent="0.2">
      <c r="A80" s="2"/>
      <c r="B80" s="455"/>
      <c r="C80" s="456"/>
      <c r="D80" s="456"/>
      <c r="E80" s="456"/>
      <c r="F80" s="456"/>
      <c r="G80" s="457"/>
      <c r="H80" s="155"/>
      <c r="I80" s="155"/>
      <c r="J80" s="151"/>
      <c r="K80" s="245"/>
      <c r="L80" s="152"/>
      <c r="M80" s="26"/>
      <c r="N80" s="218">
        <f t="shared" si="4"/>
        <v>0</v>
      </c>
      <c r="O80" s="234"/>
      <c r="P80" s="192">
        <f t="shared" si="3"/>
        <v>0</v>
      </c>
      <c r="Q80" s="190"/>
    </row>
    <row r="81" spans="1:17" s="29" customFormat="1" x14ac:dyDescent="0.2">
      <c r="A81" s="2"/>
      <c r="B81" s="455"/>
      <c r="C81" s="456"/>
      <c r="D81" s="456"/>
      <c r="E81" s="456"/>
      <c r="F81" s="456"/>
      <c r="G81" s="457"/>
      <c r="H81" s="155"/>
      <c r="I81" s="155"/>
      <c r="J81" s="151"/>
      <c r="K81" s="245"/>
      <c r="L81" s="152"/>
      <c r="M81" s="26"/>
      <c r="N81" s="218">
        <f t="shared" si="4"/>
        <v>0</v>
      </c>
      <c r="O81" s="234"/>
      <c r="P81" s="192">
        <f t="shared" si="3"/>
        <v>0</v>
      </c>
      <c r="Q81" s="190"/>
    </row>
    <row r="82" spans="1:17" s="29" customFormat="1" x14ac:dyDescent="0.2">
      <c r="A82" s="2"/>
      <c r="B82" s="455"/>
      <c r="C82" s="456"/>
      <c r="D82" s="456"/>
      <c r="E82" s="456"/>
      <c r="F82" s="456"/>
      <c r="G82" s="457"/>
      <c r="H82" s="155"/>
      <c r="I82" s="155"/>
      <c r="J82" s="151"/>
      <c r="K82" s="245"/>
      <c r="L82" s="152"/>
      <c r="M82" s="26"/>
      <c r="N82" s="218">
        <f t="shared" si="4"/>
        <v>0</v>
      </c>
      <c r="O82" s="234"/>
      <c r="P82" s="192">
        <f t="shared" si="3"/>
        <v>0</v>
      </c>
      <c r="Q82" s="190"/>
    </row>
    <row r="83" spans="1:17" s="25" customFormat="1" ht="15.75" x14ac:dyDescent="0.2">
      <c r="A83" s="2"/>
      <c r="B83" s="455"/>
      <c r="C83" s="456"/>
      <c r="D83" s="456"/>
      <c r="E83" s="456"/>
      <c r="F83" s="456"/>
      <c r="G83" s="457"/>
      <c r="H83" s="155"/>
      <c r="I83" s="155"/>
      <c r="J83" s="151"/>
      <c r="K83" s="245"/>
      <c r="L83" s="152"/>
      <c r="M83" s="26"/>
      <c r="N83" s="218">
        <f t="shared" si="4"/>
        <v>0</v>
      </c>
      <c r="O83" s="234"/>
      <c r="P83" s="192">
        <f t="shared" si="3"/>
        <v>0</v>
      </c>
      <c r="Q83" s="219"/>
    </row>
    <row r="84" spans="1:17" s="25" customFormat="1" ht="15.75" x14ac:dyDescent="0.2">
      <c r="A84" s="2"/>
      <c r="B84" s="455"/>
      <c r="C84" s="456"/>
      <c r="D84" s="456"/>
      <c r="E84" s="456"/>
      <c r="F84" s="456"/>
      <c r="G84" s="457"/>
      <c r="H84" s="155"/>
      <c r="I84" s="155"/>
      <c r="J84" s="151"/>
      <c r="K84" s="245"/>
      <c r="L84" s="152"/>
      <c r="M84" s="26"/>
      <c r="N84" s="218">
        <f t="shared" si="4"/>
        <v>0</v>
      </c>
      <c r="O84" s="234"/>
      <c r="P84" s="192">
        <f t="shared" si="3"/>
        <v>0</v>
      </c>
      <c r="Q84" s="219"/>
    </row>
    <row r="85" spans="1:17" s="27" customFormat="1" x14ac:dyDescent="0.2">
      <c r="A85" s="2"/>
      <c r="B85" s="455"/>
      <c r="C85" s="456"/>
      <c r="D85" s="456"/>
      <c r="E85" s="456"/>
      <c r="F85" s="456"/>
      <c r="G85" s="457"/>
      <c r="H85" s="155"/>
      <c r="I85" s="155"/>
      <c r="J85" s="151"/>
      <c r="K85" s="245"/>
      <c r="L85" s="152"/>
      <c r="M85" s="26"/>
      <c r="N85" s="218">
        <f t="shared" si="4"/>
        <v>0</v>
      </c>
      <c r="O85" s="234"/>
      <c r="P85" s="192">
        <f t="shared" si="3"/>
        <v>0</v>
      </c>
      <c r="Q85" s="190"/>
    </row>
    <row r="86" spans="1:17" s="27" customFormat="1" x14ac:dyDescent="0.2">
      <c r="A86" s="2"/>
      <c r="B86" s="455"/>
      <c r="C86" s="456"/>
      <c r="D86" s="456"/>
      <c r="E86" s="456"/>
      <c r="F86" s="456"/>
      <c r="G86" s="457"/>
      <c r="H86" s="155"/>
      <c r="I86" s="155"/>
      <c r="J86" s="151"/>
      <c r="K86" s="245"/>
      <c r="L86" s="152"/>
      <c r="M86" s="26"/>
      <c r="N86" s="220">
        <f t="shared" si="4"/>
        <v>0</v>
      </c>
      <c r="O86" s="234"/>
      <c r="P86" s="192">
        <f t="shared" si="3"/>
        <v>0</v>
      </c>
      <c r="Q86" s="190"/>
    </row>
    <row r="87" spans="1:17" s="25" customFormat="1" ht="39" customHeight="1" x14ac:dyDescent="0.2">
      <c r="A87" s="38">
        <v>4</v>
      </c>
      <c r="B87" s="497" t="s">
        <v>4</v>
      </c>
      <c r="C87" s="498"/>
      <c r="D87" s="498"/>
      <c r="E87" s="498"/>
      <c r="F87" s="498"/>
      <c r="G87" s="499"/>
      <c r="H87" s="39"/>
      <c r="I87" s="39"/>
      <c r="J87" s="40">
        <f>J88+J109+J130</f>
        <v>0</v>
      </c>
      <c r="K87" s="40"/>
      <c r="L87" s="41"/>
      <c r="M87" s="34"/>
      <c r="N87" s="33">
        <f>SUM(N88:N151)</f>
        <v>0</v>
      </c>
      <c r="O87" s="221">
        <f>SUM(O88:O151)</f>
        <v>0</v>
      </c>
      <c r="P87" s="33">
        <f>N87+O87</f>
        <v>0</v>
      </c>
      <c r="Q87" s="34"/>
    </row>
    <row r="88" spans="1:17" s="27" customFormat="1" ht="39" customHeight="1" x14ac:dyDescent="0.2">
      <c r="A88" s="18" t="s">
        <v>5</v>
      </c>
      <c r="B88" s="476" t="s">
        <v>16</v>
      </c>
      <c r="C88" s="477"/>
      <c r="D88" s="477"/>
      <c r="E88" s="477"/>
      <c r="F88" s="477"/>
      <c r="G88" s="478"/>
      <c r="H88" s="19"/>
      <c r="I88" s="19"/>
      <c r="J88" s="22">
        <f>SUM(J89:J108)</f>
        <v>0</v>
      </c>
      <c r="K88" s="22"/>
      <c r="L88" s="23"/>
      <c r="M88" s="23"/>
      <c r="N88" s="23"/>
      <c r="O88" s="235"/>
      <c r="P88" s="23"/>
      <c r="Q88" s="23"/>
    </row>
    <row r="89" spans="1:17" s="27" customFormat="1" ht="21.75" customHeight="1" x14ac:dyDescent="0.2">
      <c r="A89" s="2"/>
      <c r="B89" s="464"/>
      <c r="C89" s="464"/>
      <c r="D89" s="464"/>
      <c r="E89" s="464"/>
      <c r="F89" s="464"/>
      <c r="G89" s="464"/>
      <c r="H89" s="156"/>
      <c r="I89" s="156"/>
      <c r="J89" s="151"/>
      <c r="K89" s="321"/>
      <c r="L89" s="152"/>
      <c r="M89" s="26"/>
      <c r="N89" s="218">
        <f t="shared" si="4"/>
        <v>0</v>
      </c>
      <c r="O89" s="234"/>
      <c r="P89" s="190">
        <f>N89+O89</f>
        <v>0</v>
      </c>
      <c r="Q89" s="190"/>
    </row>
    <row r="90" spans="1:17" s="27" customFormat="1" ht="21.75" customHeight="1" x14ac:dyDescent="0.2">
      <c r="A90" s="2"/>
      <c r="B90" s="473"/>
      <c r="C90" s="474"/>
      <c r="D90" s="474"/>
      <c r="E90" s="474"/>
      <c r="F90" s="474"/>
      <c r="G90" s="475"/>
      <c r="H90" s="157"/>
      <c r="I90" s="157"/>
      <c r="J90" s="151"/>
      <c r="K90" s="321"/>
      <c r="L90" s="152"/>
      <c r="M90" s="26"/>
      <c r="N90" s="218">
        <f t="shared" si="4"/>
        <v>0</v>
      </c>
      <c r="O90" s="234"/>
      <c r="P90" s="190">
        <f t="shared" ref="P90:P108" si="5">N90+O90</f>
        <v>0</v>
      </c>
      <c r="Q90" s="190"/>
    </row>
    <row r="91" spans="1:17" s="27" customFormat="1" ht="21.75" customHeight="1" x14ac:dyDescent="0.2">
      <c r="A91" s="2"/>
      <c r="B91" s="455"/>
      <c r="C91" s="456"/>
      <c r="D91" s="456"/>
      <c r="E91" s="456"/>
      <c r="F91" s="456"/>
      <c r="G91" s="457"/>
      <c r="H91" s="155"/>
      <c r="I91" s="155"/>
      <c r="J91" s="151"/>
      <c r="K91" s="321"/>
      <c r="L91" s="152"/>
      <c r="M91" s="26"/>
      <c r="N91" s="218">
        <f t="shared" si="4"/>
        <v>0</v>
      </c>
      <c r="O91" s="234"/>
      <c r="P91" s="190">
        <f t="shared" si="5"/>
        <v>0</v>
      </c>
      <c r="Q91" s="190"/>
    </row>
    <row r="92" spans="1:17" s="27" customFormat="1" ht="21.75" customHeight="1" x14ac:dyDescent="0.2">
      <c r="A92" s="2"/>
      <c r="B92" s="455"/>
      <c r="C92" s="456"/>
      <c r="D92" s="456"/>
      <c r="E92" s="456"/>
      <c r="F92" s="456"/>
      <c r="G92" s="457"/>
      <c r="H92" s="155"/>
      <c r="I92" s="155"/>
      <c r="J92" s="151"/>
      <c r="K92" s="321"/>
      <c r="L92" s="152"/>
      <c r="M92" s="26"/>
      <c r="N92" s="218">
        <f t="shared" si="4"/>
        <v>0</v>
      </c>
      <c r="O92" s="234"/>
      <c r="P92" s="190">
        <f t="shared" si="5"/>
        <v>0</v>
      </c>
      <c r="Q92" s="190"/>
    </row>
    <row r="93" spans="1:17" s="25" customFormat="1" ht="21.75" customHeight="1" x14ac:dyDescent="0.2">
      <c r="A93" s="2"/>
      <c r="B93" s="455"/>
      <c r="C93" s="456"/>
      <c r="D93" s="456"/>
      <c r="E93" s="456"/>
      <c r="F93" s="456"/>
      <c r="G93" s="457"/>
      <c r="H93" s="155"/>
      <c r="I93" s="155"/>
      <c r="J93" s="151"/>
      <c r="K93" s="321"/>
      <c r="L93" s="152"/>
      <c r="M93" s="26"/>
      <c r="N93" s="218">
        <f t="shared" si="4"/>
        <v>0</v>
      </c>
      <c r="O93" s="234"/>
      <c r="P93" s="190">
        <f t="shared" si="5"/>
        <v>0</v>
      </c>
      <c r="Q93" s="219"/>
    </row>
    <row r="94" spans="1:17" s="27" customFormat="1" ht="21.75" customHeight="1" x14ac:dyDescent="0.2">
      <c r="A94" s="2"/>
      <c r="B94" s="455"/>
      <c r="C94" s="456"/>
      <c r="D94" s="456"/>
      <c r="E94" s="456"/>
      <c r="F94" s="456"/>
      <c r="G94" s="457"/>
      <c r="H94" s="155"/>
      <c r="I94" s="155"/>
      <c r="J94" s="151"/>
      <c r="K94" s="321"/>
      <c r="L94" s="152"/>
      <c r="M94" s="26"/>
      <c r="N94" s="218">
        <f t="shared" si="4"/>
        <v>0</v>
      </c>
      <c r="O94" s="234"/>
      <c r="P94" s="190">
        <f t="shared" si="5"/>
        <v>0</v>
      </c>
      <c r="Q94" s="190"/>
    </row>
    <row r="95" spans="1:17" s="27" customFormat="1" ht="21.75" customHeight="1" x14ac:dyDescent="0.2">
      <c r="A95" s="2"/>
      <c r="B95" s="455"/>
      <c r="C95" s="456"/>
      <c r="D95" s="456"/>
      <c r="E95" s="456"/>
      <c r="F95" s="456"/>
      <c r="G95" s="457"/>
      <c r="H95" s="155"/>
      <c r="I95" s="155"/>
      <c r="J95" s="151"/>
      <c r="K95" s="321"/>
      <c r="L95" s="152"/>
      <c r="M95" s="26"/>
      <c r="N95" s="218">
        <f t="shared" si="4"/>
        <v>0</v>
      </c>
      <c r="O95" s="234"/>
      <c r="P95" s="190">
        <f t="shared" si="5"/>
        <v>0</v>
      </c>
      <c r="Q95" s="190"/>
    </row>
    <row r="96" spans="1:17" s="27" customFormat="1" ht="21.75" customHeight="1" x14ac:dyDescent="0.2">
      <c r="A96" s="2"/>
      <c r="B96" s="455"/>
      <c r="C96" s="456"/>
      <c r="D96" s="456"/>
      <c r="E96" s="456"/>
      <c r="F96" s="456"/>
      <c r="G96" s="457"/>
      <c r="H96" s="155"/>
      <c r="I96" s="155"/>
      <c r="J96" s="151"/>
      <c r="K96" s="321"/>
      <c r="L96" s="152"/>
      <c r="M96" s="26"/>
      <c r="N96" s="218">
        <f t="shared" si="4"/>
        <v>0</v>
      </c>
      <c r="O96" s="234"/>
      <c r="P96" s="190">
        <f t="shared" si="5"/>
        <v>0</v>
      </c>
      <c r="Q96" s="190"/>
    </row>
    <row r="97" spans="1:17" s="25" customFormat="1" ht="21.75" customHeight="1" x14ac:dyDescent="0.2">
      <c r="A97" s="2"/>
      <c r="B97" s="455"/>
      <c r="C97" s="456"/>
      <c r="D97" s="456"/>
      <c r="E97" s="456"/>
      <c r="F97" s="456"/>
      <c r="G97" s="457"/>
      <c r="H97" s="155"/>
      <c r="I97" s="155"/>
      <c r="J97" s="151"/>
      <c r="K97" s="321"/>
      <c r="L97" s="152"/>
      <c r="M97" s="26"/>
      <c r="N97" s="218">
        <f t="shared" si="4"/>
        <v>0</v>
      </c>
      <c r="O97" s="234"/>
      <c r="P97" s="190">
        <f t="shared" si="5"/>
        <v>0</v>
      </c>
      <c r="Q97" s="219"/>
    </row>
    <row r="98" spans="1:17" s="29" customFormat="1" ht="21.75" customHeight="1" x14ac:dyDescent="0.2">
      <c r="A98" s="2"/>
      <c r="B98" s="455"/>
      <c r="C98" s="456"/>
      <c r="D98" s="456"/>
      <c r="E98" s="456"/>
      <c r="F98" s="456"/>
      <c r="G98" s="457"/>
      <c r="H98" s="155"/>
      <c r="I98" s="155"/>
      <c r="J98" s="151"/>
      <c r="K98" s="321"/>
      <c r="L98" s="152"/>
      <c r="M98" s="26"/>
      <c r="N98" s="218">
        <f t="shared" si="4"/>
        <v>0</v>
      </c>
      <c r="O98" s="234"/>
      <c r="P98" s="190">
        <f t="shared" si="5"/>
        <v>0</v>
      </c>
      <c r="Q98" s="190"/>
    </row>
    <row r="99" spans="1:17" s="29" customFormat="1" ht="21.75" customHeight="1" x14ac:dyDescent="0.2">
      <c r="A99" s="2"/>
      <c r="B99" s="455"/>
      <c r="C99" s="456"/>
      <c r="D99" s="456"/>
      <c r="E99" s="456"/>
      <c r="F99" s="456"/>
      <c r="G99" s="457"/>
      <c r="H99" s="155"/>
      <c r="I99" s="155"/>
      <c r="J99" s="151"/>
      <c r="K99" s="321"/>
      <c r="L99" s="152"/>
      <c r="M99" s="26"/>
      <c r="N99" s="218">
        <f t="shared" si="4"/>
        <v>0</v>
      </c>
      <c r="O99" s="234"/>
      <c r="P99" s="190">
        <f t="shared" si="5"/>
        <v>0</v>
      </c>
      <c r="Q99" s="190"/>
    </row>
    <row r="100" spans="1:17" s="27" customFormat="1" ht="21.75" customHeight="1" x14ac:dyDescent="0.2">
      <c r="A100" s="2"/>
      <c r="B100" s="455"/>
      <c r="C100" s="456"/>
      <c r="D100" s="456"/>
      <c r="E100" s="456"/>
      <c r="F100" s="456"/>
      <c r="G100" s="457"/>
      <c r="H100" s="155"/>
      <c r="I100" s="155"/>
      <c r="J100" s="151"/>
      <c r="K100" s="321"/>
      <c r="L100" s="152"/>
      <c r="M100" s="26"/>
      <c r="N100" s="218">
        <f t="shared" si="4"/>
        <v>0</v>
      </c>
      <c r="O100" s="234"/>
      <c r="P100" s="190">
        <f t="shared" si="5"/>
        <v>0</v>
      </c>
      <c r="Q100" s="190"/>
    </row>
    <row r="101" spans="1:17" s="27" customFormat="1" ht="21.75" customHeight="1" x14ac:dyDescent="0.2">
      <c r="A101" s="2"/>
      <c r="B101" s="455"/>
      <c r="C101" s="456"/>
      <c r="D101" s="456"/>
      <c r="E101" s="456"/>
      <c r="F101" s="456"/>
      <c r="G101" s="457"/>
      <c r="H101" s="155"/>
      <c r="I101" s="155"/>
      <c r="J101" s="151"/>
      <c r="K101" s="321"/>
      <c r="L101" s="152"/>
      <c r="M101" s="26"/>
      <c r="N101" s="218">
        <f t="shared" si="4"/>
        <v>0</v>
      </c>
      <c r="O101" s="234"/>
      <c r="P101" s="190">
        <f t="shared" si="5"/>
        <v>0</v>
      </c>
      <c r="Q101" s="190"/>
    </row>
    <row r="102" spans="1:17" s="27" customFormat="1" ht="21.75" customHeight="1" x14ac:dyDescent="0.2">
      <c r="A102" s="2"/>
      <c r="B102" s="455"/>
      <c r="C102" s="456"/>
      <c r="D102" s="456"/>
      <c r="E102" s="456"/>
      <c r="F102" s="456"/>
      <c r="G102" s="457"/>
      <c r="H102" s="155"/>
      <c r="I102" s="155"/>
      <c r="J102" s="151"/>
      <c r="K102" s="321"/>
      <c r="L102" s="152"/>
      <c r="M102" s="26"/>
      <c r="N102" s="218">
        <f t="shared" si="4"/>
        <v>0</v>
      </c>
      <c r="O102" s="234"/>
      <c r="P102" s="190">
        <f t="shared" si="5"/>
        <v>0</v>
      </c>
      <c r="Q102" s="190"/>
    </row>
    <row r="103" spans="1:17" s="25" customFormat="1" ht="21.75" customHeight="1" x14ac:dyDescent="0.2">
      <c r="A103" s="2"/>
      <c r="B103" s="455"/>
      <c r="C103" s="456"/>
      <c r="D103" s="456"/>
      <c r="E103" s="456"/>
      <c r="F103" s="456"/>
      <c r="G103" s="457"/>
      <c r="H103" s="155"/>
      <c r="I103" s="155"/>
      <c r="J103" s="151"/>
      <c r="K103" s="321"/>
      <c r="L103" s="152"/>
      <c r="M103" s="26"/>
      <c r="N103" s="218">
        <f t="shared" si="4"/>
        <v>0</v>
      </c>
      <c r="O103" s="234"/>
      <c r="P103" s="190">
        <f t="shared" si="5"/>
        <v>0</v>
      </c>
      <c r="Q103" s="219"/>
    </row>
    <row r="104" spans="1:17" s="29" customFormat="1" ht="21.75" customHeight="1" x14ac:dyDescent="0.2">
      <c r="A104" s="2"/>
      <c r="B104" s="455"/>
      <c r="C104" s="456"/>
      <c r="D104" s="456"/>
      <c r="E104" s="456"/>
      <c r="F104" s="456"/>
      <c r="G104" s="457"/>
      <c r="H104" s="155"/>
      <c r="I104" s="155"/>
      <c r="J104" s="151"/>
      <c r="K104" s="321"/>
      <c r="L104" s="152"/>
      <c r="M104" s="26"/>
      <c r="N104" s="218">
        <f t="shared" si="4"/>
        <v>0</v>
      </c>
      <c r="O104" s="234"/>
      <c r="P104" s="190">
        <f t="shared" si="5"/>
        <v>0</v>
      </c>
      <c r="Q104" s="190"/>
    </row>
    <row r="105" spans="1:17" s="29" customFormat="1" ht="21.75" customHeight="1" x14ac:dyDescent="0.2">
      <c r="A105" s="2"/>
      <c r="B105" s="455"/>
      <c r="C105" s="456"/>
      <c r="D105" s="456"/>
      <c r="E105" s="456"/>
      <c r="F105" s="456"/>
      <c r="G105" s="457"/>
      <c r="H105" s="155"/>
      <c r="I105" s="155"/>
      <c r="J105" s="151"/>
      <c r="K105" s="321"/>
      <c r="L105" s="152"/>
      <c r="M105" s="26"/>
      <c r="N105" s="218">
        <f t="shared" si="4"/>
        <v>0</v>
      </c>
      <c r="O105" s="234"/>
      <c r="P105" s="190">
        <f t="shared" si="5"/>
        <v>0</v>
      </c>
      <c r="Q105" s="190"/>
    </row>
    <row r="106" spans="1:17" s="25" customFormat="1" ht="21.75" customHeight="1" x14ac:dyDescent="0.2">
      <c r="A106" s="2"/>
      <c r="B106" s="455"/>
      <c r="C106" s="456"/>
      <c r="D106" s="456"/>
      <c r="E106" s="456"/>
      <c r="F106" s="456"/>
      <c r="G106" s="457"/>
      <c r="H106" s="155"/>
      <c r="I106" s="155"/>
      <c r="J106" s="151"/>
      <c r="K106" s="321"/>
      <c r="L106" s="152"/>
      <c r="M106" s="26"/>
      <c r="N106" s="218">
        <f t="shared" si="4"/>
        <v>0</v>
      </c>
      <c r="O106" s="234"/>
      <c r="P106" s="190">
        <f t="shared" si="5"/>
        <v>0</v>
      </c>
      <c r="Q106" s="219"/>
    </row>
    <row r="107" spans="1:17" s="25" customFormat="1" ht="21.75" customHeight="1" x14ac:dyDescent="0.2">
      <c r="A107" s="2"/>
      <c r="B107" s="455"/>
      <c r="C107" s="456"/>
      <c r="D107" s="456"/>
      <c r="E107" s="456"/>
      <c r="F107" s="456"/>
      <c r="G107" s="457"/>
      <c r="H107" s="155"/>
      <c r="I107" s="155"/>
      <c r="J107" s="151"/>
      <c r="K107" s="321"/>
      <c r="L107" s="152"/>
      <c r="M107" s="26"/>
      <c r="N107" s="218">
        <f t="shared" si="4"/>
        <v>0</v>
      </c>
      <c r="O107" s="234"/>
      <c r="P107" s="190">
        <f t="shared" si="5"/>
        <v>0</v>
      </c>
      <c r="Q107" s="219"/>
    </row>
    <row r="108" spans="1:17" s="29" customFormat="1" ht="21.75" customHeight="1" x14ac:dyDescent="0.2">
      <c r="A108" s="2"/>
      <c r="B108" s="455"/>
      <c r="C108" s="456"/>
      <c r="D108" s="456"/>
      <c r="E108" s="456"/>
      <c r="F108" s="456"/>
      <c r="G108" s="457"/>
      <c r="H108" s="155"/>
      <c r="I108" s="155"/>
      <c r="J108" s="151"/>
      <c r="K108" s="321"/>
      <c r="L108" s="152"/>
      <c r="M108" s="26"/>
      <c r="N108" s="218">
        <f t="shared" si="4"/>
        <v>0</v>
      </c>
      <c r="O108" s="234"/>
      <c r="P108" s="190">
        <f t="shared" si="5"/>
        <v>0</v>
      </c>
      <c r="Q108" s="190"/>
    </row>
    <row r="109" spans="1:17" s="29" customFormat="1" ht="39" customHeight="1" x14ac:dyDescent="0.2">
      <c r="A109" s="18" t="s">
        <v>6</v>
      </c>
      <c r="B109" s="476" t="s">
        <v>21</v>
      </c>
      <c r="C109" s="477"/>
      <c r="D109" s="477"/>
      <c r="E109" s="477"/>
      <c r="F109" s="477"/>
      <c r="G109" s="478"/>
      <c r="H109" s="19"/>
      <c r="I109" s="19"/>
      <c r="J109" s="22">
        <f>SUM(J110:J129)</f>
        <v>0</v>
      </c>
      <c r="K109" s="22"/>
      <c r="L109" s="23"/>
      <c r="M109" s="23"/>
      <c r="N109" s="23"/>
      <c r="O109" s="235"/>
      <c r="P109" s="23"/>
      <c r="Q109" s="23"/>
    </row>
    <row r="110" spans="1:17" s="25" customFormat="1" ht="15.75" x14ac:dyDescent="0.2">
      <c r="A110" s="2"/>
      <c r="B110" s="455"/>
      <c r="C110" s="456"/>
      <c r="D110" s="456"/>
      <c r="E110" s="456"/>
      <c r="F110" s="456"/>
      <c r="G110" s="457"/>
      <c r="H110" s="153"/>
      <c r="I110" s="153"/>
      <c r="J110" s="151"/>
      <c r="K110" s="245"/>
      <c r="L110" s="152"/>
      <c r="M110" s="26"/>
      <c r="N110" s="218">
        <f t="shared" si="4"/>
        <v>0</v>
      </c>
      <c r="O110" s="234"/>
      <c r="P110" s="219">
        <f>N110+O110</f>
        <v>0</v>
      </c>
      <c r="Q110" s="219"/>
    </row>
    <row r="111" spans="1:17" s="29" customFormat="1" ht="15.75" x14ac:dyDescent="0.2">
      <c r="A111" s="2"/>
      <c r="B111" s="455"/>
      <c r="C111" s="456"/>
      <c r="D111" s="456"/>
      <c r="E111" s="456"/>
      <c r="F111" s="456"/>
      <c r="G111" s="457"/>
      <c r="H111" s="153"/>
      <c r="I111" s="153"/>
      <c r="J111" s="151"/>
      <c r="K111" s="245"/>
      <c r="L111" s="152"/>
      <c r="M111" s="26"/>
      <c r="N111" s="218">
        <f t="shared" si="4"/>
        <v>0</v>
      </c>
      <c r="O111" s="234"/>
      <c r="P111" s="219">
        <f t="shared" ref="P111:P129" si="6">N111+O111</f>
        <v>0</v>
      </c>
      <c r="Q111" s="190"/>
    </row>
    <row r="112" spans="1:17" s="29" customFormat="1" ht="15.75" x14ac:dyDescent="0.2">
      <c r="A112" s="2"/>
      <c r="B112" s="455"/>
      <c r="C112" s="456"/>
      <c r="D112" s="456"/>
      <c r="E112" s="456"/>
      <c r="F112" s="456"/>
      <c r="G112" s="457"/>
      <c r="H112" s="153"/>
      <c r="I112" s="153"/>
      <c r="J112" s="151"/>
      <c r="K112" s="245"/>
      <c r="L112" s="152"/>
      <c r="M112" s="26"/>
      <c r="N112" s="218">
        <f t="shared" si="4"/>
        <v>0</v>
      </c>
      <c r="O112" s="234"/>
      <c r="P112" s="219">
        <f t="shared" si="6"/>
        <v>0</v>
      </c>
      <c r="Q112" s="190"/>
    </row>
    <row r="113" spans="1:17" s="29" customFormat="1" ht="15.75" x14ac:dyDescent="0.2">
      <c r="A113" s="2"/>
      <c r="B113" s="455"/>
      <c r="C113" s="456"/>
      <c r="D113" s="456"/>
      <c r="E113" s="456"/>
      <c r="F113" s="456"/>
      <c r="G113" s="457"/>
      <c r="H113" s="153"/>
      <c r="I113" s="153"/>
      <c r="J113" s="151"/>
      <c r="K113" s="245"/>
      <c r="L113" s="152"/>
      <c r="M113" s="26"/>
      <c r="N113" s="218">
        <f t="shared" si="4"/>
        <v>0</v>
      </c>
      <c r="O113" s="234"/>
      <c r="P113" s="219">
        <f t="shared" si="6"/>
        <v>0</v>
      </c>
      <c r="Q113" s="190"/>
    </row>
    <row r="114" spans="1:17" s="25" customFormat="1" ht="15.75" x14ac:dyDescent="0.2">
      <c r="A114" s="2"/>
      <c r="B114" s="455"/>
      <c r="C114" s="456"/>
      <c r="D114" s="456"/>
      <c r="E114" s="456"/>
      <c r="F114" s="456"/>
      <c r="G114" s="457"/>
      <c r="H114" s="153"/>
      <c r="I114" s="153"/>
      <c r="J114" s="151"/>
      <c r="K114" s="245"/>
      <c r="L114" s="152"/>
      <c r="M114" s="26"/>
      <c r="N114" s="218">
        <f t="shared" si="4"/>
        <v>0</v>
      </c>
      <c r="O114" s="234"/>
      <c r="P114" s="219">
        <f t="shared" si="6"/>
        <v>0</v>
      </c>
      <c r="Q114" s="219"/>
    </row>
    <row r="115" spans="1:17" s="29" customFormat="1" ht="15.75" x14ac:dyDescent="0.2">
      <c r="A115" s="2"/>
      <c r="B115" s="455"/>
      <c r="C115" s="456"/>
      <c r="D115" s="456"/>
      <c r="E115" s="456"/>
      <c r="F115" s="456"/>
      <c r="G115" s="457"/>
      <c r="H115" s="153"/>
      <c r="I115" s="153"/>
      <c r="J115" s="151"/>
      <c r="K115" s="245"/>
      <c r="L115" s="152"/>
      <c r="M115" s="26"/>
      <c r="N115" s="218">
        <f t="shared" si="4"/>
        <v>0</v>
      </c>
      <c r="O115" s="234"/>
      <c r="P115" s="219">
        <f t="shared" si="6"/>
        <v>0</v>
      </c>
      <c r="Q115" s="190"/>
    </row>
    <row r="116" spans="1:17" s="29" customFormat="1" ht="15.75" x14ac:dyDescent="0.2">
      <c r="A116" s="2"/>
      <c r="B116" s="455"/>
      <c r="C116" s="456"/>
      <c r="D116" s="456"/>
      <c r="E116" s="456"/>
      <c r="F116" s="456"/>
      <c r="G116" s="457"/>
      <c r="H116" s="153"/>
      <c r="I116" s="153"/>
      <c r="J116" s="151"/>
      <c r="K116" s="245"/>
      <c r="L116" s="152"/>
      <c r="M116" s="26"/>
      <c r="N116" s="218">
        <f t="shared" si="4"/>
        <v>0</v>
      </c>
      <c r="O116" s="234"/>
      <c r="P116" s="219">
        <f t="shared" si="6"/>
        <v>0</v>
      </c>
      <c r="Q116" s="190"/>
    </row>
    <row r="117" spans="1:17" s="29" customFormat="1" ht="15.75" x14ac:dyDescent="0.2">
      <c r="A117" s="2"/>
      <c r="B117" s="455"/>
      <c r="C117" s="456"/>
      <c r="D117" s="456"/>
      <c r="E117" s="456"/>
      <c r="F117" s="456"/>
      <c r="G117" s="457"/>
      <c r="H117" s="153"/>
      <c r="I117" s="153"/>
      <c r="J117" s="151"/>
      <c r="K117" s="245"/>
      <c r="L117" s="152"/>
      <c r="M117" s="26"/>
      <c r="N117" s="218">
        <f t="shared" si="4"/>
        <v>0</v>
      </c>
      <c r="O117" s="234"/>
      <c r="P117" s="219">
        <f t="shared" si="6"/>
        <v>0</v>
      </c>
      <c r="Q117" s="190"/>
    </row>
    <row r="118" spans="1:17" s="25" customFormat="1" ht="15.75" x14ac:dyDescent="0.2">
      <c r="A118" s="2"/>
      <c r="B118" s="455"/>
      <c r="C118" s="456"/>
      <c r="D118" s="456"/>
      <c r="E118" s="456"/>
      <c r="F118" s="456"/>
      <c r="G118" s="457"/>
      <c r="H118" s="153"/>
      <c r="I118" s="153"/>
      <c r="J118" s="151"/>
      <c r="K118" s="245"/>
      <c r="L118" s="152"/>
      <c r="M118" s="26"/>
      <c r="N118" s="218">
        <f t="shared" si="4"/>
        <v>0</v>
      </c>
      <c r="O118" s="234"/>
      <c r="P118" s="219">
        <f t="shared" si="6"/>
        <v>0</v>
      </c>
      <c r="Q118" s="219"/>
    </row>
    <row r="119" spans="1:17" s="25" customFormat="1" ht="15.75" x14ac:dyDescent="0.2">
      <c r="A119" s="2"/>
      <c r="B119" s="455"/>
      <c r="C119" s="456"/>
      <c r="D119" s="456"/>
      <c r="E119" s="456"/>
      <c r="F119" s="456"/>
      <c r="G119" s="457"/>
      <c r="H119" s="153"/>
      <c r="I119" s="153"/>
      <c r="J119" s="151"/>
      <c r="K119" s="245"/>
      <c r="L119" s="152"/>
      <c r="M119" s="26"/>
      <c r="N119" s="218">
        <f t="shared" si="4"/>
        <v>0</v>
      </c>
      <c r="O119" s="234"/>
      <c r="P119" s="219">
        <f t="shared" si="6"/>
        <v>0</v>
      </c>
      <c r="Q119" s="219"/>
    </row>
    <row r="120" spans="1:17" s="29" customFormat="1" ht="15.75" x14ac:dyDescent="0.2">
      <c r="A120" s="2"/>
      <c r="B120" s="455"/>
      <c r="C120" s="456"/>
      <c r="D120" s="456"/>
      <c r="E120" s="456"/>
      <c r="F120" s="456"/>
      <c r="G120" s="457"/>
      <c r="H120" s="153"/>
      <c r="I120" s="153"/>
      <c r="J120" s="151"/>
      <c r="K120" s="245"/>
      <c r="L120" s="152"/>
      <c r="M120" s="26"/>
      <c r="N120" s="218">
        <f t="shared" si="4"/>
        <v>0</v>
      </c>
      <c r="O120" s="234"/>
      <c r="P120" s="219">
        <f t="shared" si="6"/>
        <v>0</v>
      </c>
      <c r="Q120" s="190"/>
    </row>
    <row r="121" spans="1:17" s="29" customFormat="1" ht="15.75" x14ac:dyDescent="0.2">
      <c r="A121" s="2"/>
      <c r="B121" s="455"/>
      <c r="C121" s="456"/>
      <c r="D121" s="456"/>
      <c r="E121" s="456"/>
      <c r="F121" s="456"/>
      <c r="G121" s="457"/>
      <c r="H121" s="153"/>
      <c r="I121" s="153"/>
      <c r="J121" s="151"/>
      <c r="K121" s="245"/>
      <c r="L121" s="152"/>
      <c r="M121" s="26"/>
      <c r="N121" s="218">
        <f t="shared" si="4"/>
        <v>0</v>
      </c>
      <c r="O121" s="234"/>
      <c r="P121" s="219">
        <f t="shared" si="6"/>
        <v>0</v>
      </c>
      <c r="Q121" s="190"/>
    </row>
    <row r="122" spans="1:17" s="29" customFormat="1" ht="15.75" x14ac:dyDescent="0.2">
      <c r="A122" s="2"/>
      <c r="B122" s="455"/>
      <c r="C122" s="456"/>
      <c r="D122" s="456"/>
      <c r="E122" s="456"/>
      <c r="F122" s="456"/>
      <c r="G122" s="457"/>
      <c r="H122" s="153"/>
      <c r="I122" s="153"/>
      <c r="J122" s="151"/>
      <c r="K122" s="245"/>
      <c r="L122" s="152"/>
      <c r="M122" s="26"/>
      <c r="N122" s="218">
        <f t="shared" si="4"/>
        <v>0</v>
      </c>
      <c r="O122" s="234"/>
      <c r="P122" s="219">
        <f t="shared" si="6"/>
        <v>0</v>
      </c>
      <c r="Q122" s="190"/>
    </row>
    <row r="123" spans="1:17" s="25" customFormat="1" ht="15.75" x14ac:dyDescent="0.2">
      <c r="A123" s="2"/>
      <c r="B123" s="455"/>
      <c r="C123" s="456"/>
      <c r="D123" s="456"/>
      <c r="E123" s="456"/>
      <c r="F123" s="456"/>
      <c r="G123" s="457"/>
      <c r="H123" s="153"/>
      <c r="I123" s="153"/>
      <c r="J123" s="151"/>
      <c r="K123" s="245"/>
      <c r="L123" s="152"/>
      <c r="M123" s="26"/>
      <c r="N123" s="218">
        <f t="shared" si="4"/>
        <v>0</v>
      </c>
      <c r="O123" s="234"/>
      <c r="P123" s="219">
        <f t="shared" si="6"/>
        <v>0</v>
      </c>
      <c r="Q123" s="219"/>
    </row>
    <row r="124" spans="1:17" s="29" customFormat="1" ht="15.75" x14ac:dyDescent="0.2">
      <c r="A124" s="2"/>
      <c r="B124" s="455"/>
      <c r="C124" s="456"/>
      <c r="D124" s="456"/>
      <c r="E124" s="456"/>
      <c r="F124" s="456"/>
      <c r="G124" s="457"/>
      <c r="H124" s="153"/>
      <c r="I124" s="153"/>
      <c r="J124" s="151"/>
      <c r="K124" s="245"/>
      <c r="L124" s="152"/>
      <c r="M124" s="26"/>
      <c r="N124" s="218">
        <f t="shared" si="4"/>
        <v>0</v>
      </c>
      <c r="O124" s="234"/>
      <c r="P124" s="219">
        <f t="shared" si="6"/>
        <v>0</v>
      </c>
      <c r="Q124" s="190"/>
    </row>
    <row r="125" spans="1:17" s="29" customFormat="1" ht="15.75" x14ac:dyDescent="0.2">
      <c r="A125" s="2"/>
      <c r="B125" s="455"/>
      <c r="C125" s="456"/>
      <c r="D125" s="456"/>
      <c r="E125" s="456"/>
      <c r="F125" s="456"/>
      <c r="G125" s="457"/>
      <c r="H125" s="153"/>
      <c r="I125" s="153"/>
      <c r="J125" s="151"/>
      <c r="K125" s="245"/>
      <c r="L125" s="152"/>
      <c r="M125" s="26"/>
      <c r="N125" s="218">
        <f t="shared" si="4"/>
        <v>0</v>
      </c>
      <c r="O125" s="234"/>
      <c r="P125" s="219">
        <f t="shared" si="6"/>
        <v>0</v>
      </c>
      <c r="Q125" s="190"/>
    </row>
    <row r="126" spans="1:17" s="29" customFormat="1" ht="15.75" x14ac:dyDescent="0.2">
      <c r="A126" s="2"/>
      <c r="B126" s="455"/>
      <c r="C126" s="456"/>
      <c r="D126" s="456"/>
      <c r="E126" s="456"/>
      <c r="F126" s="456"/>
      <c r="G126" s="457"/>
      <c r="H126" s="153"/>
      <c r="I126" s="153"/>
      <c r="J126" s="151"/>
      <c r="K126" s="245"/>
      <c r="L126" s="152"/>
      <c r="M126" s="26"/>
      <c r="N126" s="218">
        <f t="shared" si="4"/>
        <v>0</v>
      </c>
      <c r="O126" s="234"/>
      <c r="P126" s="219">
        <f t="shared" si="6"/>
        <v>0</v>
      </c>
      <c r="Q126" s="190"/>
    </row>
    <row r="127" spans="1:17" s="25" customFormat="1" ht="15.75" x14ac:dyDescent="0.2">
      <c r="A127" s="2"/>
      <c r="B127" s="455"/>
      <c r="C127" s="456"/>
      <c r="D127" s="456"/>
      <c r="E127" s="456"/>
      <c r="F127" s="456"/>
      <c r="G127" s="457"/>
      <c r="H127" s="155"/>
      <c r="I127" s="155"/>
      <c r="J127" s="151"/>
      <c r="K127" s="245"/>
      <c r="L127" s="152"/>
      <c r="M127" s="26"/>
      <c r="N127" s="218">
        <f t="shared" si="4"/>
        <v>0</v>
      </c>
      <c r="O127" s="234"/>
      <c r="P127" s="219">
        <f t="shared" si="6"/>
        <v>0</v>
      </c>
      <c r="Q127" s="219"/>
    </row>
    <row r="128" spans="1:17" s="29" customFormat="1" ht="15.75" x14ac:dyDescent="0.2">
      <c r="A128" s="2"/>
      <c r="B128" s="455"/>
      <c r="C128" s="456"/>
      <c r="D128" s="456"/>
      <c r="E128" s="456"/>
      <c r="F128" s="456"/>
      <c r="G128" s="457"/>
      <c r="H128" s="155"/>
      <c r="I128" s="155"/>
      <c r="J128" s="151"/>
      <c r="K128" s="245"/>
      <c r="L128" s="152"/>
      <c r="M128" s="26"/>
      <c r="N128" s="218">
        <f t="shared" si="4"/>
        <v>0</v>
      </c>
      <c r="O128" s="234"/>
      <c r="P128" s="219">
        <f t="shared" si="6"/>
        <v>0</v>
      </c>
      <c r="Q128" s="190"/>
    </row>
    <row r="129" spans="1:18" s="29" customFormat="1" ht="15.75" x14ac:dyDescent="0.2">
      <c r="A129" s="2"/>
      <c r="B129" s="455"/>
      <c r="C129" s="456"/>
      <c r="D129" s="456"/>
      <c r="E129" s="456"/>
      <c r="F129" s="456"/>
      <c r="G129" s="457"/>
      <c r="H129" s="155"/>
      <c r="I129" s="155"/>
      <c r="J129" s="151"/>
      <c r="K129" s="245"/>
      <c r="L129" s="152"/>
      <c r="M129" s="26"/>
      <c r="N129" s="218">
        <f t="shared" si="4"/>
        <v>0</v>
      </c>
      <c r="O129" s="234"/>
      <c r="P129" s="219">
        <f t="shared" si="6"/>
        <v>0</v>
      </c>
      <c r="Q129" s="190"/>
    </row>
    <row r="130" spans="1:18" s="29" customFormat="1" ht="39" customHeight="1" x14ac:dyDescent="0.2">
      <c r="A130" s="18" t="s">
        <v>9</v>
      </c>
      <c r="B130" s="476" t="s">
        <v>10</v>
      </c>
      <c r="C130" s="477"/>
      <c r="D130" s="477"/>
      <c r="E130" s="477"/>
      <c r="F130" s="477"/>
      <c r="G130" s="478"/>
      <c r="H130" s="19"/>
      <c r="I130" s="19"/>
      <c r="J130" s="22">
        <f>SUM(J131:J151)</f>
        <v>0</v>
      </c>
      <c r="K130" s="22"/>
      <c r="L130" s="23"/>
      <c r="M130" s="23"/>
      <c r="N130" s="23"/>
      <c r="O130" s="235"/>
      <c r="P130" s="23"/>
      <c r="Q130" s="23"/>
    </row>
    <row r="131" spans="1:18" s="29" customFormat="1" x14ac:dyDescent="0.2">
      <c r="A131" s="2"/>
      <c r="B131" s="473"/>
      <c r="C131" s="474"/>
      <c r="D131" s="474"/>
      <c r="E131" s="474"/>
      <c r="F131" s="474"/>
      <c r="G131" s="475"/>
      <c r="H131" s="157"/>
      <c r="I131" s="157"/>
      <c r="J131" s="151"/>
      <c r="K131" s="152"/>
      <c r="L131" s="152"/>
      <c r="M131" s="26"/>
      <c r="N131" s="218">
        <f t="shared" si="4"/>
        <v>0</v>
      </c>
      <c r="O131" s="234"/>
      <c r="P131" s="190">
        <f>N131+O131</f>
        <v>0</v>
      </c>
      <c r="Q131" s="190"/>
    </row>
    <row r="132" spans="1:18" s="29" customFormat="1" x14ac:dyDescent="0.2">
      <c r="A132" s="2"/>
      <c r="B132" s="473"/>
      <c r="C132" s="474"/>
      <c r="D132" s="474"/>
      <c r="E132" s="474"/>
      <c r="F132" s="474"/>
      <c r="G132" s="475"/>
      <c r="H132" s="157"/>
      <c r="I132" s="157"/>
      <c r="J132" s="151"/>
      <c r="K132" s="152"/>
      <c r="L132" s="152"/>
      <c r="M132" s="26"/>
      <c r="N132" s="218">
        <f t="shared" si="4"/>
        <v>0</v>
      </c>
      <c r="O132" s="234"/>
      <c r="P132" s="190">
        <f t="shared" ref="P132:P151" si="7">N132+O132</f>
        <v>0</v>
      </c>
      <c r="Q132" s="190"/>
    </row>
    <row r="133" spans="1:18" s="29" customFormat="1" x14ac:dyDescent="0.2">
      <c r="A133" s="2"/>
      <c r="B133" s="473"/>
      <c r="C133" s="474"/>
      <c r="D133" s="474"/>
      <c r="E133" s="474"/>
      <c r="F133" s="474"/>
      <c r="G133" s="475"/>
      <c r="H133" s="157"/>
      <c r="I133" s="157"/>
      <c r="J133" s="151"/>
      <c r="K133" s="152"/>
      <c r="L133" s="152"/>
      <c r="M133" s="26"/>
      <c r="N133" s="218">
        <f t="shared" ref="N133:N151" si="8">IF(M133="Yes",J133,0)</f>
        <v>0</v>
      </c>
      <c r="O133" s="234"/>
      <c r="P133" s="190">
        <f t="shared" si="7"/>
        <v>0</v>
      </c>
      <c r="Q133" s="190"/>
    </row>
    <row r="134" spans="1:18" s="29" customFormat="1" x14ac:dyDescent="0.2">
      <c r="A134" s="2"/>
      <c r="B134" s="455"/>
      <c r="C134" s="456"/>
      <c r="D134" s="456"/>
      <c r="E134" s="456"/>
      <c r="F134" s="456"/>
      <c r="G134" s="457"/>
      <c r="H134" s="155"/>
      <c r="I134" s="155"/>
      <c r="J134" s="151"/>
      <c r="K134" s="152"/>
      <c r="L134" s="152"/>
      <c r="M134" s="26"/>
      <c r="N134" s="218">
        <f t="shared" si="8"/>
        <v>0</v>
      </c>
      <c r="O134" s="234"/>
      <c r="P134" s="190">
        <f t="shared" si="7"/>
        <v>0</v>
      </c>
      <c r="Q134" s="190"/>
    </row>
    <row r="135" spans="1:18" s="29" customFormat="1" x14ac:dyDescent="0.2">
      <c r="A135" s="2"/>
      <c r="B135" s="455"/>
      <c r="C135" s="456"/>
      <c r="D135" s="456"/>
      <c r="E135" s="456"/>
      <c r="F135" s="456"/>
      <c r="G135" s="457"/>
      <c r="H135" s="155"/>
      <c r="I135" s="155"/>
      <c r="J135" s="151"/>
      <c r="K135" s="152"/>
      <c r="L135" s="152"/>
      <c r="M135" s="26"/>
      <c r="N135" s="218">
        <f t="shared" si="8"/>
        <v>0</v>
      </c>
      <c r="O135" s="234"/>
      <c r="P135" s="190">
        <f t="shared" si="7"/>
        <v>0</v>
      </c>
      <c r="Q135" s="190"/>
    </row>
    <row r="136" spans="1:18" s="28" customFormat="1" ht="15.75" x14ac:dyDescent="0.2">
      <c r="A136" s="2"/>
      <c r="B136" s="455"/>
      <c r="C136" s="456"/>
      <c r="D136" s="456"/>
      <c r="E136" s="456"/>
      <c r="F136" s="456"/>
      <c r="G136" s="457"/>
      <c r="H136" s="155"/>
      <c r="I136" s="155"/>
      <c r="J136" s="151"/>
      <c r="K136" s="152"/>
      <c r="L136" s="152"/>
      <c r="M136" s="26"/>
      <c r="N136" s="218">
        <f t="shared" si="8"/>
        <v>0</v>
      </c>
      <c r="O136" s="234"/>
      <c r="P136" s="190">
        <f t="shared" si="7"/>
        <v>0</v>
      </c>
      <c r="Q136" s="219"/>
    </row>
    <row r="137" spans="1:18" s="37" customFormat="1" ht="15.75" x14ac:dyDescent="0.2">
      <c r="A137" s="2"/>
      <c r="B137" s="455"/>
      <c r="C137" s="456"/>
      <c r="D137" s="456"/>
      <c r="E137" s="456"/>
      <c r="F137" s="456"/>
      <c r="G137" s="457"/>
      <c r="H137" s="155"/>
      <c r="I137" s="155"/>
      <c r="J137" s="151"/>
      <c r="K137" s="152"/>
      <c r="L137" s="152"/>
      <c r="M137" s="26"/>
      <c r="N137" s="218">
        <f t="shared" si="8"/>
        <v>0</v>
      </c>
      <c r="O137" s="234"/>
      <c r="P137" s="190">
        <f t="shared" si="7"/>
        <v>0</v>
      </c>
      <c r="Q137" s="219"/>
    </row>
    <row r="138" spans="1:18" s="29" customFormat="1" x14ac:dyDescent="0.2">
      <c r="A138" s="2"/>
      <c r="B138" s="455"/>
      <c r="C138" s="456"/>
      <c r="D138" s="456"/>
      <c r="E138" s="456"/>
      <c r="F138" s="456"/>
      <c r="G138" s="457"/>
      <c r="H138" s="155"/>
      <c r="I138" s="155"/>
      <c r="J138" s="151"/>
      <c r="K138" s="152"/>
      <c r="L138" s="152"/>
      <c r="M138" s="26"/>
      <c r="N138" s="218">
        <f t="shared" si="8"/>
        <v>0</v>
      </c>
      <c r="O138" s="234"/>
      <c r="P138" s="190">
        <f t="shared" si="7"/>
        <v>0</v>
      </c>
      <c r="Q138" s="190"/>
    </row>
    <row r="139" spans="1:18" s="29" customFormat="1" x14ac:dyDescent="0.2">
      <c r="A139" s="2"/>
      <c r="B139" s="455"/>
      <c r="C139" s="456"/>
      <c r="D139" s="456"/>
      <c r="E139" s="456"/>
      <c r="F139" s="456"/>
      <c r="G139" s="457"/>
      <c r="H139" s="155"/>
      <c r="I139" s="155"/>
      <c r="J139" s="151"/>
      <c r="K139" s="152"/>
      <c r="L139" s="152"/>
      <c r="M139" s="26"/>
      <c r="N139" s="218">
        <f t="shared" si="8"/>
        <v>0</v>
      </c>
      <c r="O139" s="234"/>
      <c r="P139" s="190">
        <f t="shared" si="7"/>
        <v>0</v>
      </c>
      <c r="Q139" s="190"/>
    </row>
    <row r="140" spans="1:18" s="28" customFormat="1" ht="15.75" x14ac:dyDescent="0.2">
      <c r="A140" s="2"/>
      <c r="B140" s="455"/>
      <c r="C140" s="456"/>
      <c r="D140" s="456"/>
      <c r="E140" s="456"/>
      <c r="F140" s="456"/>
      <c r="G140" s="457"/>
      <c r="H140" s="155"/>
      <c r="I140" s="155"/>
      <c r="J140" s="151"/>
      <c r="K140" s="152"/>
      <c r="L140" s="152"/>
      <c r="M140" s="26"/>
      <c r="N140" s="218">
        <f t="shared" si="8"/>
        <v>0</v>
      </c>
      <c r="O140" s="234"/>
      <c r="P140" s="190">
        <f t="shared" si="7"/>
        <v>0</v>
      </c>
      <c r="Q140" s="219"/>
    </row>
    <row r="141" spans="1:18" s="37" customFormat="1" ht="15.75" x14ac:dyDescent="0.2">
      <c r="A141" s="2"/>
      <c r="B141" s="455"/>
      <c r="C141" s="456"/>
      <c r="D141" s="456"/>
      <c r="E141" s="456"/>
      <c r="F141" s="456"/>
      <c r="G141" s="457"/>
      <c r="H141" s="155"/>
      <c r="I141" s="155"/>
      <c r="J141" s="151"/>
      <c r="K141" s="152"/>
      <c r="L141" s="152"/>
      <c r="M141" s="26"/>
      <c r="N141" s="218">
        <f t="shared" si="8"/>
        <v>0</v>
      </c>
      <c r="O141" s="234"/>
      <c r="P141" s="190">
        <f t="shared" si="7"/>
        <v>0</v>
      </c>
      <c r="Q141" s="219"/>
    </row>
    <row r="142" spans="1:18" s="13" customFormat="1" ht="18" x14ac:dyDescent="0.2">
      <c r="A142" s="2"/>
      <c r="B142" s="455"/>
      <c r="C142" s="456"/>
      <c r="D142" s="456"/>
      <c r="E142" s="456"/>
      <c r="F142" s="456"/>
      <c r="G142" s="457"/>
      <c r="H142" s="155"/>
      <c r="I142" s="155"/>
      <c r="J142" s="151"/>
      <c r="K142" s="152"/>
      <c r="L142" s="152"/>
      <c r="M142" s="26"/>
      <c r="N142" s="218">
        <f t="shared" si="8"/>
        <v>0</v>
      </c>
      <c r="O142" s="234"/>
      <c r="P142" s="190">
        <f t="shared" si="7"/>
        <v>0</v>
      </c>
      <c r="Q142" s="223"/>
      <c r="R142" s="14"/>
    </row>
    <row r="143" spans="1:18" s="13" customFormat="1" ht="18" x14ac:dyDescent="0.2">
      <c r="A143" s="2"/>
      <c r="B143" s="455"/>
      <c r="C143" s="456"/>
      <c r="D143" s="456"/>
      <c r="E143" s="456"/>
      <c r="F143" s="456"/>
      <c r="G143" s="457"/>
      <c r="H143" s="155"/>
      <c r="I143" s="155"/>
      <c r="J143" s="151"/>
      <c r="K143" s="152"/>
      <c r="L143" s="152"/>
      <c r="M143" s="26"/>
      <c r="N143" s="218">
        <f t="shared" si="8"/>
        <v>0</v>
      </c>
      <c r="O143" s="234"/>
      <c r="P143" s="190">
        <f t="shared" si="7"/>
        <v>0</v>
      </c>
      <c r="Q143" s="223"/>
      <c r="R143" s="14"/>
    </row>
    <row r="144" spans="1:18" x14ac:dyDescent="0.2">
      <c r="A144" s="2"/>
      <c r="B144" s="455"/>
      <c r="C144" s="456"/>
      <c r="D144" s="456"/>
      <c r="E144" s="456"/>
      <c r="F144" s="456"/>
      <c r="G144" s="457"/>
      <c r="H144" s="155"/>
      <c r="I144" s="155"/>
      <c r="J144" s="151"/>
      <c r="K144" s="152"/>
      <c r="L144" s="152"/>
      <c r="M144" s="26"/>
      <c r="N144" s="218">
        <f t="shared" si="8"/>
        <v>0</v>
      </c>
      <c r="O144" s="234"/>
      <c r="P144" s="190">
        <f t="shared" si="7"/>
        <v>0</v>
      </c>
      <c r="Q144" s="224"/>
    </row>
    <row r="145" spans="1:17" x14ac:dyDescent="0.2">
      <c r="A145" s="2"/>
      <c r="B145" s="455"/>
      <c r="C145" s="456"/>
      <c r="D145" s="456"/>
      <c r="E145" s="456"/>
      <c r="F145" s="456"/>
      <c r="G145" s="457"/>
      <c r="H145" s="155"/>
      <c r="I145" s="155"/>
      <c r="J145" s="151"/>
      <c r="K145" s="152"/>
      <c r="L145" s="152"/>
      <c r="M145" s="26"/>
      <c r="N145" s="218">
        <f t="shared" si="8"/>
        <v>0</v>
      </c>
      <c r="O145" s="234"/>
      <c r="P145" s="190">
        <f t="shared" si="7"/>
        <v>0</v>
      </c>
      <c r="Q145" s="224"/>
    </row>
    <row r="146" spans="1:17" x14ac:dyDescent="0.2">
      <c r="A146" s="2"/>
      <c r="B146" s="455"/>
      <c r="C146" s="456"/>
      <c r="D146" s="456"/>
      <c r="E146" s="456"/>
      <c r="F146" s="456"/>
      <c r="G146" s="457"/>
      <c r="H146" s="155"/>
      <c r="I146" s="155"/>
      <c r="J146" s="151"/>
      <c r="K146" s="152"/>
      <c r="L146" s="152"/>
      <c r="M146" s="26"/>
      <c r="N146" s="218">
        <f t="shared" si="8"/>
        <v>0</v>
      </c>
      <c r="O146" s="234"/>
      <c r="P146" s="190">
        <f t="shared" si="7"/>
        <v>0</v>
      </c>
      <c r="Q146" s="224"/>
    </row>
    <row r="147" spans="1:17" x14ac:dyDescent="0.2">
      <c r="A147" s="2"/>
      <c r="B147" s="455"/>
      <c r="C147" s="456"/>
      <c r="D147" s="456"/>
      <c r="E147" s="456"/>
      <c r="F147" s="456"/>
      <c r="G147" s="457"/>
      <c r="H147" s="155"/>
      <c r="I147" s="155"/>
      <c r="J147" s="151"/>
      <c r="K147" s="152"/>
      <c r="L147" s="152"/>
      <c r="M147" s="26"/>
      <c r="N147" s="218">
        <f t="shared" si="8"/>
        <v>0</v>
      </c>
      <c r="O147" s="234"/>
      <c r="P147" s="190">
        <f t="shared" si="7"/>
        <v>0</v>
      </c>
      <c r="Q147" s="224"/>
    </row>
    <row r="148" spans="1:17" x14ac:dyDescent="0.2">
      <c r="A148" s="2"/>
      <c r="B148" s="455"/>
      <c r="C148" s="456"/>
      <c r="D148" s="456"/>
      <c r="E148" s="456"/>
      <c r="F148" s="456"/>
      <c r="G148" s="457"/>
      <c r="H148" s="155"/>
      <c r="I148" s="155"/>
      <c r="J148" s="151"/>
      <c r="K148" s="152"/>
      <c r="L148" s="152"/>
      <c r="M148" s="26"/>
      <c r="N148" s="218">
        <f t="shared" si="8"/>
        <v>0</v>
      </c>
      <c r="O148" s="234"/>
      <c r="P148" s="190">
        <f t="shared" si="7"/>
        <v>0</v>
      </c>
      <c r="Q148" s="224"/>
    </row>
    <row r="149" spans="1:17" x14ac:dyDescent="0.2">
      <c r="A149" s="2"/>
      <c r="B149" s="455"/>
      <c r="C149" s="456"/>
      <c r="D149" s="456"/>
      <c r="E149" s="456"/>
      <c r="F149" s="456"/>
      <c r="G149" s="457"/>
      <c r="H149" s="155"/>
      <c r="I149" s="155"/>
      <c r="J149" s="151"/>
      <c r="K149" s="152"/>
      <c r="L149" s="152"/>
      <c r="M149" s="26"/>
      <c r="N149" s="218">
        <f t="shared" si="8"/>
        <v>0</v>
      </c>
      <c r="O149" s="234"/>
      <c r="P149" s="190">
        <f t="shared" si="7"/>
        <v>0</v>
      </c>
      <c r="Q149" s="224"/>
    </row>
    <row r="150" spans="1:17" x14ac:dyDescent="0.2">
      <c r="A150" s="2"/>
      <c r="B150" s="455"/>
      <c r="C150" s="456"/>
      <c r="D150" s="456"/>
      <c r="E150" s="456"/>
      <c r="F150" s="456"/>
      <c r="G150" s="457"/>
      <c r="H150" s="155"/>
      <c r="I150" s="155"/>
      <c r="J150" s="151"/>
      <c r="K150" s="152"/>
      <c r="L150" s="152"/>
      <c r="M150" s="26"/>
      <c r="N150" s="218">
        <f t="shared" si="8"/>
        <v>0</v>
      </c>
      <c r="O150" s="234"/>
      <c r="P150" s="190">
        <f t="shared" si="7"/>
        <v>0</v>
      </c>
      <c r="Q150" s="224"/>
    </row>
    <row r="151" spans="1:17" x14ac:dyDescent="0.2">
      <c r="A151" s="2"/>
      <c r="B151" s="455"/>
      <c r="C151" s="456"/>
      <c r="D151" s="456"/>
      <c r="E151" s="456"/>
      <c r="F151" s="456"/>
      <c r="G151" s="457"/>
      <c r="H151" s="155"/>
      <c r="I151" s="155"/>
      <c r="J151" s="151"/>
      <c r="K151" s="152"/>
      <c r="L151" s="152"/>
      <c r="M151" s="26"/>
      <c r="N151" s="218">
        <f t="shared" si="8"/>
        <v>0</v>
      </c>
      <c r="O151" s="234"/>
      <c r="P151" s="190">
        <f t="shared" si="7"/>
        <v>0</v>
      </c>
      <c r="Q151" s="224"/>
    </row>
    <row r="152" spans="1:17" ht="39" customHeight="1" x14ac:dyDescent="0.2">
      <c r="A152" s="11"/>
      <c r="B152" s="504" t="s">
        <v>1</v>
      </c>
      <c r="C152" s="505"/>
      <c r="D152" s="505"/>
      <c r="E152" s="505"/>
      <c r="F152" s="505"/>
      <c r="G152" s="505"/>
      <c r="H152" s="505"/>
      <c r="I152" s="79"/>
      <c r="J152" s="22">
        <f>J8+J35+J56+J87</f>
        <v>0</v>
      </c>
      <c r="K152" s="22"/>
      <c r="L152" s="22"/>
      <c r="M152" s="22"/>
      <c r="N152" s="22"/>
      <c r="O152" s="22"/>
      <c r="P152" s="22">
        <f>SUM(P8+P35+P56+P87)</f>
        <v>0</v>
      </c>
      <c r="Q152" s="22"/>
    </row>
    <row r="153" spans="1:17" ht="39" customHeight="1" x14ac:dyDescent="0.2">
      <c r="A153" s="31">
        <v>5</v>
      </c>
      <c r="B153" s="479" t="s">
        <v>150</v>
      </c>
      <c r="C153" s="480"/>
      <c r="D153" s="480"/>
      <c r="E153" s="480"/>
      <c r="F153" s="480"/>
      <c r="G153" s="481"/>
      <c r="H153" s="36"/>
      <c r="I153" s="36"/>
      <c r="J153" s="204">
        <f>J154</f>
        <v>0</v>
      </c>
      <c r="K153" s="33"/>
      <c r="L153" s="34"/>
      <c r="M153" s="226"/>
      <c r="N153" s="188">
        <f>IF(M153="Yes",J153,0)</f>
        <v>0</v>
      </c>
      <c r="O153" s="234"/>
      <c r="P153" s="225">
        <f>N153+O153</f>
        <v>0</v>
      </c>
      <c r="Q153" s="228"/>
    </row>
    <row r="154" spans="1:17" ht="64.5" customHeight="1" x14ac:dyDescent="0.2">
      <c r="A154" s="2"/>
      <c r="B154" s="518" t="s">
        <v>136</v>
      </c>
      <c r="C154" s="519"/>
      <c r="D154" s="519"/>
      <c r="E154" s="519"/>
      <c r="F154" s="519"/>
      <c r="G154" s="519"/>
      <c r="H154" s="158"/>
      <c r="I154" s="158"/>
      <c r="J154" s="151"/>
      <c r="K154" s="159"/>
      <c r="L154" s="160"/>
      <c r="M154" s="160"/>
      <c r="N154" s="160"/>
      <c r="O154" s="160"/>
      <c r="P154" s="160"/>
      <c r="Q154" s="160"/>
    </row>
    <row r="155" spans="1:17" ht="23.25" x14ac:dyDescent="0.2">
      <c r="A155" s="11"/>
      <c r="B155" s="502" t="s">
        <v>0</v>
      </c>
      <c r="C155" s="503"/>
      <c r="D155" s="503"/>
      <c r="E155" s="503"/>
      <c r="F155" s="503"/>
      <c r="G155" s="503"/>
      <c r="H155" s="503"/>
      <c r="I155" s="503"/>
      <c r="J155" s="12">
        <f>J152+J153</f>
        <v>0</v>
      </c>
      <c r="K155" s="12"/>
      <c r="L155" s="10"/>
      <c r="M155" s="22"/>
      <c r="N155" s="22"/>
      <c r="O155" s="22"/>
      <c r="P155" s="22">
        <f>P152+P153</f>
        <v>0</v>
      </c>
      <c r="Q155" s="22"/>
    </row>
    <row r="156" spans="1:17" s="4" customFormat="1" ht="23.25" x14ac:dyDescent="0.2">
      <c r="A156" s="69"/>
      <c r="B156" s="70"/>
      <c r="C156" s="70"/>
      <c r="D156" s="70"/>
      <c r="E156" s="70"/>
      <c r="F156" s="70"/>
      <c r="G156" s="70"/>
      <c r="H156" s="70"/>
      <c r="I156" s="70"/>
      <c r="J156"/>
      <c r="K156"/>
      <c r="L156"/>
      <c r="M156" s="73"/>
    </row>
    <row r="157" spans="1:17" ht="18" x14ac:dyDescent="0.25">
      <c r="A157" s="60"/>
      <c r="B157" s="65"/>
      <c r="C157" s="61"/>
      <c r="D157" s="61"/>
      <c r="E157" s="61"/>
      <c r="F157" s="62"/>
      <c r="G157" s="61"/>
      <c r="H157" s="61"/>
      <c r="I157" s="61"/>
      <c r="J157"/>
      <c r="K157"/>
      <c r="L157"/>
      <c r="M157" s="73"/>
    </row>
    <row r="158" spans="1:17" ht="22.5" x14ac:dyDescent="0.3">
      <c r="A158" s="64"/>
      <c r="C158" s="65"/>
      <c r="D158" s="66"/>
      <c r="E158" s="515"/>
      <c r="F158" s="515"/>
      <c r="G158" s="515"/>
      <c r="H158" s="515"/>
      <c r="I158" s="515"/>
      <c r="J158"/>
      <c r="K158"/>
      <c r="L158"/>
      <c r="M158" s="73"/>
    </row>
    <row r="159" spans="1:17" customFormat="1" ht="30" customHeight="1" x14ac:dyDescent="0.2">
      <c r="A159" s="370" t="s">
        <v>91</v>
      </c>
      <c r="B159" s="513"/>
      <c r="C159" s="513"/>
      <c r="D159" s="513"/>
      <c r="E159" s="513"/>
      <c r="F159" s="513"/>
      <c r="G159" s="514"/>
    </row>
    <row r="160" spans="1:17" s="45" customFormat="1" ht="18.75" thickBot="1" x14ac:dyDescent="0.25">
      <c r="A160" s="43"/>
      <c r="B160" s="44"/>
      <c r="C160" s="44"/>
      <c r="D160" s="44"/>
      <c r="E160" s="44"/>
      <c r="F160" s="44"/>
      <c r="G160" s="44"/>
      <c r="I160" s="46"/>
    </row>
    <row r="161" spans="1:13" s="42" customFormat="1" ht="52.5" customHeight="1" thickBot="1" x14ac:dyDescent="0.25">
      <c r="A161" s="77"/>
      <c r="B161" s="302" t="s">
        <v>83</v>
      </c>
      <c r="C161" s="510"/>
      <c r="D161" s="511"/>
      <c r="E161" s="511"/>
      <c r="F161" s="511"/>
      <c r="G161" s="512"/>
    </row>
    <row r="162" spans="1:13" s="42" customFormat="1" ht="18.75" thickBot="1" x14ac:dyDescent="0.25">
      <c r="A162" s="80"/>
      <c r="B162" s="49"/>
      <c r="C162" s="50"/>
      <c r="D162" s="51"/>
      <c r="E162" s="47"/>
      <c r="F162" s="47"/>
      <c r="G162" s="47"/>
    </row>
    <row r="163" spans="1:13" s="42" customFormat="1" ht="54.75" customHeight="1" thickBot="1" x14ac:dyDescent="0.25">
      <c r="A163" s="80"/>
      <c r="B163" s="52" t="s">
        <v>84</v>
      </c>
      <c r="C163" s="510"/>
      <c r="D163" s="511"/>
      <c r="E163" s="511"/>
      <c r="F163" s="511"/>
      <c r="G163" s="512"/>
    </row>
    <row r="164" spans="1:13" s="42" customFormat="1" ht="16.5" thickBot="1" x14ac:dyDescent="0.25">
      <c r="A164" s="80"/>
      <c r="B164" s="53"/>
      <c r="C164" s="54"/>
      <c r="D164" s="55"/>
      <c r="E164" s="56"/>
      <c r="F164" s="56"/>
      <c r="G164" s="56"/>
    </row>
    <row r="165" spans="1:13" s="42" customFormat="1" ht="53.25" customHeight="1" thickBot="1" x14ac:dyDescent="0.25">
      <c r="A165" s="80"/>
      <c r="B165" s="52" t="s">
        <v>85</v>
      </c>
      <c r="C165" s="510"/>
      <c r="D165" s="511"/>
      <c r="E165" s="511"/>
      <c r="F165" s="511"/>
      <c r="G165" s="512"/>
    </row>
    <row r="166" spans="1:13" s="42" customFormat="1" ht="16.5" thickBot="1" x14ac:dyDescent="0.25">
      <c r="A166" s="80"/>
      <c r="B166" s="53"/>
      <c r="C166" s="54"/>
      <c r="D166" s="55"/>
      <c r="E166" s="56"/>
      <c r="F166" s="56"/>
      <c r="G166" s="56"/>
    </row>
    <row r="167" spans="1:13" s="42" customFormat="1" ht="52.5" customHeight="1" thickBot="1" x14ac:dyDescent="0.25">
      <c r="A167" s="80"/>
      <c r="B167" s="52" t="s">
        <v>86</v>
      </c>
      <c r="C167" s="510"/>
      <c r="D167" s="511"/>
      <c r="E167" s="511"/>
      <c r="F167" s="511"/>
      <c r="G167" s="512"/>
    </row>
    <row r="168" spans="1:13" s="42" customFormat="1" ht="16.5" thickBot="1" x14ac:dyDescent="0.25">
      <c r="A168" s="80"/>
      <c r="B168" s="53"/>
      <c r="C168" s="54"/>
      <c r="D168" s="55"/>
      <c r="E168" s="56"/>
      <c r="F168" s="56"/>
      <c r="G168" s="56"/>
    </row>
    <row r="169" spans="1:13" s="42" customFormat="1" ht="52.5" customHeight="1" thickBot="1" x14ac:dyDescent="0.25">
      <c r="A169" s="80"/>
      <c r="B169" s="52" t="s">
        <v>87</v>
      </c>
      <c r="C169" s="510"/>
      <c r="D169" s="511"/>
      <c r="E169" s="511"/>
      <c r="F169" s="511"/>
      <c r="G169" s="512"/>
    </row>
    <row r="170" spans="1:13" s="42" customFormat="1" ht="18.75" thickBot="1" x14ac:dyDescent="0.25">
      <c r="A170" s="81"/>
      <c r="B170" s="49"/>
      <c r="C170" s="50"/>
      <c r="D170" s="57"/>
      <c r="E170" s="47"/>
      <c r="F170" s="47"/>
      <c r="G170" s="47"/>
    </row>
    <row r="171" spans="1:13" s="4" customFormat="1" ht="35.25" thickBot="1" x14ac:dyDescent="0.25">
      <c r="A171" s="69"/>
      <c r="B171" s="48" t="s">
        <v>141</v>
      </c>
      <c r="C171" s="517">
        <f>C161+C163+C165+C167+C169</f>
        <v>0</v>
      </c>
      <c r="D171" s="517"/>
      <c r="E171" s="517"/>
      <c r="F171" s="517"/>
      <c r="G171" s="517"/>
      <c r="H171" s="42"/>
      <c r="I171" s="42"/>
      <c r="J171" s="42"/>
      <c r="K171" s="42"/>
    </row>
    <row r="172" spans="1:13" ht="18" x14ac:dyDescent="0.25">
      <c r="A172" s="68"/>
      <c r="B172" s="174"/>
      <c r="C172" s="175"/>
      <c r="D172" s="175"/>
      <c r="E172" s="176"/>
      <c r="F172" s="176"/>
      <c r="G172" s="176"/>
      <c r="H172" s="176"/>
      <c r="I172" s="176"/>
      <c r="J172" s="62"/>
      <c r="K172" s="62"/>
    </row>
    <row r="173" spans="1:13" ht="18" x14ac:dyDescent="0.25">
      <c r="A173" s="60"/>
      <c r="B173" s="65" t="s">
        <v>68</v>
      </c>
      <c r="C173" s="61"/>
      <c r="D173" s="61"/>
      <c r="E173" s="61"/>
      <c r="F173" s="62"/>
      <c r="G173" s="61"/>
      <c r="H173" s="61"/>
      <c r="I173" s="61"/>
      <c r="J173" s="62"/>
      <c r="K173" s="62"/>
      <c r="M173" s="73"/>
    </row>
    <row r="174" spans="1:13" ht="22.5" x14ac:dyDescent="0.3">
      <c r="A174" s="64"/>
      <c r="C174" s="65"/>
      <c r="D174" s="66" t="s">
        <v>69</v>
      </c>
      <c r="E174" s="515" t="s">
        <v>70</v>
      </c>
      <c r="F174" s="515"/>
      <c r="G174" s="515"/>
      <c r="H174" s="515"/>
      <c r="I174" s="515"/>
      <c r="J174" s="62"/>
      <c r="K174" s="62"/>
      <c r="M174" s="73"/>
    </row>
    <row r="175" spans="1:13" ht="18" x14ac:dyDescent="0.25">
      <c r="A175" s="60"/>
      <c r="B175" s="67"/>
      <c r="C175" s="67"/>
      <c r="D175" s="67"/>
      <c r="E175" s="67"/>
      <c r="F175" s="67"/>
      <c r="G175" s="67"/>
      <c r="H175" s="67"/>
      <c r="I175" s="67"/>
      <c r="J175" s="62"/>
      <c r="K175" s="62"/>
    </row>
    <row r="176" spans="1:13" ht="13.5" x14ac:dyDescent="0.2">
      <c r="A176" s="68"/>
      <c r="B176" s="506" t="s">
        <v>71</v>
      </c>
      <c r="C176" s="507" t="s">
        <v>72</v>
      </c>
      <c r="D176" s="507"/>
      <c r="E176" s="508"/>
      <c r="F176" s="508"/>
      <c r="G176" s="508"/>
      <c r="H176" s="508"/>
      <c r="I176" s="508"/>
      <c r="J176" s="509"/>
      <c r="K176" s="509"/>
    </row>
    <row r="177" spans="1:11" ht="13.5" x14ac:dyDescent="0.2">
      <c r="A177" s="68"/>
      <c r="B177" s="506"/>
      <c r="C177" s="507"/>
      <c r="D177" s="507"/>
      <c r="E177" s="508"/>
      <c r="F177" s="508"/>
      <c r="G177" s="508"/>
      <c r="H177" s="508"/>
      <c r="I177" s="508"/>
      <c r="J177" s="509"/>
      <c r="K177" s="509"/>
    </row>
    <row r="178" spans="1:11" ht="13.5" x14ac:dyDescent="0.2">
      <c r="A178" s="68"/>
      <c r="B178" s="506"/>
      <c r="C178" s="507"/>
      <c r="D178" s="507"/>
      <c r="E178" s="508"/>
      <c r="F178" s="508"/>
      <c r="G178" s="508"/>
      <c r="H178" s="508"/>
      <c r="I178" s="508"/>
      <c r="J178" s="509"/>
      <c r="K178" s="509"/>
    </row>
    <row r="179" spans="1:11" ht="18" x14ac:dyDescent="0.25">
      <c r="A179" s="68"/>
      <c r="B179" s="65" t="s">
        <v>75</v>
      </c>
      <c r="C179" s="65"/>
      <c r="D179" s="175"/>
      <c r="E179" s="176"/>
      <c r="F179" s="176"/>
      <c r="G179" s="176"/>
      <c r="H179" s="176"/>
      <c r="I179" s="176"/>
      <c r="J179" s="62"/>
      <c r="K179" s="62"/>
    </row>
    <row r="180" spans="1:11" ht="22.5" x14ac:dyDescent="0.3">
      <c r="A180" s="64"/>
      <c r="D180" s="66" t="s">
        <v>69</v>
      </c>
      <c r="E180" s="515" t="s">
        <v>73</v>
      </c>
      <c r="F180" s="515"/>
      <c r="G180" s="515"/>
      <c r="H180" s="515"/>
      <c r="I180" s="515"/>
      <c r="J180" s="62"/>
      <c r="K180" s="62"/>
    </row>
    <row r="181" spans="1:11" ht="18.75" x14ac:dyDescent="0.25">
      <c r="A181" s="60"/>
      <c r="B181" s="67"/>
      <c r="C181" s="67"/>
      <c r="D181" s="67"/>
      <c r="E181" s="516" t="s">
        <v>74</v>
      </c>
      <c r="F181" s="516"/>
      <c r="G181" s="516"/>
      <c r="H181" s="516"/>
      <c r="I181" s="516"/>
      <c r="J181" s="62"/>
      <c r="K181" s="62"/>
    </row>
    <row r="182" spans="1:11" ht="13.5" x14ac:dyDescent="0.2">
      <c r="A182" s="68"/>
    </row>
    <row r="183" spans="1:11" ht="13.5" x14ac:dyDescent="0.2">
      <c r="A183" s="68"/>
      <c r="B183" s="506" t="s">
        <v>71</v>
      </c>
      <c r="C183" s="507" t="s">
        <v>132</v>
      </c>
      <c r="D183" s="507"/>
      <c r="E183" s="508"/>
      <c r="F183" s="508"/>
      <c r="G183" s="508"/>
      <c r="H183" s="508"/>
      <c r="I183" s="508"/>
      <c r="J183" s="509"/>
      <c r="K183" s="509"/>
    </row>
    <row r="184" spans="1:11" x14ac:dyDescent="0.2">
      <c r="B184" s="506"/>
      <c r="C184" s="507"/>
      <c r="D184" s="507"/>
      <c r="E184" s="508"/>
      <c r="F184" s="508"/>
      <c r="G184" s="508"/>
      <c r="H184" s="508"/>
      <c r="I184" s="508"/>
      <c r="J184" s="509"/>
      <c r="K184" s="509"/>
    </row>
    <row r="185" spans="1:11" x14ac:dyDescent="0.2">
      <c r="B185" s="506"/>
      <c r="C185" s="507"/>
      <c r="D185" s="507"/>
      <c r="E185" s="508"/>
      <c r="F185" s="508"/>
      <c r="G185" s="508"/>
      <c r="H185" s="508"/>
      <c r="I185" s="508"/>
      <c r="J185" s="509"/>
      <c r="K185" s="509"/>
    </row>
  </sheetData>
  <sheetProtection algorithmName="SHA-512" hashValue="5QU/KGJ0WAt/bFKqiId3goMkSKeMnzvLeqN1+03M8ntFoKRdu68zEWb4cB9vsoIQMpWbeEV15+5jTJ6DMOD0OA==" saltValue="/bl55+DMn/ViYO2tdtsw7w==" spinCount="100000" sheet="1" formatCells="0" insertRows="0" deleteRows="0"/>
  <protectedRanges>
    <protectedRange sqref="R104:XFD105 R111:XFD113 R124:XFD126 R120:XFD122 R128:XFD135 L154 R108:XFD109 R89:XFD92 R98:XFD102 R94:XFD96 A114:I129 R115:XFD117 R138:XFD139 A131:I151 A154 K131:L151 L110:L129 H154:I154" name="Plage3"/>
    <protectedRange sqref="A57:I86 R50:XFD62 R75:XFD78 R42:XFD48 R88:XFD90 R14:XFD16 R19:XFD21 R67:XFD67 R69:XFD73 R80:XFD82 R85:XFD86 A10:I34 R23:XFD25 R27:XFD29 R32:XFD40 A36:I55 A89:I108 A119:I120 A110:I115 L89:L108 L57:L86 L36:L55 L10:L34 R9:XFD11" name="Plage2"/>
    <protectedRange sqref="J154:K154 J10:J34 J89:J108 J131:J151 J110:K129 J36:K55 J57:K86" name="Plage2_1"/>
    <protectedRange sqref="O104:O105 O111:O113 O124:O126 O120:O122 O109:Q109 O89:Q89 O98:O102 O94:O96 O115:O117 O138:O139 M131:M151 M114:M129 O130:Q131 Q104:Q105 O108 Q108 O90:O92 Q90:Q92 Q98:Q102 Q94:Q96 P90:P108 Q111:Q113 Q124:Q126 Q120:Q122 Q115:Q117 O128:O129 Q128:Q129 Q138:Q139 O132:O135 Q132:Q135 P132:P151" name="Plage3_1"/>
    <protectedRange sqref="O50:O55 O75:O78 O42:O48 O14:O16 O19:O21 O67 O69:O73 O80:O82 O85:O86 O23:O25 O27:O29 M110:M115 M119:M120 M89:M108 M57:M86 M36:M55 M10:M34 P90:P108 O32:O34 O36:Q36 P35:Q35 O57:Q57 P56:Q56 O88:Q89 O9:Q10 Q14:Q16 Q19:Q21 Q23:Q25 Q27:Q29 O11 Q11 Q32:Q34 P11:P34 Q50:Q55 Q42:Q48 O37:O40 Q37:Q40 P37:P55 Q75:Q78 Q67 Q69:Q73 Q80:Q82 Q85:Q86 O58:O62 Q58:Q62 P58:P86 O90 Q90" name="Plage2_2"/>
    <protectedRange sqref="M153:M154" name="Plage3_1_1"/>
    <protectedRange sqref="B154:G154" name="Plage3_2"/>
  </protectedRanges>
  <dataConsolidate link="1"/>
  <mergeCells count="179">
    <mergeCell ref="Q5:Q7"/>
    <mergeCell ref="A159:G159"/>
    <mergeCell ref="C161:G161"/>
    <mergeCell ref="C163:G163"/>
    <mergeCell ref="C169:G169"/>
    <mergeCell ref="C171:G171"/>
    <mergeCell ref="E174:I174"/>
    <mergeCell ref="B176:B178"/>
    <mergeCell ref="C176:K178"/>
    <mergeCell ref="B14:G14"/>
    <mergeCell ref="B15:G15"/>
    <mergeCell ref="B16:G16"/>
    <mergeCell ref="B9:G9"/>
    <mergeCell ref="B10:G10"/>
    <mergeCell ref="B11:G11"/>
    <mergeCell ref="B12:G12"/>
    <mergeCell ref="B13:G13"/>
    <mergeCell ref="B20:G20"/>
    <mergeCell ref="B21:G21"/>
    <mergeCell ref="B22:G22"/>
    <mergeCell ref="B23:G23"/>
    <mergeCell ref="B24:G24"/>
    <mergeCell ref="B25:G25"/>
    <mergeCell ref="B8:G8"/>
    <mergeCell ref="E180:I180"/>
    <mergeCell ref="E181:I181"/>
    <mergeCell ref="B183:B185"/>
    <mergeCell ref="C183:K185"/>
    <mergeCell ref="M5:M7"/>
    <mergeCell ref="N5:N7"/>
    <mergeCell ref="O5:O7"/>
    <mergeCell ref="P5:P7"/>
    <mergeCell ref="A1:L1"/>
    <mergeCell ref="A2:F2"/>
    <mergeCell ref="G2:L2"/>
    <mergeCell ref="A3:F3"/>
    <mergeCell ref="G3:L3"/>
    <mergeCell ref="A4:F4"/>
    <mergeCell ref="H5:H7"/>
    <mergeCell ref="I5:I7"/>
    <mergeCell ref="J5:J6"/>
    <mergeCell ref="K5:K6"/>
    <mergeCell ref="L5:L7"/>
    <mergeCell ref="B17:G17"/>
    <mergeCell ref="B18:G18"/>
    <mergeCell ref="B19:G19"/>
    <mergeCell ref="B32:G32"/>
    <mergeCell ref="B33:G33"/>
    <mergeCell ref="B34:G34"/>
    <mergeCell ref="B35:G35"/>
    <mergeCell ref="B36:G36"/>
    <mergeCell ref="B37:G37"/>
    <mergeCell ref="B26:G26"/>
    <mergeCell ref="B27:G27"/>
    <mergeCell ref="B28:G28"/>
    <mergeCell ref="B29:G29"/>
    <mergeCell ref="B30:G30"/>
    <mergeCell ref="B31:G31"/>
    <mergeCell ref="B44:G44"/>
    <mergeCell ref="B45:G45"/>
    <mergeCell ref="B46:G46"/>
    <mergeCell ref="B47:G47"/>
    <mergeCell ref="B48:G48"/>
    <mergeCell ref="B49:G49"/>
    <mergeCell ref="B38:G38"/>
    <mergeCell ref="B39:G39"/>
    <mergeCell ref="B40:G40"/>
    <mergeCell ref="B41:G41"/>
    <mergeCell ref="B42:G42"/>
    <mergeCell ref="B43:G43"/>
    <mergeCell ref="B56:G56"/>
    <mergeCell ref="B57:G57"/>
    <mergeCell ref="B58:G58"/>
    <mergeCell ref="B59:G59"/>
    <mergeCell ref="B60:G60"/>
    <mergeCell ref="B61:G61"/>
    <mergeCell ref="B50:G50"/>
    <mergeCell ref="B51:G51"/>
    <mergeCell ref="B52:G52"/>
    <mergeCell ref="B53:G53"/>
    <mergeCell ref="B54:G54"/>
    <mergeCell ref="B55:G55"/>
    <mergeCell ref="B68:G68"/>
    <mergeCell ref="B69:G69"/>
    <mergeCell ref="B70:G70"/>
    <mergeCell ref="B71:G71"/>
    <mergeCell ref="B72:G72"/>
    <mergeCell ref="B73:G73"/>
    <mergeCell ref="B62:G62"/>
    <mergeCell ref="B63:G63"/>
    <mergeCell ref="B64:G64"/>
    <mergeCell ref="B65:G65"/>
    <mergeCell ref="B66:G66"/>
    <mergeCell ref="B67:G67"/>
    <mergeCell ref="B80:G80"/>
    <mergeCell ref="B81:G81"/>
    <mergeCell ref="B82:G82"/>
    <mergeCell ref="B83:G83"/>
    <mergeCell ref="B84:G84"/>
    <mergeCell ref="B85:G85"/>
    <mergeCell ref="B74:G74"/>
    <mergeCell ref="B75:G75"/>
    <mergeCell ref="B76:G76"/>
    <mergeCell ref="B77:G77"/>
    <mergeCell ref="B78:G78"/>
    <mergeCell ref="B79:G79"/>
    <mergeCell ref="B91:G91"/>
    <mergeCell ref="B92:G92"/>
    <mergeCell ref="B93:G93"/>
    <mergeCell ref="B94:G94"/>
    <mergeCell ref="B95:G95"/>
    <mergeCell ref="B96:G96"/>
    <mergeCell ref="B86:G86"/>
    <mergeCell ref="B87:G87"/>
    <mergeCell ref="B88:G88"/>
    <mergeCell ref="B89:G89"/>
    <mergeCell ref="B90:G90"/>
    <mergeCell ref="B103:G103"/>
    <mergeCell ref="B104:G104"/>
    <mergeCell ref="B105:G105"/>
    <mergeCell ref="B106:G106"/>
    <mergeCell ref="B107:G107"/>
    <mergeCell ref="B108:G108"/>
    <mergeCell ref="B97:G97"/>
    <mergeCell ref="B98:G98"/>
    <mergeCell ref="B99:G99"/>
    <mergeCell ref="B100:G100"/>
    <mergeCell ref="B101:G101"/>
    <mergeCell ref="B102:G102"/>
    <mergeCell ref="B115:G115"/>
    <mergeCell ref="B116:G116"/>
    <mergeCell ref="B117:G117"/>
    <mergeCell ref="B118:G118"/>
    <mergeCell ref="B119:G119"/>
    <mergeCell ref="B120:G120"/>
    <mergeCell ref="B109:G109"/>
    <mergeCell ref="B110:G110"/>
    <mergeCell ref="B111:G111"/>
    <mergeCell ref="B112:G112"/>
    <mergeCell ref="B113:G113"/>
    <mergeCell ref="B114:G114"/>
    <mergeCell ref="B127:G127"/>
    <mergeCell ref="B128:G128"/>
    <mergeCell ref="B129:G129"/>
    <mergeCell ref="B130:G130"/>
    <mergeCell ref="B131:G131"/>
    <mergeCell ref="B132:G132"/>
    <mergeCell ref="B121:G121"/>
    <mergeCell ref="B122:G122"/>
    <mergeCell ref="B123:G123"/>
    <mergeCell ref="B124:G124"/>
    <mergeCell ref="B125:G125"/>
    <mergeCell ref="B126:G126"/>
    <mergeCell ref="B139:G139"/>
    <mergeCell ref="B140:G140"/>
    <mergeCell ref="B141:G141"/>
    <mergeCell ref="B142:G142"/>
    <mergeCell ref="B143:G143"/>
    <mergeCell ref="B144:G144"/>
    <mergeCell ref="B133:G133"/>
    <mergeCell ref="B134:G134"/>
    <mergeCell ref="B135:G135"/>
    <mergeCell ref="B136:G136"/>
    <mergeCell ref="B137:G137"/>
    <mergeCell ref="B138:G138"/>
    <mergeCell ref="B151:G151"/>
    <mergeCell ref="B152:H152"/>
    <mergeCell ref="B153:G153"/>
    <mergeCell ref="B154:G154"/>
    <mergeCell ref="B155:I155"/>
    <mergeCell ref="E158:I158"/>
    <mergeCell ref="C167:G167"/>
    <mergeCell ref="B145:G145"/>
    <mergeCell ref="B146:G146"/>
    <mergeCell ref="B147:G147"/>
    <mergeCell ref="B148:G148"/>
    <mergeCell ref="B149:G149"/>
    <mergeCell ref="B150:G150"/>
    <mergeCell ref="C165:G165"/>
  </mergeCells>
  <conditionalFormatting sqref="E162:G162 E170:G170">
    <cfRule type="cellIs" dxfId="10" priority="4" stopIfTrue="1" operator="equal">
      <formula>"ERROR"</formula>
    </cfRule>
  </conditionalFormatting>
  <conditionalFormatting sqref="E164:G164 E166:G166 E168:G168">
    <cfRule type="cellIs" dxfId="9" priority="3" stopIfTrue="1" operator="equal">
      <formula>"ERROR"</formula>
    </cfRule>
  </conditionalFormatting>
  <conditionalFormatting sqref="A159">
    <cfRule type="cellIs" dxfId="8" priority="2" stopIfTrue="1" operator="equal">
      <formula>"ERROR"</formula>
    </cfRule>
  </conditionalFormatting>
  <dataValidations count="3">
    <dataValidation type="list" allowBlank="1" showInputMessage="1" showErrorMessage="1" sqref="K131:K151 M57:M86 M10:M34 M89:M108 M110:M129 M131:M151 M36:M55 M153">
      <formula1>"Yes, No"</formula1>
    </dataValidation>
    <dataValidation type="list" allowBlank="1" showInputMessage="1" showErrorMessage="1" sqref="K36:K55 K57:K86 K110:K129 K89:K108 K10:K34">
      <formula1>"Yes,No"</formula1>
    </dataValidation>
    <dataValidation type="custom" allowBlank="1" showInputMessage="1" showErrorMessage="1" error="Only two decimals" sqref="C169:G169 C163:G163">
      <formula1>EXACT(C163,TRUNC(C163,2))</formula1>
    </dataValidation>
  </dataValidations>
  <printOptions horizontalCentered="1"/>
  <pageMargins left="0.23622047244094491" right="0.23622047244094491" top="0.74803149606299213" bottom="0.74803149606299213" header="0.31496062992125984" footer="0.31496062992125984"/>
  <pageSetup paperSize="9" scale="40" fitToHeight="24" orientation="portrait" r:id="rId1"/>
  <headerFooter alignWithMargins="0">
    <oddFooter>&amp;RPage &amp;P</oddFooter>
  </headerFooter>
  <colBreaks count="1" manualBreakCount="1">
    <brk id="12" max="194" man="1"/>
  </colBreaks>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186"/>
  <sheetViews>
    <sheetView view="pageBreakPreview" zoomScale="70" zoomScaleNormal="100" zoomScaleSheetLayoutView="70" workbookViewId="0">
      <pane xSplit="8" ySplit="7" topLeftCell="I95" activePane="bottomRight" state="frozen"/>
      <selection sqref="A1:L1"/>
      <selection pane="topRight" sqref="A1:L1"/>
      <selection pane="bottomLeft" sqref="A1:L1"/>
      <selection pane="bottomRight" activeCell="K132" sqref="K132"/>
    </sheetView>
  </sheetViews>
  <sheetFormatPr defaultColWidth="9.140625" defaultRowHeight="15" x14ac:dyDescent="0.2"/>
  <cols>
    <col min="1" max="1" width="12.7109375" style="1" customWidth="1"/>
    <col min="2" max="6" width="15.28515625" style="15" customWidth="1"/>
    <col min="7" max="7" width="19.7109375" style="15" customWidth="1"/>
    <col min="8" max="8" width="26.28515625" style="20" customWidth="1"/>
    <col min="9" max="9" width="21.28515625" style="20" customWidth="1"/>
    <col min="10" max="11" width="25.28515625" style="4" customWidth="1"/>
    <col min="12" max="12" width="24.28515625" style="4" customWidth="1"/>
    <col min="13" max="13" width="21.85546875" style="4" hidden="1" customWidth="1"/>
    <col min="14" max="14" width="16.28515625" style="15" hidden="1" customWidth="1"/>
    <col min="15" max="15" width="18.7109375" style="15" hidden="1" customWidth="1"/>
    <col min="16" max="16" width="16.28515625" style="15" hidden="1" customWidth="1"/>
    <col min="17" max="17" width="28.42578125" style="15" hidden="1" customWidth="1"/>
    <col min="18" max="16384" width="9.140625" style="15"/>
  </cols>
  <sheetData>
    <row r="1" spans="1:17" s="3" customFormat="1" ht="24" customHeight="1" x14ac:dyDescent="0.2">
      <c r="A1" s="520" t="s">
        <v>182</v>
      </c>
      <c r="B1" s="520"/>
      <c r="C1" s="520"/>
      <c r="D1" s="520"/>
      <c r="E1" s="520"/>
      <c r="F1" s="520"/>
      <c r="G1" s="520"/>
      <c r="H1" s="520"/>
      <c r="I1" s="520"/>
      <c r="J1" s="520"/>
      <c r="K1" s="520"/>
      <c r="L1" s="520"/>
      <c r="M1" s="184"/>
      <c r="P1" s="5"/>
    </row>
    <row r="2" spans="1:17" s="5" customFormat="1" ht="20.25" customHeight="1" x14ac:dyDescent="0.2">
      <c r="A2" s="491" t="s">
        <v>82</v>
      </c>
      <c r="B2" s="492"/>
      <c r="C2" s="492"/>
      <c r="D2" s="492"/>
      <c r="E2" s="492"/>
      <c r="F2" s="493"/>
      <c r="G2" s="422"/>
      <c r="H2" s="423"/>
      <c r="I2" s="423"/>
      <c r="J2" s="423"/>
      <c r="K2" s="423"/>
      <c r="L2" s="423"/>
      <c r="M2" s="59"/>
    </row>
    <row r="3" spans="1:17" s="5" customFormat="1" ht="20.25" customHeight="1" x14ac:dyDescent="0.2">
      <c r="A3" s="491" t="s">
        <v>15</v>
      </c>
      <c r="B3" s="492"/>
      <c r="C3" s="492"/>
      <c r="D3" s="492"/>
      <c r="E3" s="492"/>
      <c r="F3" s="493"/>
      <c r="G3" s="485">
        <f>'1 Consolidated Summary  Budget'!D4</f>
        <v>0</v>
      </c>
      <c r="H3" s="486"/>
      <c r="I3" s="486"/>
      <c r="J3" s="486"/>
      <c r="K3" s="486"/>
      <c r="L3" s="486"/>
      <c r="M3" s="59"/>
    </row>
    <row r="4" spans="1:17" s="5" customFormat="1" ht="20.25" customHeight="1" thickBot="1" x14ac:dyDescent="0.25">
      <c r="A4" s="491" t="str">
        <f>'1 Consolidated Summary  Budget'!A5:C5</f>
        <v>Implementation period of the project:</v>
      </c>
      <c r="B4" s="492"/>
      <c r="C4" s="492"/>
      <c r="D4" s="492"/>
      <c r="E4" s="492"/>
      <c r="F4" s="493"/>
      <c r="G4" s="196" t="str">
        <f>'1 Consolidated Summary  Budget'!D5</f>
        <v>from:</v>
      </c>
      <c r="H4" s="197">
        <f>'1 Consolidated Summary  Budget'!E5</f>
        <v>0</v>
      </c>
      <c r="I4" s="197"/>
      <c r="J4" s="196" t="s">
        <v>66</v>
      </c>
      <c r="K4" s="198">
        <f>'1 Consolidated Summary  Budget'!I5</f>
        <v>0</v>
      </c>
      <c r="L4" s="196"/>
      <c r="M4" s="59"/>
      <c r="P4" s="3"/>
    </row>
    <row r="5" spans="1:17" s="8" customFormat="1" ht="26.25" customHeight="1" x14ac:dyDescent="0.2">
      <c r="A5" s="6"/>
      <c r="B5" s="7"/>
      <c r="H5" s="488" t="s">
        <v>147</v>
      </c>
      <c r="I5" s="468" t="s">
        <v>148</v>
      </c>
      <c r="J5" s="458" t="s">
        <v>13</v>
      </c>
      <c r="K5" s="466" t="s">
        <v>20</v>
      </c>
      <c r="L5" s="466" t="s">
        <v>67</v>
      </c>
      <c r="M5" s="458" t="s">
        <v>118</v>
      </c>
      <c r="N5" s="458" t="s">
        <v>119</v>
      </c>
      <c r="O5" s="466" t="s">
        <v>117</v>
      </c>
      <c r="P5" s="466" t="s">
        <v>120</v>
      </c>
      <c r="Q5" s="466" t="s">
        <v>121</v>
      </c>
    </row>
    <row r="6" spans="1:17" s="8" customFormat="1" ht="31.5" customHeight="1" thickBot="1" x14ac:dyDescent="0.25">
      <c r="A6" s="9"/>
      <c r="H6" s="489"/>
      <c r="I6" s="469"/>
      <c r="J6" s="465"/>
      <c r="K6" s="467"/>
      <c r="L6" s="501"/>
      <c r="M6" s="459"/>
      <c r="N6" s="459"/>
      <c r="O6" s="501"/>
      <c r="P6" s="501"/>
      <c r="Q6" s="501"/>
    </row>
    <row r="7" spans="1:17" s="8" customFormat="1" ht="28.5" customHeight="1" thickBot="1" x14ac:dyDescent="0.25">
      <c r="A7" s="9"/>
      <c r="H7" s="490"/>
      <c r="I7" s="470"/>
      <c r="J7" s="21" t="s">
        <v>11</v>
      </c>
      <c r="K7" s="21" t="s">
        <v>2</v>
      </c>
      <c r="L7" s="467"/>
      <c r="M7" s="460"/>
      <c r="N7" s="460"/>
      <c r="O7" s="501"/>
      <c r="P7" s="501"/>
      <c r="Q7" s="501"/>
    </row>
    <row r="8" spans="1:17" s="35" customFormat="1" ht="39" customHeight="1" thickBot="1" x14ac:dyDescent="0.25">
      <c r="A8" s="74">
        <v>1</v>
      </c>
      <c r="B8" s="461" t="s">
        <v>12</v>
      </c>
      <c r="C8" s="462"/>
      <c r="D8" s="462"/>
      <c r="E8" s="462"/>
      <c r="F8" s="462"/>
      <c r="G8" s="463"/>
      <c r="H8" s="32"/>
      <c r="I8" s="32"/>
      <c r="J8" s="33">
        <f>J9</f>
        <v>0</v>
      </c>
      <c r="K8" s="33"/>
      <c r="L8" s="34"/>
      <c r="M8" s="34"/>
      <c r="N8" s="185">
        <f>SUM(N9:N34)</f>
        <v>0</v>
      </c>
      <c r="O8" s="185">
        <f>SUM(O9:O34)</f>
        <v>0</v>
      </c>
      <c r="P8" s="185">
        <f>N8+O8</f>
        <v>0</v>
      </c>
      <c r="Q8" s="191"/>
    </row>
    <row r="9" spans="1:17" s="27" customFormat="1" ht="52.9" customHeight="1" x14ac:dyDescent="0.2">
      <c r="A9" s="16"/>
      <c r="B9" s="476" t="s">
        <v>162</v>
      </c>
      <c r="C9" s="477"/>
      <c r="D9" s="477"/>
      <c r="E9" s="477"/>
      <c r="F9" s="477"/>
      <c r="G9" s="478"/>
      <c r="H9" s="17"/>
      <c r="I9" s="19"/>
      <c r="J9" s="24">
        <f>SUM(J10:J34)</f>
        <v>0</v>
      </c>
      <c r="K9" s="24"/>
      <c r="L9" s="78"/>
      <c r="M9" s="216"/>
      <c r="N9" s="216"/>
      <c r="O9" s="217"/>
      <c r="P9" s="216"/>
      <c r="Q9" s="216"/>
    </row>
    <row r="10" spans="1:17" s="27" customFormat="1" x14ac:dyDescent="0.2">
      <c r="A10" s="2"/>
      <c r="B10" s="500"/>
      <c r="C10" s="500"/>
      <c r="D10" s="500"/>
      <c r="E10" s="500"/>
      <c r="F10" s="500"/>
      <c r="G10" s="500"/>
      <c r="H10" s="154"/>
      <c r="I10" s="154"/>
      <c r="J10" s="151"/>
      <c r="K10" s="321"/>
      <c r="L10" s="152"/>
      <c r="M10" s="26"/>
      <c r="N10" s="218">
        <f t="shared" ref="N10:N69" si="0">IF(M10="Yes",J10,0)</f>
        <v>0</v>
      </c>
      <c r="O10" s="234"/>
      <c r="P10" s="190">
        <f>N10+O10</f>
        <v>0</v>
      </c>
      <c r="Q10" s="190"/>
    </row>
    <row r="11" spans="1:17" s="27" customFormat="1" x14ac:dyDescent="0.2">
      <c r="A11" s="2"/>
      <c r="B11" s="455"/>
      <c r="C11" s="456"/>
      <c r="D11" s="456"/>
      <c r="E11" s="456"/>
      <c r="F11" s="456"/>
      <c r="G11" s="457"/>
      <c r="H11" s="153"/>
      <c r="I11" s="153"/>
      <c r="J11" s="151"/>
      <c r="K11" s="321"/>
      <c r="L11" s="152"/>
      <c r="M11" s="26"/>
      <c r="N11" s="218">
        <f t="shared" si="0"/>
        <v>0</v>
      </c>
      <c r="O11" s="234"/>
      <c r="P11" s="190">
        <f t="shared" ref="P11:P34" si="1">N11+O11</f>
        <v>0</v>
      </c>
      <c r="Q11" s="190"/>
    </row>
    <row r="12" spans="1:17" s="35" customFormat="1" x14ac:dyDescent="0.2">
      <c r="A12" s="2"/>
      <c r="B12" s="455"/>
      <c r="C12" s="456"/>
      <c r="D12" s="456"/>
      <c r="E12" s="456"/>
      <c r="F12" s="456"/>
      <c r="G12" s="457"/>
      <c r="H12" s="153"/>
      <c r="I12" s="153"/>
      <c r="J12" s="151"/>
      <c r="K12" s="321"/>
      <c r="L12" s="152"/>
      <c r="M12" s="26"/>
      <c r="N12" s="218">
        <f t="shared" si="0"/>
        <v>0</v>
      </c>
      <c r="O12" s="234"/>
      <c r="P12" s="190">
        <f t="shared" si="1"/>
        <v>0</v>
      </c>
      <c r="Q12" s="30"/>
    </row>
    <row r="13" spans="1:17" s="27" customFormat="1" ht="15.75" x14ac:dyDescent="0.2">
      <c r="A13" s="2"/>
      <c r="B13" s="455"/>
      <c r="C13" s="456"/>
      <c r="D13" s="456"/>
      <c r="E13" s="456"/>
      <c r="F13" s="456"/>
      <c r="G13" s="457"/>
      <c r="H13" s="153"/>
      <c r="I13" s="153"/>
      <c r="J13" s="151"/>
      <c r="K13" s="321"/>
      <c r="L13" s="152"/>
      <c r="M13" s="26"/>
      <c r="N13" s="218">
        <f t="shared" si="0"/>
        <v>0</v>
      </c>
      <c r="O13" s="234"/>
      <c r="P13" s="190">
        <f t="shared" si="1"/>
        <v>0</v>
      </c>
      <c r="Q13" s="219"/>
    </row>
    <row r="14" spans="1:17" s="27" customFormat="1" x14ac:dyDescent="0.2">
      <c r="A14" s="2"/>
      <c r="B14" s="455"/>
      <c r="C14" s="456"/>
      <c r="D14" s="456"/>
      <c r="E14" s="456"/>
      <c r="F14" s="456"/>
      <c r="G14" s="457"/>
      <c r="H14" s="153"/>
      <c r="I14" s="153"/>
      <c r="J14" s="151"/>
      <c r="K14" s="321"/>
      <c r="L14" s="152"/>
      <c r="M14" s="26"/>
      <c r="N14" s="218">
        <f t="shared" si="0"/>
        <v>0</v>
      </c>
      <c r="O14" s="234"/>
      <c r="P14" s="190">
        <f t="shared" si="1"/>
        <v>0</v>
      </c>
      <c r="Q14" s="190"/>
    </row>
    <row r="15" spans="1:17" s="27" customFormat="1" x14ac:dyDescent="0.2">
      <c r="A15" s="2"/>
      <c r="B15" s="455"/>
      <c r="C15" s="456"/>
      <c r="D15" s="456"/>
      <c r="E15" s="456"/>
      <c r="F15" s="456"/>
      <c r="G15" s="457"/>
      <c r="H15" s="153"/>
      <c r="I15" s="153"/>
      <c r="J15" s="151"/>
      <c r="K15" s="321"/>
      <c r="L15" s="152"/>
      <c r="M15" s="26"/>
      <c r="N15" s="218">
        <f t="shared" si="0"/>
        <v>0</v>
      </c>
      <c r="O15" s="234"/>
      <c r="P15" s="190">
        <f t="shared" si="1"/>
        <v>0</v>
      </c>
      <c r="Q15" s="190"/>
    </row>
    <row r="16" spans="1:17" s="25" customFormat="1" ht="15.75" x14ac:dyDescent="0.2">
      <c r="A16" s="2"/>
      <c r="B16" s="455"/>
      <c r="C16" s="456"/>
      <c r="D16" s="456"/>
      <c r="E16" s="456"/>
      <c r="F16" s="456"/>
      <c r="G16" s="457"/>
      <c r="H16" s="153"/>
      <c r="I16" s="153"/>
      <c r="J16" s="151"/>
      <c r="K16" s="321"/>
      <c r="L16" s="152"/>
      <c r="M16" s="26"/>
      <c r="N16" s="218">
        <f t="shared" si="0"/>
        <v>0</v>
      </c>
      <c r="O16" s="234"/>
      <c r="P16" s="190">
        <f t="shared" si="1"/>
        <v>0</v>
      </c>
      <c r="Q16" s="190"/>
    </row>
    <row r="17" spans="1:17" s="25" customFormat="1" ht="15.75" x14ac:dyDescent="0.2">
      <c r="A17" s="2"/>
      <c r="B17" s="455"/>
      <c r="C17" s="456"/>
      <c r="D17" s="456"/>
      <c r="E17" s="456"/>
      <c r="F17" s="456"/>
      <c r="G17" s="457"/>
      <c r="H17" s="153"/>
      <c r="I17" s="153"/>
      <c r="J17" s="151"/>
      <c r="K17" s="321"/>
      <c r="L17" s="152"/>
      <c r="M17" s="26"/>
      <c r="N17" s="218">
        <f t="shared" si="0"/>
        <v>0</v>
      </c>
      <c r="O17" s="234"/>
      <c r="P17" s="190">
        <f t="shared" si="1"/>
        <v>0</v>
      </c>
      <c r="Q17" s="219"/>
    </row>
    <row r="18" spans="1:17" s="27" customFormat="1" ht="15.75" x14ac:dyDescent="0.2">
      <c r="A18" s="2"/>
      <c r="B18" s="455"/>
      <c r="C18" s="456"/>
      <c r="D18" s="456"/>
      <c r="E18" s="456"/>
      <c r="F18" s="456"/>
      <c r="G18" s="457"/>
      <c r="H18" s="153"/>
      <c r="I18" s="153"/>
      <c r="J18" s="151"/>
      <c r="K18" s="321"/>
      <c r="L18" s="152"/>
      <c r="M18" s="26"/>
      <c r="N18" s="218">
        <f t="shared" si="0"/>
        <v>0</v>
      </c>
      <c r="O18" s="234"/>
      <c r="P18" s="190">
        <f t="shared" si="1"/>
        <v>0</v>
      </c>
      <c r="Q18" s="219"/>
    </row>
    <row r="19" spans="1:17" s="27" customFormat="1" x14ac:dyDescent="0.2">
      <c r="A19" s="2"/>
      <c r="B19" s="455"/>
      <c r="C19" s="456"/>
      <c r="D19" s="456"/>
      <c r="E19" s="456"/>
      <c r="F19" s="456"/>
      <c r="G19" s="457"/>
      <c r="H19" s="153"/>
      <c r="I19" s="153"/>
      <c r="J19" s="151"/>
      <c r="K19" s="321"/>
      <c r="L19" s="152"/>
      <c r="M19" s="26"/>
      <c r="N19" s="218">
        <f t="shared" si="0"/>
        <v>0</v>
      </c>
      <c r="O19" s="234"/>
      <c r="P19" s="190">
        <f t="shared" si="1"/>
        <v>0</v>
      </c>
      <c r="Q19" s="190"/>
    </row>
    <row r="20" spans="1:17" s="27" customFormat="1" x14ac:dyDescent="0.2">
      <c r="A20" s="2"/>
      <c r="B20" s="455"/>
      <c r="C20" s="456"/>
      <c r="D20" s="456"/>
      <c r="E20" s="456"/>
      <c r="F20" s="456"/>
      <c r="G20" s="457"/>
      <c r="H20" s="153"/>
      <c r="I20" s="153"/>
      <c r="J20" s="151"/>
      <c r="K20" s="321"/>
      <c r="L20" s="152"/>
      <c r="M20" s="26"/>
      <c r="N20" s="218">
        <f t="shared" si="0"/>
        <v>0</v>
      </c>
      <c r="O20" s="234"/>
      <c r="P20" s="190">
        <f t="shared" si="1"/>
        <v>0</v>
      </c>
      <c r="Q20" s="190"/>
    </row>
    <row r="21" spans="1:17" s="25" customFormat="1" ht="15.75" x14ac:dyDescent="0.2">
      <c r="A21" s="2"/>
      <c r="B21" s="455"/>
      <c r="C21" s="456"/>
      <c r="D21" s="456"/>
      <c r="E21" s="456"/>
      <c r="F21" s="456"/>
      <c r="G21" s="457"/>
      <c r="H21" s="153"/>
      <c r="I21" s="153"/>
      <c r="J21" s="151"/>
      <c r="K21" s="321"/>
      <c r="L21" s="152"/>
      <c r="M21" s="26"/>
      <c r="N21" s="218">
        <f t="shared" si="0"/>
        <v>0</v>
      </c>
      <c r="O21" s="234"/>
      <c r="P21" s="190">
        <f t="shared" si="1"/>
        <v>0</v>
      </c>
      <c r="Q21" s="190"/>
    </row>
    <row r="22" spans="1:17" s="29" customFormat="1" ht="15.75" x14ac:dyDescent="0.2">
      <c r="A22" s="2"/>
      <c r="B22" s="455"/>
      <c r="C22" s="456"/>
      <c r="D22" s="456"/>
      <c r="E22" s="456"/>
      <c r="F22" s="456"/>
      <c r="G22" s="457"/>
      <c r="H22" s="153"/>
      <c r="I22" s="153"/>
      <c r="J22" s="151"/>
      <c r="K22" s="321"/>
      <c r="L22" s="152"/>
      <c r="M22" s="26"/>
      <c r="N22" s="218">
        <f t="shared" si="0"/>
        <v>0</v>
      </c>
      <c r="O22" s="234"/>
      <c r="P22" s="190">
        <f t="shared" si="1"/>
        <v>0</v>
      </c>
      <c r="Q22" s="219"/>
    </row>
    <row r="23" spans="1:17" s="27" customFormat="1" x14ac:dyDescent="0.2">
      <c r="A23" s="2"/>
      <c r="B23" s="455"/>
      <c r="C23" s="456"/>
      <c r="D23" s="456"/>
      <c r="E23" s="456"/>
      <c r="F23" s="456"/>
      <c r="G23" s="457"/>
      <c r="H23" s="153"/>
      <c r="I23" s="153"/>
      <c r="J23" s="151"/>
      <c r="K23" s="321"/>
      <c r="L23" s="152"/>
      <c r="M23" s="26"/>
      <c r="N23" s="218">
        <f t="shared" si="0"/>
        <v>0</v>
      </c>
      <c r="O23" s="234"/>
      <c r="P23" s="190">
        <f t="shared" si="1"/>
        <v>0</v>
      </c>
      <c r="Q23" s="190"/>
    </row>
    <row r="24" spans="1:17" s="29" customFormat="1" x14ac:dyDescent="0.2">
      <c r="A24" s="2"/>
      <c r="B24" s="455"/>
      <c r="C24" s="456"/>
      <c r="D24" s="456"/>
      <c r="E24" s="456"/>
      <c r="F24" s="456"/>
      <c r="G24" s="457"/>
      <c r="H24" s="153"/>
      <c r="I24" s="153"/>
      <c r="J24" s="151"/>
      <c r="K24" s="321"/>
      <c r="L24" s="152"/>
      <c r="M24" s="26"/>
      <c r="N24" s="218">
        <f t="shared" si="0"/>
        <v>0</v>
      </c>
      <c r="O24" s="234"/>
      <c r="P24" s="190">
        <f t="shared" si="1"/>
        <v>0</v>
      </c>
      <c r="Q24" s="190"/>
    </row>
    <row r="25" spans="1:17" s="25" customFormat="1" ht="15.75" x14ac:dyDescent="0.2">
      <c r="A25" s="2"/>
      <c r="B25" s="455"/>
      <c r="C25" s="456"/>
      <c r="D25" s="456"/>
      <c r="E25" s="456"/>
      <c r="F25" s="456"/>
      <c r="G25" s="457"/>
      <c r="H25" s="153"/>
      <c r="I25" s="153"/>
      <c r="J25" s="151"/>
      <c r="K25" s="321"/>
      <c r="L25" s="152"/>
      <c r="M25" s="26"/>
      <c r="N25" s="218">
        <f t="shared" si="0"/>
        <v>0</v>
      </c>
      <c r="O25" s="234"/>
      <c r="P25" s="190">
        <f t="shared" si="1"/>
        <v>0</v>
      </c>
      <c r="Q25" s="190"/>
    </row>
    <row r="26" spans="1:17" s="27" customFormat="1" ht="15.75" x14ac:dyDescent="0.2">
      <c r="A26" s="2"/>
      <c r="B26" s="455"/>
      <c r="C26" s="456"/>
      <c r="D26" s="456"/>
      <c r="E26" s="456"/>
      <c r="F26" s="456"/>
      <c r="G26" s="457"/>
      <c r="H26" s="153"/>
      <c r="I26" s="153"/>
      <c r="J26" s="151"/>
      <c r="K26" s="321"/>
      <c r="L26" s="152"/>
      <c r="M26" s="26"/>
      <c r="N26" s="218">
        <f t="shared" si="0"/>
        <v>0</v>
      </c>
      <c r="O26" s="234"/>
      <c r="P26" s="190">
        <f t="shared" si="1"/>
        <v>0</v>
      </c>
      <c r="Q26" s="219"/>
    </row>
    <row r="27" spans="1:17" s="27" customFormat="1" x14ac:dyDescent="0.2">
      <c r="A27" s="2"/>
      <c r="B27" s="455"/>
      <c r="C27" s="456"/>
      <c r="D27" s="456"/>
      <c r="E27" s="456"/>
      <c r="F27" s="456"/>
      <c r="G27" s="457"/>
      <c r="H27" s="153"/>
      <c r="I27" s="153"/>
      <c r="J27" s="151"/>
      <c r="K27" s="321"/>
      <c r="L27" s="152"/>
      <c r="M27" s="26"/>
      <c r="N27" s="218">
        <f t="shared" si="0"/>
        <v>0</v>
      </c>
      <c r="O27" s="234"/>
      <c r="P27" s="190">
        <f t="shared" si="1"/>
        <v>0</v>
      </c>
      <c r="Q27" s="190"/>
    </row>
    <row r="28" spans="1:17" s="27" customFormat="1" x14ac:dyDescent="0.2">
      <c r="A28" s="2"/>
      <c r="B28" s="193"/>
      <c r="C28" s="194"/>
      <c r="D28" s="194"/>
      <c r="E28" s="194"/>
      <c r="F28" s="194"/>
      <c r="G28" s="195"/>
      <c r="H28" s="153"/>
      <c r="I28" s="153"/>
      <c r="J28" s="151"/>
      <c r="K28" s="321"/>
      <c r="L28" s="152"/>
      <c r="M28" s="26"/>
      <c r="N28" s="218"/>
      <c r="O28" s="234"/>
      <c r="P28" s="190"/>
      <c r="Q28" s="190"/>
    </row>
    <row r="29" spans="1:17" s="27" customFormat="1" x14ac:dyDescent="0.2">
      <c r="A29" s="2"/>
      <c r="B29" s="455"/>
      <c r="C29" s="456"/>
      <c r="D29" s="456"/>
      <c r="E29" s="456"/>
      <c r="F29" s="456"/>
      <c r="G29" s="457"/>
      <c r="H29" s="153"/>
      <c r="I29" s="153"/>
      <c r="J29" s="151"/>
      <c r="K29" s="321"/>
      <c r="L29" s="152"/>
      <c r="M29" s="26"/>
      <c r="N29" s="218">
        <f t="shared" si="0"/>
        <v>0</v>
      </c>
      <c r="O29" s="234"/>
      <c r="P29" s="190">
        <f t="shared" si="1"/>
        <v>0</v>
      </c>
      <c r="Q29" s="190"/>
    </row>
    <row r="30" spans="1:17" s="25" customFormat="1" ht="15.75" x14ac:dyDescent="0.2">
      <c r="A30" s="2"/>
      <c r="B30" s="455"/>
      <c r="C30" s="456"/>
      <c r="D30" s="456"/>
      <c r="E30" s="456"/>
      <c r="F30" s="456"/>
      <c r="G30" s="457"/>
      <c r="H30" s="153"/>
      <c r="I30" s="153"/>
      <c r="J30" s="151"/>
      <c r="K30" s="321"/>
      <c r="L30" s="152"/>
      <c r="M30" s="26"/>
      <c r="N30" s="218">
        <f t="shared" si="0"/>
        <v>0</v>
      </c>
      <c r="O30" s="234"/>
      <c r="P30" s="190">
        <f t="shared" si="1"/>
        <v>0</v>
      </c>
      <c r="Q30" s="219"/>
    </row>
    <row r="31" spans="1:17" s="25" customFormat="1" ht="15.75" x14ac:dyDescent="0.2">
      <c r="A31" s="2"/>
      <c r="B31" s="455"/>
      <c r="C31" s="456"/>
      <c r="D31" s="456"/>
      <c r="E31" s="456"/>
      <c r="F31" s="456"/>
      <c r="G31" s="457"/>
      <c r="H31" s="153"/>
      <c r="I31" s="153"/>
      <c r="J31" s="151"/>
      <c r="K31" s="321"/>
      <c r="L31" s="152"/>
      <c r="M31" s="26"/>
      <c r="N31" s="218">
        <f t="shared" si="0"/>
        <v>0</v>
      </c>
      <c r="O31" s="234"/>
      <c r="P31" s="190">
        <f t="shared" si="1"/>
        <v>0</v>
      </c>
      <c r="Q31" s="219"/>
    </row>
    <row r="32" spans="1:17" s="27" customFormat="1" x14ac:dyDescent="0.2">
      <c r="A32" s="2"/>
      <c r="B32" s="455"/>
      <c r="C32" s="456"/>
      <c r="D32" s="456"/>
      <c r="E32" s="456"/>
      <c r="F32" s="456"/>
      <c r="G32" s="457"/>
      <c r="H32" s="153"/>
      <c r="I32" s="153"/>
      <c r="J32" s="151"/>
      <c r="K32" s="321"/>
      <c r="L32" s="152"/>
      <c r="M32" s="26"/>
      <c r="N32" s="218">
        <f t="shared" si="0"/>
        <v>0</v>
      </c>
      <c r="O32" s="234"/>
      <c r="P32" s="190">
        <f t="shared" si="1"/>
        <v>0</v>
      </c>
      <c r="Q32" s="190"/>
    </row>
    <row r="33" spans="1:17" s="27" customFormat="1" x14ac:dyDescent="0.2">
      <c r="A33" s="2"/>
      <c r="B33" s="455"/>
      <c r="C33" s="456"/>
      <c r="D33" s="456"/>
      <c r="E33" s="456"/>
      <c r="F33" s="456"/>
      <c r="G33" s="457"/>
      <c r="H33" s="153"/>
      <c r="I33" s="153"/>
      <c r="J33" s="151"/>
      <c r="K33" s="321"/>
      <c r="L33" s="152"/>
      <c r="M33" s="26"/>
      <c r="N33" s="218">
        <f t="shared" si="0"/>
        <v>0</v>
      </c>
      <c r="O33" s="234"/>
      <c r="P33" s="190">
        <f t="shared" si="1"/>
        <v>0</v>
      </c>
      <c r="Q33" s="190"/>
    </row>
    <row r="34" spans="1:17" s="27" customFormat="1" x14ac:dyDescent="0.2">
      <c r="A34" s="2"/>
      <c r="B34" s="455"/>
      <c r="C34" s="456"/>
      <c r="D34" s="456"/>
      <c r="E34" s="456"/>
      <c r="F34" s="456"/>
      <c r="G34" s="457"/>
      <c r="H34" s="153"/>
      <c r="I34" s="153"/>
      <c r="J34" s="151"/>
      <c r="K34" s="321"/>
      <c r="L34" s="152"/>
      <c r="M34" s="26"/>
      <c r="N34" s="220">
        <f t="shared" si="0"/>
        <v>0</v>
      </c>
      <c r="O34" s="234"/>
      <c r="P34" s="190">
        <f t="shared" si="1"/>
        <v>0</v>
      </c>
      <c r="Q34" s="190"/>
    </row>
    <row r="35" spans="1:17" s="27" customFormat="1" ht="39" customHeight="1" x14ac:dyDescent="0.2">
      <c r="A35" s="31">
        <v>2</v>
      </c>
      <c r="B35" s="461" t="s">
        <v>142</v>
      </c>
      <c r="C35" s="462"/>
      <c r="D35" s="462"/>
      <c r="E35" s="462"/>
      <c r="F35" s="462"/>
      <c r="G35" s="463"/>
      <c r="H35" s="32"/>
      <c r="I35" s="32"/>
      <c r="J35" s="33">
        <f>SUM(J36:J55)</f>
        <v>0</v>
      </c>
      <c r="K35" s="33"/>
      <c r="L35" s="34"/>
      <c r="M35" s="34"/>
      <c r="N35" s="221">
        <f>SUM(N36:N55)</f>
        <v>0</v>
      </c>
      <c r="O35" s="221">
        <f>SUM(O36:O55)</f>
        <v>0</v>
      </c>
      <c r="P35" s="221">
        <f>N35+O35</f>
        <v>0</v>
      </c>
      <c r="Q35" s="34"/>
    </row>
    <row r="36" spans="1:17" s="27" customFormat="1" x14ac:dyDescent="0.2">
      <c r="A36" s="2"/>
      <c r="B36" s="464"/>
      <c r="C36" s="464"/>
      <c r="D36" s="464"/>
      <c r="E36" s="464"/>
      <c r="F36" s="464"/>
      <c r="G36" s="464"/>
      <c r="H36" s="155"/>
      <c r="I36" s="155"/>
      <c r="J36" s="151"/>
      <c r="K36" s="245"/>
      <c r="L36" s="152"/>
      <c r="M36" s="26"/>
      <c r="N36" s="222">
        <f t="shared" si="0"/>
        <v>0</v>
      </c>
      <c r="O36" s="234"/>
      <c r="P36" s="192">
        <f>N36+O36</f>
        <v>0</v>
      </c>
      <c r="Q36" s="190"/>
    </row>
    <row r="37" spans="1:17" s="27" customFormat="1" x14ac:dyDescent="0.2">
      <c r="A37" s="2"/>
      <c r="B37" s="464"/>
      <c r="C37" s="464"/>
      <c r="D37" s="464"/>
      <c r="E37" s="464"/>
      <c r="F37" s="464"/>
      <c r="G37" s="464"/>
      <c r="H37" s="155"/>
      <c r="I37" s="155"/>
      <c r="J37" s="151"/>
      <c r="K37" s="245"/>
      <c r="L37" s="152"/>
      <c r="M37" s="26"/>
      <c r="N37" s="218">
        <f t="shared" si="0"/>
        <v>0</v>
      </c>
      <c r="O37" s="234"/>
      <c r="P37" s="192">
        <f t="shared" ref="P37:P55" si="2">N37+O37</f>
        <v>0</v>
      </c>
      <c r="Q37" s="190"/>
    </row>
    <row r="38" spans="1:17" s="27" customFormat="1" x14ac:dyDescent="0.2">
      <c r="A38" s="2"/>
      <c r="B38" s="464"/>
      <c r="C38" s="464"/>
      <c r="D38" s="464"/>
      <c r="E38" s="464"/>
      <c r="F38" s="464"/>
      <c r="G38" s="464"/>
      <c r="H38" s="155"/>
      <c r="I38" s="155"/>
      <c r="J38" s="151"/>
      <c r="K38" s="245"/>
      <c r="L38" s="152"/>
      <c r="M38" s="26"/>
      <c r="N38" s="218">
        <f t="shared" si="0"/>
        <v>0</v>
      </c>
      <c r="O38" s="234"/>
      <c r="P38" s="192">
        <f t="shared" si="2"/>
        <v>0</v>
      </c>
      <c r="Q38" s="190"/>
    </row>
    <row r="39" spans="1:17" s="27" customFormat="1" x14ac:dyDescent="0.2">
      <c r="A39" s="2"/>
      <c r="B39" s="464"/>
      <c r="C39" s="464"/>
      <c r="D39" s="464"/>
      <c r="E39" s="464"/>
      <c r="F39" s="464"/>
      <c r="G39" s="464"/>
      <c r="H39" s="155"/>
      <c r="I39" s="155"/>
      <c r="J39" s="151"/>
      <c r="K39" s="245"/>
      <c r="L39" s="152"/>
      <c r="M39" s="26"/>
      <c r="N39" s="218">
        <f t="shared" si="0"/>
        <v>0</v>
      </c>
      <c r="O39" s="234"/>
      <c r="P39" s="192">
        <f t="shared" si="2"/>
        <v>0</v>
      </c>
      <c r="Q39" s="190"/>
    </row>
    <row r="40" spans="1:17" s="27" customFormat="1" x14ac:dyDescent="0.2">
      <c r="A40" s="2"/>
      <c r="B40" s="464"/>
      <c r="C40" s="464"/>
      <c r="D40" s="464"/>
      <c r="E40" s="464"/>
      <c r="F40" s="464"/>
      <c r="G40" s="464"/>
      <c r="H40" s="155"/>
      <c r="I40" s="155"/>
      <c r="J40" s="151"/>
      <c r="K40" s="245"/>
      <c r="L40" s="152"/>
      <c r="M40" s="26"/>
      <c r="N40" s="218">
        <f t="shared" si="0"/>
        <v>0</v>
      </c>
      <c r="O40" s="234"/>
      <c r="P40" s="192">
        <f t="shared" si="2"/>
        <v>0</v>
      </c>
      <c r="Q40" s="190"/>
    </row>
    <row r="41" spans="1:17" s="37" customFormat="1" ht="15.75" x14ac:dyDescent="0.2">
      <c r="A41" s="2"/>
      <c r="B41" s="464"/>
      <c r="C41" s="464"/>
      <c r="D41" s="464"/>
      <c r="E41" s="464"/>
      <c r="F41" s="464"/>
      <c r="G41" s="464"/>
      <c r="H41" s="155"/>
      <c r="I41" s="155"/>
      <c r="J41" s="151"/>
      <c r="K41" s="245"/>
      <c r="L41" s="152"/>
      <c r="M41" s="26"/>
      <c r="N41" s="218">
        <f t="shared" si="0"/>
        <v>0</v>
      </c>
      <c r="O41" s="234"/>
      <c r="P41" s="192">
        <f t="shared" si="2"/>
        <v>0</v>
      </c>
      <c r="Q41" s="219"/>
    </row>
    <row r="42" spans="1:17" s="29" customFormat="1" x14ac:dyDescent="0.2">
      <c r="A42" s="2"/>
      <c r="B42" s="464"/>
      <c r="C42" s="464"/>
      <c r="D42" s="464"/>
      <c r="E42" s="464"/>
      <c r="F42" s="464"/>
      <c r="G42" s="464"/>
      <c r="H42" s="155"/>
      <c r="I42" s="155"/>
      <c r="J42" s="151"/>
      <c r="K42" s="245"/>
      <c r="L42" s="152"/>
      <c r="M42" s="26"/>
      <c r="N42" s="218">
        <f t="shared" si="0"/>
        <v>0</v>
      </c>
      <c r="O42" s="234"/>
      <c r="P42" s="192">
        <f t="shared" si="2"/>
        <v>0</v>
      </c>
      <c r="Q42" s="190"/>
    </row>
    <row r="43" spans="1:17" s="29" customFormat="1" x14ac:dyDescent="0.2">
      <c r="A43" s="2"/>
      <c r="B43" s="464"/>
      <c r="C43" s="464"/>
      <c r="D43" s="464"/>
      <c r="E43" s="464"/>
      <c r="F43" s="464"/>
      <c r="G43" s="464"/>
      <c r="H43" s="155"/>
      <c r="I43" s="155"/>
      <c r="J43" s="151"/>
      <c r="K43" s="245"/>
      <c r="L43" s="152"/>
      <c r="M43" s="26"/>
      <c r="N43" s="218">
        <f t="shared" si="0"/>
        <v>0</v>
      </c>
      <c r="O43" s="234"/>
      <c r="P43" s="192">
        <f t="shared" si="2"/>
        <v>0</v>
      </c>
      <c r="Q43" s="190"/>
    </row>
    <row r="44" spans="1:17" s="29" customFormat="1" x14ac:dyDescent="0.2">
      <c r="A44" s="2"/>
      <c r="B44" s="464"/>
      <c r="C44" s="464"/>
      <c r="D44" s="464"/>
      <c r="E44" s="464"/>
      <c r="F44" s="464"/>
      <c r="G44" s="464"/>
      <c r="H44" s="155"/>
      <c r="I44" s="155"/>
      <c r="J44" s="151"/>
      <c r="K44" s="245"/>
      <c r="L44" s="152"/>
      <c r="M44" s="26"/>
      <c r="N44" s="218">
        <f t="shared" si="0"/>
        <v>0</v>
      </c>
      <c r="O44" s="234"/>
      <c r="P44" s="192">
        <f t="shared" si="2"/>
        <v>0</v>
      </c>
      <c r="Q44" s="190"/>
    </row>
    <row r="45" spans="1:17" s="29" customFormat="1" x14ac:dyDescent="0.2">
      <c r="A45" s="2"/>
      <c r="B45" s="464"/>
      <c r="C45" s="464"/>
      <c r="D45" s="464"/>
      <c r="E45" s="464"/>
      <c r="F45" s="464"/>
      <c r="G45" s="464"/>
      <c r="H45" s="155"/>
      <c r="I45" s="155"/>
      <c r="J45" s="151"/>
      <c r="K45" s="245"/>
      <c r="L45" s="152"/>
      <c r="M45" s="26"/>
      <c r="N45" s="218">
        <f t="shared" si="0"/>
        <v>0</v>
      </c>
      <c r="O45" s="234"/>
      <c r="P45" s="192">
        <f t="shared" si="2"/>
        <v>0</v>
      </c>
      <c r="Q45" s="190"/>
    </row>
    <row r="46" spans="1:17" s="29" customFormat="1" x14ac:dyDescent="0.2">
      <c r="A46" s="2"/>
      <c r="B46" s="464"/>
      <c r="C46" s="464"/>
      <c r="D46" s="464"/>
      <c r="E46" s="464"/>
      <c r="F46" s="464"/>
      <c r="G46" s="464"/>
      <c r="H46" s="155"/>
      <c r="I46" s="155"/>
      <c r="J46" s="151"/>
      <c r="K46" s="245"/>
      <c r="L46" s="152"/>
      <c r="M46" s="26"/>
      <c r="N46" s="218">
        <f t="shared" si="0"/>
        <v>0</v>
      </c>
      <c r="O46" s="234"/>
      <c r="P46" s="192">
        <f t="shared" si="2"/>
        <v>0</v>
      </c>
      <c r="Q46" s="190"/>
    </row>
    <row r="47" spans="1:17" s="29" customFormat="1" x14ac:dyDescent="0.2">
      <c r="A47" s="2"/>
      <c r="B47" s="464"/>
      <c r="C47" s="464"/>
      <c r="D47" s="464"/>
      <c r="E47" s="464"/>
      <c r="F47" s="464"/>
      <c r="G47" s="464"/>
      <c r="H47" s="155"/>
      <c r="I47" s="155"/>
      <c r="J47" s="151"/>
      <c r="K47" s="245"/>
      <c r="L47" s="152"/>
      <c r="M47" s="26"/>
      <c r="N47" s="218">
        <f t="shared" si="0"/>
        <v>0</v>
      </c>
      <c r="O47" s="234"/>
      <c r="P47" s="192">
        <f t="shared" si="2"/>
        <v>0</v>
      </c>
      <c r="Q47" s="190"/>
    </row>
    <row r="48" spans="1:17" s="29" customFormat="1" x14ac:dyDescent="0.2">
      <c r="A48" s="2"/>
      <c r="B48" s="455"/>
      <c r="C48" s="456"/>
      <c r="D48" s="456"/>
      <c r="E48" s="456"/>
      <c r="F48" s="456"/>
      <c r="G48" s="457"/>
      <c r="H48" s="156"/>
      <c r="I48" s="156"/>
      <c r="J48" s="151"/>
      <c r="K48" s="245"/>
      <c r="L48" s="152"/>
      <c r="M48" s="26"/>
      <c r="N48" s="218">
        <f t="shared" si="0"/>
        <v>0</v>
      </c>
      <c r="O48" s="234"/>
      <c r="P48" s="192">
        <f t="shared" si="2"/>
        <v>0</v>
      </c>
      <c r="Q48" s="190"/>
    </row>
    <row r="49" spans="1:17" s="25" customFormat="1" ht="15.75" x14ac:dyDescent="0.2">
      <c r="A49" s="2"/>
      <c r="B49" s="455"/>
      <c r="C49" s="456"/>
      <c r="D49" s="456"/>
      <c r="E49" s="456"/>
      <c r="F49" s="456"/>
      <c r="G49" s="457"/>
      <c r="H49" s="156"/>
      <c r="I49" s="156"/>
      <c r="J49" s="151"/>
      <c r="K49" s="245"/>
      <c r="L49" s="152"/>
      <c r="M49" s="26"/>
      <c r="N49" s="218">
        <f t="shared" si="0"/>
        <v>0</v>
      </c>
      <c r="O49" s="234"/>
      <c r="P49" s="192">
        <f t="shared" si="2"/>
        <v>0</v>
      </c>
      <c r="Q49" s="219"/>
    </row>
    <row r="50" spans="1:17" s="29" customFormat="1" x14ac:dyDescent="0.2">
      <c r="A50" s="2"/>
      <c r="B50" s="455"/>
      <c r="C50" s="456"/>
      <c r="D50" s="456"/>
      <c r="E50" s="456"/>
      <c r="F50" s="456"/>
      <c r="G50" s="457"/>
      <c r="H50" s="156"/>
      <c r="I50" s="156"/>
      <c r="J50" s="151"/>
      <c r="K50" s="245"/>
      <c r="L50" s="152"/>
      <c r="M50" s="26"/>
      <c r="N50" s="218">
        <f t="shared" si="0"/>
        <v>0</v>
      </c>
      <c r="O50" s="234"/>
      <c r="P50" s="192">
        <f t="shared" si="2"/>
        <v>0</v>
      </c>
      <c r="Q50" s="190"/>
    </row>
    <row r="51" spans="1:17" s="29" customFormat="1" x14ac:dyDescent="0.2">
      <c r="A51" s="2"/>
      <c r="B51" s="464"/>
      <c r="C51" s="464"/>
      <c r="D51" s="464"/>
      <c r="E51" s="464"/>
      <c r="F51" s="464"/>
      <c r="G51" s="464"/>
      <c r="H51" s="155"/>
      <c r="I51" s="155"/>
      <c r="J51" s="151"/>
      <c r="K51" s="245"/>
      <c r="L51" s="152"/>
      <c r="M51" s="26"/>
      <c r="N51" s="218">
        <f t="shared" si="0"/>
        <v>0</v>
      </c>
      <c r="O51" s="234"/>
      <c r="P51" s="192">
        <f t="shared" si="2"/>
        <v>0</v>
      </c>
      <c r="Q51" s="190"/>
    </row>
    <row r="52" spans="1:17" s="29" customFormat="1" x14ac:dyDescent="0.2">
      <c r="A52" s="2"/>
      <c r="B52" s="464"/>
      <c r="C52" s="464"/>
      <c r="D52" s="464"/>
      <c r="E52" s="464"/>
      <c r="F52" s="464"/>
      <c r="G52" s="464"/>
      <c r="H52" s="155"/>
      <c r="I52" s="155"/>
      <c r="J52" s="151"/>
      <c r="K52" s="245"/>
      <c r="L52" s="152"/>
      <c r="M52" s="26"/>
      <c r="N52" s="218">
        <f t="shared" si="0"/>
        <v>0</v>
      </c>
      <c r="O52" s="234"/>
      <c r="P52" s="192">
        <f t="shared" si="2"/>
        <v>0</v>
      </c>
      <c r="Q52" s="190"/>
    </row>
    <row r="53" spans="1:17" s="29" customFormat="1" x14ac:dyDescent="0.2">
      <c r="A53" s="2"/>
      <c r="B53" s="464"/>
      <c r="C53" s="464"/>
      <c r="D53" s="464"/>
      <c r="E53" s="464"/>
      <c r="F53" s="464"/>
      <c r="G53" s="464"/>
      <c r="H53" s="155"/>
      <c r="I53" s="155"/>
      <c r="J53" s="151"/>
      <c r="K53" s="245"/>
      <c r="L53" s="152"/>
      <c r="M53" s="26"/>
      <c r="N53" s="218">
        <f t="shared" si="0"/>
        <v>0</v>
      </c>
      <c r="O53" s="234"/>
      <c r="P53" s="192">
        <f t="shared" si="2"/>
        <v>0</v>
      </c>
      <c r="Q53" s="190"/>
    </row>
    <row r="54" spans="1:17" s="29" customFormat="1" x14ac:dyDescent="0.2">
      <c r="A54" s="2"/>
      <c r="B54" s="464"/>
      <c r="C54" s="464"/>
      <c r="D54" s="464"/>
      <c r="E54" s="464"/>
      <c r="F54" s="464"/>
      <c r="G54" s="464"/>
      <c r="H54" s="153"/>
      <c r="I54" s="153"/>
      <c r="J54" s="151"/>
      <c r="K54" s="245"/>
      <c r="L54" s="152"/>
      <c r="M54" s="26"/>
      <c r="N54" s="218">
        <f t="shared" si="0"/>
        <v>0</v>
      </c>
      <c r="O54" s="234"/>
      <c r="P54" s="192">
        <f t="shared" si="2"/>
        <v>0</v>
      </c>
      <c r="Q54" s="190"/>
    </row>
    <row r="55" spans="1:17" s="29" customFormat="1" x14ac:dyDescent="0.2">
      <c r="A55" s="2"/>
      <c r="B55" s="464"/>
      <c r="C55" s="464"/>
      <c r="D55" s="464"/>
      <c r="E55" s="464"/>
      <c r="F55" s="464"/>
      <c r="G55" s="464"/>
      <c r="H55" s="153"/>
      <c r="I55" s="153"/>
      <c r="J55" s="151"/>
      <c r="K55" s="245"/>
      <c r="L55" s="152"/>
      <c r="M55" s="26"/>
      <c r="N55" s="220">
        <f t="shared" si="0"/>
        <v>0</v>
      </c>
      <c r="O55" s="234"/>
      <c r="P55" s="192">
        <f t="shared" si="2"/>
        <v>0</v>
      </c>
      <c r="Q55" s="190"/>
    </row>
    <row r="56" spans="1:17" s="29" customFormat="1" ht="39" customHeight="1" x14ac:dyDescent="0.2">
      <c r="A56" s="31">
        <v>3</v>
      </c>
      <c r="B56" s="479" t="s">
        <v>7</v>
      </c>
      <c r="C56" s="480"/>
      <c r="D56" s="480"/>
      <c r="E56" s="480"/>
      <c r="F56" s="480"/>
      <c r="G56" s="481"/>
      <c r="H56" s="36"/>
      <c r="I56" s="36"/>
      <c r="J56" s="33">
        <f>SUM(J57:J86)</f>
        <v>0</v>
      </c>
      <c r="K56" s="33"/>
      <c r="L56" s="34"/>
      <c r="M56" s="34"/>
      <c r="N56" s="33">
        <f>SUM(N57:N86)</f>
        <v>0</v>
      </c>
      <c r="O56" s="221">
        <f>SUM(O57:O86)</f>
        <v>0</v>
      </c>
      <c r="P56" s="33">
        <f>N56+O56</f>
        <v>0</v>
      </c>
      <c r="Q56" s="34"/>
    </row>
    <row r="57" spans="1:17" s="29" customFormat="1" x14ac:dyDescent="0.2">
      <c r="A57" s="2"/>
      <c r="B57" s="455"/>
      <c r="C57" s="456"/>
      <c r="D57" s="456"/>
      <c r="E57" s="456"/>
      <c r="F57" s="456"/>
      <c r="G57" s="457"/>
      <c r="H57" s="155"/>
      <c r="I57" s="155"/>
      <c r="J57" s="151"/>
      <c r="K57" s="245"/>
      <c r="L57" s="152"/>
      <c r="M57" s="26"/>
      <c r="N57" s="222">
        <f t="shared" si="0"/>
        <v>0</v>
      </c>
      <c r="O57" s="234"/>
      <c r="P57" s="192">
        <f>N57+O57</f>
        <v>0</v>
      </c>
      <c r="Q57" s="190"/>
    </row>
    <row r="58" spans="1:17" s="29" customFormat="1" x14ac:dyDescent="0.2">
      <c r="A58" s="2"/>
      <c r="B58" s="455"/>
      <c r="C58" s="456"/>
      <c r="D58" s="456"/>
      <c r="E58" s="456"/>
      <c r="F58" s="456"/>
      <c r="G58" s="457"/>
      <c r="H58" s="155"/>
      <c r="I58" s="155"/>
      <c r="J58" s="151"/>
      <c r="K58" s="245"/>
      <c r="L58" s="152"/>
      <c r="M58" s="26"/>
      <c r="N58" s="218">
        <f t="shared" si="0"/>
        <v>0</v>
      </c>
      <c r="O58" s="234"/>
      <c r="P58" s="192">
        <f t="shared" ref="P58:P86" si="3">N58+O58</f>
        <v>0</v>
      </c>
      <c r="Q58" s="190"/>
    </row>
    <row r="59" spans="1:17" s="29" customFormat="1" x14ac:dyDescent="0.2">
      <c r="A59" s="2"/>
      <c r="B59" s="455"/>
      <c r="C59" s="456"/>
      <c r="D59" s="456"/>
      <c r="E59" s="456"/>
      <c r="F59" s="456"/>
      <c r="G59" s="457"/>
      <c r="H59" s="155"/>
      <c r="I59" s="155"/>
      <c r="J59" s="151"/>
      <c r="K59" s="245"/>
      <c r="L59" s="152"/>
      <c r="M59" s="26"/>
      <c r="N59" s="218">
        <f t="shared" si="0"/>
        <v>0</v>
      </c>
      <c r="O59" s="234"/>
      <c r="P59" s="192">
        <f t="shared" si="3"/>
        <v>0</v>
      </c>
      <c r="Q59" s="190"/>
    </row>
    <row r="60" spans="1:17" s="29" customFormat="1" x14ac:dyDescent="0.2">
      <c r="A60" s="2"/>
      <c r="B60" s="455"/>
      <c r="C60" s="456"/>
      <c r="D60" s="456"/>
      <c r="E60" s="456"/>
      <c r="F60" s="456"/>
      <c r="G60" s="457"/>
      <c r="H60" s="155"/>
      <c r="I60" s="155"/>
      <c r="J60" s="151"/>
      <c r="K60" s="245"/>
      <c r="L60" s="152"/>
      <c r="M60" s="26"/>
      <c r="N60" s="218">
        <f t="shared" si="0"/>
        <v>0</v>
      </c>
      <c r="O60" s="234"/>
      <c r="P60" s="192">
        <f t="shared" si="3"/>
        <v>0</v>
      </c>
      <c r="Q60" s="190"/>
    </row>
    <row r="61" spans="1:17" s="29" customFormat="1" x14ac:dyDescent="0.2">
      <c r="A61" s="2"/>
      <c r="B61" s="455"/>
      <c r="C61" s="456"/>
      <c r="D61" s="456"/>
      <c r="E61" s="456"/>
      <c r="F61" s="456"/>
      <c r="G61" s="457"/>
      <c r="H61" s="155"/>
      <c r="I61" s="155"/>
      <c r="J61" s="151"/>
      <c r="K61" s="245"/>
      <c r="L61" s="152"/>
      <c r="M61" s="26"/>
      <c r="N61" s="218">
        <f t="shared" si="0"/>
        <v>0</v>
      </c>
      <c r="O61" s="234"/>
      <c r="P61" s="192">
        <f t="shared" si="3"/>
        <v>0</v>
      </c>
      <c r="Q61" s="190"/>
    </row>
    <row r="62" spans="1:17" s="29" customFormat="1" x14ac:dyDescent="0.2">
      <c r="A62" s="2"/>
      <c r="B62" s="455"/>
      <c r="C62" s="456"/>
      <c r="D62" s="456"/>
      <c r="E62" s="456"/>
      <c r="F62" s="456"/>
      <c r="G62" s="457"/>
      <c r="H62" s="155"/>
      <c r="I62" s="155"/>
      <c r="J62" s="151"/>
      <c r="K62" s="245"/>
      <c r="L62" s="152"/>
      <c r="M62" s="26"/>
      <c r="N62" s="218">
        <f t="shared" si="0"/>
        <v>0</v>
      </c>
      <c r="O62" s="234"/>
      <c r="P62" s="192">
        <f t="shared" si="3"/>
        <v>0</v>
      </c>
      <c r="Q62" s="190"/>
    </row>
    <row r="63" spans="1:17" s="37" customFormat="1" ht="15.75" x14ac:dyDescent="0.2">
      <c r="A63" s="2"/>
      <c r="B63" s="455"/>
      <c r="C63" s="456"/>
      <c r="D63" s="456"/>
      <c r="E63" s="456"/>
      <c r="F63" s="456"/>
      <c r="G63" s="457"/>
      <c r="H63" s="155"/>
      <c r="I63" s="155"/>
      <c r="J63" s="151"/>
      <c r="K63" s="245"/>
      <c r="L63" s="152"/>
      <c r="M63" s="26"/>
      <c r="N63" s="218">
        <f t="shared" si="0"/>
        <v>0</v>
      </c>
      <c r="O63" s="234"/>
      <c r="P63" s="192">
        <f t="shared" si="3"/>
        <v>0</v>
      </c>
      <c r="Q63" s="219"/>
    </row>
    <row r="64" spans="1:17" s="25" customFormat="1" ht="15.75" x14ac:dyDescent="0.2">
      <c r="A64" s="2"/>
      <c r="B64" s="455"/>
      <c r="C64" s="456"/>
      <c r="D64" s="456"/>
      <c r="E64" s="456"/>
      <c r="F64" s="456"/>
      <c r="G64" s="457"/>
      <c r="H64" s="155"/>
      <c r="I64" s="155"/>
      <c r="J64" s="151"/>
      <c r="K64" s="245"/>
      <c r="L64" s="152"/>
      <c r="M64" s="26"/>
      <c r="N64" s="218">
        <f t="shared" si="0"/>
        <v>0</v>
      </c>
      <c r="O64" s="234"/>
      <c r="P64" s="192">
        <f t="shared" si="3"/>
        <v>0</v>
      </c>
      <c r="Q64" s="219"/>
    </row>
    <row r="65" spans="1:17" s="8" customFormat="1" x14ac:dyDescent="0.2">
      <c r="A65" s="2"/>
      <c r="B65" s="455"/>
      <c r="C65" s="456"/>
      <c r="D65" s="456"/>
      <c r="E65" s="456"/>
      <c r="F65" s="456"/>
      <c r="G65" s="457"/>
      <c r="H65" s="155"/>
      <c r="I65" s="155"/>
      <c r="J65" s="151"/>
      <c r="K65" s="245"/>
      <c r="L65" s="152"/>
      <c r="M65" s="26"/>
      <c r="N65" s="218">
        <f t="shared" si="0"/>
        <v>0</v>
      </c>
      <c r="O65" s="234"/>
      <c r="P65" s="192">
        <f t="shared" si="3"/>
        <v>0</v>
      </c>
      <c r="Q65" s="30"/>
    </row>
    <row r="66" spans="1:17" s="25" customFormat="1" ht="15.75" x14ac:dyDescent="0.2">
      <c r="A66" s="2"/>
      <c r="B66" s="455"/>
      <c r="C66" s="456"/>
      <c r="D66" s="456"/>
      <c r="E66" s="456"/>
      <c r="F66" s="456"/>
      <c r="G66" s="457"/>
      <c r="H66" s="155"/>
      <c r="I66" s="155"/>
      <c r="J66" s="151"/>
      <c r="K66" s="245"/>
      <c r="L66" s="152"/>
      <c r="M66" s="26"/>
      <c r="N66" s="218">
        <f t="shared" si="0"/>
        <v>0</v>
      </c>
      <c r="O66" s="234"/>
      <c r="P66" s="192">
        <f t="shared" si="3"/>
        <v>0</v>
      </c>
      <c r="Q66" s="219"/>
    </row>
    <row r="67" spans="1:17" s="29" customFormat="1" x14ac:dyDescent="0.2">
      <c r="A67" s="2"/>
      <c r="B67" s="455"/>
      <c r="C67" s="456"/>
      <c r="D67" s="456"/>
      <c r="E67" s="456"/>
      <c r="F67" s="456"/>
      <c r="G67" s="457"/>
      <c r="H67" s="155"/>
      <c r="I67" s="155"/>
      <c r="J67" s="151"/>
      <c r="K67" s="245"/>
      <c r="L67" s="152"/>
      <c r="M67" s="26"/>
      <c r="N67" s="218">
        <f t="shared" si="0"/>
        <v>0</v>
      </c>
      <c r="O67" s="234"/>
      <c r="P67" s="192">
        <f t="shared" si="3"/>
        <v>0</v>
      </c>
      <c r="Q67" s="190"/>
    </row>
    <row r="68" spans="1:17" s="25" customFormat="1" ht="15.75" x14ac:dyDescent="0.2">
      <c r="A68" s="2"/>
      <c r="B68" s="455"/>
      <c r="C68" s="456"/>
      <c r="D68" s="456"/>
      <c r="E68" s="456"/>
      <c r="F68" s="456"/>
      <c r="G68" s="457"/>
      <c r="H68" s="155"/>
      <c r="I68" s="155"/>
      <c r="J68" s="151"/>
      <c r="K68" s="245"/>
      <c r="L68" s="152"/>
      <c r="M68" s="26"/>
      <c r="N68" s="218">
        <f t="shared" si="0"/>
        <v>0</v>
      </c>
      <c r="O68" s="234"/>
      <c r="P68" s="192">
        <f t="shared" si="3"/>
        <v>0</v>
      </c>
      <c r="Q68" s="219"/>
    </row>
    <row r="69" spans="1:17" s="29" customFormat="1" x14ac:dyDescent="0.2">
      <c r="A69" s="2"/>
      <c r="B69" s="455"/>
      <c r="C69" s="456"/>
      <c r="D69" s="456"/>
      <c r="E69" s="456"/>
      <c r="F69" s="456"/>
      <c r="G69" s="457"/>
      <c r="H69" s="155"/>
      <c r="I69" s="155"/>
      <c r="J69" s="151"/>
      <c r="K69" s="245"/>
      <c r="L69" s="152"/>
      <c r="M69" s="26"/>
      <c r="N69" s="218">
        <f t="shared" si="0"/>
        <v>0</v>
      </c>
      <c r="O69" s="234"/>
      <c r="P69" s="192">
        <f t="shared" si="3"/>
        <v>0</v>
      </c>
      <c r="Q69" s="190"/>
    </row>
    <row r="70" spans="1:17" s="29" customFormat="1" x14ac:dyDescent="0.2">
      <c r="A70" s="2"/>
      <c r="B70" s="455"/>
      <c r="C70" s="456"/>
      <c r="D70" s="456"/>
      <c r="E70" s="456"/>
      <c r="F70" s="456"/>
      <c r="G70" s="457"/>
      <c r="H70" s="155"/>
      <c r="I70" s="155"/>
      <c r="J70" s="151"/>
      <c r="K70" s="245"/>
      <c r="L70" s="152"/>
      <c r="M70" s="26"/>
      <c r="N70" s="218">
        <f t="shared" ref="N70:N132" si="4">IF(M70="Yes",J70,0)</f>
        <v>0</v>
      </c>
      <c r="O70" s="234"/>
      <c r="P70" s="192">
        <f t="shared" si="3"/>
        <v>0</v>
      </c>
      <c r="Q70" s="190"/>
    </row>
    <row r="71" spans="1:17" s="29" customFormat="1" x14ac:dyDescent="0.2">
      <c r="A71" s="2"/>
      <c r="B71" s="455"/>
      <c r="C71" s="456"/>
      <c r="D71" s="456"/>
      <c r="E71" s="456"/>
      <c r="F71" s="456"/>
      <c r="G71" s="457"/>
      <c r="H71" s="155"/>
      <c r="I71" s="155"/>
      <c r="J71" s="151"/>
      <c r="K71" s="245"/>
      <c r="L71" s="152"/>
      <c r="M71" s="26"/>
      <c r="N71" s="218">
        <f t="shared" si="4"/>
        <v>0</v>
      </c>
      <c r="O71" s="234"/>
      <c r="P71" s="192">
        <f t="shared" si="3"/>
        <v>0</v>
      </c>
      <c r="Q71" s="190"/>
    </row>
    <row r="72" spans="1:17" s="29" customFormat="1" x14ac:dyDescent="0.2">
      <c r="A72" s="2"/>
      <c r="B72" s="455"/>
      <c r="C72" s="456"/>
      <c r="D72" s="456"/>
      <c r="E72" s="456"/>
      <c r="F72" s="456"/>
      <c r="G72" s="457"/>
      <c r="H72" s="155"/>
      <c r="I72" s="155"/>
      <c r="J72" s="151"/>
      <c r="K72" s="245"/>
      <c r="L72" s="152"/>
      <c r="M72" s="26"/>
      <c r="N72" s="218">
        <f t="shared" si="4"/>
        <v>0</v>
      </c>
      <c r="O72" s="234"/>
      <c r="P72" s="192">
        <f t="shared" si="3"/>
        <v>0</v>
      </c>
      <c r="Q72" s="190"/>
    </row>
    <row r="73" spans="1:17" s="29" customFormat="1" x14ac:dyDescent="0.2">
      <c r="A73" s="2"/>
      <c r="B73" s="455"/>
      <c r="C73" s="456"/>
      <c r="D73" s="456"/>
      <c r="E73" s="456"/>
      <c r="F73" s="456"/>
      <c r="G73" s="457"/>
      <c r="H73" s="155"/>
      <c r="I73" s="155"/>
      <c r="J73" s="151"/>
      <c r="K73" s="245"/>
      <c r="L73" s="152"/>
      <c r="M73" s="26"/>
      <c r="N73" s="218">
        <f t="shared" si="4"/>
        <v>0</v>
      </c>
      <c r="O73" s="234"/>
      <c r="P73" s="192">
        <f t="shared" si="3"/>
        <v>0</v>
      </c>
      <c r="Q73" s="190"/>
    </row>
    <row r="74" spans="1:17" s="25" customFormat="1" ht="15.75" x14ac:dyDescent="0.2">
      <c r="A74" s="2"/>
      <c r="B74" s="455"/>
      <c r="C74" s="456"/>
      <c r="D74" s="456"/>
      <c r="E74" s="456"/>
      <c r="F74" s="456"/>
      <c r="G74" s="457"/>
      <c r="H74" s="155"/>
      <c r="I74" s="155"/>
      <c r="J74" s="151"/>
      <c r="K74" s="245"/>
      <c r="L74" s="152"/>
      <c r="M74" s="26"/>
      <c r="N74" s="218">
        <f t="shared" si="4"/>
        <v>0</v>
      </c>
      <c r="O74" s="234"/>
      <c r="P74" s="192">
        <f t="shared" si="3"/>
        <v>0</v>
      </c>
      <c r="Q74" s="219"/>
    </row>
    <row r="75" spans="1:17" s="29" customFormat="1" x14ac:dyDescent="0.2">
      <c r="A75" s="2"/>
      <c r="B75" s="455"/>
      <c r="C75" s="456"/>
      <c r="D75" s="456"/>
      <c r="E75" s="456"/>
      <c r="F75" s="456"/>
      <c r="G75" s="457"/>
      <c r="H75" s="155"/>
      <c r="I75" s="155"/>
      <c r="J75" s="151"/>
      <c r="K75" s="245"/>
      <c r="L75" s="152"/>
      <c r="M75" s="26"/>
      <c r="N75" s="218">
        <f t="shared" si="4"/>
        <v>0</v>
      </c>
      <c r="O75" s="234"/>
      <c r="P75" s="192">
        <f t="shared" si="3"/>
        <v>0</v>
      </c>
      <c r="Q75" s="190"/>
    </row>
    <row r="76" spans="1:17" s="29" customFormat="1" x14ac:dyDescent="0.2">
      <c r="A76" s="2"/>
      <c r="B76" s="455"/>
      <c r="C76" s="456"/>
      <c r="D76" s="456"/>
      <c r="E76" s="456"/>
      <c r="F76" s="456"/>
      <c r="G76" s="457"/>
      <c r="H76" s="155"/>
      <c r="I76" s="155"/>
      <c r="J76" s="151"/>
      <c r="K76" s="245"/>
      <c r="L76" s="152"/>
      <c r="M76" s="26"/>
      <c r="N76" s="218">
        <f t="shared" si="4"/>
        <v>0</v>
      </c>
      <c r="O76" s="234"/>
      <c r="P76" s="192">
        <f t="shared" si="3"/>
        <v>0</v>
      </c>
      <c r="Q76" s="190"/>
    </row>
    <row r="77" spans="1:17" s="29" customFormat="1" x14ac:dyDescent="0.2">
      <c r="A77" s="2"/>
      <c r="B77" s="455"/>
      <c r="C77" s="456"/>
      <c r="D77" s="456"/>
      <c r="E77" s="456"/>
      <c r="F77" s="456"/>
      <c r="G77" s="457"/>
      <c r="H77" s="155"/>
      <c r="I77" s="155"/>
      <c r="J77" s="151"/>
      <c r="K77" s="245"/>
      <c r="L77" s="152"/>
      <c r="M77" s="26"/>
      <c r="N77" s="218">
        <f t="shared" si="4"/>
        <v>0</v>
      </c>
      <c r="O77" s="234"/>
      <c r="P77" s="192">
        <f t="shared" si="3"/>
        <v>0</v>
      </c>
      <c r="Q77" s="190"/>
    </row>
    <row r="78" spans="1:17" s="29" customFormat="1" x14ac:dyDescent="0.2">
      <c r="A78" s="2"/>
      <c r="B78" s="455"/>
      <c r="C78" s="456"/>
      <c r="D78" s="456"/>
      <c r="E78" s="456"/>
      <c r="F78" s="456"/>
      <c r="G78" s="457"/>
      <c r="H78" s="155"/>
      <c r="I78" s="155"/>
      <c r="J78" s="151"/>
      <c r="K78" s="245"/>
      <c r="L78" s="152"/>
      <c r="M78" s="26"/>
      <c r="N78" s="218">
        <f t="shared" si="4"/>
        <v>0</v>
      </c>
      <c r="O78" s="234"/>
      <c r="P78" s="192">
        <f t="shared" si="3"/>
        <v>0</v>
      </c>
      <c r="Q78" s="190"/>
    </row>
    <row r="79" spans="1:17" s="25" customFormat="1" ht="15.75" x14ac:dyDescent="0.2">
      <c r="A79" s="2"/>
      <c r="B79" s="455"/>
      <c r="C79" s="456"/>
      <c r="D79" s="456"/>
      <c r="E79" s="456"/>
      <c r="F79" s="456"/>
      <c r="G79" s="457"/>
      <c r="H79" s="155"/>
      <c r="I79" s="155"/>
      <c r="J79" s="151"/>
      <c r="K79" s="245"/>
      <c r="L79" s="152"/>
      <c r="M79" s="26"/>
      <c r="N79" s="218">
        <f t="shared" si="4"/>
        <v>0</v>
      </c>
      <c r="O79" s="234"/>
      <c r="P79" s="192">
        <f t="shared" si="3"/>
        <v>0</v>
      </c>
      <c r="Q79" s="219"/>
    </row>
    <row r="80" spans="1:17" s="29" customFormat="1" x14ac:dyDescent="0.2">
      <c r="A80" s="2"/>
      <c r="B80" s="455"/>
      <c r="C80" s="456"/>
      <c r="D80" s="456"/>
      <c r="E80" s="456"/>
      <c r="F80" s="456"/>
      <c r="G80" s="457"/>
      <c r="H80" s="155"/>
      <c r="I80" s="155"/>
      <c r="J80" s="151"/>
      <c r="K80" s="245"/>
      <c r="L80" s="152"/>
      <c r="M80" s="26"/>
      <c r="N80" s="218">
        <f t="shared" si="4"/>
        <v>0</v>
      </c>
      <c r="O80" s="234"/>
      <c r="P80" s="192">
        <f t="shared" si="3"/>
        <v>0</v>
      </c>
      <c r="Q80" s="190"/>
    </row>
    <row r="81" spans="1:17" s="29" customFormat="1" x14ac:dyDescent="0.2">
      <c r="A81" s="2"/>
      <c r="B81" s="455"/>
      <c r="C81" s="456"/>
      <c r="D81" s="456"/>
      <c r="E81" s="456"/>
      <c r="F81" s="456"/>
      <c r="G81" s="457"/>
      <c r="H81" s="155"/>
      <c r="I81" s="155"/>
      <c r="J81" s="151"/>
      <c r="K81" s="245"/>
      <c r="L81" s="152"/>
      <c r="M81" s="26"/>
      <c r="N81" s="218">
        <f t="shared" si="4"/>
        <v>0</v>
      </c>
      <c r="O81" s="234"/>
      <c r="P81" s="192">
        <f t="shared" si="3"/>
        <v>0</v>
      </c>
      <c r="Q81" s="190"/>
    </row>
    <row r="82" spans="1:17" s="29" customFormat="1" x14ac:dyDescent="0.2">
      <c r="A82" s="2"/>
      <c r="B82" s="455"/>
      <c r="C82" s="456"/>
      <c r="D82" s="456"/>
      <c r="E82" s="456"/>
      <c r="F82" s="456"/>
      <c r="G82" s="457"/>
      <c r="H82" s="155"/>
      <c r="I82" s="155"/>
      <c r="J82" s="151"/>
      <c r="K82" s="245"/>
      <c r="L82" s="152"/>
      <c r="M82" s="26"/>
      <c r="N82" s="218">
        <f t="shared" si="4"/>
        <v>0</v>
      </c>
      <c r="O82" s="234"/>
      <c r="P82" s="192">
        <f t="shared" si="3"/>
        <v>0</v>
      </c>
      <c r="Q82" s="190"/>
    </row>
    <row r="83" spans="1:17" s="25" customFormat="1" ht="15.75" x14ac:dyDescent="0.2">
      <c r="A83" s="2"/>
      <c r="B83" s="455"/>
      <c r="C83" s="456"/>
      <c r="D83" s="456"/>
      <c r="E83" s="456"/>
      <c r="F83" s="456"/>
      <c r="G83" s="457"/>
      <c r="H83" s="155"/>
      <c r="I83" s="155"/>
      <c r="J83" s="151"/>
      <c r="K83" s="245"/>
      <c r="L83" s="152"/>
      <c r="M83" s="26"/>
      <c r="N83" s="218">
        <f t="shared" si="4"/>
        <v>0</v>
      </c>
      <c r="O83" s="234"/>
      <c r="P83" s="192">
        <f t="shared" si="3"/>
        <v>0</v>
      </c>
      <c r="Q83" s="219"/>
    </row>
    <row r="84" spans="1:17" s="25" customFormat="1" ht="15.75" x14ac:dyDescent="0.2">
      <c r="A84" s="2"/>
      <c r="B84" s="455"/>
      <c r="C84" s="456"/>
      <c r="D84" s="456"/>
      <c r="E84" s="456"/>
      <c r="F84" s="456"/>
      <c r="G84" s="457"/>
      <c r="H84" s="155"/>
      <c r="I84" s="155"/>
      <c r="J84" s="151"/>
      <c r="K84" s="245"/>
      <c r="L84" s="152"/>
      <c r="M84" s="26"/>
      <c r="N84" s="218">
        <f t="shared" si="4"/>
        <v>0</v>
      </c>
      <c r="O84" s="234"/>
      <c r="P84" s="192">
        <f t="shared" si="3"/>
        <v>0</v>
      </c>
      <c r="Q84" s="219"/>
    </row>
    <row r="85" spans="1:17" s="27" customFormat="1" x14ac:dyDescent="0.2">
      <c r="A85" s="2"/>
      <c r="B85" s="455"/>
      <c r="C85" s="456"/>
      <c r="D85" s="456"/>
      <c r="E85" s="456"/>
      <c r="F85" s="456"/>
      <c r="G85" s="457"/>
      <c r="H85" s="155"/>
      <c r="I85" s="155"/>
      <c r="J85" s="151"/>
      <c r="K85" s="245"/>
      <c r="L85" s="152"/>
      <c r="M85" s="26"/>
      <c r="N85" s="218">
        <f t="shared" si="4"/>
        <v>0</v>
      </c>
      <c r="O85" s="234"/>
      <c r="P85" s="192">
        <f t="shared" si="3"/>
        <v>0</v>
      </c>
      <c r="Q85" s="190"/>
    </row>
    <row r="86" spans="1:17" s="27" customFormat="1" x14ac:dyDescent="0.2">
      <c r="A86" s="2"/>
      <c r="B86" s="455"/>
      <c r="C86" s="456"/>
      <c r="D86" s="456"/>
      <c r="E86" s="456"/>
      <c r="F86" s="456"/>
      <c r="G86" s="457"/>
      <c r="H86" s="155"/>
      <c r="I86" s="155"/>
      <c r="J86" s="151"/>
      <c r="K86" s="245"/>
      <c r="L86" s="152"/>
      <c r="M86" s="26"/>
      <c r="N86" s="220">
        <f t="shared" si="4"/>
        <v>0</v>
      </c>
      <c r="O86" s="234"/>
      <c r="P86" s="192">
        <f t="shared" si="3"/>
        <v>0</v>
      </c>
      <c r="Q86" s="190"/>
    </row>
    <row r="87" spans="1:17" s="25" customFormat="1" ht="39" customHeight="1" x14ac:dyDescent="0.2">
      <c r="A87" s="38">
        <v>4</v>
      </c>
      <c r="B87" s="497" t="s">
        <v>4</v>
      </c>
      <c r="C87" s="498"/>
      <c r="D87" s="498"/>
      <c r="E87" s="498"/>
      <c r="F87" s="498"/>
      <c r="G87" s="499"/>
      <c r="H87" s="39"/>
      <c r="I87" s="39"/>
      <c r="J87" s="40">
        <f>J88+J109+J130</f>
        <v>0</v>
      </c>
      <c r="K87" s="40"/>
      <c r="L87" s="41"/>
      <c r="M87" s="34"/>
      <c r="N87" s="33">
        <f>SUM(N88:N151)</f>
        <v>0</v>
      </c>
      <c r="O87" s="221">
        <f>SUM(O88:O151)</f>
        <v>0</v>
      </c>
      <c r="P87" s="33">
        <f>N87+O87</f>
        <v>0</v>
      </c>
      <c r="Q87" s="34"/>
    </row>
    <row r="88" spans="1:17" s="27" customFormat="1" ht="39" customHeight="1" x14ac:dyDescent="0.2">
      <c r="A88" s="18" t="s">
        <v>5</v>
      </c>
      <c r="B88" s="476" t="s">
        <v>16</v>
      </c>
      <c r="C88" s="477"/>
      <c r="D88" s="477"/>
      <c r="E88" s="477"/>
      <c r="F88" s="477"/>
      <c r="G88" s="478"/>
      <c r="H88" s="19"/>
      <c r="I88" s="19"/>
      <c r="J88" s="22">
        <f>SUM(J89:J108)</f>
        <v>0</v>
      </c>
      <c r="K88" s="22"/>
      <c r="L88" s="23"/>
      <c r="M88" s="23"/>
      <c r="N88" s="23"/>
      <c r="O88" s="235"/>
      <c r="P88" s="23"/>
      <c r="Q88" s="23"/>
    </row>
    <row r="89" spans="1:17" s="27" customFormat="1" x14ac:dyDescent="0.2">
      <c r="A89" s="2"/>
      <c r="B89" s="473"/>
      <c r="C89" s="474"/>
      <c r="D89" s="474"/>
      <c r="E89" s="474"/>
      <c r="F89" s="474"/>
      <c r="G89" s="475"/>
      <c r="H89" s="157"/>
      <c r="I89" s="157"/>
      <c r="J89" s="151"/>
      <c r="K89" s="321"/>
      <c r="L89" s="152"/>
      <c r="M89" s="26"/>
      <c r="N89" s="218">
        <f t="shared" si="4"/>
        <v>0</v>
      </c>
      <c r="O89" s="234"/>
      <c r="P89" s="190">
        <f>N89+O89</f>
        <v>0</v>
      </c>
      <c r="Q89" s="190"/>
    </row>
    <row r="90" spans="1:17" s="27" customFormat="1" x14ac:dyDescent="0.2">
      <c r="A90" s="2"/>
      <c r="B90" s="473"/>
      <c r="C90" s="474"/>
      <c r="D90" s="474"/>
      <c r="E90" s="474"/>
      <c r="F90" s="474"/>
      <c r="G90" s="475"/>
      <c r="H90" s="157"/>
      <c r="I90" s="157"/>
      <c r="J90" s="151"/>
      <c r="K90" s="321"/>
      <c r="L90" s="152"/>
      <c r="M90" s="26"/>
      <c r="N90" s="218">
        <f t="shared" si="4"/>
        <v>0</v>
      </c>
      <c r="O90" s="234"/>
      <c r="P90" s="190">
        <f t="shared" ref="P90:P108" si="5">N90+O90</f>
        <v>0</v>
      </c>
      <c r="Q90" s="190"/>
    </row>
    <row r="91" spans="1:17" s="27" customFormat="1" x14ac:dyDescent="0.2">
      <c r="A91" s="2"/>
      <c r="B91" s="455"/>
      <c r="C91" s="456"/>
      <c r="D91" s="456"/>
      <c r="E91" s="456"/>
      <c r="F91" s="456"/>
      <c r="G91" s="457"/>
      <c r="H91" s="155"/>
      <c r="I91" s="155"/>
      <c r="J91" s="151"/>
      <c r="K91" s="321"/>
      <c r="L91" s="152"/>
      <c r="M91" s="26"/>
      <c r="N91" s="218">
        <f t="shared" si="4"/>
        <v>0</v>
      </c>
      <c r="O91" s="234"/>
      <c r="P91" s="190">
        <f t="shared" si="5"/>
        <v>0</v>
      </c>
      <c r="Q91" s="190"/>
    </row>
    <row r="92" spans="1:17" s="27" customFormat="1" x14ac:dyDescent="0.2">
      <c r="A92" s="2"/>
      <c r="B92" s="455"/>
      <c r="C92" s="456"/>
      <c r="D92" s="456"/>
      <c r="E92" s="456"/>
      <c r="F92" s="456"/>
      <c r="G92" s="457"/>
      <c r="H92" s="155"/>
      <c r="I92" s="155"/>
      <c r="J92" s="151"/>
      <c r="K92" s="321"/>
      <c r="L92" s="152"/>
      <c r="M92" s="26"/>
      <c r="N92" s="218">
        <f t="shared" si="4"/>
        <v>0</v>
      </c>
      <c r="O92" s="234"/>
      <c r="P92" s="190">
        <f t="shared" si="5"/>
        <v>0</v>
      </c>
      <c r="Q92" s="190"/>
    </row>
    <row r="93" spans="1:17" s="25" customFormat="1" ht="15.75" x14ac:dyDescent="0.2">
      <c r="A93" s="2"/>
      <c r="B93" s="455"/>
      <c r="C93" s="456"/>
      <c r="D93" s="456"/>
      <c r="E93" s="456"/>
      <c r="F93" s="456"/>
      <c r="G93" s="457"/>
      <c r="H93" s="155"/>
      <c r="I93" s="155"/>
      <c r="J93" s="151"/>
      <c r="K93" s="321"/>
      <c r="L93" s="152"/>
      <c r="M93" s="26"/>
      <c r="N93" s="218">
        <f t="shared" si="4"/>
        <v>0</v>
      </c>
      <c r="O93" s="234"/>
      <c r="P93" s="190">
        <f t="shared" si="5"/>
        <v>0</v>
      </c>
      <c r="Q93" s="219"/>
    </row>
    <row r="94" spans="1:17" s="27" customFormat="1" x14ac:dyDescent="0.2">
      <c r="A94" s="2"/>
      <c r="B94" s="455"/>
      <c r="C94" s="456"/>
      <c r="D94" s="456"/>
      <c r="E94" s="456"/>
      <c r="F94" s="456"/>
      <c r="G94" s="457"/>
      <c r="H94" s="155"/>
      <c r="I94" s="155"/>
      <c r="J94" s="151"/>
      <c r="K94" s="321"/>
      <c r="L94" s="152"/>
      <c r="M94" s="26"/>
      <c r="N94" s="218">
        <f t="shared" si="4"/>
        <v>0</v>
      </c>
      <c r="O94" s="234"/>
      <c r="P94" s="190">
        <f t="shared" si="5"/>
        <v>0</v>
      </c>
      <c r="Q94" s="190"/>
    </row>
    <row r="95" spans="1:17" s="27" customFormat="1" x14ac:dyDescent="0.2">
      <c r="A95" s="2"/>
      <c r="B95" s="455"/>
      <c r="C95" s="456"/>
      <c r="D95" s="456"/>
      <c r="E95" s="456"/>
      <c r="F95" s="456"/>
      <c r="G95" s="457"/>
      <c r="H95" s="155"/>
      <c r="I95" s="155"/>
      <c r="J95" s="151"/>
      <c r="K95" s="321"/>
      <c r="L95" s="152"/>
      <c r="M95" s="26"/>
      <c r="N95" s="218">
        <f t="shared" si="4"/>
        <v>0</v>
      </c>
      <c r="O95" s="234"/>
      <c r="P95" s="190">
        <f t="shared" si="5"/>
        <v>0</v>
      </c>
      <c r="Q95" s="190"/>
    </row>
    <row r="96" spans="1:17" s="27" customFormat="1" x14ac:dyDescent="0.2">
      <c r="A96" s="2"/>
      <c r="B96" s="455"/>
      <c r="C96" s="456"/>
      <c r="D96" s="456"/>
      <c r="E96" s="456"/>
      <c r="F96" s="456"/>
      <c r="G96" s="457"/>
      <c r="H96" s="155"/>
      <c r="I96" s="155"/>
      <c r="J96" s="151"/>
      <c r="K96" s="321"/>
      <c r="L96" s="152"/>
      <c r="M96" s="26"/>
      <c r="N96" s="218">
        <f t="shared" si="4"/>
        <v>0</v>
      </c>
      <c r="O96" s="234"/>
      <c r="P96" s="190">
        <f t="shared" si="5"/>
        <v>0</v>
      </c>
      <c r="Q96" s="190"/>
    </row>
    <row r="97" spans="1:17" s="25" customFormat="1" ht="15.75" x14ac:dyDescent="0.2">
      <c r="A97" s="2"/>
      <c r="B97" s="455"/>
      <c r="C97" s="456"/>
      <c r="D97" s="456"/>
      <c r="E97" s="456"/>
      <c r="F97" s="456"/>
      <c r="G97" s="457"/>
      <c r="H97" s="155"/>
      <c r="I97" s="155"/>
      <c r="J97" s="151"/>
      <c r="K97" s="321"/>
      <c r="L97" s="152"/>
      <c r="M97" s="26"/>
      <c r="N97" s="218">
        <f t="shared" si="4"/>
        <v>0</v>
      </c>
      <c r="O97" s="234"/>
      <c r="P97" s="190">
        <f t="shared" si="5"/>
        <v>0</v>
      </c>
      <c r="Q97" s="219"/>
    </row>
    <row r="98" spans="1:17" s="29" customFormat="1" x14ac:dyDescent="0.2">
      <c r="A98" s="2"/>
      <c r="B98" s="455"/>
      <c r="C98" s="456"/>
      <c r="D98" s="456"/>
      <c r="E98" s="456"/>
      <c r="F98" s="456"/>
      <c r="G98" s="457"/>
      <c r="H98" s="155"/>
      <c r="I98" s="155"/>
      <c r="J98" s="151"/>
      <c r="K98" s="321"/>
      <c r="L98" s="152"/>
      <c r="M98" s="26"/>
      <c r="N98" s="218">
        <f t="shared" si="4"/>
        <v>0</v>
      </c>
      <c r="O98" s="234"/>
      <c r="P98" s="190">
        <f t="shared" si="5"/>
        <v>0</v>
      </c>
      <c r="Q98" s="190"/>
    </row>
    <row r="99" spans="1:17" s="29" customFormat="1" x14ac:dyDescent="0.2">
      <c r="A99" s="2"/>
      <c r="B99" s="455"/>
      <c r="C99" s="456"/>
      <c r="D99" s="456"/>
      <c r="E99" s="456"/>
      <c r="F99" s="456"/>
      <c r="G99" s="457"/>
      <c r="H99" s="155"/>
      <c r="I99" s="155"/>
      <c r="J99" s="151"/>
      <c r="K99" s="321"/>
      <c r="L99" s="152"/>
      <c r="M99" s="26"/>
      <c r="N99" s="218">
        <f t="shared" si="4"/>
        <v>0</v>
      </c>
      <c r="O99" s="234"/>
      <c r="P99" s="190">
        <f t="shared" si="5"/>
        <v>0</v>
      </c>
      <c r="Q99" s="190"/>
    </row>
    <row r="100" spans="1:17" s="27" customFormat="1" x14ac:dyDescent="0.2">
      <c r="A100" s="2"/>
      <c r="B100" s="455"/>
      <c r="C100" s="456"/>
      <c r="D100" s="456"/>
      <c r="E100" s="456"/>
      <c r="F100" s="456"/>
      <c r="G100" s="457"/>
      <c r="H100" s="155"/>
      <c r="I100" s="155"/>
      <c r="J100" s="151"/>
      <c r="K100" s="321"/>
      <c r="L100" s="152"/>
      <c r="M100" s="26"/>
      <c r="N100" s="218">
        <f t="shared" si="4"/>
        <v>0</v>
      </c>
      <c r="O100" s="234"/>
      <c r="P100" s="190">
        <f t="shared" si="5"/>
        <v>0</v>
      </c>
      <c r="Q100" s="190"/>
    </row>
    <row r="101" spans="1:17" s="27" customFormat="1" x14ac:dyDescent="0.2">
      <c r="A101" s="2"/>
      <c r="B101" s="455"/>
      <c r="C101" s="456"/>
      <c r="D101" s="456"/>
      <c r="E101" s="456"/>
      <c r="F101" s="456"/>
      <c r="G101" s="457"/>
      <c r="H101" s="155"/>
      <c r="I101" s="155"/>
      <c r="J101" s="151"/>
      <c r="K101" s="321"/>
      <c r="L101" s="152"/>
      <c r="M101" s="26"/>
      <c r="N101" s="218">
        <f t="shared" si="4"/>
        <v>0</v>
      </c>
      <c r="O101" s="234"/>
      <c r="P101" s="190">
        <f t="shared" si="5"/>
        <v>0</v>
      </c>
      <c r="Q101" s="190"/>
    </row>
    <row r="102" spans="1:17" s="27" customFormat="1" x14ac:dyDescent="0.2">
      <c r="A102" s="2"/>
      <c r="B102" s="455"/>
      <c r="C102" s="456"/>
      <c r="D102" s="456"/>
      <c r="E102" s="456"/>
      <c r="F102" s="456"/>
      <c r="G102" s="457"/>
      <c r="H102" s="155"/>
      <c r="I102" s="155"/>
      <c r="J102" s="151"/>
      <c r="K102" s="321"/>
      <c r="L102" s="152"/>
      <c r="M102" s="26"/>
      <c r="N102" s="218">
        <f t="shared" si="4"/>
        <v>0</v>
      </c>
      <c r="O102" s="234"/>
      <c r="P102" s="190">
        <f t="shared" si="5"/>
        <v>0</v>
      </c>
      <c r="Q102" s="190"/>
    </row>
    <row r="103" spans="1:17" s="25" customFormat="1" ht="15.75" x14ac:dyDescent="0.2">
      <c r="A103" s="2"/>
      <c r="B103" s="455"/>
      <c r="C103" s="456"/>
      <c r="D103" s="456"/>
      <c r="E103" s="456"/>
      <c r="F103" s="456"/>
      <c r="G103" s="457"/>
      <c r="H103" s="155"/>
      <c r="I103" s="155"/>
      <c r="J103" s="151"/>
      <c r="K103" s="321"/>
      <c r="L103" s="152"/>
      <c r="M103" s="26"/>
      <c r="N103" s="218">
        <f t="shared" si="4"/>
        <v>0</v>
      </c>
      <c r="O103" s="234"/>
      <c r="P103" s="190">
        <f t="shared" si="5"/>
        <v>0</v>
      </c>
      <c r="Q103" s="219"/>
    </row>
    <row r="104" spans="1:17" s="29" customFormat="1" x14ac:dyDescent="0.2">
      <c r="A104" s="2"/>
      <c r="B104" s="455"/>
      <c r="C104" s="456"/>
      <c r="D104" s="456"/>
      <c r="E104" s="456"/>
      <c r="F104" s="456"/>
      <c r="G104" s="457"/>
      <c r="H104" s="155"/>
      <c r="I104" s="155"/>
      <c r="J104" s="151"/>
      <c r="K104" s="321"/>
      <c r="L104" s="152"/>
      <c r="M104" s="26"/>
      <c r="N104" s="218">
        <f t="shared" si="4"/>
        <v>0</v>
      </c>
      <c r="O104" s="234"/>
      <c r="P104" s="190">
        <f t="shared" si="5"/>
        <v>0</v>
      </c>
      <c r="Q104" s="190"/>
    </row>
    <row r="105" spans="1:17" s="29" customFormat="1" x14ac:dyDescent="0.2">
      <c r="A105" s="2"/>
      <c r="B105" s="455"/>
      <c r="C105" s="456"/>
      <c r="D105" s="456"/>
      <c r="E105" s="456"/>
      <c r="F105" s="456"/>
      <c r="G105" s="457"/>
      <c r="H105" s="155"/>
      <c r="I105" s="155"/>
      <c r="J105" s="151"/>
      <c r="K105" s="321"/>
      <c r="L105" s="152"/>
      <c r="M105" s="26"/>
      <c r="N105" s="218">
        <f t="shared" si="4"/>
        <v>0</v>
      </c>
      <c r="O105" s="234"/>
      <c r="P105" s="190">
        <f t="shared" si="5"/>
        <v>0</v>
      </c>
      <c r="Q105" s="190"/>
    </row>
    <row r="106" spans="1:17" s="25" customFormat="1" ht="15.75" x14ac:dyDescent="0.2">
      <c r="A106" s="2"/>
      <c r="B106" s="455"/>
      <c r="C106" s="456"/>
      <c r="D106" s="456"/>
      <c r="E106" s="456"/>
      <c r="F106" s="456"/>
      <c r="G106" s="457"/>
      <c r="H106" s="155"/>
      <c r="I106" s="155"/>
      <c r="J106" s="151"/>
      <c r="K106" s="321"/>
      <c r="L106" s="152"/>
      <c r="M106" s="26"/>
      <c r="N106" s="218">
        <f t="shared" si="4"/>
        <v>0</v>
      </c>
      <c r="O106" s="234"/>
      <c r="P106" s="190">
        <f t="shared" si="5"/>
        <v>0</v>
      </c>
      <c r="Q106" s="219"/>
    </row>
    <row r="107" spans="1:17" s="25" customFormat="1" ht="15.75" x14ac:dyDescent="0.2">
      <c r="A107" s="2"/>
      <c r="B107" s="455"/>
      <c r="C107" s="456"/>
      <c r="D107" s="456"/>
      <c r="E107" s="456"/>
      <c r="F107" s="456"/>
      <c r="G107" s="457"/>
      <c r="H107" s="155"/>
      <c r="I107" s="155"/>
      <c r="J107" s="151"/>
      <c r="K107" s="321"/>
      <c r="L107" s="152"/>
      <c r="M107" s="26"/>
      <c r="N107" s="218">
        <f t="shared" si="4"/>
        <v>0</v>
      </c>
      <c r="O107" s="234"/>
      <c r="P107" s="190">
        <f t="shared" si="5"/>
        <v>0</v>
      </c>
      <c r="Q107" s="219"/>
    </row>
    <row r="108" spans="1:17" s="29" customFormat="1" x14ac:dyDescent="0.2">
      <c r="A108" s="2"/>
      <c r="B108" s="455"/>
      <c r="C108" s="456"/>
      <c r="D108" s="456"/>
      <c r="E108" s="456"/>
      <c r="F108" s="456"/>
      <c r="G108" s="457"/>
      <c r="H108" s="155"/>
      <c r="I108" s="155"/>
      <c r="J108" s="151"/>
      <c r="K108" s="321"/>
      <c r="L108" s="152"/>
      <c r="M108" s="26"/>
      <c r="N108" s="218">
        <f t="shared" si="4"/>
        <v>0</v>
      </c>
      <c r="O108" s="234"/>
      <c r="P108" s="190">
        <f t="shared" si="5"/>
        <v>0</v>
      </c>
      <c r="Q108" s="190"/>
    </row>
    <row r="109" spans="1:17" s="29" customFormat="1" ht="39" customHeight="1" x14ac:dyDescent="0.2">
      <c r="A109" s="18" t="s">
        <v>6</v>
      </c>
      <c r="B109" s="476" t="s">
        <v>21</v>
      </c>
      <c r="C109" s="477"/>
      <c r="D109" s="477"/>
      <c r="E109" s="477"/>
      <c r="F109" s="477"/>
      <c r="G109" s="478"/>
      <c r="H109" s="19"/>
      <c r="I109" s="19"/>
      <c r="J109" s="22">
        <f>SUM(J110:J129)</f>
        <v>0</v>
      </c>
      <c r="K109" s="22"/>
      <c r="L109" s="23"/>
      <c r="M109" s="23"/>
      <c r="N109" s="23"/>
      <c r="O109" s="235"/>
      <c r="P109" s="23"/>
      <c r="Q109" s="23"/>
    </row>
    <row r="110" spans="1:17" s="25" customFormat="1" ht="15.75" x14ac:dyDescent="0.2">
      <c r="A110" s="2"/>
      <c r="B110" s="455"/>
      <c r="C110" s="456"/>
      <c r="D110" s="456"/>
      <c r="E110" s="456"/>
      <c r="F110" s="456"/>
      <c r="G110" s="457"/>
      <c r="H110" s="153"/>
      <c r="I110" s="153"/>
      <c r="J110" s="151"/>
      <c r="K110" s="245"/>
      <c r="L110" s="152"/>
      <c r="M110" s="26"/>
      <c r="N110" s="218">
        <f t="shared" si="4"/>
        <v>0</v>
      </c>
      <c r="O110" s="234"/>
      <c r="P110" s="219">
        <f>N110+O110</f>
        <v>0</v>
      </c>
      <c r="Q110" s="219"/>
    </row>
    <row r="111" spans="1:17" s="29" customFormat="1" ht="15.75" x14ac:dyDescent="0.2">
      <c r="A111" s="2"/>
      <c r="B111" s="455"/>
      <c r="C111" s="456"/>
      <c r="D111" s="456"/>
      <c r="E111" s="456"/>
      <c r="F111" s="456"/>
      <c r="G111" s="457"/>
      <c r="H111" s="153"/>
      <c r="I111" s="153"/>
      <c r="J111" s="151"/>
      <c r="K111" s="245"/>
      <c r="L111" s="152"/>
      <c r="M111" s="26"/>
      <c r="N111" s="218">
        <f t="shared" si="4"/>
        <v>0</v>
      </c>
      <c r="O111" s="234"/>
      <c r="P111" s="219">
        <f t="shared" ref="P111:P129" si="6">N111+O111</f>
        <v>0</v>
      </c>
      <c r="Q111" s="190"/>
    </row>
    <row r="112" spans="1:17" s="29" customFormat="1" ht="15.75" x14ac:dyDescent="0.2">
      <c r="A112" s="2"/>
      <c r="B112" s="455"/>
      <c r="C112" s="456"/>
      <c r="D112" s="456"/>
      <c r="E112" s="456"/>
      <c r="F112" s="456"/>
      <c r="G112" s="457"/>
      <c r="H112" s="153"/>
      <c r="I112" s="153"/>
      <c r="J112" s="151"/>
      <c r="K112" s="245"/>
      <c r="L112" s="152"/>
      <c r="M112" s="26"/>
      <c r="N112" s="218">
        <f t="shared" si="4"/>
        <v>0</v>
      </c>
      <c r="O112" s="234"/>
      <c r="P112" s="219">
        <f t="shared" si="6"/>
        <v>0</v>
      </c>
      <c r="Q112" s="190"/>
    </row>
    <row r="113" spans="1:17" s="29" customFormat="1" ht="15.75" x14ac:dyDescent="0.2">
      <c r="A113" s="2"/>
      <c r="B113" s="455"/>
      <c r="C113" s="456"/>
      <c r="D113" s="456"/>
      <c r="E113" s="456"/>
      <c r="F113" s="456"/>
      <c r="G113" s="457"/>
      <c r="H113" s="153"/>
      <c r="I113" s="153"/>
      <c r="J113" s="151"/>
      <c r="K113" s="245"/>
      <c r="L113" s="152"/>
      <c r="M113" s="26"/>
      <c r="N113" s="218">
        <f t="shared" si="4"/>
        <v>0</v>
      </c>
      <c r="O113" s="234"/>
      <c r="P113" s="219">
        <f t="shared" si="6"/>
        <v>0</v>
      </c>
      <c r="Q113" s="190"/>
    </row>
    <row r="114" spans="1:17" s="25" customFormat="1" ht="15.75" x14ac:dyDescent="0.2">
      <c r="A114" s="2"/>
      <c r="B114" s="455"/>
      <c r="C114" s="456"/>
      <c r="D114" s="456"/>
      <c r="E114" s="456"/>
      <c r="F114" s="456"/>
      <c r="G114" s="457"/>
      <c r="H114" s="153"/>
      <c r="I114" s="153"/>
      <c r="J114" s="151"/>
      <c r="K114" s="245"/>
      <c r="L114" s="152"/>
      <c r="M114" s="26"/>
      <c r="N114" s="218">
        <f t="shared" si="4"/>
        <v>0</v>
      </c>
      <c r="O114" s="234"/>
      <c r="P114" s="219">
        <f t="shared" si="6"/>
        <v>0</v>
      </c>
      <c r="Q114" s="219"/>
    </row>
    <row r="115" spans="1:17" s="29" customFormat="1" ht="15.75" x14ac:dyDescent="0.2">
      <c r="A115" s="2"/>
      <c r="B115" s="455"/>
      <c r="C115" s="456"/>
      <c r="D115" s="456"/>
      <c r="E115" s="456"/>
      <c r="F115" s="456"/>
      <c r="G115" s="457"/>
      <c r="H115" s="153"/>
      <c r="I115" s="153"/>
      <c r="J115" s="151"/>
      <c r="K115" s="245"/>
      <c r="L115" s="152"/>
      <c r="M115" s="26"/>
      <c r="N115" s="218">
        <f t="shared" si="4"/>
        <v>0</v>
      </c>
      <c r="O115" s="234"/>
      <c r="P115" s="219">
        <f t="shared" si="6"/>
        <v>0</v>
      </c>
      <c r="Q115" s="190"/>
    </row>
    <row r="116" spans="1:17" s="29" customFormat="1" ht="15.75" x14ac:dyDescent="0.2">
      <c r="A116" s="2"/>
      <c r="B116" s="455"/>
      <c r="C116" s="456"/>
      <c r="D116" s="456"/>
      <c r="E116" s="456"/>
      <c r="F116" s="456"/>
      <c r="G116" s="457"/>
      <c r="H116" s="153"/>
      <c r="I116" s="153"/>
      <c r="J116" s="151"/>
      <c r="K116" s="245"/>
      <c r="L116" s="152"/>
      <c r="M116" s="26"/>
      <c r="N116" s="218">
        <f t="shared" si="4"/>
        <v>0</v>
      </c>
      <c r="O116" s="234"/>
      <c r="P116" s="219">
        <f t="shared" si="6"/>
        <v>0</v>
      </c>
      <c r="Q116" s="190"/>
    </row>
    <row r="117" spans="1:17" s="29" customFormat="1" ht="15.75" x14ac:dyDescent="0.2">
      <c r="A117" s="2"/>
      <c r="B117" s="455"/>
      <c r="C117" s="456"/>
      <c r="D117" s="456"/>
      <c r="E117" s="456"/>
      <c r="F117" s="456"/>
      <c r="G117" s="457"/>
      <c r="H117" s="153"/>
      <c r="I117" s="153"/>
      <c r="J117" s="151"/>
      <c r="K117" s="245"/>
      <c r="L117" s="152"/>
      <c r="M117" s="26"/>
      <c r="N117" s="218">
        <f t="shared" si="4"/>
        <v>0</v>
      </c>
      <c r="O117" s="234"/>
      <c r="P117" s="219">
        <f t="shared" si="6"/>
        <v>0</v>
      </c>
      <c r="Q117" s="190"/>
    </row>
    <row r="118" spans="1:17" s="25" customFormat="1" ht="15.75" x14ac:dyDescent="0.2">
      <c r="A118" s="2"/>
      <c r="B118" s="455"/>
      <c r="C118" s="456"/>
      <c r="D118" s="456"/>
      <c r="E118" s="456"/>
      <c r="F118" s="456"/>
      <c r="G118" s="457"/>
      <c r="H118" s="153"/>
      <c r="I118" s="153"/>
      <c r="J118" s="151"/>
      <c r="K118" s="245"/>
      <c r="L118" s="152"/>
      <c r="M118" s="26"/>
      <c r="N118" s="218">
        <f t="shared" si="4"/>
        <v>0</v>
      </c>
      <c r="O118" s="234"/>
      <c r="P118" s="219">
        <f t="shared" si="6"/>
        <v>0</v>
      </c>
      <c r="Q118" s="219"/>
    </row>
    <row r="119" spans="1:17" s="25" customFormat="1" ht="15.75" x14ac:dyDescent="0.2">
      <c r="A119" s="2"/>
      <c r="B119" s="455"/>
      <c r="C119" s="456"/>
      <c r="D119" s="456"/>
      <c r="E119" s="456"/>
      <c r="F119" s="456"/>
      <c r="G119" s="457"/>
      <c r="H119" s="153"/>
      <c r="I119" s="153"/>
      <c r="J119" s="151"/>
      <c r="K119" s="245"/>
      <c r="L119" s="152"/>
      <c r="M119" s="26"/>
      <c r="N119" s="218">
        <f t="shared" si="4"/>
        <v>0</v>
      </c>
      <c r="O119" s="234"/>
      <c r="P119" s="219">
        <f t="shared" si="6"/>
        <v>0</v>
      </c>
      <c r="Q119" s="219"/>
    </row>
    <row r="120" spans="1:17" s="29" customFormat="1" ht="15.75" x14ac:dyDescent="0.2">
      <c r="A120" s="2"/>
      <c r="B120" s="455"/>
      <c r="C120" s="456"/>
      <c r="D120" s="456"/>
      <c r="E120" s="456"/>
      <c r="F120" s="456"/>
      <c r="G120" s="457"/>
      <c r="H120" s="153"/>
      <c r="I120" s="153"/>
      <c r="J120" s="151"/>
      <c r="K120" s="245"/>
      <c r="L120" s="152"/>
      <c r="M120" s="26"/>
      <c r="N120" s="218">
        <f t="shared" si="4"/>
        <v>0</v>
      </c>
      <c r="O120" s="234"/>
      <c r="P120" s="219">
        <f t="shared" si="6"/>
        <v>0</v>
      </c>
      <c r="Q120" s="190"/>
    </row>
    <row r="121" spans="1:17" s="29" customFormat="1" ht="15.75" x14ac:dyDescent="0.2">
      <c r="A121" s="2"/>
      <c r="B121" s="455"/>
      <c r="C121" s="456"/>
      <c r="D121" s="456"/>
      <c r="E121" s="456"/>
      <c r="F121" s="456"/>
      <c r="G121" s="457"/>
      <c r="H121" s="153"/>
      <c r="I121" s="153"/>
      <c r="J121" s="151"/>
      <c r="K121" s="245"/>
      <c r="L121" s="152"/>
      <c r="M121" s="26"/>
      <c r="N121" s="218">
        <f t="shared" si="4"/>
        <v>0</v>
      </c>
      <c r="O121" s="234"/>
      <c r="P121" s="219">
        <f t="shared" si="6"/>
        <v>0</v>
      </c>
      <c r="Q121" s="190"/>
    </row>
    <row r="122" spans="1:17" s="29" customFormat="1" ht="15.75" x14ac:dyDescent="0.2">
      <c r="A122" s="2"/>
      <c r="B122" s="455"/>
      <c r="C122" s="456"/>
      <c r="D122" s="456"/>
      <c r="E122" s="456"/>
      <c r="F122" s="456"/>
      <c r="G122" s="457"/>
      <c r="H122" s="153"/>
      <c r="I122" s="153"/>
      <c r="J122" s="151"/>
      <c r="K122" s="245"/>
      <c r="L122" s="152"/>
      <c r="M122" s="26"/>
      <c r="N122" s="218">
        <f t="shared" si="4"/>
        <v>0</v>
      </c>
      <c r="O122" s="234"/>
      <c r="P122" s="219">
        <f t="shared" si="6"/>
        <v>0</v>
      </c>
      <c r="Q122" s="190"/>
    </row>
    <row r="123" spans="1:17" s="25" customFormat="1" ht="15.75" x14ac:dyDescent="0.2">
      <c r="A123" s="2"/>
      <c r="B123" s="455"/>
      <c r="C123" s="456"/>
      <c r="D123" s="456"/>
      <c r="E123" s="456"/>
      <c r="F123" s="456"/>
      <c r="G123" s="457"/>
      <c r="H123" s="153"/>
      <c r="I123" s="153"/>
      <c r="J123" s="151"/>
      <c r="K123" s="245"/>
      <c r="L123" s="152"/>
      <c r="M123" s="26"/>
      <c r="N123" s="218">
        <f t="shared" si="4"/>
        <v>0</v>
      </c>
      <c r="O123" s="234"/>
      <c r="P123" s="219">
        <f t="shared" si="6"/>
        <v>0</v>
      </c>
      <c r="Q123" s="219"/>
    </row>
    <row r="124" spans="1:17" s="29" customFormat="1" ht="15.75" x14ac:dyDescent="0.2">
      <c r="A124" s="2"/>
      <c r="B124" s="455"/>
      <c r="C124" s="456"/>
      <c r="D124" s="456"/>
      <c r="E124" s="456"/>
      <c r="F124" s="456"/>
      <c r="G124" s="457"/>
      <c r="H124" s="153"/>
      <c r="I124" s="153"/>
      <c r="J124" s="151"/>
      <c r="K124" s="245"/>
      <c r="L124" s="152"/>
      <c r="M124" s="26"/>
      <c r="N124" s="218">
        <f t="shared" si="4"/>
        <v>0</v>
      </c>
      <c r="O124" s="234"/>
      <c r="P124" s="219">
        <f t="shared" si="6"/>
        <v>0</v>
      </c>
      <c r="Q124" s="190"/>
    </row>
    <row r="125" spans="1:17" s="29" customFormat="1" ht="15.75" x14ac:dyDescent="0.2">
      <c r="A125" s="2"/>
      <c r="B125" s="455"/>
      <c r="C125" s="456"/>
      <c r="D125" s="456"/>
      <c r="E125" s="456"/>
      <c r="F125" s="456"/>
      <c r="G125" s="457"/>
      <c r="H125" s="153"/>
      <c r="I125" s="153"/>
      <c r="J125" s="151"/>
      <c r="K125" s="245"/>
      <c r="L125" s="152"/>
      <c r="M125" s="26"/>
      <c r="N125" s="218">
        <f t="shared" si="4"/>
        <v>0</v>
      </c>
      <c r="O125" s="234"/>
      <c r="P125" s="219">
        <f t="shared" si="6"/>
        <v>0</v>
      </c>
      <c r="Q125" s="190"/>
    </row>
    <row r="126" spans="1:17" s="29" customFormat="1" ht="15.75" x14ac:dyDescent="0.2">
      <c r="A126" s="2"/>
      <c r="B126" s="455"/>
      <c r="C126" s="456"/>
      <c r="D126" s="456"/>
      <c r="E126" s="456"/>
      <c r="F126" s="456"/>
      <c r="G126" s="457"/>
      <c r="H126" s="153"/>
      <c r="I126" s="153"/>
      <c r="J126" s="151"/>
      <c r="K126" s="245"/>
      <c r="L126" s="152"/>
      <c r="M126" s="26"/>
      <c r="N126" s="218">
        <f t="shared" si="4"/>
        <v>0</v>
      </c>
      <c r="O126" s="234"/>
      <c r="P126" s="219">
        <f t="shared" si="6"/>
        <v>0</v>
      </c>
      <c r="Q126" s="190"/>
    </row>
    <row r="127" spans="1:17" s="25" customFormat="1" ht="15.75" x14ac:dyDescent="0.2">
      <c r="A127" s="2"/>
      <c r="B127" s="455"/>
      <c r="C127" s="456"/>
      <c r="D127" s="456"/>
      <c r="E127" s="456"/>
      <c r="F127" s="456"/>
      <c r="G127" s="457"/>
      <c r="H127" s="155"/>
      <c r="I127" s="155"/>
      <c r="J127" s="151"/>
      <c r="K127" s="245"/>
      <c r="L127" s="152"/>
      <c r="M127" s="26"/>
      <c r="N127" s="218">
        <f t="shared" si="4"/>
        <v>0</v>
      </c>
      <c r="O127" s="234"/>
      <c r="P127" s="219">
        <f t="shared" si="6"/>
        <v>0</v>
      </c>
      <c r="Q127" s="219"/>
    </row>
    <row r="128" spans="1:17" s="29" customFormat="1" ht="15.75" x14ac:dyDescent="0.2">
      <c r="A128" s="2"/>
      <c r="B128" s="455"/>
      <c r="C128" s="456"/>
      <c r="D128" s="456"/>
      <c r="E128" s="456"/>
      <c r="F128" s="456"/>
      <c r="G128" s="457"/>
      <c r="H128" s="155"/>
      <c r="I128" s="155"/>
      <c r="J128" s="151"/>
      <c r="K128" s="245"/>
      <c r="L128" s="152"/>
      <c r="M128" s="26"/>
      <c r="N128" s="218">
        <f t="shared" si="4"/>
        <v>0</v>
      </c>
      <c r="O128" s="234"/>
      <c r="P128" s="219">
        <f t="shared" si="6"/>
        <v>0</v>
      </c>
      <c r="Q128" s="190"/>
    </row>
    <row r="129" spans="1:18" s="29" customFormat="1" ht="15.75" x14ac:dyDescent="0.2">
      <c r="A129" s="2"/>
      <c r="B129" s="455"/>
      <c r="C129" s="456"/>
      <c r="D129" s="456"/>
      <c r="E129" s="456"/>
      <c r="F129" s="456"/>
      <c r="G129" s="457"/>
      <c r="H129" s="155"/>
      <c r="I129" s="155"/>
      <c r="J129" s="151"/>
      <c r="K129" s="245"/>
      <c r="L129" s="152"/>
      <c r="M129" s="26"/>
      <c r="N129" s="218">
        <f t="shared" si="4"/>
        <v>0</v>
      </c>
      <c r="O129" s="234"/>
      <c r="P129" s="219">
        <f t="shared" si="6"/>
        <v>0</v>
      </c>
      <c r="Q129" s="190"/>
    </row>
    <row r="130" spans="1:18" s="29" customFormat="1" ht="39" customHeight="1" x14ac:dyDescent="0.2">
      <c r="A130" s="18" t="s">
        <v>9</v>
      </c>
      <c r="B130" s="476" t="s">
        <v>10</v>
      </c>
      <c r="C130" s="477"/>
      <c r="D130" s="477"/>
      <c r="E130" s="477"/>
      <c r="F130" s="477"/>
      <c r="G130" s="478"/>
      <c r="H130" s="19"/>
      <c r="I130" s="19"/>
      <c r="J130" s="22">
        <f>SUM(J131:J151)</f>
        <v>0</v>
      </c>
      <c r="K130" s="22"/>
      <c r="L130" s="23"/>
      <c r="M130" s="23"/>
      <c r="N130" s="23"/>
      <c r="O130" s="235"/>
      <c r="P130" s="23"/>
      <c r="Q130" s="23"/>
    </row>
    <row r="131" spans="1:18" s="29" customFormat="1" x14ac:dyDescent="0.2">
      <c r="A131" s="2"/>
      <c r="B131" s="473"/>
      <c r="C131" s="474"/>
      <c r="D131" s="474"/>
      <c r="E131" s="474"/>
      <c r="F131" s="474"/>
      <c r="G131" s="475"/>
      <c r="H131" s="157"/>
      <c r="I131" s="157"/>
      <c r="J131" s="151"/>
      <c r="K131" s="152"/>
      <c r="L131" s="152"/>
      <c r="M131" s="26"/>
      <c r="N131" s="218">
        <f t="shared" si="4"/>
        <v>0</v>
      </c>
      <c r="O131" s="234"/>
      <c r="P131" s="190">
        <f>N131+O131</f>
        <v>0</v>
      </c>
      <c r="Q131" s="190"/>
    </row>
    <row r="132" spans="1:18" s="29" customFormat="1" x14ac:dyDescent="0.2">
      <c r="A132" s="2"/>
      <c r="B132" s="473"/>
      <c r="C132" s="474"/>
      <c r="D132" s="474"/>
      <c r="E132" s="474"/>
      <c r="F132" s="474"/>
      <c r="G132" s="475"/>
      <c r="H132" s="157"/>
      <c r="I132" s="157"/>
      <c r="J132" s="151"/>
      <c r="K132" s="152"/>
      <c r="L132" s="152"/>
      <c r="M132" s="26"/>
      <c r="N132" s="218">
        <f t="shared" si="4"/>
        <v>0</v>
      </c>
      <c r="O132" s="234"/>
      <c r="P132" s="190">
        <f t="shared" ref="P132:P151" si="7">N132+O132</f>
        <v>0</v>
      </c>
      <c r="Q132" s="190"/>
    </row>
    <row r="133" spans="1:18" s="29" customFormat="1" x14ac:dyDescent="0.2">
      <c r="A133" s="2"/>
      <c r="B133" s="473"/>
      <c r="C133" s="474"/>
      <c r="D133" s="474"/>
      <c r="E133" s="474"/>
      <c r="F133" s="474"/>
      <c r="G133" s="475"/>
      <c r="H133" s="157"/>
      <c r="I133" s="157"/>
      <c r="J133" s="151"/>
      <c r="K133" s="152"/>
      <c r="L133" s="152"/>
      <c r="M133" s="26"/>
      <c r="N133" s="218">
        <f t="shared" ref="N133:N151" si="8">IF(M133="Yes",J133,0)</f>
        <v>0</v>
      </c>
      <c r="O133" s="234"/>
      <c r="P133" s="190">
        <f t="shared" si="7"/>
        <v>0</v>
      </c>
      <c r="Q133" s="190"/>
    </row>
    <row r="134" spans="1:18" s="29" customFormat="1" x14ac:dyDescent="0.2">
      <c r="A134" s="2"/>
      <c r="B134" s="455"/>
      <c r="C134" s="456"/>
      <c r="D134" s="456"/>
      <c r="E134" s="456"/>
      <c r="F134" s="456"/>
      <c r="G134" s="457"/>
      <c r="H134" s="155"/>
      <c r="I134" s="155"/>
      <c r="J134" s="151"/>
      <c r="K134" s="152"/>
      <c r="L134" s="152"/>
      <c r="M134" s="26"/>
      <c r="N134" s="218">
        <f t="shared" si="8"/>
        <v>0</v>
      </c>
      <c r="O134" s="234"/>
      <c r="P134" s="190">
        <f t="shared" si="7"/>
        <v>0</v>
      </c>
      <c r="Q134" s="190"/>
    </row>
    <row r="135" spans="1:18" s="29" customFormat="1" x14ac:dyDescent="0.2">
      <c r="A135" s="2"/>
      <c r="B135" s="455"/>
      <c r="C135" s="456"/>
      <c r="D135" s="456"/>
      <c r="E135" s="456"/>
      <c r="F135" s="456"/>
      <c r="G135" s="457"/>
      <c r="H135" s="155"/>
      <c r="I135" s="155"/>
      <c r="J135" s="151"/>
      <c r="K135" s="152"/>
      <c r="L135" s="152"/>
      <c r="M135" s="26"/>
      <c r="N135" s="218">
        <f t="shared" si="8"/>
        <v>0</v>
      </c>
      <c r="O135" s="234"/>
      <c r="P135" s="190">
        <f t="shared" si="7"/>
        <v>0</v>
      </c>
      <c r="Q135" s="190"/>
    </row>
    <row r="136" spans="1:18" s="28" customFormat="1" ht="15.75" x14ac:dyDescent="0.2">
      <c r="A136" s="2"/>
      <c r="B136" s="455"/>
      <c r="C136" s="456"/>
      <c r="D136" s="456"/>
      <c r="E136" s="456"/>
      <c r="F136" s="456"/>
      <c r="G136" s="457"/>
      <c r="H136" s="155"/>
      <c r="I136" s="155"/>
      <c r="J136" s="151"/>
      <c r="K136" s="152"/>
      <c r="L136" s="152"/>
      <c r="M136" s="26"/>
      <c r="N136" s="218">
        <f t="shared" si="8"/>
        <v>0</v>
      </c>
      <c r="O136" s="234"/>
      <c r="P136" s="190">
        <f t="shared" si="7"/>
        <v>0</v>
      </c>
      <c r="Q136" s="219"/>
    </row>
    <row r="137" spans="1:18" s="37" customFormat="1" ht="15.75" x14ac:dyDescent="0.2">
      <c r="A137" s="2"/>
      <c r="B137" s="455"/>
      <c r="C137" s="456"/>
      <c r="D137" s="456"/>
      <c r="E137" s="456"/>
      <c r="F137" s="456"/>
      <c r="G137" s="457"/>
      <c r="H137" s="155"/>
      <c r="I137" s="155"/>
      <c r="J137" s="151"/>
      <c r="K137" s="152"/>
      <c r="L137" s="152"/>
      <c r="M137" s="26"/>
      <c r="N137" s="218">
        <f t="shared" si="8"/>
        <v>0</v>
      </c>
      <c r="O137" s="234"/>
      <c r="P137" s="190">
        <f t="shared" si="7"/>
        <v>0</v>
      </c>
      <c r="Q137" s="219"/>
    </row>
    <row r="138" spans="1:18" s="29" customFormat="1" x14ac:dyDescent="0.2">
      <c r="A138" s="2"/>
      <c r="B138" s="455"/>
      <c r="C138" s="456"/>
      <c r="D138" s="456"/>
      <c r="E138" s="456"/>
      <c r="F138" s="456"/>
      <c r="G138" s="457"/>
      <c r="H138" s="155"/>
      <c r="I138" s="155"/>
      <c r="J138" s="151"/>
      <c r="K138" s="152"/>
      <c r="L138" s="152"/>
      <c r="M138" s="26"/>
      <c r="N138" s="218">
        <f t="shared" si="8"/>
        <v>0</v>
      </c>
      <c r="O138" s="234"/>
      <c r="P138" s="190">
        <f t="shared" si="7"/>
        <v>0</v>
      </c>
      <c r="Q138" s="190"/>
    </row>
    <row r="139" spans="1:18" s="29" customFormat="1" x14ac:dyDescent="0.2">
      <c r="A139" s="2"/>
      <c r="B139" s="455"/>
      <c r="C139" s="456"/>
      <c r="D139" s="456"/>
      <c r="E139" s="456"/>
      <c r="F139" s="456"/>
      <c r="G139" s="457"/>
      <c r="H139" s="155"/>
      <c r="I139" s="155"/>
      <c r="J139" s="151"/>
      <c r="K139" s="152"/>
      <c r="L139" s="152"/>
      <c r="M139" s="26"/>
      <c r="N139" s="218">
        <f t="shared" si="8"/>
        <v>0</v>
      </c>
      <c r="O139" s="234"/>
      <c r="P139" s="190">
        <f t="shared" si="7"/>
        <v>0</v>
      </c>
      <c r="Q139" s="190"/>
    </row>
    <row r="140" spans="1:18" s="28" customFormat="1" ht="15.75" x14ac:dyDescent="0.2">
      <c r="A140" s="2"/>
      <c r="B140" s="455"/>
      <c r="C140" s="456"/>
      <c r="D140" s="456"/>
      <c r="E140" s="456"/>
      <c r="F140" s="456"/>
      <c r="G140" s="457"/>
      <c r="H140" s="155"/>
      <c r="I140" s="155"/>
      <c r="J140" s="151"/>
      <c r="K140" s="152"/>
      <c r="L140" s="152"/>
      <c r="M140" s="26"/>
      <c r="N140" s="218">
        <f t="shared" si="8"/>
        <v>0</v>
      </c>
      <c r="O140" s="234"/>
      <c r="P140" s="190">
        <f t="shared" si="7"/>
        <v>0</v>
      </c>
      <c r="Q140" s="219"/>
    </row>
    <row r="141" spans="1:18" s="37" customFormat="1" ht="15.75" x14ac:dyDescent="0.2">
      <c r="A141" s="2"/>
      <c r="B141" s="455"/>
      <c r="C141" s="456"/>
      <c r="D141" s="456"/>
      <c r="E141" s="456"/>
      <c r="F141" s="456"/>
      <c r="G141" s="457"/>
      <c r="H141" s="155"/>
      <c r="I141" s="155"/>
      <c r="J141" s="151"/>
      <c r="K141" s="152"/>
      <c r="L141" s="152"/>
      <c r="M141" s="26"/>
      <c r="N141" s="218">
        <f t="shared" si="8"/>
        <v>0</v>
      </c>
      <c r="O141" s="234"/>
      <c r="P141" s="190">
        <f t="shared" si="7"/>
        <v>0</v>
      </c>
      <c r="Q141" s="219"/>
    </row>
    <row r="142" spans="1:18" s="13" customFormat="1" ht="18" x14ac:dyDescent="0.2">
      <c r="A142" s="2"/>
      <c r="B142" s="455"/>
      <c r="C142" s="456"/>
      <c r="D142" s="456"/>
      <c r="E142" s="456"/>
      <c r="F142" s="456"/>
      <c r="G142" s="457"/>
      <c r="H142" s="155"/>
      <c r="I142" s="155"/>
      <c r="J142" s="151"/>
      <c r="K142" s="152"/>
      <c r="L142" s="152"/>
      <c r="M142" s="26"/>
      <c r="N142" s="218">
        <f t="shared" si="8"/>
        <v>0</v>
      </c>
      <c r="O142" s="234"/>
      <c r="P142" s="190">
        <f t="shared" si="7"/>
        <v>0</v>
      </c>
      <c r="Q142" s="223"/>
      <c r="R142" s="14"/>
    </row>
    <row r="143" spans="1:18" s="13" customFormat="1" ht="18" x14ac:dyDescent="0.2">
      <c r="A143" s="2"/>
      <c r="B143" s="455"/>
      <c r="C143" s="456"/>
      <c r="D143" s="456"/>
      <c r="E143" s="456"/>
      <c r="F143" s="456"/>
      <c r="G143" s="457"/>
      <c r="H143" s="155"/>
      <c r="I143" s="155"/>
      <c r="J143" s="151"/>
      <c r="K143" s="152"/>
      <c r="L143" s="152"/>
      <c r="M143" s="26"/>
      <c r="N143" s="218">
        <f t="shared" si="8"/>
        <v>0</v>
      </c>
      <c r="O143" s="234"/>
      <c r="P143" s="190">
        <f t="shared" si="7"/>
        <v>0</v>
      </c>
      <c r="Q143" s="223"/>
      <c r="R143" s="14"/>
    </row>
    <row r="144" spans="1:18" x14ac:dyDescent="0.2">
      <c r="A144" s="2"/>
      <c r="B144" s="455"/>
      <c r="C144" s="456"/>
      <c r="D144" s="456"/>
      <c r="E144" s="456"/>
      <c r="F144" s="456"/>
      <c r="G144" s="457"/>
      <c r="H144" s="155"/>
      <c r="I144" s="155"/>
      <c r="J144" s="151"/>
      <c r="K144" s="152"/>
      <c r="L144" s="152"/>
      <c r="M144" s="26"/>
      <c r="N144" s="218">
        <f t="shared" si="8"/>
        <v>0</v>
      </c>
      <c r="O144" s="234"/>
      <c r="P144" s="190">
        <f t="shared" si="7"/>
        <v>0</v>
      </c>
      <c r="Q144" s="224"/>
    </row>
    <row r="145" spans="1:17" x14ac:dyDescent="0.2">
      <c r="A145" s="2"/>
      <c r="B145" s="455"/>
      <c r="C145" s="456"/>
      <c r="D145" s="456"/>
      <c r="E145" s="456"/>
      <c r="F145" s="456"/>
      <c r="G145" s="457"/>
      <c r="H145" s="155"/>
      <c r="I145" s="155"/>
      <c r="J145" s="151"/>
      <c r="K145" s="152"/>
      <c r="L145" s="152"/>
      <c r="M145" s="26"/>
      <c r="N145" s="218">
        <f t="shared" si="8"/>
        <v>0</v>
      </c>
      <c r="O145" s="234"/>
      <c r="P145" s="190">
        <f t="shared" si="7"/>
        <v>0</v>
      </c>
      <c r="Q145" s="224"/>
    </row>
    <row r="146" spans="1:17" x14ac:dyDescent="0.2">
      <c r="A146" s="2"/>
      <c r="B146" s="455"/>
      <c r="C146" s="456"/>
      <c r="D146" s="456"/>
      <c r="E146" s="456"/>
      <c r="F146" s="456"/>
      <c r="G146" s="457"/>
      <c r="H146" s="155"/>
      <c r="I146" s="155"/>
      <c r="J146" s="151"/>
      <c r="K146" s="152"/>
      <c r="L146" s="152"/>
      <c r="M146" s="26"/>
      <c r="N146" s="218">
        <f t="shared" si="8"/>
        <v>0</v>
      </c>
      <c r="O146" s="234"/>
      <c r="P146" s="190">
        <f t="shared" si="7"/>
        <v>0</v>
      </c>
      <c r="Q146" s="224"/>
    </row>
    <row r="147" spans="1:17" x14ac:dyDescent="0.2">
      <c r="A147" s="2"/>
      <c r="B147" s="455"/>
      <c r="C147" s="456"/>
      <c r="D147" s="456"/>
      <c r="E147" s="456"/>
      <c r="F147" s="456"/>
      <c r="G147" s="457"/>
      <c r="H147" s="155"/>
      <c r="I147" s="155"/>
      <c r="J147" s="151"/>
      <c r="K147" s="152"/>
      <c r="L147" s="152"/>
      <c r="M147" s="26"/>
      <c r="N147" s="218">
        <f t="shared" si="8"/>
        <v>0</v>
      </c>
      <c r="O147" s="234"/>
      <c r="P147" s="190">
        <f t="shared" si="7"/>
        <v>0</v>
      </c>
      <c r="Q147" s="224"/>
    </row>
    <row r="148" spans="1:17" x14ac:dyDescent="0.2">
      <c r="A148" s="2"/>
      <c r="B148" s="455"/>
      <c r="C148" s="456"/>
      <c r="D148" s="456"/>
      <c r="E148" s="456"/>
      <c r="F148" s="456"/>
      <c r="G148" s="457"/>
      <c r="H148" s="155"/>
      <c r="I148" s="155"/>
      <c r="J148" s="151"/>
      <c r="K148" s="152"/>
      <c r="L148" s="152"/>
      <c r="M148" s="26"/>
      <c r="N148" s="218">
        <f t="shared" si="8"/>
        <v>0</v>
      </c>
      <c r="O148" s="234"/>
      <c r="P148" s="190">
        <f t="shared" si="7"/>
        <v>0</v>
      </c>
      <c r="Q148" s="224"/>
    </row>
    <row r="149" spans="1:17" x14ac:dyDescent="0.2">
      <c r="A149" s="2"/>
      <c r="B149" s="455"/>
      <c r="C149" s="456"/>
      <c r="D149" s="456"/>
      <c r="E149" s="456"/>
      <c r="F149" s="456"/>
      <c r="G149" s="457"/>
      <c r="H149" s="155"/>
      <c r="I149" s="155"/>
      <c r="J149" s="151"/>
      <c r="K149" s="152"/>
      <c r="L149" s="152"/>
      <c r="M149" s="26"/>
      <c r="N149" s="218">
        <f t="shared" si="8"/>
        <v>0</v>
      </c>
      <c r="O149" s="234"/>
      <c r="P149" s="190">
        <f t="shared" si="7"/>
        <v>0</v>
      </c>
      <c r="Q149" s="224"/>
    </row>
    <row r="150" spans="1:17" x14ac:dyDescent="0.2">
      <c r="A150" s="2"/>
      <c r="B150" s="455"/>
      <c r="C150" s="456"/>
      <c r="D150" s="456"/>
      <c r="E150" s="456"/>
      <c r="F150" s="456"/>
      <c r="G150" s="457"/>
      <c r="H150" s="155"/>
      <c r="I150" s="155"/>
      <c r="J150" s="151"/>
      <c r="K150" s="152"/>
      <c r="L150" s="152"/>
      <c r="M150" s="26"/>
      <c r="N150" s="218">
        <f t="shared" si="8"/>
        <v>0</v>
      </c>
      <c r="O150" s="234"/>
      <c r="P150" s="190">
        <f t="shared" si="7"/>
        <v>0</v>
      </c>
      <c r="Q150" s="224"/>
    </row>
    <row r="151" spans="1:17" x14ac:dyDescent="0.2">
      <c r="A151" s="2"/>
      <c r="B151" s="455"/>
      <c r="C151" s="456"/>
      <c r="D151" s="456"/>
      <c r="E151" s="456"/>
      <c r="F151" s="456"/>
      <c r="G151" s="457"/>
      <c r="H151" s="155"/>
      <c r="I151" s="155"/>
      <c r="J151" s="151"/>
      <c r="K151" s="152"/>
      <c r="L151" s="152"/>
      <c r="M151" s="26"/>
      <c r="N151" s="218">
        <f t="shared" si="8"/>
        <v>0</v>
      </c>
      <c r="O151" s="234"/>
      <c r="P151" s="190">
        <f t="shared" si="7"/>
        <v>0</v>
      </c>
      <c r="Q151" s="224"/>
    </row>
    <row r="152" spans="1:17" ht="39" customHeight="1" x14ac:dyDescent="0.2">
      <c r="A152" s="11"/>
      <c r="B152" s="504" t="s">
        <v>1</v>
      </c>
      <c r="C152" s="505"/>
      <c r="D152" s="505"/>
      <c r="E152" s="505"/>
      <c r="F152" s="505"/>
      <c r="G152" s="505"/>
      <c r="H152" s="505"/>
      <c r="I152" s="79"/>
      <c r="J152" s="22">
        <f>J8+J35+J56+J87</f>
        <v>0</v>
      </c>
      <c r="K152" s="22"/>
      <c r="L152" s="22"/>
      <c r="M152" s="22"/>
      <c r="N152" s="22"/>
      <c r="O152" s="22"/>
      <c r="P152" s="22">
        <f>SUM(P8+P35+P56+P87)</f>
        <v>0</v>
      </c>
      <c r="Q152" s="22"/>
    </row>
    <row r="153" spans="1:17" ht="39" customHeight="1" x14ac:dyDescent="0.2">
      <c r="A153" s="31">
        <v>5</v>
      </c>
      <c r="B153" s="479" t="s">
        <v>152</v>
      </c>
      <c r="C153" s="480"/>
      <c r="D153" s="480"/>
      <c r="E153" s="480"/>
      <c r="F153" s="480"/>
      <c r="G153" s="481"/>
      <c r="H153" s="36"/>
      <c r="I153" s="36"/>
      <c r="J153" s="33">
        <f>J154</f>
        <v>0</v>
      </c>
      <c r="K153" s="33"/>
      <c r="L153" s="34"/>
      <c r="M153" s="226"/>
      <c r="N153" s="188">
        <f>IF(M153="Yes",J153,0)</f>
        <v>0</v>
      </c>
      <c r="O153" s="234"/>
      <c r="P153" s="225">
        <f>N153+O153</f>
        <v>0</v>
      </c>
      <c r="Q153" s="228"/>
    </row>
    <row r="154" spans="1:17" ht="64.5" customHeight="1" x14ac:dyDescent="0.2">
      <c r="A154" s="2"/>
      <c r="B154" s="518" t="s">
        <v>136</v>
      </c>
      <c r="C154" s="519"/>
      <c r="D154" s="519"/>
      <c r="E154" s="519"/>
      <c r="F154" s="519"/>
      <c r="G154" s="519"/>
      <c r="H154" s="158"/>
      <c r="I154" s="158"/>
      <c r="J154" s="151"/>
      <c r="K154" s="159"/>
      <c r="L154" s="160"/>
      <c r="M154" s="160"/>
      <c r="N154" s="160"/>
      <c r="O154" s="160"/>
      <c r="P154" s="160"/>
      <c r="Q154" s="160"/>
    </row>
    <row r="155" spans="1:17" ht="23.25" x14ac:dyDescent="0.2">
      <c r="A155" s="11"/>
      <c r="B155" s="502" t="s">
        <v>0</v>
      </c>
      <c r="C155" s="503"/>
      <c r="D155" s="503"/>
      <c r="E155" s="503"/>
      <c r="F155" s="503"/>
      <c r="G155" s="503"/>
      <c r="H155" s="503"/>
      <c r="I155" s="503"/>
      <c r="J155" s="12">
        <f>J152+J153</f>
        <v>0</v>
      </c>
      <c r="K155" s="12"/>
      <c r="L155" s="10"/>
      <c r="M155" s="22"/>
      <c r="N155" s="22"/>
      <c r="O155" s="22"/>
      <c r="P155" s="22">
        <f>P152+P153</f>
        <v>0</v>
      </c>
      <c r="Q155" s="22"/>
    </row>
    <row r="156" spans="1:17" s="4" customFormat="1" ht="23.25" x14ac:dyDescent="0.2">
      <c r="A156" s="69"/>
      <c r="B156" s="70"/>
      <c r="C156" s="70"/>
      <c r="D156" s="70"/>
      <c r="E156" s="70"/>
      <c r="F156" s="70"/>
      <c r="G156" s="70"/>
      <c r="H156" s="70"/>
      <c r="I156" s="70"/>
      <c r="J156" s="71"/>
      <c r="K156" s="71"/>
      <c r="L156" s="72"/>
      <c r="M156" s="73"/>
    </row>
    <row r="157" spans="1:17" ht="18" x14ac:dyDescent="0.25">
      <c r="A157" s="60"/>
      <c r="B157" s="65"/>
      <c r="C157" s="61"/>
      <c r="D157" s="61"/>
      <c r="E157" s="61"/>
      <c r="F157" s="62"/>
      <c r="G157" s="61"/>
      <c r="H157" s="61"/>
      <c r="I157" s="61"/>
      <c r="J157" s="63"/>
      <c r="K157" s="63"/>
      <c r="L157" s="63"/>
      <c r="M157" s="73"/>
    </row>
    <row r="158" spans="1:17" ht="22.5" x14ac:dyDescent="0.3">
      <c r="A158" s="64"/>
      <c r="C158" s="65"/>
      <c r="D158" s="66"/>
      <c r="E158" s="515"/>
      <c r="F158" s="515"/>
      <c r="G158" s="515"/>
      <c r="H158" s="515"/>
      <c r="I158" s="515"/>
      <c r="J158" s="63"/>
      <c r="K158" s="63"/>
      <c r="L158" s="63"/>
      <c r="M158" s="73"/>
    </row>
    <row r="159" spans="1:17" customFormat="1" ht="30" customHeight="1" x14ac:dyDescent="0.2">
      <c r="A159" s="370" t="s">
        <v>91</v>
      </c>
      <c r="B159" s="513"/>
      <c r="C159" s="513"/>
      <c r="D159" s="513"/>
      <c r="E159" s="513"/>
      <c r="F159" s="513"/>
      <c r="G159" s="514"/>
    </row>
    <row r="160" spans="1:17" s="45" customFormat="1" ht="18.75" thickBot="1" x14ac:dyDescent="0.25">
      <c r="A160" s="43"/>
      <c r="B160" s="44"/>
      <c r="C160" s="44"/>
      <c r="D160" s="44"/>
      <c r="E160" s="44"/>
      <c r="F160" s="44"/>
      <c r="G160" s="44"/>
      <c r="I160" s="46"/>
    </row>
    <row r="161" spans="1:13" s="42" customFormat="1" ht="52.5" customHeight="1" thickBot="1" x14ac:dyDescent="0.25">
      <c r="A161" s="77"/>
      <c r="B161" s="302" t="s">
        <v>83</v>
      </c>
      <c r="C161" s="510"/>
      <c r="D161" s="511"/>
      <c r="E161" s="511"/>
      <c r="F161" s="511"/>
      <c r="G161" s="512"/>
    </row>
    <row r="162" spans="1:13" s="42" customFormat="1" ht="18.75" thickBot="1" x14ac:dyDescent="0.25">
      <c r="A162" s="80"/>
      <c r="B162" s="49"/>
      <c r="C162" s="50"/>
      <c r="D162" s="51"/>
      <c r="E162" s="47"/>
      <c r="F162" s="47"/>
      <c r="G162" s="47"/>
    </row>
    <row r="163" spans="1:13" s="42" customFormat="1" ht="54.75" customHeight="1" thickBot="1" x14ac:dyDescent="0.25">
      <c r="A163" s="80"/>
      <c r="B163" s="52" t="s">
        <v>84</v>
      </c>
      <c r="C163" s="510"/>
      <c r="D163" s="511"/>
      <c r="E163" s="511"/>
      <c r="F163" s="511"/>
      <c r="G163" s="512"/>
    </row>
    <row r="164" spans="1:13" s="42" customFormat="1" ht="16.5" thickBot="1" x14ac:dyDescent="0.25">
      <c r="A164" s="80"/>
      <c r="B164" s="53"/>
      <c r="C164" s="54"/>
      <c r="D164" s="55"/>
      <c r="E164" s="56"/>
      <c r="F164" s="56"/>
      <c r="G164" s="56"/>
    </row>
    <row r="165" spans="1:13" s="42" customFormat="1" ht="53.25" customHeight="1" thickBot="1" x14ac:dyDescent="0.25">
      <c r="A165" s="80"/>
      <c r="B165" s="52" t="s">
        <v>85</v>
      </c>
      <c r="C165" s="510"/>
      <c r="D165" s="511"/>
      <c r="E165" s="511"/>
      <c r="F165" s="511"/>
      <c r="G165" s="512"/>
    </row>
    <row r="166" spans="1:13" s="42" customFormat="1" ht="16.5" thickBot="1" x14ac:dyDescent="0.25">
      <c r="A166" s="80"/>
      <c r="B166" s="53"/>
      <c r="C166" s="54"/>
      <c r="D166" s="55"/>
      <c r="E166" s="56"/>
      <c r="F166" s="56"/>
      <c r="G166" s="56"/>
    </row>
    <row r="167" spans="1:13" s="42" customFormat="1" ht="52.5" customHeight="1" thickBot="1" x14ac:dyDescent="0.25">
      <c r="A167" s="80"/>
      <c r="B167" s="52" t="s">
        <v>86</v>
      </c>
      <c r="C167" s="510"/>
      <c r="D167" s="511"/>
      <c r="E167" s="511"/>
      <c r="F167" s="511"/>
      <c r="G167" s="512"/>
    </row>
    <row r="168" spans="1:13" s="42" customFormat="1" ht="16.5" thickBot="1" x14ac:dyDescent="0.25">
      <c r="A168" s="80"/>
      <c r="B168" s="53"/>
      <c r="C168" s="54"/>
      <c r="D168" s="55"/>
      <c r="E168" s="56"/>
      <c r="F168" s="56"/>
      <c r="G168" s="56"/>
    </row>
    <row r="169" spans="1:13" s="42" customFormat="1" ht="52.5" customHeight="1" thickBot="1" x14ac:dyDescent="0.25">
      <c r="A169" s="80"/>
      <c r="B169" s="52" t="s">
        <v>87</v>
      </c>
      <c r="C169" s="510"/>
      <c r="D169" s="511"/>
      <c r="E169" s="511"/>
      <c r="F169" s="511"/>
      <c r="G169" s="512"/>
    </row>
    <row r="170" spans="1:13" s="42" customFormat="1" ht="18.75" thickBot="1" x14ac:dyDescent="0.25">
      <c r="A170" s="81"/>
      <c r="B170" s="49"/>
      <c r="C170" s="50"/>
      <c r="D170" s="57"/>
      <c r="E170" s="47"/>
      <c r="F170" s="47"/>
      <c r="G170" s="47"/>
    </row>
    <row r="171" spans="1:13" s="4" customFormat="1" ht="35.25" thickBot="1" x14ac:dyDescent="0.25">
      <c r="A171" s="69"/>
      <c r="B171" s="48" t="s">
        <v>141</v>
      </c>
      <c r="C171" s="517">
        <f>C161+C163+C165+C167+C169</f>
        <v>0</v>
      </c>
      <c r="D171" s="517"/>
      <c r="E171" s="517"/>
      <c r="F171" s="517"/>
      <c r="G171" s="517"/>
      <c r="H171" s="42"/>
      <c r="I171" s="42"/>
      <c r="J171" s="42"/>
      <c r="K171" s="42"/>
      <c r="L171" s="42"/>
    </row>
    <row r="172" spans="1:13" ht="18" x14ac:dyDescent="0.25">
      <c r="A172" s="68"/>
      <c r="B172" s="174"/>
      <c r="C172" s="175"/>
      <c r="D172" s="175"/>
      <c r="E172" s="176"/>
      <c r="F172" s="176"/>
      <c r="G172" s="176"/>
      <c r="H172" s="176"/>
      <c r="I172" s="176"/>
      <c r="J172" s="62"/>
      <c r="K172" s="62"/>
      <c r="L172" s="42"/>
    </row>
    <row r="173" spans="1:13" ht="18" x14ac:dyDescent="0.25">
      <c r="A173" s="60"/>
      <c r="B173" s="65" t="s">
        <v>68</v>
      </c>
      <c r="C173" s="61"/>
      <c r="D173" s="61"/>
      <c r="E173" s="61"/>
      <c r="F173" s="62"/>
      <c r="G173" s="61"/>
      <c r="H173" s="61"/>
      <c r="I173" s="61"/>
      <c r="J173" s="62"/>
      <c r="K173" s="62"/>
      <c r="L173" s="42"/>
      <c r="M173" s="73"/>
    </row>
    <row r="174" spans="1:13" ht="22.5" x14ac:dyDescent="0.3">
      <c r="A174" s="64"/>
      <c r="C174" s="65"/>
      <c r="D174" s="66" t="s">
        <v>69</v>
      </c>
      <c r="E174" s="515" t="s">
        <v>70</v>
      </c>
      <c r="F174" s="515"/>
      <c r="G174" s="515"/>
      <c r="H174" s="515"/>
      <c r="I174" s="515"/>
      <c r="J174" s="62"/>
      <c r="K174" s="62"/>
      <c r="L174" s="42"/>
      <c r="M174" s="73"/>
    </row>
    <row r="175" spans="1:13" ht="18" x14ac:dyDescent="0.25">
      <c r="A175" s="60"/>
      <c r="B175" s="67"/>
      <c r="C175" s="67"/>
      <c r="D175" s="67"/>
      <c r="E175" s="67"/>
      <c r="F175" s="67"/>
      <c r="G175" s="67"/>
      <c r="H175" s="67"/>
      <c r="I175" s="67"/>
      <c r="J175" s="62"/>
      <c r="K175" s="62"/>
      <c r="L175" s="42"/>
    </row>
    <row r="176" spans="1:13" ht="13.5" x14ac:dyDescent="0.2">
      <c r="A176" s="68"/>
      <c r="B176" s="506" t="s">
        <v>71</v>
      </c>
      <c r="C176" s="507" t="s">
        <v>72</v>
      </c>
      <c r="D176" s="507"/>
      <c r="E176" s="508"/>
      <c r="F176" s="508"/>
      <c r="G176" s="508"/>
      <c r="H176" s="508"/>
      <c r="I176" s="508"/>
      <c r="J176" s="509"/>
      <c r="K176" s="509"/>
      <c r="L176" s="42"/>
    </row>
    <row r="177" spans="1:12" ht="13.5" x14ac:dyDescent="0.2">
      <c r="A177" s="68"/>
      <c r="B177" s="506"/>
      <c r="C177" s="507"/>
      <c r="D177" s="507"/>
      <c r="E177" s="508"/>
      <c r="F177" s="508"/>
      <c r="G177" s="508"/>
      <c r="H177" s="508"/>
      <c r="I177" s="508"/>
      <c r="J177" s="509"/>
      <c r="K177" s="509"/>
      <c r="L177" s="42"/>
    </row>
    <row r="178" spans="1:12" ht="13.5" x14ac:dyDescent="0.2">
      <c r="A178" s="68"/>
      <c r="B178" s="506"/>
      <c r="C178" s="507"/>
      <c r="D178" s="507"/>
      <c r="E178" s="508"/>
      <c r="F178" s="508"/>
      <c r="G178" s="508"/>
      <c r="H178" s="508"/>
      <c r="I178" s="508"/>
      <c r="J178" s="509"/>
      <c r="K178" s="509"/>
      <c r="L178" s="42"/>
    </row>
    <row r="179" spans="1:12" ht="18" x14ac:dyDescent="0.25">
      <c r="A179" s="68"/>
      <c r="B179" s="65" t="s">
        <v>75</v>
      </c>
      <c r="C179" s="65"/>
      <c r="D179" s="175"/>
      <c r="E179" s="176"/>
      <c r="F179" s="176"/>
      <c r="G179" s="176"/>
      <c r="H179" s="176"/>
      <c r="I179" s="176"/>
      <c r="J179" s="62"/>
      <c r="K179" s="62"/>
      <c r="L179" s="42"/>
    </row>
    <row r="180" spans="1:12" ht="22.5" x14ac:dyDescent="0.3">
      <c r="A180" s="64"/>
      <c r="D180" s="66" t="s">
        <v>69</v>
      </c>
      <c r="E180" s="515" t="s">
        <v>73</v>
      </c>
      <c r="F180" s="515"/>
      <c r="G180" s="515"/>
      <c r="H180" s="515"/>
      <c r="I180" s="515"/>
      <c r="J180" s="62"/>
      <c r="K180" s="62"/>
      <c r="L180" s="42"/>
    </row>
    <row r="181" spans="1:12" ht="18.75" x14ac:dyDescent="0.25">
      <c r="A181" s="60"/>
      <c r="B181" s="67"/>
      <c r="C181" s="67"/>
      <c r="D181" s="67"/>
      <c r="E181" s="516" t="s">
        <v>74</v>
      </c>
      <c r="F181" s="516"/>
      <c r="G181" s="516"/>
      <c r="H181" s="516"/>
      <c r="I181" s="516"/>
      <c r="J181" s="62"/>
      <c r="K181" s="62"/>
      <c r="L181" s="42"/>
    </row>
    <row r="182" spans="1:12" ht="13.5" x14ac:dyDescent="0.2">
      <c r="A182" s="68"/>
      <c r="L182" s="42"/>
    </row>
    <row r="183" spans="1:12" ht="13.5" x14ac:dyDescent="0.2">
      <c r="A183" s="68"/>
      <c r="B183" s="506" t="s">
        <v>71</v>
      </c>
      <c r="C183" s="507" t="s">
        <v>132</v>
      </c>
      <c r="D183" s="507"/>
      <c r="E183" s="508"/>
      <c r="F183" s="508"/>
      <c r="G183" s="508"/>
      <c r="H183" s="508"/>
      <c r="I183" s="508"/>
      <c r="J183" s="509"/>
      <c r="K183" s="509"/>
      <c r="L183" s="42"/>
    </row>
    <row r="184" spans="1:12" x14ac:dyDescent="0.2">
      <c r="B184" s="506"/>
      <c r="C184" s="507"/>
      <c r="D184" s="507"/>
      <c r="E184" s="508"/>
      <c r="F184" s="508"/>
      <c r="G184" s="508"/>
      <c r="H184" s="508"/>
      <c r="I184" s="508"/>
      <c r="J184" s="509"/>
      <c r="K184" s="509"/>
      <c r="L184" s="42"/>
    </row>
    <row r="185" spans="1:12" x14ac:dyDescent="0.2">
      <c r="B185" s="506"/>
      <c r="C185" s="507"/>
      <c r="D185" s="507"/>
      <c r="E185" s="508"/>
      <c r="F185" s="508"/>
      <c r="G185" s="508"/>
      <c r="H185" s="508"/>
      <c r="I185" s="508"/>
      <c r="J185" s="509"/>
      <c r="K185" s="509"/>
      <c r="L185" s="42"/>
    </row>
    <row r="186" spans="1:12" x14ac:dyDescent="0.2">
      <c r="L186" s="42"/>
    </row>
  </sheetData>
  <sheetProtection algorithmName="SHA-512" hashValue="YUZkbSD/AuinpfBzwW+PRy+d3lIQVmpbkO95Ln5aRHcgOAysNkaJwTD2BhskEKnqpjSrlOvZ2WS1mBrJlgxd0Q==" saltValue="dHjVB08W6lztrSvKE6P9Rw==" spinCount="100000" sheet="1" formatCells="0" insertRows="0" deleteRows="0"/>
  <protectedRanges>
    <protectedRange sqref="R104:XFD105 R111:XFD113 R124:XFD126 R120:XFD122 R128:XFD135 L154 R108:XFD109 R89:XFD92 R98:XFD102 R94:XFD96 A114:I129 R115:XFD117 R138:XFD139 A131:I151 A154 K131:L151 L110:L129 H154:I154" name="Plage3"/>
    <protectedRange sqref="A57:I86 R50:XFD62 R75:XFD78 R42:XFD48 R88:XFD90 R13:XFD15 R18:XFD20 R67:XFD67 R69:XFD73 R80:XFD82 R85:XFD86 R22:XFD24 R26:XFD29 R32:XFD40 A36:I55 A89:I108 A119:I120 A110:I115 L89:L108 L57:L86 L36:L55 R9:XFD11 L10:L34 A10:I34" name="Plage2"/>
    <protectedRange sqref="J154:K154 J89:J108 J131:J151 J10:J34 J36:K55 J57:K86 J110:K129" name="Plage2_1"/>
    <protectedRange sqref="O104:O105 O111:O113 O124:O126 O120:O122 O109:Q109 O89:Q89 O98:O102 O94:O96 O115:O117 O138:O139 M131:M151 M114:M129 O130:Q131 Q104:Q105 O108 Q108 O90:O92 Q90:Q92 Q98:Q102 Q94:Q96 P90:P108 Q111:Q113 Q124:Q126 Q120:Q122 Q115:Q117 O128:O129 Q128:Q129 Q138:Q139 O132:O135 Q132:Q135 P132:P151" name="Plage3_1"/>
    <protectedRange sqref="O50:O55 O75:O78 O42:O48 O13:O15 O18:O20 O67 O69:O73 O80:O82 O85:O86 O22:O24 O26:O29 M110:M115 M119:M120 M89:M108 M57:M86 M36:M55 M10:M34 O32:O34 O36:Q36 P35:Q35 O57:Q57 P56:Q56 O88:Q89 O9:Q10 Q13:Q15 Q18:Q20 Q22:Q24 Q26:Q29 O11 Q11 Q32:Q34 Q50:Q55 Q42:Q48 O37:O40 Q37:Q40 P37:P55 Q75:Q78 Q67 Q69:Q73 Q80:Q82 Q85:Q86 O58:O62 Q58:Q62 P58:P86 O90 Q90 P90:P108 P11:P34" name="Plage2_2"/>
    <protectedRange sqref="M153:M154" name="Plage3_1_1"/>
    <protectedRange sqref="B154:G154" name="Plage3_2"/>
  </protectedRanges>
  <dataConsolidate link="1"/>
  <mergeCells count="178">
    <mergeCell ref="Q5:Q7"/>
    <mergeCell ref="A159:G159"/>
    <mergeCell ref="C161:G161"/>
    <mergeCell ref="C163:G163"/>
    <mergeCell ref="C169:G169"/>
    <mergeCell ref="C171:G171"/>
    <mergeCell ref="E174:I174"/>
    <mergeCell ref="B176:B178"/>
    <mergeCell ref="C176:K178"/>
    <mergeCell ref="B13:G13"/>
    <mergeCell ref="B14:G14"/>
    <mergeCell ref="B15:G15"/>
    <mergeCell ref="B9:G9"/>
    <mergeCell ref="B10:G10"/>
    <mergeCell ref="B11:G11"/>
    <mergeCell ref="B12:G12"/>
    <mergeCell ref="B19:G19"/>
    <mergeCell ref="B20:G20"/>
    <mergeCell ref="B21:G21"/>
    <mergeCell ref="B22:G22"/>
    <mergeCell ref="B23:G23"/>
    <mergeCell ref="B24:G24"/>
    <mergeCell ref="B16:G16"/>
    <mergeCell ref="B8:G8"/>
    <mergeCell ref="E180:I180"/>
    <mergeCell ref="E181:I181"/>
    <mergeCell ref="B183:B185"/>
    <mergeCell ref="C183:K185"/>
    <mergeCell ref="M5:M7"/>
    <mergeCell ref="N5:N7"/>
    <mergeCell ref="O5:O7"/>
    <mergeCell ref="P5:P7"/>
    <mergeCell ref="A1:L1"/>
    <mergeCell ref="A2:F2"/>
    <mergeCell ref="G2:L2"/>
    <mergeCell ref="A3:F3"/>
    <mergeCell ref="G3:L3"/>
    <mergeCell ref="A4:F4"/>
    <mergeCell ref="H5:H7"/>
    <mergeCell ref="I5:I7"/>
    <mergeCell ref="J5:J6"/>
    <mergeCell ref="K5:K6"/>
    <mergeCell ref="L5:L7"/>
    <mergeCell ref="B17:G17"/>
    <mergeCell ref="B18:G18"/>
    <mergeCell ref="B32:G32"/>
    <mergeCell ref="B33:G33"/>
    <mergeCell ref="B34:G34"/>
    <mergeCell ref="B35:G35"/>
    <mergeCell ref="B36:G36"/>
    <mergeCell ref="B37:G37"/>
    <mergeCell ref="B25:G25"/>
    <mergeCell ref="B26:G26"/>
    <mergeCell ref="B27:G27"/>
    <mergeCell ref="B29:G29"/>
    <mergeCell ref="B30:G30"/>
    <mergeCell ref="B31:G31"/>
    <mergeCell ref="B44:G44"/>
    <mergeCell ref="B45:G45"/>
    <mergeCell ref="B46:G46"/>
    <mergeCell ref="B47:G47"/>
    <mergeCell ref="B48:G48"/>
    <mergeCell ref="B49:G49"/>
    <mergeCell ref="B38:G38"/>
    <mergeCell ref="B39:G39"/>
    <mergeCell ref="B40:G40"/>
    <mergeCell ref="B41:G41"/>
    <mergeCell ref="B42:G42"/>
    <mergeCell ref="B43:G43"/>
    <mergeCell ref="B56:G56"/>
    <mergeCell ref="B57:G57"/>
    <mergeCell ref="B58:G58"/>
    <mergeCell ref="B59:G59"/>
    <mergeCell ref="B60:G60"/>
    <mergeCell ref="B61:G61"/>
    <mergeCell ref="B50:G50"/>
    <mergeCell ref="B51:G51"/>
    <mergeCell ref="B52:G52"/>
    <mergeCell ref="B53:G53"/>
    <mergeCell ref="B54:G54"/>
    <mergeCell ref="B55:G55"/>
    <mergeCell ref="B68:G68"/>
    <mergeCell ref="B69:G69"/>
    <mergeCell ref="B70:G70"/>
    <mergeCell ref="B71:G71"/>
    <mergeCell ref="B72:G72"/>
    <mergeCell ref="B73:G73"/>
    <mergeCell ref="B62:G62"/>
    <mergeCell ref="B63:G63"/>
    <mergeCell ref="B64:G64"/>
    <mergeCell ref="B65:G65"/>
    <mergeCell ref="B66:G66"/>
    <mergeCell ref="B67:G67"/>
    <mergeCell ref="B80:G80"/>
    <mergeCell ref="B81:G81"/>
    <mergeCell ref="B82:G82"/>
    <mergeCell ref="B83:G83"/>
    <mergeCell ref="B84:G84"/>
    <mergeCell ref="B85:G85"/>
    <mergeCell ref="B74:G74"/>
    <mergeCell ref="B75:G75"/>
    <mergeCell ref="B76:G76"/>
    <mergeCell ref="B77:G77"/>
    <mergeCell ref="B78:G78"/>
    <mergeCell ref="B79:G79"/>
    <mergeCell ref="B91:G91"/>
    <mergeCell ref="B92:G92"/>
    <mergeCell ref="B93:G93"/>
    <mergeCell ref="B94:G94"/>
    <mergeCell ref="B95:G95"/>
    <mergeCell ref="B96:G96"/>
    <mergeCell ref="B86:G86"/>
    <mergeCell ref="B87:G87"/>
    <mergeCell ref="B88:G88"/>
    <mergeCell ref="B89:G89"/>
    <mergeCell ref="B90:G90"/>
    <mergeCell ref="B103:G103"/>
    <mergeCell ref="B104:G104"/>
    <mergeCell ref="B105:G105"/>
    <mergeCell ref="B106:G106"/>
    <mergeCell ref="B107:G107"/>
    <mergeCell ref="B108:G108"/>
    <mergeCell ref="B97:G97"/>
    <mergeCell ref="B98:G98"/>
    <mergeCell ref="B99:G99"/>
    <mergeCell ref="B100:G100"/>
    <mergeCell ref="B101:G101"/>
    <mergeCell ref="B102:G102"/>
    <mergeCell ref="B115:G115"/>
    <mergeCell ref="B116:G116"/>
    <mergeCell ref="B117:G117"/>
    <mergeCell ref="B118:G118"/>
    <mergeCell ref="B119:G119"/>
    <mergeCell ref="B120:G120"/>
    <mergeCell ref="B109:G109"/>
    <mergeCell ref="B110:G110"/>
    <mergeCell ref="B111:G111"/>
    <mergeCell ref="B112:G112"/>
    <mergeCell ref="B113:G113"/>
    <mergeCell ref="B114:G114"/>
    <mergeCell ref="B127:G127"/>
    <mergeCell ref="B128:G128"/>
    <mergeCell ref="B129:G129"/>
    <mergeCell ref="B130:G130"/>
    <mergeCell ref="B131:G131"/>
    <mergeCell ref="B132:G132"/>
    <mergeCell ref="B121:G121"/>
    <mergeCell ref="B122:G122"/>
    <mergeCell ref="B123:G123"/>
    <mergeCell ref="B124:G124"/>
    <mergeCell ref="B125:G125"/>
    <mergeCell ref="B126:G126"/>
    <mergeCell ref="B139:G139"/>
    <mergeCell ref="B140:G140"/>
    <mergeCell ref="B141:G141"/>
    <mergeCell ref="B142:G142"/>
    <mergeCell ref="B143:G143"/>
    <mergeCell ref="B144:G144"/>
    <mergeCell ref="B133:G133"/>
    <mergeCell ref="B134:G134"/>
    <mergeCell ref="B135:G135"/>
    <mergeCell ref="B136:G136"/>
    <mergeCell ref="B137:G137"/>
    <mergeCell ref="B138:G138"/>
    <mergeCell ref="B151:G151"/>
    <mergeCell ref="B152:H152"/>
    <mergeCell ref="B153:G153"/>
    <mergeCell ref="B154:G154"/>
    <mergeCell ref="B155:I155"/>
    <mergeCell ref="E158:I158"/>
    <mergeCell ref="C167:G167"/>
    <mergeCell ref="B145:G145"/>
    <mergeCell ref="B146:G146"/>
    <mergeCell ref="B147:G147"/>
    <mergeCell ref="B148:G148"/>
    <mergeCell ref="B149:G149"/>
    <mergeCell ref="B150:G150"/>
    <mergeCell ref="C165:G165"/>
  </mergeCells>
  <conditionalFormatting sqref="J153">
    <cfRule type="cellIs" dxfId="7" priority="5" operator="greaterThan">
      <formula>$J$152*0.07</formula>
    </cfRule>
  </conditionalFormatting>
  <conditionalFormatting sqref="E162:G162 E170:G170">
    <cfRule type="cellIs" dxfId="6" priority="4" stopIfTrue="1" operator="equal">
      <formula>"ERROR"</formula>
    </cfRule>
  </conditionalFormatting>
  <conditionalFormatting sqref="E164:G164 E166:G166 E168:G168">
    <cfRule type="cellIs" dxfId="5" priority="3" stopIfTrue="1" operator="equal">
      <formula>"ERROR"</formula>
    </cfRule>
  </conditionalFormatting>
  <conditionalFormatting sqref="A159">
    <cfRule type="cellIs" dxfId="4" priority="2" stopIfTrue="1" operator="equal">
      <formula>"ERROR"</formula>
    </cfRule>
  </conditionalFormatting>
  <dataValidations count="3">
    <dataValidation type="list" allowBlank="1" showInputMessage="1" showErrorMessage="1" sqref="K36:K55 K57:K86 K110:K129 K89:K108 K10:K34">
      <formula1>"Yes,No"</formula1>
    </dataValidation>
    <dataValidation type="list" allowBlank="1" showInputMessage="1" showErrorMessage="1" sqref="K131:K151 M57:M86 M89:M108 M110:M129 M131:M151 M36:M55 M10:M34 M153">
      <formula1>"Yes, No"</formula1>
    </dataValidation>
    <dataValidation type="custom" allowBlank="1" showInputMessage="1" showErrorMessage="1" error="Only two decimals" sqref="C169:G169 C163:G163">
      <formula1>EXACT(C163,TRUNC(C163,2))</formula1>
    </dataValidation>
  </dataValidations>
  <printOptions horizontalCentered="1"/>
  <pageMargins left="0.23622047244094491" right="0.23622047244094491" top="0.74803149606299213" bottom="0.74803149606299213" header="0.31496062992125984" footer="0.31496062992125984"/>
  <pageSetup paperSize="9" scale="40" fitToHeight="24" orientation="portrait" r:id="rId1"/>
  <headerFooter alignWithMargins="0">
    <oddFooter>&amp;RPage &amp;P</oddFooter>
  </headerFooter>
  <colBreaks count="1" manualBreakCount="1">
    <brk id="12" max="194" man="1"/>
  </colBreaks>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185"/>
  <sheetViews>
    <sheetView tabSelected="1" view="pageBreakPreview" zoomScale="70" zoomScaleNormal="100" zoomScaleSheetLayoutView="70" workbookViewId="0">
      <pane xSplit="8" ySplit="7" topLeftCell="I99" activePane="bottomRight" state="frozen"/>
      <selection sqref="A1:L1"/>
      <selection pane="topRight" sqref="A1:L1"/>
      <selection pane="bottomLeft" sqref="A1:L1"/>
      <selection pane="bottomRight" activeCell="K131" sqref="K131"/>
    </sheetView>
  </sheetViews>
  <sheetFormatPr defaultColWidth="9.140625" defaultRowHeight="15" x14ac:dyDescent="0.2"/>
  <cols>
    <col min="1" max="1" width="12.7109375" style="1" customWidth="1"/>
    <col min="2" max="6" width="15.28515625" style="15" customWidth="1"/>
    <col min="7" max="7" width="19.7109375" style="15" customWidth="1"/>
    <col min="8" max="8" width="26.28515625" style="20" customWidth="1"/>
    <col min="9" max="9" width="21.28515625" style="20" customWidth="1"/>
    <col min="10" max="11" width="25.28515625" style="4" customWidth="1"/>
    <col min="12" max="12" width="24.28515625" style="4" customWidth="1"/>
    <col min="13" max="13" width="21.85546875" style="4" hidden="1" customWidth="1"/>
    <col min="14" max="14" width="16.28515625" style="15" hidden="1" customWidth="1"/>
    <col min="15" max="15" width="18.7109375" style="15" hidden="1" customWidth="1"/>
    <col min="16" max="16" width="16.28515625" style="15" hidden="1" customWidth="1"/>
    <col min="17" max="17" width="28.42578125" style="15" hidden="1" customWidth="1"/>
    <col min="18" max="16384" width="9.140625" style="15"/>
  </cols>
  <sheetData>
    <row r="1" spans="1:17" s="3" customFormat="1" ht="24" customHeight="1" x14ac:dyDescent="0.2">
      <c r="A1" s="520" t="s">
        <v>183</v>
      </c>
      <c r="B1" s="520"/>
      <c r="C1" s="520"/>
      <c r="D1" s="520"/>
      <c r="E1" s="520"/>
      <c r="F1" s="520"/>
      <c r="G1" s="520"/>
      <c r="H1" s="520"/>
      <c r="I1" s="520"/>
      <c r="J1" s="520"/>
      <c r="K1" s="520"/>
      <c r="L1" s="520"/>
      <c r="M1" s="184"/>
      <c r="P1" s="5"/>
    </row>
    <row r="2" spans="1:17" s="5" customFormat="1" ht="20.25" customHeight="1" x14ac:dyDescent="0.2">
      <c r="A2" s="491" t="s">
        <v>82</v>
      </c>
      <c r="B2" s="492"/>
      <c r="C2" s="492"/>
      <c r="D2" s="492"/>
      <c r="E2" s="492"/>
      <c r="F2" s="493"/>
      <c r="G2" s="422"/>
      <c r="H2" s="423"/>
      <c r="I2" s="423"/>
      <c r="J2" s="423"/>
      <c r="K2" s="423"/>
      <c r="L2" s="423"/>
      <c r="M2" s="59"/>
    </row>
    <row r="3" spans="1:17" s="5" customFormat="1" ht="20.25" customHeight="1" x14ac:dyDescent="0.2">
      <c r="A3" s="491" t="s">
        <v>15</v>
      </c>
      <c r="B3" s="492"/>
      <c r="C3" s="492"/>
      <c r="D3" s="492"/>
      <c r="E3" s="492"/>
      <c r="F3" s="493"/>
      <c r="G3" s="485">
        <f>'1 Consolidated Summary  Budget'!D4</f>
        <v>0</v>
      </c>
      <c r="H3" s="486"/>
      <c r="I3" s="486"/>
      <c r="J3" s="486"/>
      <c r="K3" s="486"/>
      <c r="L3" s="486"/>
      <c r="M3" s="59"/>
    </row>
    <row r="4" spans="1:17" s="5" customFormat="1" ht="20.25" customHeight="1" thickBot="1" x14ac:dyDescent="0.25">
      <c r="A4" s="491" t="str">
        <f>'1 Consolidated Summary  Budget'!A5:C5</f>
        <v>Implementation period of the project:</v>
      </c>
      <c r="B4" s="492"/>
      <c r="C4" s="492"/>
      <c r="D4" s="492"/>
      <c r="E4" s="492"/>
      <c r="F4" s="493"/>
      <c r="G4" s="196" t="str">
        <f>'1 Consolidated Summary  Budget'!D5</f>
        <v>from:</v>
      </c>
      <c r="H4" s="197">
        <f>'1 Consolidated Summary  Budget'!E5</f>
        <v>0</v>
      </c>
      <c r="I4" s="197"/>
      <c r="J4" s="196" t="s">
        <v>66</v>
      </c>
      <c r="K4" s="198">
        <f>'1 Consolidated Summary  Budget'!I5</f>
        <v>0</v>
      </c>
      <c r="L4" s="196"/>
      <c r="M4" s="59"/>
      <c r="P4" s="3"/>
    </row>
    <row r="5" spans="1:17" s="8" customFormat="1" ht="26.25" customHeight="1" x14ac:dyDescent="0.2">
      <c r="A5" s="6"/>
      <c r="B5" s="7"/>
      <c r="H5" s="488" t="s">
        <v>147</v>
      </c>
      <c r="I5" s="468" t="s">
        <v>148</v>
      </c>
      <c r="J5" s="458" t="s">
        <v>13</v>
      </c>
      <c r="K5" s="466" t="s">
        <v>20</v>
      </c>
      <c r="L5" s="466" t="s">
        <v>67</v>
      </c>
      <c r="M5" s="458" t="s">
        <v>118</v>
      </c>
      <c r="N5" s="458" t="s">
        <v>119</v>
      </c>
      <c r="O5" s="466" t="s">
        <v>117</v>
      </c>
      <c r="P5" s="466" t="s">
        <v>120</v>
      </c>
      <c r="Q5" s="466" t="s">
        <v>121</v>
      </c>
    </row>
    <row r="6" spans="1:17" s="8" customFormat="1" ht="31.5" customHeight="1" thickBot="1" x14ac:dyDescent="0.25">
      <c r="A6" s="9"/>
      <c r="H6" s="489"/>
      <c r="I6" s="469"/>
      <c r="J6" s="465"/>
      <c r="K6" s="467"/>
      <c r="L6" s="501"/>
      <c r="M6" s="459"/>
      <c r="N6" s="459"/>
      <c r="O6" s="501"/>
      <c r="P6" s="501"/>
      <c r="Q6" s="501"/>
    </row>
    <row r="7" spans="1:17" s="8" customFormat="1" ht="28.5" customHeight="1" thickBot="1" x14ac:dyDescent="0.25">
      <c r="A7" s="9"/>
      <c r="H7" s="490"/>
      <c r="I7" s="470"/>
      <c r="J7" s="21" t="s">
        <v>11</v>
      </c>
      <c r="K7" s="21" t="s">
        <v>2</v>
      </c>
      <c r="L7" s="467"/>
      <c r="M7" s="460"/>
      <c r="N7" s="460"/>
      <c r="O7" s="501"/>
      <c r="P7" s="501"/>
      <c r="Q7" s="501"/>
    </row>
    <row r="8" spans="1:17" s="35" customFormat="1" ht="39" customHeight="1" thickBot="1" x14ac:dyDescent="0.25">
      <c r="A8" s="74">
        <v>1</v>
      </c>
      <c r="B8" s="461" t="s">
        <v>12</v>
      </c>
      <c r="C8" s="462"/>
      <c r="D8" s="462"/>
      <c r="E8" s="462"/>
      <c r="F8" s="462"/>
      <c r="G8" s="463"/>
      <c r="H8" s="32"/>
      <c r="I8" s="32"/>
      <c r="J8" s="33">
        <f>J9</f>
        <v>0</v>
      </c>
      <c r="K8" s="33"/>
      <c r="L8" s="34"/>
      <c r="M8" s="34"/>
      <c r="N8" s="185">
        <f>SUM(N9:N34)</f>
        <v>0</v>
      </c>
      <c r="O8" s="185">
        <f>SUM(O9:O34)</f>
        <v>0</v>
      </c>
      <c r="P8" s="185">
        <f>N8+O8</f>
        <v>0</v>
      </c>
      <c r="Q8" s="191"/>
    </row>
    <row r="9" spans="1:17" s="27" customFormat="1" ht="57" customHeight="1" x14ac:dyDescent="0.2">
      <c r="A9" s="16"/>
      <c r="B9" s="476" t="s">
        <v>162</v>
      </c>
      <c r="C9" s="477"/>
      <c r="D9" s="477"/>
      <c r="E9" s="477"/>
      <c r="F9" s="477"/>
      <c r="G9" s="478"/>
      <c r="H9" s="17"/>
      <c r="I9" s="19"/>
      <c r="J9" s="24">
        <f>SUM(J10:J34)</f>
        <v>0</v>
      </c>
      <c r="K9" s="24"/>
      <c r="L9" s="76"/>
      <c r="M9" s="216"/>
      <c r="N9" s="216"/>
      <c r="O9" s="217"/>
      <c r="P9" s="216"/>
      <c r="Q9" s="216"/>
    </row>
    <row r="10" spans="1:17" s="27" customFormat="1" x14ac:dyDescent="0.2">
      <c r="A10" s="2"/>
      <c r="B10" s="500"/>
      <c r="C10" s="500"/>
      <c r="D10" s="500"/>
      <c r="E10" s="500"/>
      <c r="F10" s="500"/>
      <c r="G10" s="500"/>
      <c r="H10" s="154"/>
      <c r="I10" s="154"/>
      <c r="J10" s="151"/>
      <c r="K10" s="321"/>
      <c r="L10" s="152"/>
      <c r="M10" s="26"/>
      <c r="N10" s="218">
        <f t="shared" ref="N10:N69" si="0">IF(M10="Yes",J10,0)</f>
        <v>0</v>
      </c>
      <c r="O10" s="234"/>
      <c r="P10" s="190">
        <f>N10+O10</f>
        <v>0</v>
      </c>
      <c r="Q10" s="190"/>
    </row>
    <row r="11" spans="1:17" s="27" customFormat="1" x14ac:dyDescent="0.2">
      <c r="A11" s="2"/>
      <c r="B11" s="455"/>
      <c r="C11" s="456"/>
      <c r="D11" s="456"/>
      <c r="E11" s="456"/>
      <c r="F11" s="456"/>
      <c r="G11" s="457"/>
      <c r="H11" s="153"/>
      <c r="I11" s="153"/>
      <c r="J11" s="151"/>
      <c r="K11" s="321"/>
      <c r="L11" s="152"/>
      <c r="M11" s="26"/>
      <c r="N11" s="218">
        <f t="shared" si="0"/>
        <v>0</v>
      </c>
      <c r="O11" s="234"/>
      <c r="P11" s="190">
        <f t="shared" ref="P11:P34" si="1">N11+O11</f>
        <v>0</v>
      </c>
      <c r="Q11" s="190"/>
    </row>
    <row r="12" spans="1:17" s="35" customFormat="1" x14ac:dyDescent="0.2">
      <c r="A12" s="2"/>
      <c r="B12" s="455"/>
      <c r="C12" s="456"/>
      <c r="D12" s="456"/>
      <c r="E12" s="456"/>
      <c r="F12" s="456"/>
      <c r="G12" s="457"/>
      <c r="H12" s="153"/>
      <c r="I12" s="153"/>
      <c r="J12" s="151"/>
      <c r="K12" s="321"/>
      <c r="L12" s="152"/>
      <c r="M12" s="26"/>
      <c r="N12" s="218">
        <f t="shared" si="0"/>
        <v>0</v>
      </c>
      <c r="O12" s="234"/>
      <c r="P12" s="190">
        <f t="shared" si="1"/>
        <v>0</v>
      </c>
      <c r="Q12" s="30"/>
    </row>
    <row r="13" spans="1:17" s="25" customFormat="1" ht="15.75" x14ac:dyDescent="0.2">
      <c r="A13" s="2"/>
      <c r="B13" s="455"/>
      <c r="C13" s="456"/>
      <c r="D13" s="456"/>
      <c r="E13" s="456"/>
      <c r="F13" s="456"/>
      <c r="G13" s="457"/>
      <c r="H13" s="153"/>
      <c r="I13" s="153"/>
      <c r="J13" s="151"/>
      <c r="K13" s="321"/>
      <c r="L13" s="152"/>
      <c r="M13" s="26"/>
      <c r="N13" s="218">
        <f t="shared" si="0"/>
        <v>0</v>
      </c>
      <c r="O13" s="234"/>
      <c r="P13" s="190">
        <f t="shared" si="1"/>
        <v>0</v>
      </c>
      <c r="Q13" s="219"/>
    </row>
    <row r="14" spans="1:17" s="27" customFormat="1" x14ac:dyDescent="0.2">
      <c r="A14" s="2"/>
      <c r="B14" s="455"/>
      <c r="C14" s="456"/>
      <c r="D14" s="456"/>
      <c r="E14" s="456"/>
      <c r="F14" s="456"/>
      <c r="G14" s="457"/>
      <c r="H14" s="153"/>
      <c r="I14" s="153"/>
      <c r="J14" s="151"/>
      <c r="K14" s="321"/>
      <c r="L14" s="152"/>
      <c r="M14" s="26"/>
      <c r="N14" s="218">
        <f t="shared" si="0"/>
        <v>0</v>
      </c>
      <c r="O14" s="234"/>
      <c r="P14" s="190">
        <f t="shared" si="1"/>
        <v>0</v>
      </c>
      <c r="Q14" s="190"/>
    </row>
    <row r="15" spans="1:17" s="27" customFormat="1" x14ac:dyDescent="0.2">
      <c r="A15" s="2"/>
      <c r="B15" s="455"/>
      <c r="C15" s="456"/>
      <c r="D15" s="456"/>
      <c r="E15" s="456"/>
      <c r="F15" s="456"/>
      <c r="G15" s="457"/>
      <c r="H15" s="153"/>
      <c r="I15" s="153"/>
      <c r="J15" s="151"/>
      <c r="K15" s="321"/>
      <c r="L15" s="152"/>
      <c r="M15" s="26"/>
      <c r="N15" s="218">
        <f t="shared" si="0"/>
        <v>0</v>
      </c>
      <c r="O15" s="234"/>
      <c r="P15" s="190">
        <f t="shared" si="1"/>
        <v>0</v>
      </c>
      <c r="Q15" s="190"/>
    </row>
    <row r="16" spans="1:17" s="27" customFormat="1" x14ac:dyDescent="0.2">
      <c r="A16" s="2"/>
      <c r="B16" s="455"/>
      <c r="C16" s="456"/>
      <c r="D16" s="456"/>
      <c r="E16" s="456"/>
      <c r="F16" s="456"/>
      <c r="G16" s="457"/>
      <c r="H16" s="153"/>
      <c r="I16" s="153"/>
      <c r="J16" s="151"/>
      <c r="K16" s="321"/>
      <c r="L16" s="152"/>
      <c r="M16" s="26"/>
      <c r="N16" s="218">
        <f t="shared" si="0"/>
        <v>0</v>
      </c>
      <c r="O16" s="234"/>
      <c r="P16" s="190">
        <f t="shared" si="1"/>
        <v>0</v>
      </c>
      <c r="Q16" s="190"/>
    </row>
    <row r="17" spans="1:17" s="25" customFormat="1" ht="15.75" x14ac:dyDescent="0.2">
      <c r="A17" s="2"/>
      <c r="B17" s="455"/>
      <c r="C17" s="456"/>
      <c r="D17" s="456"/>
      <c r="E17" s="456"/>
      <c r="F17" s="456"/>
      <c r="G17" s="457"/>
      <c r="H17" s="153"/>
      <c r="I17" s="153"/>
      <c r="J17" s="151"/>
      <c r="K17" s="321"/>
      <c r="L17" s="152"/>
      <c r="M17" s="26"/>
      <c r="N17" s="218">
        <f t="shared" si="0"/>
        <v>0</v>
      </c>
      <c r="O17" s="234"/>
      <c r="P17" s="190">
        <f t="shared" si="1"/>
        <v>0</v>
      </c>
      <c r="Q17" s="219"/>
    </row>
    <row r="18" spans="1:17" s="25" customFormat="1" ht="15.75" x14ac:dyDescent="0.2">
      <c r="A18" s="2"/>
      <c r="B18" s="455"/>
      <c r="C18" s="456"/>
      <c r="D18" s="456"/>
      <c r="E18" s="456"/>
      <c r="F18" s="456"/>
      <c r="G18" s="457"/>
      <c r="H18" s="153"/>
      <c r="I18" s="153"/>
      <c r="J18" s="151"/>
      <c r="K18" s="321"/>
      <c r="L18" s="152"/>
      <c r="M18" s="26"/>
      <c r="N18" s="218">
        <f t="shared" si="0"/>
        <v>0</v>
      </c>
      <c r="O18" s="234"/>
      <c r="P18" s="190">
        <f t="shared" si="1"/>
        <v>0</v>
      </c>
      <c r="Q18" s="219"/>
    </row>
    <row r="19" spans="1:17" s="27" customFormat="1" x14ac:dyDescent="0.2">
      <c r="A19" s="2"/>
      <c r="B19" s="455"/>
      <c r="C19" s="456"/>
      <c r="D19" s="456"/>
      <c r="E19" s="456"/>
      <c r="F19" s="456"/>
      <c r="G19" s="457"/>
      <c r="H19" s="153"/>
      <c r="I19" s="153"/>
      <c r="J19" s="151"/>
      <c r="K19" s="321"/>
      <c r="L19" s="152"/>
      <c r="M19" s="26"/>
      <c r="N19" s="218">
        <f t="shared" si="0"/>
        <v>0</v>
      </c>
      <c r="O19" s="234"/>
      <c r="P19" s="190">
        <f t="shared" si="1"/>
        <v>0</v>
      </c>
      <c r="Q19" s="190"/>
    </row>
    <row r="20" spans="1:17" s="27" customFormat="1" x14ac:dyDescent="0.2">
      <c r="A20" s="2"/>
      <c r="B20" s="455"/>
      <c r="C20" s="456"/>
      <c r="D20" s="456"/>
      <c r="E20" s="456"/>
      <c r="F20" s="456"/>
      <c r="G20" s="457"/>
      <c r="H20" s="153"/>
      <c r="I20" s="153"/>
      <c r="J20" s="151"/>
      <c r="K20" s="321"/>
      <c r="L20" s="152"/>
      <c r="M20" s="26"/>
      <c r="N20" s="218">
        <f t="shared" si="0"/>
        <v>0</v>
      </c>
      <c r="O20" s="234"/>
      <c r="P20" s="190">
        <f t="shared" si="1"/>
        <v>0</v>
      </c>
      <c r="Q20" s="190"/>
    </row>
    <row r="21" spans="1:17" s="27" customFormat="1" x14ac:dyDescent="0.2">
      <c r="A21" s="2"/>
      <c r="B21" s="455"/>
      <c r="C21" s="456"/>
      <c r="D21" s="456"/>
      <c r="E21" s="456"/>
      <c r="F21" s="456"/>
      <c r="G21" s="457"/>
      <c r="H21" s="153"/>
      <c r="I21" s="153"/>
      <c r="J21" s="151"/>
      <c r="K21" s="321"/>
      <c r="L21" s="152"/>
      <c r="M21" s="26"/>
      <c r="N21" s="218">
        <f t="shared" si="0"/>
        <v>0</v>
      </c>
      <c r="O21" s="234"/>
      <c r="P21" s="190">
        <f t="shared" si="1"/>
        <v>0</v>
      </c>
      <c r="Q21" s="190"/>
    </row>
    <row r="22" spans="1:17" s="25" customFormat="1" ht="15.75" x14ac:dyDescent="0.2">
      <c r="A22" s="2"/>
      <c r="B22" s="455"/>
      <c r="C22" s="456"/>
      <c r="D22" s="456"/>
      <c r="E22" s="456"/>
      <c r="F22" s="456"/>
      <c r="G22" s="457"/>
      <c r="H22" s="153"/>
      <c r="I22" s="153"/>
      <c r="J22" s="151"/>
      <c r="K22" s="321"/>
      <c r="L22" s="152"/>
      <c r="M22" s="26"/>
      <c r="N22" s="218">
        <f t="shared" si="0"/>
        <v>0</v>
      </c>
      <c r="O22" s="234"/>
      <c r="P22" s="190">
        <f t="shared" si="1"/>
        <v>0</v>
      </c>
      <c r="Q22" s="219"/>
    </row>
    <row r="23" spans="1:17" s="29" customFormat="1" x14ac:dyDescent="0.2">
      <c r="A23" s="2"/>
      <c r="B23" s="455"/>
      <c r="C23" s="456"/>
      <c r="D23" s="456"/>
      <c r="E23" s="456"/>
      <c r="F23" s="456"/>
      <c r="G23" s="457"/>
      <c r="H23" s="153"/>
      <c r="I23" s="153"/>
      <c r="J23" s="151"/>
      <c r="K23" s="321"/>
      <c r="L23" s="152"/>
      <c r="M23" s="26"/>
      <c r="N23" s="218">
        <f t="shared" si="0"/>
        <v>0</v>
      </c>
      <c r="O23" s="234"/>
      <c r="P23" s="190">
        <f t="shared" si="1"/>
        <v>0</v>
      </c>
      <c r="Q23" s="190"/>
    </row>
    <row r="24" spans="1:17" s="27" customFormat="1" x14ac:dyDescent="0.2">
      <c r="A24" s="2"/>
      <c r="B24" s="455"/>
      <c r="C24" s="456"/>
      <c r="D24" s="456"/>
      <c r="E24" s="456"/>
      <c r="F24" s="456"/>
      <c r="G24" s="457"/>
      <c r="H24" s="153"/>
      <c r="I24" s="153"/>
      <c r="J24" s="151"/>
      <c r="K24" s="321"/>
      <c r="L24" s="152"/>
      <c r="M24" s="26"/>
      <c r="N24" s="218">
        <f t="shared" si="0"/>
        <v>0</v>
      </c>
      <c r="O24" s="234"/>
      <c r="P24" s="190">
        <f t="shared" si="1"/>
        <v>0</v>
      </c>
      <c r="Q24" s="190"/>
    </row>
    <row r="25" spans="1:17" s="29" customFormat="1" x14ac:dyDescent="0.2">
      <c r="A25" s="2"/>
      <c r="B25" s="455"/>
      <c r="C25" s="456"/>
      <c r="D25" s="456"/>
      <c r="E25" s="456"/>
      <c r="F25" s="456"/>
      <c r="G25" s="457"/>
      <c r="H25" s="153"/>
      <c r="I25" s="153"/>
      <c r="J25" s="151"/>
      <c r="K25" s="321"/>
      <c r="L25" s="152"/>
      <c r="M25" s="26"/>
      <c r="N25" s="218">
        <f t="shared" si="0"/>
        <v>0</v>
      </c>
      <c r="O25" s="234"/>
      <c r="P25" s="190">
        <f t="shared" si="1"/>
        <v>0</v>
      </c>
      <c r="Q25" s="190"/>
    </row>
    <row r="26" spans="1:17" s="25" customFormat="1" ht="15.75" x14ac:dyDescent="0.2">
      <c r="A26" s="2"/>
      <c r="B26" s="455"/>
      <c r="C26" s="456"/>
      <c r="D26" s="456"/>
      <c r="E26" s="456"/>
      <c r="F26" s="456"/>
      <c r="G26" s="457"/>
      <c r="H26" s="153"/>
      <c r="I26" s="153"/>
      <c r="J26" s="151"/>
      <c r="K26" s="321"/>
      <c r="L26" s="152"/>
      <c r="M26" s="26"/>
      <c r="N26" s="218">
        <f t="shared" si="0"/>
        <v>0</v>
      </c>
      <c r="O26" s="234"/>
      <c r="P26" s="190">
        <f t="shared" si="1"/>
        <v>0</v>
      </c>
      <c r="Q26" s="219"/>
    </row>
    <row r="27" spans="1:17" s="27" customFormat="1" x14ac:dyDescent="0.2">
      <c r="A27" s="2"/>
      <c r="B27" s="455"/>
      <c r="C27" s="456"/>
      <c r="D27" s="456"/>
      <c r="E27" s="456"/>
      <c r="F27" s="456"/>
      <c r="G27" s="457"/>
      <c r="H27" s="153"/>
      <c r="I27" s="153"/>
      <c r="J27" s="151"/>
      <c r="K27" s="321"/>
      <c r="L27" s="152"/>
      <c r="M27" s="26"/>
      <c r="N27" s="218">
        <f t="shared" si="0"/>
        <v>0</v>
      </c>
      <c r="O27" s="234"/>
      <c r="P27" s="190">
        <f t="shared" si="1"/>
        <v>0</v>
      </c>
      <c r="Q27" s="190"/>
    </row>
    <row r="28" spans="1:17" s="27" customFormat="1" x14ac:dyDescent="0.2">
      <c r="A28" s="2"/>
      <c r="B28" s="455"/>
      <c r="C28" s="456"/>
      <c r="D28" s="456"/>
      <c r="E28" s="456"/>
      <c r="F28" s="456"/>
      <c r="G28" s="457"/>
      <c r="H28" s="153"/>
      <c r="I28" s="153"/>
      <c r="J28" s="151"/>
      <c r="K28" s="321"/>
      <c r="L28" s="152"/>
      <c r="M28" s="26"/>
      <c r="N28" s="218">
        <f t="shared" si="0"/>
        <v>0</v>
      </c>
      <c r="O28" s="234"/>
      <c r="P28" s="190">
        <f t="shared" si="1"/>
        <v>0</v>
      </c>
      <c r="Q28" s="190"/>
    </row>
    <row r="29" spans="1:17" s="27" customFormat="1" x14ac:dyDescent="0.2">
      <c r="A29" s="2"/>
      <c r="B29" s="455"/>
      <c r="C29" s="456"/>
      <c r="D29" s="456"/>
      <c r="E29" s="456"/>
      <c r="F29" s="456"/>
      <c r="G29" s="457"/>
      <c r="H29" s="153"/>
      <c r="I29" s="153"/>
      <c r="J29" s="151"/>
      <c r="K29" s="321"/>
      <c r="L29" s="152"/>
      <c r="M29" s="26"/>
      <c r="N29" s="218">
        <f t="shared" si="0"/>
        <v>0</v>
      </c>
      <c r="O29" s="234"/>
      <c r="P29" s="190">
        <f t="shared" si="1"/>
        <v>0</v>
      </c>
      <c r="Q29" s="190"/>
    </row>
    <row r="30" spans="1:17" s="25" customFormat="1" ht="15.75" x14ac:dyDescent="0.2">
      <c r="A30" s="2"/>
      <c r="B30" s="455"/>
      <c r="C30" s="456"/>
      <c r="D30" s="456"/>
      <c r="E30" s="456"/>
      <c r="F30" s="456"/>
      <c r="G30" s="457"/>
      <c r="H30" s="153"/>
      <c r="I30" s="153"/>
      <c r="J30" s="151"/>
      <c r="K30" s="321"/>
      <c r="L30" s="152"/>
      <c r="M30" s="26"/>
      <c r="N30" s="218">
        <f t="shared" si="0"/>
        <v>0</v>
      </c>
      <c r="O30" s="234"/>
      <c r="P30" s="190">
        <f t="shared" si="1"/>
        <v>0</v>
      </c>
      <c r="Q30" s="219"/>
    </row>
    <row r="31" spans="1:17" s="25" customFormat="1" ht="15.75" x14ac:dyDescent="0.2">
      <c r="A31" s="2"/>
      <c r="B31" s="455"/>
      <c r="C31" s="456"/>
      <c r="D31" s="456"/>
      <c r="E31" s="456"/>
      <c r="F31" s="456"/>
      <c r="G31" s="457"/>
      <c r="H31" s="153"/>
      <c r="I31" s="153"/>
      <c r="J31" s="151"/>
      <c r="K31" s="321"/>
      <c r="L31" s="152"/>
      <c r="M31" s="26"/>
      <c r="N31" s="218">
        <f t="shared" si="0"/>
        <v>0</v>
      </c>
      <c r="O31" s="234"/>
      <c r="P31" s="190">
        <f t="shared" si="1"/>
        <v>0</v>
      </c>
      <c r="Q31" s="219"/>
    </row>
    <row r="32" spans="1:17" s="27" customFormat="1" x14ac:dyDescent="0.2">
      <c r="A32" s="2"/>
      <c r="B32" s="455"/>
      <c r="C32" s="456"/>
      <c r="D32" s="456"/>
      <c r="E32" s="456"/>
      <c r="F32" s="456"/>
      <c r="G32" s="457"/>
      <c r="H32" s="153"/>
      <c r="I32" s="153"/>
      <c r="J32" s="151"/>
      <c r="K32" s="321"/>
      <c r="L32" s="152"/>
      <c r="M32" s="26"/>
      <c r="N32" s="218">
        <f t="shared" si="0"/>
        <v>0</v>
      </c>
      <c r="O32" s="234"/>
      <c r="P32" s="190">
        <f t="shared" si="1"/>
        <v>0</v>
      </c>
      <c r="Q32" s="190"/>
    </row>
    <row r="33" spans="1:17" s="27" customFormat="1" x14ac:dyDescent="0.2">
      <c r="A33" s="2"/>
      <c r="B33" s="455"/>
      <c r="C33" s="456"/>
      <c r="D33" s="456"/>
      <c r="E33" s="456"/>
      <c r="F33" s="456"/>
      <c r="G33" s="457"/>
      <c r="H33" s="153"/>
      <c r="I33" s="153"/>
      <c r="J33" s="151"/>
      <c r="K33" s="321"/>
      <c r="L33" s="152"/>
      <c r="M33" s="26"/>
      <c r="N33" s="218">
        <f t="shared" si="0"/>
        <v>0</v>
      </c>
      <c r="O33" s="234"/>
      <c r="P33" s="190">
        <f t="shared" si="1"/>
        <v>0</v>
      </c>
      <c r="Q33" s="190"/>
    </row>
    <row r="34" spans="1:17" s="27" customFormat="1" x14ac:dyDescent="0.2">
      <c r="A34" s="2"/>
      <c r="B34" s="455"/>
      <c r="C34" s="456"/>
      <c r="D34" s="456"/>
      <c r="E34" s="456"/>
      <c r="F34" s="456"/>
      <c r="G34" s="457"/>
      <c r="H34" s="153"/>
      <c r="I34" s="153"/>
      <c r="J34" s="151"/>
      <c r="K34" s="321"/>
      <c r="L34" s="152"/>
      <c r="M34" s="26"/>
      <c r="N34" s="220">
        <f t="shared" si="0"/>
        <v>0</v>
      </c>
      <c r="O34" s="234"/>
      <c r="P34" s="190">
        <f t="shared" si="1"/>
        <v>0</v>
      </c>
      <c r="Q34" s="190"/>
    </row>
    <row r="35" spans="1:17" s="27" customFormat="1" ht="39" customHeight="1" x14ac:dyDescent="0.2">
      <c r="A35" s="31">
        <v>2</v>
      </c>
      <c r="B35" s="461" t="s">
        <v>149</v>
      </c>
      <c r="C35" s="462"/>
      <c r="D35" s="462"/>
      <c r="E35" s="462"/>
      <c r="F35" s="462"/>
      <c r="G35" s="463"/>
      <c r="H35" s="32"/>
      <c r="I35" s="32"/>
      <c r="J35" s="33">
        <f>SUM(J36:J55)</f>
        <v>0</v>
      </c>
      <c r="K35" s="33"/>
      <c r="L35" s="34"/>
      <c r="M35" s="34"/>
      <c r="N35" s="221">
        <f>SUM(N36:N55)</f>
        <v>0</v>
      </c>
      <c r="O35" s="221">
        <f>SUM(O36:O55)</f>
        <v>0</v>
      </c>
      <c r="P35" s="221">
        <f>N35+O35</f>
        <v>0</v>
      </c>
      <c r="Q35" s="34"/>
    </row>
    <row r="36" spans="1:17" s="27" customFormat="1" x14ac:dyDescent="0.2">
      <c r="A36" s="2"/>
      <c r="B36" s="464"/>
      <c r="C36" s="464"/>
      <c r="D36" s="464"/>
      <c r="E36" s="464"/>
      <c r="F36" s="464"/>
      <c r="G36" s="464"/>
      <c r="H36" s="155"/>
      <c r="I36" s="155"/>
      <c r="J36" s="151"/>
      <c r="K36" s="245"/>
      <c r="L36" s="152"/>
      <c r="M36" s="26"/>
      <c r="N36" s="222">
        <f t="shared" si="0"/>
        <v>0</v>
      </c>
      <c r="O36" s="234"/>
      <c r="P36" s="192">
        <f>N36+O36</f>
        <v>0</v>
      </c>
      <c r="Q36" s="190"/>
    </row>
    <row r="37" spans="1:17" s="27" customFormat="1" x14ac:dyDescent="0.2">
      <c r="A37" s="2"/>
      <c r="B37" s="464"/>
      <c r="C37" s="464"/>
      <c r="D37" s="464"/>
      <c r="E37" s="464"/>
      <c r="F37" s="464"/>
      <c r="G37" s="464"/>
      <c r="H37" s="155"/>
      <c r="I37" s="155"/>
      <c r="J37" s="151"/>
      <c r="K37" s="245"/>
      <c r="L37" s="152"/>
      <c r="M37" s="26"/>
      <c r="N37" s="218">
        <f t="shared" si="0"/>
        <v>0</v>
      </c>
      <c r="O37" s="234"/>
      <c r="P37" s="192">
        <f t="shared" ref="P37:P55" si="2">N37+O37</f>
        <v>0</v>
      </c>
      <c r="Q37" s="190"/>
    </row>
    <row r="38" spans="1:17" s="27" customFormat="1" x14ac:dyDescent="0.2">
      <c r="A38" s="2"/>
      <c r="B38" s="464"/>
      <c r="C38" s="464"/>
      <c r="D38" s="464"/>
      <c r="E38" s="464"/>
      <c r="F38" s="464"/>
      <c r="G38" s="464"/>
      <c r="H38" s="155"/>
      <c r="I38" s="155"/>
      <c r="J38" s="151"/>
      <c r="K38" s="245"/>
      <c r="L38" s="152"/>
      <c r="M38" s="26"/>
      <c r="N38" s="218">
        <f t="shared" si="0"/>
        <v>0</v>
      </c>
      <c r="O38" s="234"/>
      <c r="P38" s="192">
        <f t="shared" si="2"/>
        <v>0</v>
      </c>
      <c r="Q38" s="190"/>
    </row>
    <row r="39" spans="1:17" s="27" customFormat="1" x14ac:dyDescent="0.2">
      <c r="A39" s="2"/>
      <c r="B39" s="464"/>
      <c r="C39" s="464"/>
      <c r="D39" s="464"/>
      <c r="E39" s="464"/>
      <c r="F39" s="464"/>
      <c r="G39" s="464"/>
      <c r="H39" s="155"/>
      <c r="I39" s="155"/>
      <c r="J39" s="151"/>
      <c r="K39" s="245"/>
      <c r="L39" s="152"/>
      <c r="M39" s="26"/>
      <c r="N39" s="218">
        <f t="shared" si="0"/>
        <v>0</v>
      </c>
      <c r="O39" s="234"/>
      <c r="P39" s="192">
        <f t="shared" si="2"/>
        <v>0</v>
      </c>
      <c r="Q39" s="190"/>
    </row>
    <row r="40" spans="1:17" s="27" customFormat="1" x14ac:dyDescent="0.2">
      <c r="A40" s="2"/>
      <c r="B40" s="464"/>
      <c r="C40" s="464"/>
      <c r="D40" s="464"/>
      <c r="E40" s="464"/>
      <c r="F40" s="464"/>
      <c r="G40" s="464"/>
      <c r="H40" s="155"/>
      <c r="I40" s="155"/>
      <c r="J40" s="151"/>
      <c r="K40" s="245"/>
      <c r="L40" s="152"/>
      <c r="M40" s="26"/>
      <c r="N40" s="218">
        <f t="shared" si="0"/>
        <v>0</v>
      </c>
      <c r="O40" s="234"/>
      <c r="P40" s="192">
        <f t="shared" si="2"/>
        <v>0</v>
      </c>
      <c r="Q40" s="190"/>
    </row>
    <row r="41" spans="1:17" s="37" customFormat="1" ht="15.75" x14ac:dyDescent="0.2">
      <c r="A41" s="2"/>
      <c r="B41" s="464"/>
      <c r="C41" s="464"/>
      <c r="D41" s="464"/>
      <c r="E41" s="464"/>
      <c r="F41" s="464"/>
      <c r="G41" s="464"/>
      <c r="H41" s="155"/>
      <c r="I41" s="155"/>
      <c r="J41" s="151"/>
      <c r="K41" s="245"/>
      <c r="L41" s="152"/>
      <c r="M41" s="26"/>
      <c r="N41" s="218">
        <f t="shared" si="0"/>
        <v>0</v>
      </c>
      <c r="O41" s="234"/>
      <c r="P41" s="192">
        <f t="shared" si="2"/>
        <v>0</v>
      </c>
      <c r="Q41" s="219"/>
    </row>
    <row r="42" spans="1:17" s="29" customFormat="1" x14ac:dyDescent="0.2">
      <c r="A42" s="2"/>
      <c r="B42" s="464"/>
      <c r="C42" s="464"/>
      <c r="D42" s="464"/>
      <c r="E42" s="464"/>
      <c r="F42" s="464"/>
      <c r="G42" s="464"/>
      <c r="H42" s="155"/>
      <c r="I42" s="155"/>
      <c r="J42" s="151"/>
      <c r="K42" s="245"/>
      <c r="L42" s="152"/>
      <c r="M42" s="26"/>
      <c r="N42" s="218">
        <f t="shared" si="0"/>
        <v>0</v>
      </c>
      <c r="O42" s="234"/>
      <c r="P42" s="192">
        <f t="shared" si="2"/>
        <v>0</v>
      </c>
      <c r="Q42" s="190"/>
    </row>
    <row r="43" spans="1:17" s="29" customFormat="1" x14ac:dyDescent="0.2">
      <c r="A43" s="2"/>
      <c r="B43" s="464"/>
      <c r="C43" s="464"/>
      <c r="D43" s="464"/>
      <c r="E43" s="464"/>
      <c r="F43" s="464"/>
      <c r="G43" s="464"/>
      <c r="H43" s="155"/>
      <c r="I43" s="155"/>
      <c r="J43" s="151"/>
      <c r="K43" s="245"/>
      <c r="L43" s="152"/>
      <c r="M43" s="26"/>
      <c r="N43" s="218">
        <f t="shared" si="0"/>
        <v>0</v>
      </c>
      <c r="O43" s="234"/>
      <c r="P43" s="192">
        <f t="shared" si="2"/>
        <v>0</v>
      </c>
      <c r="Q43" s="190"/>
    </row>
    <row r="44" spans="1:17" s="29" customFormat="1" x14ac:dyDescent="0.2">
      <c r="A44" s="2"/>
      <c r="B44" s="464"/>
      <c r="C44" s="464"/>
      <c r="D44" s="464"/>
      <c r="E44" s="464"/>
      <c r="F44" s="464"/>
      <c r="G44" s="464"/>
      <c r="H44" s="155"/>
      <c r="I44" s="155"/>
      <c r="J44" s="151"/>
      <c r="K44" s="245"/>
      <c r="L44" s="152"/>
      <c r="M44" s="26"/>
      <c r="N44" s="218">
        <f t="shared" si="0"/>
        <v>0</v>
      </c>
      <c r="O44" s="234"/>
      <c r="P44" s="192">
        <f t="shared" si="2"/>
        <v>0</v>
      </c>
      <c r="Q44" s="190"/>
    </row>
    <row r="45" spans="1:17" s="29" customFormat="1" x14ac:dyDescent="0.2">
      <c r="A45" s="2"/>
      <c r="B45" s="464"/>
      <c r="C45" s="464"/>
      <c r="D45" s="464"/>
      <c r="E45" s="464"/>
      <c r="F45" s="464"/>
      <c r="G45" s="464"/>
      <c r="H45" s="155"/>
      <c r="I45" s="155"/>
      <c r="J45" s="151"/>
      <c r="K45" s="245"/>
      <c r="L45" s="152"/>
      <c r="M45" s="26"/>
      <c r="N45" s="218">
        <f t="shared" si="0"/>
        <v>0</v>
      </c>
      <c r="O45" s="234"/>
      <c r="P45" s="192">
        <f t="shared" si="2"/>
        <v>0</v>
      </c>
      <c r="Q45" s="190"/>
    </row>
    <row r="46" spans="1:17" s="29" customFormat="1" x14ac:dyDescent="0.2">
      <c r="A46" s="2"/>
      <c r="B46" s="464"/>
      <c r="C46" s="464"/>
      <c r="D46" s="464"/>
      <c r="E46" s="464"/>
      <c r="F46" s="464"/>
      <c r="G46" s="464"/>
      <c r="H46" s="155"/>
      <c r="I46" s="155"/>
      <c r="J46" s="151"/>
      <c r="K46" s="245"/>
      <c r="L46" s="152"/>
      <c r="M46" s="26"/>
      <c r="N46" s="218">
        <f t="shared" si="0"/>
        <v>0</v>
      </c>
      <c r="O46" s="234"/>
      <c r="P46" s="192">
        <f t="shared" si="2"/>
        <v>0</v>
      </c>
      <c r="Q46" s="190"/>
    </row>
    <row r="47" spans="1:17" s="29" customFormat="1" x14ac:dyDescent="0.2">
      <c r="A47" s="2"/>
      <c r="B47" s="464"/>
      <c r="C47" s="464"/>
      <c r="D47" s="464"/>
      <c r="E47" s="464"/>
      <c r="F47" s="464"/>
      <c r="G47" s="464"/>
      <c r="H47" s="155"/>
      <c r="I47" s="155"/>
      <c r="J47" s="151"/>
      <c r="K47" s="245"/>
      <c r="L47" s="152"/>
      <c r="M47" s="26"/>
      <c r="N47" s="218">
        <f t="shared" si="0"/>
        <v>0</v>
      </c>
      <c r="O47" s="234"/>
      <c r="P47" s="192">
        <f t="shared" si="2"/>
        <v>0</v>
      </c>
      <c r="Q47" s="190"/>
    </row>
    <row r="48" spans="1:17" s="29" customFormat="1" x14ac:dyDescent="0.2">
      <c r="A48" s="2"/>
      <c r="B48" s="455"/>
      <c r="C48" s="456"/>
      <c r="D48" s="456"/>
      <c r="E48" s="456"/>
      <c r="F48" s="456"/>
      <c r="G48" s="457"/>
      <c r="H48" s="156"/>
      <c r="I48" s="156"/>
      <c r="J48" s="151"/>
      <c r="K48" s="245"/>
      <c r="L48" s="152"/>
      <c r="M48" s="26"/>
      <c r="N48" s="218">
        <f t="shared" si="0"/>
        <v>0</v>
      </c>
      <c r="O48" s="234"/>
      <c r="P48" s="192">
        <f t="shared" si="2"/>
        <v>0</v>
      </c>
      <c r="Q48" s="190"/>
    </row>
    <row r="49" spans="1:17" s="25" customFormat="1" ht="15.75" x14ac:dyDescent="0.2">
      <c r="A49" s="2"/>
      <c r="B49" s="455"/>
      <c r="C49" s="456"/>
      <c r="D49" s="456"/>
      <c r="E49" s="456"/>
      <c r="F49" s="456"/>
      <c r="G49" s="457"/>
      <c r="H49" s="156"/>
      <c r="I49" s="156"/>
      <c r="J49" s="151"/>
      <c r="K49" s="245"/>
      <c r="L49" s="152"/>
      <c r="M49" s="26"/>
      <c r="N49" s="218">
        <f t="shared" si="0"/>
        <v>0</v>
      </c>
      <c r="O49" s="234"/>
      <c r="P49" s="192">
        <f t="shared" si="2"/>
        <v>0</v>
      </c>
      <c r="Q49" s="219"/>
    </row>
    <row r="50" spans="1:17" s="29" customFormat="1" x14ac:dyDescent="0.2">
      <c r="A50" s="2"/>
      <c r="B50" s="455"/>
      <c r="C50" s="456"/>
      <c r="D50" s="456"/>
      <c r="E50" s="456"/>
      <c r="F50" s="456"/>
      <c r="G50" s="457"/>
      <c r="H50" s="156"/>
      <c r="I50" s="156"/>
      <c r="J50" s="151"/>
      <c r="K50" s="245"/>
      <c r="L50" s="152"/>
      <c r="M50" s="26"/>
      <c r="N50" s="218">
        <f t="shared" si="0"/>
        <v>0</v>
      </c>
      <c r="O50" s="234"/>
      <c r="P50" s="192">
        <f t="shared" si="2"/>
        <v>0</v>
      </c>
      <c r="Q50" s="190"/>
    </row>
    <row r="51" spans="1:17" s="29" customFormat="1" x14ac:dyDescent="0.2">
      <c r="A51" s="2"/>
      <c r="B51" s="464"/>
      <c r="C51" s="464"/>
      <c r="D51" s="464"/>
      <c r="E51" s="464"/>
      <c r="F51" s="464"/>
      <c r="G51" s="464"/>
      <c r="H51" s="155"/>
      <c r="I51" s="155"/>
      <c r="J51" s="151"/>
      <c r="K51" s="245"/>
      <c r="L51" s="152"/>
      <c r="M51" s="26"/>
      <c r="N51" s="218">
        <f t="shared" si="0"/>
        <v>0</v>
      </c>
      <c r="O51" s="234"/>
      <c r="P51" s="192">
        <f t="shared" si="2"/>
        <v>0</v>
      </c>
      <c r="Q51" s="190"/>
    </row>
    <row r="52" spans="1:17" s="29" customFormat="1" x14ac:dyDescent="0.2">
      <c r="A52" s="2"/>
      <c r="B52" s="464"/>
      <c r="C52" s="464"/>
      <c r="D52" s="464"/>
      <c r="E52" s="464"/>
      <c r="F52" s="464"/>
      <c r="G52" s="464"/>
      <c r="H52" s="155"/>
      <c r="I52" s="155"/>
      <c r="J52" s="151"/>
      <c r="K52" s="245"/>
      <c r="L52" s="152"/>
      <c r="M52" s="26"/>
      <c r="N52" s="218">
        <f t="shared" si="0"/>
        <v>0</v>
      </c>
      <c r="O52" s="234"/>
      <c r="P52" s="192">
        <f t="shared" si="2"/>
        <v>0</v>
      </c>
      <c r="Q52" s="190"/>
    </row>
    <row r="53" spans="1:17" s="29" customFormat="1" x14ac:dyDescent="0.2">
      <c r="A53" s="2"/>
      <c r="B53" s="464"/>
      <c r="C53" s="464"/>
      <c r="D53" s="464"/>
      <c r="E53" s="464"/>
      <c r="F53" s="464"/>
      <c r="G53" s="464"/>
      <c r="H53" s="155"/>
      <c r="I53" s="155"/>
      <c r="J53" s="151"/>
      <c r="K53" s="245"/>
      <c r="L53" s="152"/>
      <c r="M53" s="26"/>
      <c r="N53" s="218">
        <f t="shared" si="0"/>
        <v>0</v>
      </c>
      <c r="O53" s="234"/>
      <c r="P53" s="192">
        <f t="shared" si="2"/>
        <v>0</v>
      </c>
      <c r="Q53" s="190"/>
    </row>
    <row r="54" spans="1:17" s="29" customFormat="1" x14ac:dyDescent="0.2">
      <c r="A54" s="2"/>
      <c r="B54" s="464"/>
      <c r="C54" s="464"/>
      <c r="D54" s="464"/>
      <c r="E54" s="464"/>
      <c r="F54" s="464"/>
      <c r="G54" s="464"/>
      <c r="H54" s="153"/>
      <c r="I54" s="153"/>
      <c r="J54" s="151"/>
      <c r="K54" s="245"/>
      <c r="L54" s="152"/>
      <c r="M54" s="26"/>
      <c r="N54" s="218">
        <f t="shared" si="0"/>
        <v>0</v>
      </c>
      <c r="O54" s="234"/>
      <c r="P54" s="192">
        <f t="shared" si="2"/>
        <v>0</v>
      </c>
      <c r="Q54" s="190"/>
    </row>
    <row r="55" spans="1:17" s="29" customFormat="1" x14ac:dyDescent="0.2">
      <c r="A55" s="2"/>
      <c r="B55" s="464"/>
      <c r="C55" s="464"/>
      <c r="D55" s="464"/>
      <c r="E55" s="464"/>
      <c r="F55" s="464"/>
      <c r="G55" s="464"/>
      <c r="H55" s="153"/>
      <c r="I55" s="153"/>
      <c r="J55" s="151"/>
      <c r="K55" s="245"/>
      <c r="L55" s="152"/>
      <c r="M55" s="26"/>
      <c r="N55" s="220">
        <f t="shared" si="0"/>
        <v>0</v>
      </c>
      <c r="O55" s="234"/>
      <c r="P55" s="192">
        <f t="shared" si="2"/>
        <v>0</v>
      </c>
      <c r="Q55" s="190"/>
    </row>
    <row r="56" spans="1:17" s="29" customFormat="1" ht="39" customHeight="1" x14ac:dyDescent="0.2">
      <c r="A56" s="31">
        <v>3</v>
      </c>
      <c r="B56" s="479" t="s">
        <v>7</v>
      </c>
      <c r="C56" s="480"/>
      <c r="D56" s="480"/>
      <c r="E56" s="480"/>
      <c r="F56" s="480"/>
      <c r="G56" s="481"/>
      <c r="H56" s="36"/>
      <c r="I56" s="36"/>
      <c r="J56" s="33">
        <f>SUM(J57:J86)</f>
        <v>0</v>
      </c>
      <c r="K56" s="33"/>
      <c r="L56" s="34"/>
      <c r="M56" s="34"/>
      <c r="N56" s="33">
        <f>SUM(N57:N86)</f>
        <v>0</v>
      </c>
      <c r="O56" s="221">
        <f>SUM(O57:O86)</f>
        <v>0</v>
      </c>
      <c r="P56" s="33">
        <f>N56+O56</f>
        <v>0</v>
      </c>
      <c r="Q56" s="34"/>
    </row>
    <row r="57" spans="1:17" s="29" customFormat="1" x14ac:dyDescent="0.2">
      <c r="A57" s="2"/>
      <c r="B57" s="455"/>
      <c r="C57" s="456"/>
      <c r="D57" s="456"/>
      <c r="E57" s="456"/>
      <c r="F57" s="456"/>
      <c r="G57" s="457"/>
      <c r="H57" s="155"/>
      <c r="I57" s="155"/>
      <c r="J57" s="151"/>
      <c r="K57" s="245"/>
      <c r="L57" s="152"/>
      <c r="M57" s="26"/>
      <c r="N57" s="222">
        <f t="shared" si="0"/>
        <v>0</v>
      </c>
      <c r="O57" s="234"/>
      <c r="P57" s="192">
        <f>N57+O57</f>
        <v>0</v>
      </c>
      <c r="Q57" s="190"/>
    </row>
    <row r="58" spans="1:17" s="29" customFormat="1" x14ac:dyDescent="0.2">
      <c r="A58" s="2"/>
      <c r="B58" s="455"/>
      <c r="C58" s="456"/>
      <c r="D58" s="456"/>
      <c r="E58" s="456"/>
      <c r="F58" s="456"/>
      <c r="G58" s="457"/>
      <c r="H58" s="155"/>
      <c r="I58" s="155"/>
      <c r="J58" s="151"/>
      <c r="K58" s="245"/>
      <c r="L58" s="152"/>
      <c r="M58" s="26"/>
      <c r="N58" s="218">
        <f t="shared" si="0"/>
        <v>0</v>
      </c>
      <c r="O58" s="234"/>
      <c r="P58" s="192">
        <f t="shared" ref="P58:P86" si="3">N58+O58</f>
        <v>0</v>
      </c>
      <c r="Q58" s="190"/>
    </row>
    <row r="59" spans="1:17" s="29" customFormat="1" x14ac:dyDescent="0.2">
      <c r="A59" s="2"/>
      <c r="B59" s="455"/>
      <c r="C59" s="456"/>
      <c r="D59" s="456"/>
      <c r="E59" s="456"/>
      <c r="F59" s="456"/>
      <c r="G59" s="457"/>
      <c r="H59" s="155"/>
      <c r="I59" s="155"/>
      <c r="J59" s="151"/>
      <c r="K59" s="245"/>
      <c r="L59" s="152"/>
      <c r="M59" s="26"/>
      <c r="N59" s="218">
        <f t="shared" si="0"/>
        <v>0</v>
      </c>
      <c r="O59" s="234"/>
      <c r="P59" s="192">
        <f t="shared" si="3"/>
        <v>0</v>
      </c>
      <c r="Q59" s="190"/>
    </row>
    <row r="60" spans="1:17" s="29" customFormat="1" x14ac:dyDescent="0.2">
      <c r="A60" s="2"/>
      <c r="B60" s="455"/>
      <c r="C60" s="456"/>
      <c r="D60" s="456"/>
      <c r="E60" s="456"/>
      <c r="F60" s="456"/>
      <c r="G60" s="457"/>
      <c r="H60" s="155"/>
      <c r="I60" s="155"/>
      <c r="J60" s="151"/>
      <c r="K60" s="245"/>
      <c r="L60" s="152"/>
      <c r="M60" s="26"/>
      <c r="N60" s="218">
        <f t="shared" si="0"/>
        <v>0</v>
      </c>
      <c r="O60" s="234"/>
      <c r="P60" s="192">
        <f t="shared" si="3"/>
        <v>0</v>
      </c>
      <c r="Q60" s="190"/>
    </row>
    <row r="61" spans="1:17" s="29" customFormat="1" x14ac:dyDescent="0.2">
      <c r="A61" s="2"/>
      <c r="B61" s="455"/>
      <c r="C61" s="456"/>
      <c r="D61" s="456"/>
      <c r="E61" s="456"/>
      <c r="F61" s="456"/>
      <c r="G61" s="457"/>
      <c r="H61" s="155"/>
      <c r="I61" s="155"/>
      <c r="J61" s="151"/>
      <c r="K61" s="245"/>
      <c r="L61" s="152"/>
      <c r="M61" s="26"/>
      <c r="N61" s="218">
        <f t="shared" si="0"/>
        <v>0</v>
      </c>
      <c r="O61" s="234"/>
      <c r="P61" s="192">
        <f t="shared" si="3"/>
        <v>0</v>
      </c>
      <c r="Q61" s="190"/>
    </row>
    <row r="62" spans="1:17" s="29" customFormat="1" x14ac:dyDescent="0.2">
      <c r="A62" s="2"/>
      <c r="B62" s="455"/>
      <c r="C62" s="456"/>
      <c r="D62" s="456"/>
      <c r="E62" s="456"/>
      <c r="F62" s="456"/>
      <c r="G62" s="457"/>
      <c r="H62" s="155"/>
      <c r="I62" s="155"/>
      <c r="J62" s="151"/>
      <c r="K62" s="245"/>
      <c r="L62" s="152"/>
      <c r="M62" s="26"/>
      <c r="N62" s="218">
        <f t="shared" si="0"/>
        <v>0</v>
      </c>
      <c r="O62" s="234"/>
      <c r="P62" s="192">
        <f t="shared" si="3"/>
        <v>0</v>
      </c>
      <c r="Q62" s="190"/>
    </row>
    <row r="63" spans="1:17" s="37" customFormat="1" ht="15.75" x14ac:dyDescent="0.2">
      <c r="A63" s="2"/>
      <c r="B63" s="455"/>
      <c r="C63" s="456"/>
      <c r="D63" s="456"/>
      <c r="E63" s="456"/>
      <c r="F63" s="456"/>
      <c r="G63" s="457"/>
      <c r="H63" s="155"/>
      <c r="I63" s="155"/>
      <c r="J63" s="151"/>
      <c r="K63" s="245"/>
      <c r="L63" s="152"/>
      <c r="M63" s="26"/>
      <c r="N63" s="218">
        <f t="shared" si="0"/>
        <v>0</v>
      </c>
      <c r="O63" s="234"/>
      <c r="P63" s="192">
        <f t="shared" si="3"/>
        <v>0</v>
      </c>
      <c r="Q63" s="219"/>
    </row>
    <row r="64" spans="1:17" s="25" customFormat="1" ht="15.75" x14ac:dyDescent="0.2">
      <c r="A64" s="2"/>
      <c r="B64" s="455"/>
      <c r="C64" s="456"/>
      <c r="D64" s="456"/>
      <c r="E64" s="456"/>
      <c r="F64" s="456"/>
      <c r="G64" s="457"/>
      <c r="H64" s="155"/>
      <c r="I64" s="155"/>
      <c r="J64" s="151"/>
      <c r="K64" s="245"/>
      <c r="L64" s="152"/>
      <c r="M64" s="26"/>
      <c r="N64" s="218">
        <f t="shared" si="0"/>
        <v>0</v>
      </c>
      <c r="O64" s="234"/>
      <c r="P64" s="192">
        <f t="shared" si="3"/>
        <v>0</v>
      </c>
      <c r="Q64" s="219"/>
    </row>
    <row r="65" spans="1:17" s="8" customFormat="1" x14ac:dyDescent="0.2">
      <c r="A65" s="2"/>
      <c r="B65" s="455"/>
      <c r="C65" s="456"/>
      <c r="D65" s="456"/>
      <c r="E65" s="456"/>
      <c r="F65" s="456"/>
      <c r="G65" s="457"/>
      <c r="H65" s="155"/>
      <c r="I65" s="155"/>
      <c r="J65" s="151"/>
      <c r="K65" s="245"/>
      <c r="L65" s="152"/>
      <c r="M65" s="26"/>
      <c r="N65" s="218">
        <f t="shared" si="0"/>
        <v>0</v>
      </c>
      <c r="O65" s="234"/>
      <c r="P65" s="192">
        <f t="shared" si="3"/>
        <v>0</v>
      </c>
      <c r="Q65" s="30"/>
    </row>
    <row r="66" spans="1:17" s="25" customFormat="1" ht="15.75" x14ac:dyDescent="0.2">
      <c r="A66" s="2"/>
      <c r="B66" s="455"/>
      <c r="C66" s="456"/>
      <c r="D66" s="456"/>
      <c r="E66" s="456"/>
      <c r="F66" s="456"/>
      <c r="G66" s="457"/>
      <c r="H66" s="155"/>
      <c r="I66" s="155"/>
      <c r="J66" s="151"/>
      <c r="K66" s="245"/>
      <c r="L66" s="152"/>
      <c r="M66" s="26"/>
      <c r="N66" s="218">
        <f t="shared" si="0"/>
        <v>0</v>
      </c>
      <c r="O66" s="234"/>
      <c r="P66" s="192">
        <f t="shared" si="3"/>
        <v>0</v>
      </c>
      <c r="Q66" s="219"/>
    </row>
    <row r="67" spans="1:17" s="29" customFormat="1" x14ac:dyDescent="0.2">
      <c r="A67" s="2"/>
      <c r="B67" s="455"/>
      <c r="C67" s="456"/>
      <c r="D67" s="456"/>
      <c r="E67" s="456"/>
      <c r="F67" s="456"/>
      <c r="G67" s="457"/>
      <c r="H67" s="155"/>
      <c r="I67" s="155"/>
      <c r="J67" s="151"/>
      <c r="K67" s="245"/>
      <c r="L67" s="152"/>
      <c r="M67" s="26"/>
      <c r="N67" s="218">
        <f t="shared" si="0"/>
        <v>0</v>
      </c>
      <c r="O67" s="234"/>
      <c r="P67" s="192">
        <f t="shared" si="3"/>
        <v>0</v>
      </c>
      <c r="Q67" s="190"/>
    </row>
    <row r="68" spans="1:17" s="25" customFormat="1" ht="15.75" x14ac:dyDescent="0.2">
      <c r="A68" s="2"/>
      <c r="B68" s="455"/>
      <c r="C68" s="456"/>
      <c r="D68" s="456"/>
      <c r="E68" s="456"/>
      <c r="F68" s="456"/>
      <c r="G68" s="457"/>
      <c r="H68" s="155"/>
      <c r="I68" s="155"/>
      <c r="J68" s="151"/>
      <c r="K68" s="245"/>
      <c r="L68" s="152"/>
      <c r="M68" s="26"/>
      <c r="N68" s="218">
        <f t="shared" si="0"/>
        <v>0</v>
      </c>
      <c r="O68" s="234"/>
      <c r="P68" s="192">
        <f t="shared" si="3"/>
        <v>0</v>
      </c>
      <c r="Q68" s="219"/>
    </row>
    <row r="69" spans="1:17" s="29" customFormat="1" x14ac:dyDescent="0.2">
      <c r="A69" s="2"/>
      <c r="B69" s="455"/>
      <c r="C69" s="456"/>
      <c r="D69" s="456"/>
      <c r="E69" s="456"/>
      <c r="F69" s="456"/>
      <c r="G69" s="457"/>
      <c r="H69" s="155"/>
      <c r="I69" s="155"/>
      <c r="J69" s="151"/>
      <c r="K69" s="245"/>
      <c r="L69" s="152"/>
      <c r="M69" s="26"/>
      <c r="N69" s="218">
        <f t="shared" si="0"/>
        <v>0</v>
      </c>
      <c r="O69" s="234"/>
      <c r="P69" s="192">
        <f t="shared" si="3"/>
        <v>0</v>
      </c>
      <c r="Q69" s="190"/>
    </row>
    <row r="70" spans="1:17" s="29" customFormat="1" x14ac:dyDescent="0.2">
      <c r="A70" s="2"/>
      <c r="B70" s="455"/>
      <c r="C70" s="456"/>
      <c r="D70" s="456"/>
      <c r="E70" s="456"/>
      <c r="F70" s="456"/>
      <c r="G70" s="457"/>
      <c r="H70" s="155"/>
      <c r="I70" s="155"/>
      <c r="J70" s="151"/>
      <c r="K70" s="245"/>
      <c r="L70" s="152"/>
      <c r="M70" s="26"/>
      <c r="N70" s="218">
        <f t="shared" ref="N70:N132" si="4">IF(M70="Yes",J70,0)</f>
        <v>0</v>
      </c>
      <c r="O70" s="234"/>
      <c r="P70" s="192">
        <f t="shared" si="3"/>
        <v>0</v>
      </c>
      <c r="Q70" s="190"/>
    </row>
    <row r="71" spans="1:17" s="29" customFormat="1" x14ac:dyDescent="0.2">
      <c r="A71" s="2"/>
      <c r="B71" s="455"/>
      <c r="C71" s="456"/>
      <c r="D71" s="456"/>
      <c r="E71" s="456"/>
      <c r="F71" s="456"/>
      <c r="G71" s="457"/>
      <c r="H71" s="155"/>
      <c r="I71" s="155"/>
      <c r="J71" s="151"/>
      <c r="K71" s="245"/>
      <c r="L71" s="152"/>
      <c r="M71" s="26"/>
      <c r="N71" s="218">
        <f t="shared" si="4"/>
        <v>0</v>
      </c>
      <c r="O71" s="234"/>
      <c r="P71" s="192">
        <f t="shared" si="3"/>
        <v>0</v>
      </c>
      <c r="Q71" s="190"/>
    </row>
    <row r="72" spans="1:17" s="29" customFormat="1" x14ac:dyDescent="0.2">
      <c r="A72" s="2"/>
      <c r="B72" s="455"/>
      <c r="C72" s="456"/>
      <c r="D72" s="456"/>
      <c r="E72" s="456"/>
      <c r="F72" s="456"/>
      <c r="G72" s="457"/>
      <c r="H72" s="155"/>
      <c r="I72" s="155"/>
      <c r="J72" s="151"/>
      <c r="K72" s="245"/>
      <c r="L72" s="152"/>
      <c r="M72" s="26"/>
      <c r="N72" s="218">
        <f t="shared" si="4"/>
        <v>0</v>
      </c>
      <c r="O72" s="234"/>
      <c r="P72" s="192">
        <f t="shared" si="3"/>
        <v>0</v>
      </c>
      <c r="Q72" s="190"/>
    </row>
    <row r="73" spans="1:17" s="29" customFormat="1" x14ac:dyDescent="0.2">
      <c r="A73" s="2"/>
      <c r="B73" s="455"/>
      <c r="C73" s="456"/>
      <c r="D73" s="456"/>
      <c r="E73" s="456"/>
      <c r="F73" s="456"/>
      <c r="G73" s="457"/>
      <c r="H73" s="155"/>
      <c r="I73" s="155"/>
      <c r="J73" s="151"/>
      <c r="K73" s="245"/>
      <c r="L73" s="152"/>
      <c r="M73" s="26"/>
      <c r="N73" s="218">
        <f t="shared" si="4"/>
        <v>0</v>
      </c>
      <c r="O73" s="234"/>
      <c r="P73" s="192">
        <f t="shared" si="3"/>
        <v>0</v>
      </c>
      <c r="Q73" s="190"/>
    </row>
    <row r="74" spans="1:17" s="25" customFormat="1" ht="15.75" x14ac:dyDescent="0.2">
      <c r="A74" s="2"/>
      <c r="B74" s="455"/>
      <c r="C74" s="456"/>
      <c r="D74" s="456"/>
      <c r="E74" s="456"/>
      <c r="F74" s="456"/>
      <c r="G74" s="457"/>
      <c r="H74" s="155"/>
      <c r="I74" s="155"/>
      <c r="J74" s="151"/>
      <c r="K74" s="245"/>
      <c r="L74" s="152"/>
      <c r="M74" s="26"/>
      <c r="N74" s="218">
        <f t="shared" si="4"/>
        <v>0</v>
      </c>
      <c r="O74" s="234"/>
      <c r="P74" s="192">
        <f t="shared" si="3"/>
        <v>0</v>
      </c>
      <c r="Q74" s="219"/>
    </row>
    <row r="75" spans="1:17" s="29" customFormat="1" x14ac:dyDescent="0.2">
      <c r="A75" s="2"/>
      <c r="B75" s="455"/>
      <c r="C75" s="456"/>
      <c r="D75" s="456"/>
      <c r="E75" s="456"/>
      <c r="F75" s="456"/>
      <c r="G75" s="457"/>
      <c r="H75" s="155"/>
      <c r="I75" s="155"/>
      <c r="J75" s="151"/>
      <c r="K75" s="245"/>
      <c r="L75" s="152"/>
      <c r="M75" s="26"/>
      <c r="N75" s="218">
        <f t="shared" si="4"/>
        <v>0</v>
      </c>
      <c r="O75" s="234"/>
      <c r="P75" s="192">
        <f t="shared" si="3"/>
        <v>0</v>
      </c>
      <c r="Q75" s="190"/>
    </row>
    <row r="76" spans="1:17" s="29" customFormat="1" x14ac:dyDescent="0.2">
      <c r="A76" s="2"/>
      <c r="B76" s="455"/>
      <c r="C76" s="456"/>
      <c r="D76" s="456"/>
      <c r="E76" s="456"/>
      <c r="F76" s="456"/>
      <c r="G76" s="457"/>
      <c r="H76" s="155"/>
      <c r="I76" s="155"/>
      <c r="J76" s="151"/>
      <c r="K76" s="245"/>
      <c r="L76" s="152"/>
      <c r="M76" s="26"/>
      <c r="N76" s="218">
        <f t="shared" si="4"/>
        <v>0</v>
      </c>
      <c r="O76" s="234"/>
      <c r="P76" s="192">
        <f t="shared" si="3"/>
        <v>0</v>
      </c>
      <c r="Q76" s="190"/>
    </row>
    <row r="77" spans="1:17" s="29" customFormat="1" x14ac:dyDescent="0.2">
      <c r="A77" s="2"/>
      <c r="B77" s="455"/>
      <c r="C77" s="456"/>
      <c r="D77" s="456"/>
      <c r="E77" s="456"/>
      <c r="F77" s="456"/>
      <c r="G77" s="457"/>
      <c r="H77" s="155"/>
      <c r="I77" s="155"/>
      <c r="J77" s="151"/>
      <c r="K77" s="245"/>
      <c r="L77" s="152"/>
      <c r="M77" s="26"/>
      <c r="N77" s="218">
        <f t="shared" si="4"/>
        <v>0</v>
      </c>
      <c r="O77" s="234"/>
      <c r="P77" s="192">
        <f t="shared" si="3"/>
        <v>0</v>
      </c>
      <c r="Q77" s="190"/>
    </row>
    <row r="78" spans="1:17" s="29" customFormat="1" x14ac:dyDescent="0.2">
      <c r="A78" s="2"/>
      <c r="B78" s="455"/>
      <c r="C78" s="456"/>
      <c r="D78" s="456"/>
      <c r="E78" s="456"/>
      <c r="F78" s="456"/>
      <c r="G78" s="457"/>
      <c r="H78" s="155"/>
      <c r="I78" s="155"/>
      <c r="J78" s="151"/>
      <c r="K78" s="245"/>
      <c r="L78" s="152"/>
      <c r="M78" s="26"/>
      <c r="N78" s="218">
        <f t="shared" si="4"/>
        <v>0</v>
      </c>
      <c r="O78" s="234"/>
      <c r="P78" s="192">
        <f t="shared" si="3"/>
        <v>0</v>
      </c>
      <c r="Q78" s="190"/>
    </row>
    <row r="79" spans="1:17" s="25" customFormat="1" ht="15.75" x14ac:dyDescent="0.2">
      <c r="A79" s="2"/>
      <c r="B79" s="455"/>
      <c r="C79" s="456"/>
      <c r="D79" s="456"/>
      <c r="E79" s="456"/>
      <c r="F79" s="456"/>
      <c r="G79" s="457"/>
      <c r="H79" s="155"/>
      <c r="I79" s="155"/>
      <c r="J79" s="151"/>
      <c r="K79" s="245"/>
      <c r="L79" s="152"/>
      <c r="M79" s="26"/>
      <c r="N79" s="218">
        <f t="shared" si="4"/>
        <v>0</v>
      </c>
      <c r="O79" s="234"/>
      <c r="P79" s="192">
        <f t="shared" si="3"/>
        <v>0</v>
      </c>
      <c r="Q79" s="219"/>
    </row>
    <row r="80" spans="1:17" s="29" customFormat="1" x14ac:dyDescent="0.2">
      <c r="A80" s="2"/>
      <c r="B80" s="455"/>
      <c r="C80" s="456"/>
      <c r="D80" s="456"/>
      <c r="E80" s="456"/>
      <c r="F80" s="456"/>
      <c r="G80" s="457"/>
      <c r="H80" s="155"/>
      <c r="I80" s="155"/>
      <c r="J80" s="151"/>
      <c r="K80" s="245"/>
      <c r="L80" s="152"/>
      <c r="M80" s="26"/>
      <c r="N80" s="218">
        <f t="shared" si="4"/>
        <v>0</v>
      </c>
      <c r="O80" s="234"/>
      <c r="P80" s="192">
        <f t="shared" si="3"/>
        <v>0</v>
      </c>
      <c r="Q80" s="190"/>
    </row>
    <row r="81" spans="1:17" s="29" customFormat="1" x14ac:dyDescent="0.2">
      <c r="A81" s="2"/>
      <c r="B81" s="455"/>
      <c r="C81" s="456"/>
      <c r="D81" s="456"/>
      <c r="E81" s="456"/>
      <c r="F81" s="456"/>
      <c r="G81" s="457"/>
      <c r="H81" s="155"/>
      <c r="I81" s="155"/>
      <c r="J81" s="151"/>
      <c r="K81" s="245"/>
      <c r="L81" s="152"/>
      <c r="M81" s="26"/>
      <c r="N81" s="218">
        <f t="shared" si="4"/>
        <v>0</v>
      </c>
      <c r="O81" s="234"/>
      <c r="P81" s="192">
        <f t="shared" si="3"/>
        <v>0</v>
      </c>
      <c r="Q81" s="190"/>
    </row>
    <row r="82" spans="1:17" s="29" customFormat="1" x14ac:dyDescent="0.2">
      <c r="A82" s="2"/>
      <c r="B82" s="455"/>
      <c r="C82" s="456"/>
      <c r="D82" s="456"/>
      <c r="E82" s="456"/>
      <c r="F82" s="456"/>
      <c r="G82" s="457"/>
      <c r="H82" s="155"/>
      <c r="I82" s="155"/>
      <c r="J82" s="151"/>
      <c r="K82" s="245"/>
      <c r="L82" s="152"/>
      <c r="M82" s="26"/>
      <c r="N82" s="218">
        <f t="shared" si="4"/>
        <v>0</v>
      </c>
      <c r="O82" s="234"/>
      <c r="P82" s="192">
        <f t="shared" si="3"/>
        <v>0</v>
      </c>
      <c r="Q82" s="190"/>
    </row>
    <row r="83" spans="1:17" s="25" customFormat="1" ht="15.75" x14ac:dyDescent="0.2">
      <c r="A83" s="2"/>
      <c r="B83" s="455"/>
      <c r="C83" s="456"/>
      <c r="D83" s="456"/>
      <c r="E83" s="456"/>
      <c r="F83" s="456"/>
      <c r="G83" s="457"/>
      <c r="H83" s="155"/>
      <c r="I83" s="155"/>
      <c r="J83" s="151"/>
      <c r="K83" s="245"/>
      <c r="L83" s="152"/>
      <c r="M83" s="26"/>
      <c r="N83" s="218">
        <f t="shared" si="4"/>
        <v>0</v>
      </c>
      <c r="O83" s="234"/>
      <c r="P83" s="192">
        <f t="shared" si="3"/>
        <v>0</v>
      </c>
      <c r="Q83" s="219"/>
    </row>
    <row r="84" spans="1:17" s="25" customFormat="1" ht="15.75" x14ac:dyDescent="0.2">
      <c r="A84" s="2"/>
      <c r="B84" s="455"/>
      <c r="C84" s="456"/>
      <c r="D84" s="456"/>
      <c r="E84" s="456"/>
      <c r="F84" s="456"/>
      <c r="G84" s="457"/>
      <c r="H84" s="155"/>
      <c r="I84" s="155"/>
      <c r="J84" s="151"/>
      <c r="K84" s="245"/>
      <c r="L84" s="152"/>
      <c r="M84" s="26"/>
      <c r="N84" s="218">
        <f t="shared" si="4"/>
        <v>0</v>
      </c>
      <c r="O84" s="234"/>
      <c r="P84" s="192">
        <f t="shared" si="3"/>
        <v>0</v>
      </c>
      <c r="Q84" s="219"/>
    </row>
    <row r="85" spans="1:17" s="27" customFormat="1" x14ac:dyDescent="0.2">
      <c r="A85" s="2"/>
      <c r="B85" s="455"/>
      <c r="C85" s="456"/>
      <c r="D85" s="456"/>
      <c r="E85" s="456"/>
      <c r="F85" s="456"/>
      <c r="G85" s="457"/>
      <c r="H85" s="155"/>
      <c r="I85" s="155"/>
      <c r="J85" s="151"/>
      <c r="K85" s="245"/>
      <c r="L85" s="152"/>
      <c r="M85" s="26"/>
      <c r="N85" s="218">
        <f t="shared" si="4"/>
        <v>0</v>
      </c>
      <c r="O85" s="234"/>
      <c r="P85" s="192">
        <f t="shared" si="3"/>
        <v>0</v>
      </c>
      <c r="Q85" s="190"/>
    </row>
    <row r="86" spans="1:17" s="27" customFormat="1" x14ac:dyDescent="0.2">
      <c r="A86" s="2"/>
      <c r="B86" s="455"/>
      <c r="C86" s="456"/>
      <c r="D86" s="456"/>
      <c r="E86" s="456"/>
      <c r="F86" s="456"/>
      <c r="G86" s="457"/>
      <c r="H86" s="155"/>
      <c r="I86" s="155"/>
      <c r="J86" s="151"/>
      <c r="K86" s="245"/>
      <c r="L86" s="152"/>
      <c r="M86" s="26"/>
      <c r="N86" s="220">
        <f t="shared" si="4"/>
        <v>0</v>
      </c>
      <c r="O86" s="234"/>
      <c r="P86" s="192">
        <f t="shared" si="3"/>
        <v>0</v>
      </c>
      <c r="Q86" s="190"/>
    </row>
    <row r="87" spans="1:17" s="25" customFormat="1" ht="39" customHeight="1" x14ac:dyDescent="0.2">
      <c r="A87" s="38">
        <v>4</v>
      </c>
      <c r="B87" s="497" t="s">
        <v>4</v>
      </c>
      <c r="C87" s="498"/>
      <c r="D87" s="498"/>
      <c r="E87" s="498"/>
      <c r="F87" s="498"/>
      <c r="G87" s="499"/>
      <c r="H87" s="39"/>
      <c r="I87" s="39"/>
      <c r="J87" s="40">
        <f>J88+J109+J130</f>
        <v>0</v>
      </c>
      <c r="K87" s="40"/>
      <c r="L87" s="41"/>
      <c r="M87" s="34"/>
      <c r="N87" s="33">
        <f>SUM(N88:N151)</f>
        <v>0</v>
      </c>
      <c r="O87" s="221">
        <f>SUM(O88:O151)</f>
        <v>0</v>
      </c>
      <c r="P87" s="33">
        <f>N87+O87</f>
        <v>0</v>
      </c>
      <c r="Q87" s="34"/>
    </row>
    <row r="88" spans="1:17" s="27" customFormat="1" ht="39" customHeight="1" x14ac:dyDescent="0.2">
      <c r="A88" s="18" t="s">
        <v>5</v>
      </c>
      <c r="B88" s="476" t="s">
        <v>16</v>
      </c>
      <c r="C88" s="477"/>
      <c r="D88" s="477"/>
      <c r="E88" s="477"/>
      <c r="F88" s="477"/>
      <c r="G88" s="478"/>
      <c r="H88" s="19"/>
      <c r="I88" s="19"/>
      <c r="J88" s="22">
        <f>SUM(J89:J108)</f>
        <v>0</v>
      </c>
      <c r="K88" s="22"/>
      <c r="L88" s="23"/>
      <c r="M88" s="23"/>
      <c r="N88" s="23"/>
      <c r="O88" s="235"/>
      <c r="P88" s="23"/>
      <c r="Q88" s="23"/>
    </row>
    <row r="89" spans="1:17" s="27" customFormat="1" x14ac:dyDescent="0.2">
      <c r="A89" s="2"/>
      <c r="B89" s="473"/>
      <c r="C89" s="474"/>
      <c r="D89" s="474"/>
      <c r="E89" s="474"/>
      <c r="F89" s="474"/>
      <c r="G89" s="475"/>
      <c r="H89" s="157"/>
      <c r="I89" s="157"/>
      <c r="J89" s="151"/>
      <c r="K89" s="321"/>
      <c r="L89" s="152"/>
      <c r="M89" s="26"/>
      <c r="N89" s="218">
        <f t="shared" si="4"/>
        <v>0</v>
      </c>
      <c r="O89" s="234"/>
      <c r="P89" s="190">
        <f>N89+O89</f>
        <v>0</v>
      </c>
      <c r="Q89" s="190"/>
    </row>
    <row r="90" spans="1:17" s="27" customFormat="1" x14ac:dyDescent="0.2">
      <c r="A90" s="2"/>
      <c r="B90" s="473"/>
      <c r="C90" s="474"/>
      <c r="D90" s="474"/>
      <c r="E90" s="474"/>
      <c r="F90" s="474"/>
      <c r="G90" s="475"/>
      <c r="H90" s="157"/>
      <c r="I90" s="157"/>
      <c r="J90" s="151"/>
      <c r="K90" s="321"/>
      <c r="L90" s="152"/>
      <c r="M90" s="26"/>
      <c r="N90" s="218">
        <f t="shared" si="4"/>
        <v>0</v>
      </c>
      <c r="O90" s="234"/>
      <c r="P90" s="190">
        <f t="shared" ref="P90:P108" si="5">N90+O90</f>
        <v>0</v>
      </c>
      <c r="Q90" s="190"/>
    </row>
    <row r="91" spans="1:17" s="27" customFormat="1" x14ac:dyDescent="0.2">
      <c r="A91" s="2"/>
      <c r="B91" s="455"/>
      <c r="C91" s="456"/>
      <c r="D91" s="456"/>
      <c r="E91" s="456"/>
      <c r="F91" s="456"/>
      <c r="G91" s="457"/>
      <c r="H91" s="155"/>
      <c r="I91" s="155"/>
      <c r="J91" s="151"/>
      <c r="K91" s="321"/>
      <c r="L91" s="152"/>
      <c r="M91" s="26"/>
      <c r="N91" s="218">
        <f t="shared" si="4"/>
        <v>0</v>
      </c>
      <c r="O91" s="234"/>
      <c r="P91" s="190">
        <f t="shared" si="5"/>
        <v>0</v>
      </c>
      <c r="Q91" s="190"/>
    </row>
    <row r="92" spans="1:17" s="27" customFormat="1" x14ac:dyDescent="0.2">
      <c r="A92" s="2"/>
      <c r="B92" s="455"/>
      <c r="C92" s="456"/>
      <c r="D92" s="456"/>
      <c r="E92" s="456"/>
      <c r="F92" s="456"/>
      <c r="G92" s="457"/>
      <c r="H92" s="155"/>
      <c r="I92" s="155"/>
      <c r="J92" s="151"/>
      <c r="K92" s="321"/>
      <c r="L92" s="152"/>
      <c r="M92" s="26"/>
      <c r="N92" s="218">
        <f t="shared" si="4"/>
        <v>0</v>
      </c>
      <c r="O92" s="234"/>
      <c r="P92" s="190">
        <f t="shared" si="5"/>
        <v>0</v>
      </c>
      <c r="Q92" s="190"/>
    </row>
    <row r="93" spans="1:17" s="25" customFormat="1" ht="15.75" x14ac:dyDescent="0.2">
      <c r="A93" s="2"/>
      <c r="B93" s="455"/>
      <c r="C93" s="456"/>
      <c r="D93" s="456"/>
      <c r="E93" s="456"/>
      <c r="F93" s="456"/>
      <c r="G93" s="457"/>
      <c r="H93" s="155"/>
      <c r="I93" s="155"/>
      <c r="J93" s="151"/>
      <c r="K93" s="321"/>
      <c r="L93" s="152"/>
      <c r="M93" s="26"/>
      <c r="N93" s="218">
        <f t="shared" si="4"/>
        <v>0</v>
      </c>
      <c r="O93" s="234"/>
      <c r="P93" s="190">
        <f t="shared" si="5"/>
        <v>0</v>
      </c>
      <c r="Q93" s="219"/>
    </row>
    <row r="94" spans="1:17" s="27" customFormat="1" x14ac:dyDescent="0.2">
      <c r="A94" s="2"/>
      <c r="B94" s="455"/>
      <c r="C94" s="456"/>
      <c r="D94" s="456"/>
      <c r="E94" s="456"/>
      <c r="F94" s="456"/>
      <c r="G94" s="457"/>
      <c r="H94" s="155"/>
      <c r="I94" s="155"/>
      <c r="J94" s="151"/>
      <c r="K94" s="321"/>
      <c r="L94" s="152"/>
      <c r="M94" s="26"/>
      <c r="N94" s="218">
        <f t="shared" si="4"/>
        <v>0</v>
      </c>
      <c r="O94" s="234"/>
      <c r="P94" s="190">
        <f t="shared" si="5"/>
        <v>0</v>
      </c>
      <c r="Q94" s="190"/>
    </row>
    <row r="95" spans="1:17" s="27" customFormat="1" x14ac:dyDescent="0.2">
      <c r="A95" s="2"/>
      <c r="B95" s="455"/>
      <c r="C95" s="456"/>
      <c r="D95" s="456"/>
      <c r="E95" s="456"/>
      <c r="F95" s="456"/>
      <c r="G95" s="457"/>
      <c r="H95" s="155"/>
      <c r="I95" s="155"/>
      <c r="J95" s="151"/>
      <c r="K95" s="321"/>
      <c r="L95" s="152"/>
      <c r="M95" s="26"/>
      <c r="N95" s="218">
        <f t="shared" si="4"/>
        <v>0</v>
      </c>
      <c r="O95" s="234"/>
      <c r="P95" s="190">
        <f t="shared" si="5"/>
        <v>0</v>
      </c>
      <c r="Q95" s="190"/>
    </row>
    <row r="96" spans="1:17" s="27" customFormat="1" x14ac:dyDescent="0.2">
      <c r="A96" s="2"/>
      <c r="B96" s="455"/>
      <c r="C96" s="456"/>
      <c r="D96" s="456"/>
      <c r="E96" s="456"/>
      <c r="F96" s="456"/>
      <c r="G96" s="457"/>
      <c r="H96" s="155"/>
      <c r="I96" s="155"/>
      <c r="J96" s="151"/>
      <c r="K96" s="321"/>
      <c r="L96" s="152"/>
      <c r="M96" s="26"/>
      <c r="N96" s="218">
        <f t="shared" si="4"/>
        <v>0</v>
      </c>
      <c r="O96" s="234"/>
      <c r="P96" s="190">
        <f t="shared" si="5"/>
        <v>0</v>
      </c>
      <c r="Q96" s="190"/>
    </row>
    <row r="97" spans="1:17" s="25" customFormat="1" ht="15.75" x14ac:dyDescent="0.2">
      <c r="A97" s="2"/>
      <c r="B97" s="455"/>
      <c r="C97" s="456"/>
      <c r="D97" s="456"/>
      <c r="E97" s="456"/>
      <c r="F97" s="456"/>
      <c r="G97" s="457"/>
      <c r="H97" s="155"/>
      <c r="I97" s="155"/>
      <c r="J97" s="151"/>
      <c r="K97" s="321"/>
      <c r="L97" s="152"/>
      <c r="M97" s="26"/>
      <c r="N97" s="218">
        <f t="shared" si="4"/>
        <v>0</v>
      </c>
      <c r="O97" s="234"/>
      <c r="P97" s="190">
        <f t="shared" si="5"/>
        <v>0</v>
      </c>
      <c r="Q97" s="219"/>
    </row>
    <row r="98" spans="1:17" s="29" customFormat="1" x14ac:dyDescent="0.2">
      <c r="A98" s="2"/>
      <c r="B98" s="455"/>
      <c r="C98" s="456"/>
      <c r="D98" s="456"/>
      <c r="E98" s="456"/>
      <c r="F98" s="456"/>
      <c r="G98" s="457"/>
      <c r="H98" s="155"/>
      <c r="I98" s="155"/>
      <c r="J98" s="151"/>
      <c r="K98" s="321"/>
      <c r="L98" s="152"/>
      <c r="M98" s="26"/>
      <c r="N98" s="218">
        <f t="shared" si="4"/>
        <v>0</v>
      </c>
      <c r="O98" s="234"/>
      <c r="P98" s="190">
        <f t="shared" si="5"/>
        <v>0</v>
      </c>
      <c r="Q98" s="190"/>
    </row>
    <row r="99" spans="1:17" s="29" customFormat="1" x14ac:dyDescent="0.2">
      <c r="A99" s="2"/>
      <c r="B99" s="455"/>
      <c r="C99" s="456"/>
      <c r="D99" s="456"/>
      <c r="E99" s="456"/>
      <c r="F99" s="456"/>
      <c r="G99" s="457"/>
      <c r="H99" s="155"/>
      <c r="I99" s="155"/>
      <c r="J99" s="151"/>
      <c r="K99" s="321"/>
      <c r="L99" s="152"/>
      <c r="M99" s="26"/>
      <c r="N99" s="218">
        <f t="shared" si="4"/>
        <v>0</v>
      </c>
      <c r="O99" s="234"/>
      <c r="P99" s="190">
        <f t="shared" si="5"/>
        <v>0</v>
      </c>
      <c r="Q99" s="190"/>
    </row>
    <row r="100" spans="1:17" s="27" customFormat="1" x14ac:dyDescent="0.2">
      <c r="A100" s="2"/>
      <c r="B100" s="455"/>
      <c r="C100" s="456"/>
      <c r="D100" s="456"/>
      <c r="E100" s="456"/>
      <c r="F100" s="456"/>
      <c r="G100" s="457"/>
      <c r="H100" s="155"/>
      <c r="I100" s="155"/>
      <c r="J100" s="151"/>
      <c r="K100" s="321"/>
      <c r="L100" s="152"/>
      <c r="M100" s="26"/>
      <c r="N100" s="218">
        <f t="shared" si="4"/>
        <v>0</v>
      </c>
      <c r="O100" s="234"/>
      <c r="P100" s="190">
        <f t="shared" si="5"/>
        <v>0</v>
      </c>
      <c r="Q100" s="190"/>
    </row>
    <row r="101" spans="1:17" s="27" customFormat="1" x14ac:dyDescent="0.2">
      <c r="A101" s="2"/>
      <c r="B101" s="455"/>
      <c r="C101" s="456"/>
      <c r="D101" s="456"/>
      <c r="E101" s="456"/>
      <c r="F101" s="456"/>
      <c r="G101" s="457"/>
      <c r="H101" s="155"/>
      <c r="I101" s="155"/>
      <c r="J101" s="151"/>
      <c r="K101" s="321"/>
      <c r="L101" s="152"/>
      <c r="M101" s="26"/>
      <c r="N101" s="218">
        <f t="shared" si="4"/>
        <v>0</v>
      </c>
      <c r="O101" s="234"/>
      <c r="P101" s="190">
        <f t="shared" si="5"/>
        <v>0</v>
      </c>
      <c r="Q101" s="190"/>
    </row>
    <row r="102" spans="1:17" s="27" customFormat="1" x14ac:dyDescent="0.2">
      <c r="A102" s="2"/>
      <c r="B102" s="455"/>
      <c r="C102" s="456"/>
      <c r="D102" s="456"/>
      <c r="E102" s="456"/>
      <c r="F102" s="456"/>
      <c r="G102" s="457"/>
      <c r="H102" s="155"/>
      <c r="I102" s="155"/>
      <c r="J102" s="151"/>
      <c r="K102" s="321"/>
      <c r="L102" s="152"/>
      <c r="M102" s="26"/>
      <c r="N102" s="218">
        <f t="shared" si="4"/>
        <v>0</v>
      </c>
      <c r="O102" s="234"/>
      <c r="P102" s="190">
        <f t="shared" si="5"/>
        <v>0</v>
      </c>
      <c r="Q102" s="190"/>
    </row>
    <row r="103" spans="1:17" s="25" customFormat="1" ht="15.75" x14ac:dyDescent="0.2">
      <c r="A103" s="2"/>
      <c r="B103" s="455"/>
      <c r="C103" s="456"/>
      <c r="D103" s="456"/>
      <c r="E103" s="456"/>
      <c r="F103" s="456"/>
      <c r="G103" s="457"/>
      <c r="H103" s="155"/>
      <c r="I103" s="155"/>
      <c r="J103" s="151"/>
      <c r="K103" s="321"/>
      <c r="L103" s="152"/>
      <c r="M103" s="26"/>
      <c r="N103" s="218">
        <f t="shared" si="4"/>
        <v>0</v>
      </c>
      <c r="O103" s="234"/>
      <c r="P103" s="190">
        <f t="shared" si="5"/>
        <v>0</v>
      </c>
      <c r="Q103" s="219"/>
    </row>
    <row r="104" spans="1:17" s="29" customFormat="1" x14ac:dyDescent="0.2">
      <c r="A104" s="2"/>
      <c r="B104" s="455"/>
      <c r="C104" s="456"/>
      <c r="D104" s="456"/>
      <c r="E104" s="456"/>
      <c r="F104" s="456"/>
      <c r="G104" s="457"/>
      <c r="H104" s="155"/>
      <c r="I104" s="155"/>
      <c r="J104" s="151"/>
      <c r="K104" s="321"/>
      <c r="L104" s="152"/>
      <c r="M104" s="26"/>
      <c r="N104" s="218">
        <f t="shared" si="4"/>
        <v>0</v>
      </c>
      <c r="O104" s="234"/>
      <c r="P104" s="190">
        <f t="shared" si="5"/>
        <v>0</v>
      </c>
      <c r="Q104" s="190"/>
    </row>
    <row r="105" spans="1:17" s="29" customFormat="1" x14ac:dyDescent="0.2">
      <c r="A105" s="2"/>
      <c r="B105" s="455"/>
      <c r="C105" s="456"/>
      <c r="D105" s="456"/>
      <c r="E105" s="456"/>
      <c r="F105" s="456"/>
      <c r="G105" s="457"/>
      <c r="H105" s="155"/>
      <c r="I105" s="155"/>
      <c r="J105" s="151"/>
      <c r="K105" s="321"/>
      <c r="L105" s="152"/>
      <c r="M105" s="26"/>
      <c r="N105" s="218">
        <f t="shared" si="4"/>
        <v>0</v>
      </c>
      <c r="O105" s="234"/>
      <c r="P105" s="190">
        <f t="shared" si="5"/>
        <v>0</v>
      </c>
      <c r="Q105" s="190"/>
    </row>
    <row r="106" spans="1:17" s="25" customFormat="1" ht="15.75" x14ac:dyDescent="0.2">
      <c r="A106" s="2"/>
      <c r="B106" s="455"/>
      <c r="C106" s="456"/>
      <c r="D106" s="456"/>
      <c r="E106" s="456"/>
      <c r="F106" s="456"/>
      <c r="G106" s="457"/>
      <c r="H106" s="155"/>
      <c r="I106" s="155"/>
      <c r="J106" s="151"/>
      <c r="K106" s="321"/>
      <c r="L106" s="152"/>
      <c r="M106" s="26"/>
      <c r="N106" s="218">
        <f t="shared" si="4"/>
        <v>0</v>
      </c>
      <c r="O106" s="234"/>
      <c r="P106" s="190">
        <f t="shared" si="5"/>
        <v>0</v>
      </c>
      <c r="Q106" s="219"/>
    </row>
    <row r="107" spans="1:17" s="25" customFormat="1" ht="15.75" x14ac:dyDescent="0.2">
      <c r="A107" s="2"/>
      <c r="B107" s="455"/>
      <c r="C107" s="456"/>
      <c r="D107" s="456"/>
      <c r="E107" s="456"/>
      <c r="F107" s="456"/>
      <c r="G107" s="457"/>
      <c r="H107" s="155"/>
      <c r="I107" s="155"/>
      <c r="J107" s="151"/>
      <c r="K107" s="321"/>
      <c r="L107" s="152"/>
      <c r="M107" s="26"/>
      <c r="N107" s="218">
        <f t="shared" si="4"/>
        <v>0</v>
      </c>
      <c r="O107" s="234"/>
      <c r="P107" s="190">
        <f t="shared" si="5"/>
        <v>0</v>
      </c>
      <c r="Q107" s="219"/>
    </row>
    <row r="108" spans="1:17" s="29" customFormat="1" x14ac:dyDescent="0.2">
      <c r="A108" s="2"/>
      <c r="B108" s="455"/>
      <c r="C108" s="456"/>
      <c r="D108" s="456"/>
      <c r="E108" s="456"/>
      <c r="F108" s="456"/>
      <c r="G108" s="457"/>
      <c r="H108" s="155"/>
      <c r="I108" s="155"/>
      <c r="J108" s="151"/>
      <c r="K108" s="321"/>
      <c r="L108" s="152"/>
      <c r="M108" s="26"/>
      <c r="N108" s="218">
        <f t="shared" si="4"/>
        <v>0</v>
      </c>
      <c r="O108" s="234"/>
      <c r="P108" s="190">
        <f t="shared" si="5"/>
        <v>0</v>
      </c>
      <c r="Q108" s="190"/>
    </row>
    <row r="109" spans="1:17" s="29" customFormat="1" ht="39" customHeight="1" x14ac:dyDescent="0.2">
      <c r="A109" s="18" t="s">
        <v>6</v>
      </c>
      <c r="B109" s="476" t="s">
        <v>21</v>
      </c>
      <c r="C109" s="477"/>
      <c r="D109" s="477"/>
      <c r="E109" s="477"/>
      <c r="F109" s="477"/>
      <c r="G109" s="478"/>
      <c r="H109" s="19"/>
      <c r="I109" s="19"/>
      <c r="J109" s="22">
        <f>SUM(J110:J129)</f>
        <v>0</v>
      </c>
      <c r="K109" s="22"/>
      <c r="L109" s="23"/>
      <c r="M109" s="23"/>
      <c r="N109" s="23"/>
      <c r="O109" s="235"/>
      <c r="P109" s="23"/>
      <c r="Q109" s="23"/>
    </row>
    <row r="110" spans="1:17" s="25" customFormat="1" ht="15.75" x14ac:dyDescent="0.2">
      <c r="A110" s="2"/>
      <c r="B110" s="455"/>
      <c r="C110" s="456"/>
      <c r="D110" s="456"/>
      <c r="E110" s="456"/>
      <c r="F110" s="456"/>
      <c r="G110" s="457"/>
      <c r="H110" s="153"/>
      <c r="I110" s="153"/>
      <c r="J110" s="151"/>
      <c r="K110" s="245"/>
      <c r="L110" s="152"/>
      <c r="M110" s="26"/>
      <c r="N110" s="218">
        <f t="shared" si="4"/>
        <v>0</v>
      </c>
      <c r="O110" s="234"/>
      <c r="P110" s="219">
        <f>N110+O110</f>
        <v>0</v>
      </c>
      <c r="Q110" s="219"/>
    </row>
    <row r="111" spans="1:17" s="29" customFormat="1" ht="15.75" x14ac:dyDescent="0.2">
      <c r="A111" s="2"/>
      <c r="B111" s="455"/>
      <c r="C111" s="456"/>
      <c r="D111" s="456"/>
      <c r="E111" s="456"/>
      <c r="F111" s="456"/>
      <c r="G111" s="457"/>
      <c r="H111" s="153"/>
      <c r="I111" s="153"/>
      <c r="J111" s="151"/>
      <c r="K111" s="245"/>
      <c r="L111" s="152"/>
      <c r="M111" s="26"/>
      <c r="N111" s="218">
        <f t="shared" si="4"/>
        <v>0</v>
      </c>
      <c r="O111" s="234"/>
      <c r="P111" s="219">
        <f t="shared" ref="P111:P129" si="6">N111+O111</f>
        <v>0</v>
      </c>
      <c r="Q111" s="190"/>
    </row>
    <row r="112" spans="1:17" s="29" customFormat="1" ht="15.75" x14ac:dyDescent="0.2">
      <c r="A112" s="2"/>
      <c r="B112" s="455"/>
      <c r="C112" s="456"/>
      <c r="D112" s="456"/>
      <c r="E112" s="456"/>
      <c r="F112" s="456"/>
      <c r="G112" s="457"/>
      <c r="H112" s="153"/>
      <c r="I112" s="153"/>
      <c r="J112" s="151"/>
      <c r="K112" s="245"/>
      <c r="L112" s="152"/>
      <c r="M112" s="26"/>
      <c r="N112" s="218">
        <f t="shared" si="4"/>
        <v>0</v>
      </c>
      <c r="O112" s="234"/>
      <c r="P112" s="219">
        <f t="shared" si="6"/>
        <v>0</v>
      </c>
      <c r="Q112" s="190"/>
    </row>
    <row r="113" spans="1:17" s="29" customFormat="1" ht="15.75" x14ac:dyDescent="0.2">
      <c r="A113" s="2"/>
      <c r="B113" s="455"/>
      <c r="C113" s="456"/>
      <c r="D113" s="456"/>
      <c r="E113" s="456"/>
      <c r="F113" s="456"/>
      <c r="G113" s="457"/>
      <c r="H113" s="153"/>
      <c r="I113" s="153"/>
      <c r="J113" s="151"/>
      <c r="K113" s="245"/>
      <c r="L113" s="152"/>
      <c r="M113" s="26"/>
      <c r="N113" s="218">
        <f t="shared" si="4"/>
        <v>0</v>
      </c>
      <c r="O113" s="234"/>
      <c r="P113" s="219">
        <f t="shared" si="6"/>
        <v>0</v>
      </c>
      <c r="Q113" s="190"/>
    </row>
    <row r="114" spans="1:17" s="25" customFormat="1" ht="15.75" x14ac:dyDescent="0.2">
      <c r="A114" s="2"/>
      <c r="B114" s="455"/>
      <c r="C114" s="456"/>
      <c r="D114" s="456"/>
      <c r="E114" s="456"/>
      <c r="F114" s="456"/>
      <c r="G114" s="457"/>
      <c r="H114" s="153"/>
      <c r="I114" s="153"/>
      <c r="J114" s="151"/>
      <c r="K114" s="245"/>
      <c r="L114" s="152"/>
      <c r="M114" s="26"/>
      <c r="N114" s="218">
        <f t="shared" si="4"/>
        <v>0</v>
      </c>
      <c r="O114" s="234"/>
      <c r="P114" s="219">
        <f t="shared" si="6"/>
        <v>0</v>
      </c>
      <c r="Q114" s="219"/>
    </row>
    <row r="115" spans="1:17" s="29" customFormat="1" ht="15.75" x14ac:dyDescent="0.2">
      <c r="A115" s="2"/>
      <c r="B115" s="455"/>
      <c r="C115" s="456"/>
      <c r="D115" s="456"/>
      <c r="E115" s="456"/>
      <c r="F115" s="456"/>
      <c r="G115" s="457"/>
      <c r="H115" s="153"/>
      <c r="I115" s="153"/>
      <c r="J115" s="151"/>
      <c r="K115" s="245"/>
      <c r="L115" s="152"/>
      <c r="M115" s="26"/>
      <c r="N115" s="218">
        <f t="shared" si="4"/>
        <v>0</v>
      </c>
      <c r="O115" s="234"/>
      <c r="P115" s="219">
        <f t="shared" si="6"/>
        <v>0</v>
      </c>
      <c r="Q115" s="190"/>
    </row>
    <row r="116" spans="1:17" s="29" customFormat="1" ht="15.75" x14ac:dyDescent="0.2">
      <c r="A116" s="2"/>
      <c r="B116" s="455"/>
      <c r="C116" s="456"/>
      <c r="D116" s="456"/>
      <c r="E116" s="456"/>
      <c r="F116" s="456"/>
      <c r="G116" s="457"/>
      <c r="H116" s="153"/>
      <c r="I116" s="153"/>
      <c r="J116" s="151"/>
      <c r="K116" s="245"/>
      <c r="L116" s="152"/>
      <c r="M116" s="26"/>
      <c r="N116" s="218">
        <f t="shared" si="4"/>
        <v>0</v>
      </c>
      <c r="O116" s="234"/>
      <c r="P116" s="219">
        <f t="shared" si="6"/>
        <v>0</v>
      </c>
      <c r="Q116" s="190"/>
    </row>
    <row r="117" spans="1:17" s="29" customFormat="1" ht="15.75" x14ac:dyDescent="0.2">
      <c r="A117" s="2"/>
      <c r="B117" s="455"/>
      <c r="C117" s="456"/>
      <c r="D117" s="456"/>
      <c r="E117" s="456"/>
      <c r="F117" s="456"/>
      <c r="G117" s="457"/>
      <c r="H117" s="153"/>
      <c r="I117" s="153"/>
      <c r="J117" s="151"/>
      <c r="K117" s="245"/>
      <c r="L117" s="152"/>
      <c r="M117" s="26"/>
      <c r="N117" s="218">
        <f t="shared" si="4"/>
        <v>0</v>
      </c>
      <c r="O117" s="234"/>
      <c r="P117" s="219">
        <f t="shared" si="6"/>
        <v>0</v>
      </c>
      <c r="Q117" s="190"/>
    </row>
    <row r="118" spans="1:17" s="25" customFormat="1" ht="15.75" x14ac:dyDescent="0.2">
      <c r="A118" s="2"/>
      <c r="B118" s="455"/>
      <c r="C118" s="456"/>
      <c r="D118" s="456"/>
      <c r="E118" s="456"/>
      <c r="F118" s="456"/>
      <c r="G118" s="457"/>
      <c r="H118" s="153"/>
      <c r="I118" s="153"/>
      <c r="J118" s="151"/>
      <c r="K118" s="245"/>
      <c r="L118" s="152"/>
      <c r="M118" s="26"/>
      <c r="N118" s="218">
        <f t="shared" si="4"/>
        <v>0</v>
      </c>
      <c r="O118" s="234"/>
      <c r="P118" s="219">
        <f t="shared" si="6"/>
        <v>0</v>
      </c>
      <c r="Q118" s="219"/>
    </row>
    <row r="119" spans="1:17" s="25" customFormat="1" ht="15.75" x14ac:dyDescent="0.2">
      <c r="A119" s="2"/>
      <c r="B119" s="455"/>
      <c r="C119" s="456"/>
      <c r="D119" s="456"/>
      <c r="E119" s="456"/>
      <c r="F119" s="456"/>
      <c r="G119" s="457"/>
      <c r="H119" s="153"/>
      <c r="I119" s="153"/>
      <c r="J119" s="151"/>
      <c r="K119" s="245"/>
      <c r="L119" s="152"/>
      <c r="M119" s="26"/>
      <c r="N119" s="218">
        <f t="shared" si="4"/>
        <v>0</v>
      </c>
      <c r="O119" s="234"/>
      <c r="P119" s="219">
        <f t="shared" si="6"/>
        <v>0</v>
      </c>
      <c r="Q119" s="219"/>
    </row>
    <row r="120" spans="1:17" s="29" customFormat="1" ht="15.75" x14ac:dyDescent="0.2">
      <c r="A120" s="2"/>
      <c r="B120" s="455"/>
      <c r="C120" s="456"/>
      <c r="D120" s="456"/>
      <c r="E120" s="456"/>
      <c r="F120" s="456"/>
      <c r="G120" s="457"/>
      <c r="H120" s="153"/>
      <c r="I120" s="153"/>
      <c r="J120" s="151"/>
      <c r="K120" s="245"/>
      <c r="L120" s="152"/>
      <c r="M120" s="26"/>
      <c r="N120" s="218">
        <f t="shared" si="4"/>
        <v>0</v>
      </c>
      <c r="O120" s="234"/>
      <c r="P120" s="219">
        <f t="shared" si="6"/>
        <v>0</v>
      </c>
      <c r="Q120" s="190"/>
    </row>
    <row r="121" spans="1:17" s="29" customFormat="1" ht="15.75" x14ac:dyDescent="0.2">
      <c r="A121" s="2"/>
      <c r="B121" s="455"/>
      <c r="C121" s="456"/>
      <c r="D121" s="456"/>
      <c r="E121" s="456"/>
      <c r="F121" s="456"/>
      <c r="G121" s="457"/>
      <c r="H121" s="153"/>
      <c r="I121" s="153"/>
      <c r="J121" s="151"/>
      <c r="K121" s="245"/>
      <c r="L121" s="152"/>
      <c r="M121" s="26"/>
      <c r="N121" s="218">
        <f t="shared" si="4"/>
        <v>0</v>
      </c>
      <c r="O121" s="234"/>
      <c r="P121" s="219">
        <f t="shared" si="6"/>
        <v>0</v>
      </c>
      <c r="Q121" s="190"/>
    </row>
    <row r="122" spans="1:17" s="29" customFormat="1" ht="15.75" x14ac:dyDescent="0.2">
      <c r="A122" s="2"/>
      <c r="B122" s="455"/>
      <c r="C122" s="456"/>
      <c r="D122" s="456"/>
      <c r="E122" s="456"/>
      <c r="F122" s="456"/>
      <c r="G122" s="457"/>
      <c r="H122" s="153"/>
      <c r="I122" s="153"/>
      <c r="J122" s="151"/>
      <c r="K122" s="245"/>
      <c r="L122" s="152"/>
      <c r="M122" s="26"/>
      <c r="N122" s="218">
        <f t="shared" si="4"/>
        <v>0</v>
      </c>
      <c r="O122" s="234"/>
      <c r="P122" s="219">
        <f t="shared" si="6"/>
        <v>0</v>
      </c>
      <c r="Q122" s="190"/>
    </row>
    <row r="123" spans="1:17" s="25" customFormat="1" ht="15.75" x14ac:dyDescent="0.2">
      <c r="A123" s="2"/>
      <c r="B123" s="455"/>
      <c r="C123" s="456"/>
      <c r="D123" s="456"/>
      <c r="E123" s="456"/>
      <c r="F123" s="456"/>
      <c r="G123" s="457"/>
      <c r="H123" s="153"/>
      <c r="I123" s="153"/>
      <c r="J123" s="151"/>
      <c r="K123" s="245"/>
      <c r="L123" s="152"/>
      <c r="M123" s="26"/>
      <c r="N123" s="218">
        <f t="shared" si="4"/>
        <v>0</v>
      </c>
      <c r="O123" s="234"/>
      <c r="P123" s="219">
        <f t="shared" si="6"/>
        <v>0</v>
      </c>
      <c r="Q123" s="219"/>
    </row>
    <row r="124" spans="1:17" s="29" customFormat="1" ht="15.75" x14ac:dyDescent="0.2">
      <c r="A124" s="2"/>
      <c r="B124" s="455"/>
      <c r="C124" s="456"/>
      <c r="D124" s="456"/>
      <c r="E124" s="456"/>
      <c r="F124" s="456"/>
      <c r="G124" s="457"/>
      <c r="H124" s="153"/>
      <c r="I124" s="153"/>
      <c r="J124" s="151"/>
      <c r="K124" s="245"/>
      <c r="L124" s="152"/>
      <c r="M124" s="26"/>
      <c r="N124" s="218">
        <f t="shared" si="4"/>
        <v>0</v>
      </c>
      <c r="O124" s="234"/>
      <c r="P124" s="219">
        <f t="shared" si="6"/>
        <v>0</v>
      </c>
      <c r="Q124" s="190"/>
    </row>
    <row r="125" spans="1:17" s="29" customFormat="1" ht="15.75" x14ac:dyDescent="0.2">
      <c r="A125" s="2"/>
      <c r="B125" s="455"/>
      <c r="C125" s="456"/>
      <c r="D125" s="456"/>
      <c r="E125" s="456"/>
      <c r="F125" s="456"/>
      <c r="G125" s="457"/>
      <c r="H125" s="153"/>
      <c r="I125" s="153"/>
      <c r="J125" s="151"/>
      <c r="K125" s="245"/>
      <c r="L125" s="152"/>
      <c r="M125" s="26"/>
      <c r="N125" s="218">
        <f t="shared" si="4"/>
        <v>0</v>
      </c>
      <c r="O125" s="234"/>
      <c r="P125" s="219">
        <f t="shared" si="6"/>
        <v>0</v>
      </c>
      <c r="Q125" s="190"/>
    </row>
    <row r="126" spans="1:17" s="29" customFormat="1" ht="15.75" x14ac:dyDescent="0.2">
      <c r="A126" s="2"/>
      <c r="B126" s="455"/>
      <c r="C126" s="456"/>
      <c r="D126" s="456"/>
      <c r="E126" s="456"/>
      <c r="F126" s="456"/>
      <c r="G126" s="457"/>
      <c r="H126" s="153"/>
      <c r="I126" s="153"/>
      <c r="J126" s="151"/>
      <c r="K126" s="245"/>
      <c r="L126" s="152"/>
      <c r="M126" s="26"/>
      <c r="N126" s="218">
        <f t="shared" si="4"/>
        <v>0</v>
      </c>
      <c r="O126" s="234"/>
      <c r="P126" s="219">
        <f t="shared" si="6"/>
        <v>0</v>
      </c>
      <c r="Q126" s="190"/>
    </row>
    <row r="127" spans="1:17" s="25" customFormat="1" ht="15.75" x14ac:dyDescent="0.2">
      <c r="A127" s="2"/>
      <c r="B127" s="455"/>
      <c r="C127" s="456"/>
      <c r="D127" s="456"/>
      <c r="E127" s="456"/>
      <c r="F127" s="456"/>
      <c r="G127" s="457"/>
      <c r="H127" s="155"/>
      <c r="I127" s="155"/>
      <c r="J127" s="151"/>
      <c r="K127" s="245"/>
      <c r="L127" s="152"/>
      <c r="M127" s="26"/>
      <c r="N127" s="218">
        <f t="shared" si="4"/>
        <v>0</v>
      </c>
      <c r="O127" s="234"/>
      <c r="P127" s="219">
        <f t="shared" si="6"/>
        <v>0</v>
      </c>
      <c r="Q127" s="219"/>
    </row>
    <row r="128" spans="1:17" s="29" customFormat="1" ht="15.75" x14ac:dyDescent="0.2">
      <c r="A128" s="2"/>
      <c r="B128" s="455"/>
      <c r="C128" s="456"/>
      <c r="D128" s="456"/>
      <c r="E128" s="456"/>
      <c r="F128" s="456"/>
      <c r="G128" s="457"/>
      <c r="H128" s="155"/>
      <c r="I128" s="155"/>
      <c r="J128" s="151"/>
      <c r="K128" s="245"/>
      <c r="L128" s="152"/>
      <c r="M128" s="26"/>
      <c r="N128" s="218">
        <f t="shared" si="4"/>
        <v>0</v>
      </c>
      <c r="O128" s="234"/>
      <c r="P128" s="219">
        <f t="shared" si="6"/>
        <v>0</v>
      </c>
      <c r="Q128" s="190"/>
    </row>
    <row r="129" spans="1:18" s="29" customFormat="1" ht="15.75" x14ac:dyDescent="0.2">
      <c r="A129" s="2"/>
      <c r="B129" s="455"/>
      <c r="C129" s="456"/>
      <c r="D129" s="456"/>
      <c r="E129" s="456"/>
      <c r="F129" s="456"/>
      <c r="G129" s="457"/>
      <c r="H129" s="155"/>
      <c r="I129" s="155"/>
      <c r="J129" s="151"/>
      <c r="K129" s="245"/>
      <c r="L129" s="152"/>
      <c r="M129" s="26"/>
      <c r="N129" s="218">
        <f t="shared" si="4"/>
        <v>0</v>
      </c>
      <c r="O129" s="234"/>
      <c r="P129" s="219">
        <f t="shared" si="6"/>
        <v>0</v>
      </c>
      <c r="Q129" s="190"/>
    </row>
    <row r="130" spans="1:18" s="29" customFormat="1" ht="39" customHeight="1" x14ac:dyDescent="0.2">
      <c r="A130" s="18" t="s">
        <v>9</v>
      </c>
      <c r="B130" s="476" t="s">
        <v>10</v>
      </c>
      <c r="C130" s="477"/>
      <c r="D130" s="477"/>
      <c r="E130" s="477"/>
      <c r="F130" s="477"/>
      <c r="G130" s="478"/>
      <c r="H130" s="19"/>
      <c r="I130" s="19"/>
      <c r="J130" s="22">
        <f>SUM(J131:J151)</f>
        <v>0</v>
      </c>
      <c r="K130" s="22"/>
      <c r="L130" s="23"/>
      <c r="M130" s="23"/>
      <c r="N130" s="23"/>
      <c r="O130" s="235"/>
      <c r="P130" s="23"/>
      <c r="Q130" s="23"/>
    </row>
    <row r="131" spans="1:18" s="29" customFormat="1" x14ac:dyDescent="0.2">
      <c r="A131" s="2"/>
      <c r="B131" s="473"/>
      <c r="C131" s="474"/>
      <c r="D131" s="474"/>
      <c r="E131" s="474"/>
      <c r="F131" s="474"/>
      <c r="G131" s="475"/>
      <c r="H131" s="157"/>
      <c r="I131" s="157"/>
      <c r="J131" s="151"/>
      <c r="K131" s="152"/>
      <c r="L131" s="152"/>
      <c r="M131" s="26"/>
      <c r="N131" s="218">
        <f t="shared" si="4"/>
        <v>0</v>
      </c>
      <c r="O131" s="234"/>
      <c r="P131" s="190">
        <f>N131+O131</f>
        <v>0</v>
      </c>
      <c r="Q131" s="190"/>
    </row>
    <row r="132" spans="1:18" s="29" customFormat="1" x14ac:dyDescent="0.2">
      <c r="A132" s="2"/>
      <c r="B132" s="473"/>
      <c r="C132" s="474"/>
      <c r="D132" s="474"/>
      <c r="E132" s="474"/>
      <c r="F132" s="474"/>
      <c r="G132" s="475"/>
      <c r="H132" s="157"/>
      <c r="I132" s="157"/>
      <c r="J132" s="151"/>
      <c r="K132" s="152"/>
      <c r="L132" s="152"/>
      <c r="M132" s="26"/>
      <c r="N132" s="218">
        <f t="shared" si="4"/>
        <v>0</v>
      </c>
      <c r="O132" s="234"/>
      <c r="P132" s="190">
        <f t="shared" ref="P132:P151" si="7">N132+O132</f>
        <v>0</v>
      </c>
      <c r="Q132" s="190"/>
    </row>
    <row r="133" spans="1:18" s="29" customFormat="1" x14ac:dyDescent="0.2">
      <c r="A133" s="2"/>
      <c r="B133" s="473"/>
      <c r="C133" s="474"/>
      <c r="D133" s="474"/>
      <c r="E133" s="474"/>
      <c r="F133" s="474"/>
      <c r="G133" s="475"/>
      <c r="H133" s="157"/>
      <c r="I133" s="157"/>
      <c r="J133" s="151"/>
      <c r="K133" s="152"/>
      <c r="L133" s="152"/>
      <c r="M133" s="26"/>
      <c r="N133" s="218">
        <f t="shared" ref="N133:N151" si="8">IF(M133="Yes",J133,0)</f>
        <v>0</v>
      </c>
      <c r="O133" s="234"/>
      <c r="P133" s="190">
        <f t="shared" si="7"/>
        <v>0</v>
      </c>
      <c r="Q133" s="190"/>
    </row>
    <row r="134" spans="1:18" s="29" customFormat="1" x14ac:dyDescent="0.2">
      <c r="A134" s="2"/>
      <c r="B134" s="455"/>
      <c r="C134" s="456"/>
      <c r="D134" s="456"/>
      <c r="E134" s="456"/>
      <c r="F134" s="456"/>
      <c r="G134" s="457"/>
      <c r="H134" s="155"/>
      <c r="I134" s="155"/>
      <c r="J134" s="151"/>
      <c r="K134" s="152"/>
      <c r="L134" s="152"/>
      <c r="M134" s="26"/>
      <c r="N134" s="218">
        <f t="shared" si="8"/>
        <v>0</v>
      </c>
      <c r="O134" s="234"/>
      <c r="P134" s="190">
        <f t="shared" si="7"/>
        <v>0</v>
      </c>
      <c r="Q134" s="190"/>
    </row>
    <row r="135" spans="1:18" s="29" customFormat="1" x14ac:dyDescent="0.2">
      <c r="A135" s="2"/>
      <c r="B135" s="455"/>
      <c r="C135" s="456"/>
      <c r="D135" s="456"/>
      <c r="E135" s="456"/>
      <c r="F135" s="456"/>
      <c r="G135" s="457"/>
      <c r="H135" s="155"/>
      <c r="I135" s="155"/>
      <c r="J135" s="151"/>
      <c r="K135" s="152"/>
      <c r="L135" s="152"/>
      <c r="M135" s="26"/>
      <c r="N135" s="218">
        <f t="shared" si="8"/>
        <v>0</v>
      </c>
      <c r="O135" s="234"/>
      <c r="P135" s="190">
        <f t="shared" si="7"/>
        <v>0</v>
      </c>
      <c r="Q135" s="190"/>
    </row>
    <row r="136" spans="1:18" s="28" customFormat="1" ht="15.75" x14ac:dyDescent="0.2">
      <c r="A136" s="2"/>
      <c r="B136" s="455"/>
      <c r="C136" s="456"/>
      <c r="D136" s="456"/>
      <c r="E136" s="456"/>
      <c r="F136" s="456"/>
      <c r="G136" s="457"/>
      <c r="H136" s="155"/>
      <c r="I136" s="155"/>
      <c r="J136" s="151"/>
      <c r="K136" s="152"/>
      <c r="L136" s="152"/>
      <c r="M136" s="26"/>
      <c r="N136" s="218">
        <f t="shared" si="8"/>
        <v>0</v>
      </c>
      <c r="O136" s="234"/>
      <c r="P136" s="190">
        <f t="shared" si="7"/>
        <v>0</v>
      </c>
      <c r="Q136" s="219"/>
    </row>
    <row r="137" spans="1:18" s="37" customFormat="1" ht="15.75" x14ac:dyDescent="0.2">
      <c r="A137" s="2"/>
      <c r="B137" s="455"/>
      <c r="C137" s="456"/>
      <c r="D137" s="456"/>
      <c r="E137" s="456"/>
      <c r="F137" s="456"/>
      <c r="G137" s="457"/>
      <c r="H137" s="155"/>
      <c r="I137" s="155"/>
      <c r="J137" s="151"/>
      <c r="K137" s="152"/>
      <c r="L137" s="152"/>
      <c r="M137" s="26"/>
      <c r="N137" s="218">
        <f t="shared" si="8"/>
        <v>0</v>
      </c>
      <c r="O137" s="234"/>
      <c r="P137" s="190">
        <f t="shared" si="7"/>
        <v>0</v>
      </c>
      <c r="Q137" s="219"/>
    </row>
    <row r="138" spans="1:18" s="29" customFormat="1" x14ac:dyDescent="0.2">
      <c r="A138" s="2"/>
      <c r="B138" s="455"/>
      <c r="C138" s="456"/>
      <c r="D138" s="456"/>
      <c r="E138" s="456"/>
      <c r="F138" s="456"/>
      <c r="G138" s="457"/>
      <c r="H138" s="155"/>
      <c r="I138" s="155"/>
      <c r="J138" s="151"/>
      <c r="K138" s="152"/>
      <c r="L138" s="152"/>
      <c r="M138" s="26"/>
      <c r="N138" s="218">
        <f t="shared" si="8"/>
        <v>0</v>
      </c>
      <c r="O138" s="234"/>
      <c r="P138" s="190">
        <f t="shared" si="7"/>
        <v>0</v>
      </c>
      <c r="Q138" s="190"/>
    </row>
    <row r="139" spans="1:18" s="29" customFormat="1" x14ac:dyDescent="0.2">
      <c r="A139" s="2"/>
      <c r="B139" s="455"/>
      <c r="C139" s="456"/>
      <c r="D139" s="456"/>
      <c r="E139" s="456"/>
      <c r="F139" s="456"/>
      <c r="G139" s="457"/>
      <c r="H139" s="155"/>
      <c r="I139" s="155"/>
      <c r="J139" s="151"/>
      <c r="K139" s="152"/>
      <c r="L139" s="152"/>
      <c r="M139" s="26"/>
      <c r="N139" s="218">
        <f t="shared" si="8"/>
        <v>0</v>
      </c>
      <c r="O139" s="234"/>
      <c r="P139" s="190">
        <f t="shared" si="7"/>
        <v>0</v>
      </c>
      <c r="Q139" s="190"/>
    </row>
    <row r="140" spans="1:18" s="28" customFormat="1" ht="15.75" x14ac:dyDescent="0.2">
      <c r="A140" s="2"/>
      <c r="B140" s="455"/>
      <c r="C140" s="456"/>
      <c r="D140" s="456"/>
      <c r="E140" s="456"/>
      <c r="F140" s="456"/>
      <c r="G140" s="457"/>
      <c r="H140" s="155"/>
      <c r="I140" s="155"/>
      <c r="J140" s="151"/>
      <c r="K140" s="152"/>
      <c r="L140" s="152"/>
      <c r="M140" s="26"/>
      <c r="N140" s="218">
        <f t="shared" si="8"/>
        <v>0</v>
      </c>
      <c r="O140" s="234"/>
      <c r="P140" s="190">
        <f t="shared" si="7"/>
        <v>0</v>
      </c>
      <c r="Q140" s="219"/>
    </row>
    <row r="141" spans="1:18" s="37" customFormat="1" ht="15.75" x14ac:dyDescent="0.2">
      <c r="A141" s="2"/>
      <c r="B141" s="455"/>
      <c r="C141" s="456"/>
      <c r="D141" s="456"/>
      <c r="E141" s="456"/>
      <c r="F141" s="456"/>
      <c r="G141" s="457"/>
      <c r="H141" s="155"/>
      <c r="I141" s="155"/>
      <c r="J141" s="151"/>
      <c r="K141" s="152"/>
      <c r="L141" s="152"/>
      <c r="M141" s="26"/>
      <c r="N141" s="218">
        <f t="shared" si="8"/>
        <v>0</v>
      </c>
      <c r="O141" s="234"/>
      <c r="P141" s="190">
        <f t="shared" si="7"/>
        <v>0</v>
      </c>
      <c r="Q141" s="219"/>
    </row>
    <row r="142" spans="1:18" s="13" customFormat="1" ht="18" x14ac:dyDescent="0.2">
      <c r="A142" s="2"/>
      <c r="B142" s="455"/>
      <c r="C142" s="456"/>
      <c r="D142" s="456"/>
      <c r="E142" s="456"/>
      <c r="F142" s="456"/>
      <c r="G142" s="457"/>
      <c r="H142" s="155"/>
      <c r="I142" s="155"/>
      <c r="J142" s="151"/>
      <c r="K142" s="152"/>
      <c r="L142" s="152"/>
      <c r="M142" s="26"/>
      <c r="N142" s="218">
        <f t="shared" si="8"/>
        <v>0</v>
      </c>
      <c r="O142" s="234"/>
      <c r="P142" s="190">
        <f t="shared" si="7"/>
        <v>0</v>
      </c>
      <c r="Q142" s="223"/>
      <c r="R142" s="14"/>
    </row>
    <row r="143" spans="1:18" s="13" customFormat="1" ht="18" x14ac:dyDescent="0.2">
      <c r="A143" s="2"/>
      <c r="B143" s="455"/>
      <c r="C143" s="456"/>
      <c r="D143" s="456"/>
      <c r="E143" s="456"/>
      <c r="F143" s="456"/>
      <c r="G143" s="457"/>
      <c r="H143" s="155"/>
      <c r="I143" s="155"/>
      <c r="J143" s="151"/>
      <c r="K143" s="152"/>
      <c r="L143" s="152"/>
      <c r="M143" s="26"/>
      <c r="N143" s="218">
        <f t="shared" si="8"/>
        <v>0</v>
      </c>
      <c r="O143" s="234"/>
      <c r="P143" s="190">
        <f t="shared" si="7"/>
        <v>0</v>
      </c>
      <c r="Q143" s="223"/>
      <c r="R143" s="14"/>
    </row>
    <row r="144" spans="1:18" x14ac:dyDescent="0.2">
      <c r="A144" s="2"/>
      <c r="B144" s="455"/>
      <c r="C144" s="456"/>
      <c r="D144" s="456"/>
      <c r="E144" s="456"/>
      <c r="F144" s="456"/>
      <c r="G144" s="457"/>
      <c r="H144" s="155"/>
      <c r="I144" s="155"/>
      <c r="J144" s="151"/>
      <c r="K144" s="152"/>
      <c r="L144" s="152"/>
      <c r="M144" s="26"/>
      <c r="N144" s="218">
        <f t="shared" si="8"/>
        <v>0</v>
      </c>
      <c r="O144" s="234"/>
      <c r="P144" s="190">
        <f t="shared" si="7"/>
        <v>0</v>
      </c>
      <c r="Q144" s="224"/>
    </row>
    <row r="145" spans="1:17" x14ac:dyDescent="0.2">
      <c r="A145" s="2"/>
      <c r="B145" s="455"/>
      <c r="C145" s="456"/>
      <c r="D145" s="456"/>
      <c r="E145" s="456"/>
      <c r="F145" s="456"/>
      <c r="G145" s="457"/>
      <c r="H145" s="155"/>
      <c r="I145" s="155"/>
      <c r="J145" s="151"/>
      <c r="K145" s="152"/>
      <c r="L145" s="152"/>
      <c r="M145" s="26"/>
      <c r="N145" s="218">
        <f t="shared" si="8"/>
        <v>0</v>
      </c>
      <c r="O145" s="234"/>
      <c r="P145" s="190">
        <f t="shared" si="7"/>
        <v>0</v>
      </c>
      <c r="Q145" s="224"/>
    </row>
    <row r="146" spans="1:17" x14ac:dyDescent="0.2">
      <c r="A146" s="2"/>
      <c r="B146" s="455"/>
      <c r="C146" s="456"/>
      <c r="D146" s="456"/>
      <c r="E146" s="456"/>
      <c r="F146" s="456"/>
      <c r="G146" s="457"/>
      <c r="H146" s="155"/>
      <c r="I146" s="155"/>
      <c r="J146" s="151"/>
      <c r="K146" s="152"/>
      <c r="L146" s="152"/>
      <c r="M146" s="26"/>
      <c r="N146" s="218">
        <f t="shared" si="8"/>
        <v>0</v>
      </c>
      <c r="O146" s="234"/>
      <c r="P146" s="190">
        <f t="shared" si="7"/>
        <v>0</v>
      </c>
      <c r="Q146" s="224"/>
    </row>
    <row r="147" spans="1:17" x14ac:dyDescent="0.2">
      <c r="A147" s="2"/>
      <c r="B147" s="455"/>
      <c r="C147" s="456"/>
      <c r="D147" s="456"/>
      <c r="E147" s="456"/>
      <c r="F147" s="456"/>
      <c r="G147" s="457"/>
      <c r="H147" s="155"/>
      <c r="I147" s="155"/>
      <c r="J147" s="151"/>
      <c r="K147" s="152"/>
      <c r="L147" s="152"/>
      <c r="M147" s="26"/>
      <c r="N147" s="218">
        <f t="shared" si="8"/>
        <v>0</v>
      </c>
      <c r="O147" s="234"/>
      <c r="P147" s="190">
        <f t="shared" si="7"/>
        <v>0</v>
      </c>
      <c r="Q147" s="224"/>
    </row>
    <row r="148" spans="1:17" x14ac:dyDescent="0.2">
      <c r="A148" s="2"/>
      <c r="B148" s="455"/>
      <c r="C148" s="456"/>
      <c r="D148" s="456"/>
      <c r="E148" s="456"/>
      <c r="F148" s="456"/>
      <c r="G148" s="457"/>
      <c r="H148" s="155"/>
      <c r="I148" s="155"/>
      <c r="J148" s="151"/>
      <c r="K148" s="152"/>
      <c r="L148" s="152"/>
      <c r="M148" s="26"/>
      <c r="N148" s="218">
        <f t="shared" si="8"/>
        <v>0</v>
      </c>
      <c r="O148" s="234"/>
      <c r="P148" s="190">
        <f t="shared" si="7"/>
        <v>0</v>
      </c>
      <c r="Q148" s="224"/>
    </row>
    <row r="149" spans="1:17" x14ac:dyDescent="0.2">
      <c r="A149" s="2"/>
      <c r="B149" s="455"/>
      <c r="C149" s="456"/>
      <c r="D149" s="456"/>
      <c r="E149" s="456"/>
      <c r="F149" s="456"/>
      <c r="G149" s="457"/>
      <c r="H149" s="155"/>
      <c r="I149" s="155"/>
      <c r="J149" s="151"/>
      <c r="K149" s="152"/>
      <c r="L149" s="152"/>
      <c r="M149" s="26"/>
      <c r="N149" s="218">
        <f t="shared" si="8"/>
        <v>0</v>
      </c>
      <c r="O149" s="234"/>
      <c r="P149" s="190">
        <f t="shared" si="7"/>
        <v>0</v>
      </c>
      <c r="Q149" s="224"/>
    </row>
    <row r="150" spans="1:17" x14ac:dyDescent="0.2">
      <c r="A150" s="2"/>
      <c r="B150" s="455"/>
      <c r="C150" s="456"/>
      <c r="D150" s="456"/>
      <c r="E150" s="456"/>
      <c r="F150" s="456"/>
      <c r="G150" s="457"/>
      <c r="H150" s="155"/>
      <c r="I150" s="155"/>
      <c r="J150" s="151"/>
      <c r="K150" s="152"/>
      <c r="L150" s="152"/>
      <c r="M150" s="26"/>
      <c r="N150" s="218">
        <f t="shared" si="8"/>
        <v>0</v>
      </c>
      <c r="O150" s="234"/>
      <c r="P150" s="190">
        <f t="shared" si="7"/>
        <v>0</v>
      </c>
      <c r="Q150" s="224"/>
    </row>
    <row r="151" spans="1:17" x14ac:dyDescent="0.2">
      <c r="A151" s="2"/>
      <c r="B151" s="455"/>
      <c r="C151" s="456"/>
      <c r="D151" s="456"/>
      <c r="E151" s="456"/>
      <c r="F151" s="456"/>
      <c r="G151" s="457"/>
      <c r="H151" s="155"/>
      <c r="I151" s="155"/>
      <c r="J151" s="151"/>
      <c r="K151" s="152"/>
      <c r="L151" s="152"/>
      <c r="M151" s="26"/>
      <c r="N151" s="218">
        <f t="shared" si="8"/>
        <v>0</v>
      </c>
      <c r="O151" s="234"/>
      <c r="P151" s="190">
        <f t="shared" si="7"/>
        <v>0</v>
      </c>
      <c r="Q151" s="224"/>
    </row>
    <row r="152" spans="1:17" ht="39" customHeight="1" x14ac:dyDescent="0.2">
      <c r="A152" s="11"/>
      <c r="B152" s="504" t="s">
        <v>1</v>
      </c>
      <c r="C152" s="505"/>
      <c r="D152" s="505"/>
      <c r="E152" s="505"/>
      <c r="F152" s="505"/>
      <c r="G152" s="505"/>
      <c r="H152" s="505"/>
      <c r="I152" s="75"/>
      <c r="J152" s="22">
        <f>J8+J35+J56+J87</f>
        <v>0</v>
      </c>
      <c r="K152" s="22"/>
      <c r="L152" s="22"/>
      <c r="M152" s="22"/>
      <c r="N152" s="22"/>
      <c r="O152" s="22"/>
      <c r="P152" s="22">
        <f>SUM(P8+P35+P56+P87)</f>
        <v>0</v>
      </c>
      <c r="Q152" s="22"/>
    </row>
    <row r="153" spans="1:17" ht="39" customHeight="1" x14ac:dyDescent="0.2">
      <c r="A153" s="31">
        <v>5</v>
      </c>
      <c r="B153" s="479" t="s">
        <v>152</v>
      </c>
      <c r="C153" s="480"/>
      <c r="D153" s="480"/>
      <c r="E153" s="480"/>
      <c r="F153" s="480"/>
      <c r="G153" s="481"/>
      <c r="H153" s="36"/>
      <c r="I153" s="36"/>
      <c r="J153" s="33">
        <f>J154</f>
        <v>0</v>
      </c>
      <c r="K153" s="33"/>
      <c r="L153" s="34"/>
      <c r="M153" s="226"/>
      <c r="N153" s="188">
        <f>IF(M153="Yes",J153,0)</f>
        <v>0</v>
      </c>
      <c r="O153" s="234"/>
      <c r="P153" s="225">
        <f>N153+O153</f>
        <v>0</v>
      </c>
      <c r="Q153" s="228"/>
    </row>
    <row r="154" spans="1:17" ht="64.5" customHeight="1" x14ac:dyDescent="0.2">
      <c r="A154" s="2"/>
      <c r="B154" s="518" t="s">
        <v>136</v>
      </c>
      <c r="C154" s="519"/>
      <c r="D154" s="519"/>
      <c r="E154" s="519"/>
      <c r="F154" s="519"/>
      <c r="G154" s="519"/>
      <c r="H154" s="158"/>
      <c r="I154" s="158"/>
      <c r="J154" s="151"/>
      <c r="K154" s="159"/>
      <c r="L154" s="160"/>
      <c r="M154" s="160"/>
      <c r="N154" s="160"/>
      <c r="O154" s="160"/>
      <c r="P154" s="160"/>
      <c r="Q154" s="160"/>
    </row>
    <row r="155" spans="1:17" ht="23.25" x14ac:dyDescent="0.2">
      <c r="A155" s="11"/>
      <c r="B155" s="502" t="s">
        <v>0</v>
      </c>
      <c r="C155" s="503"/>
      <c r="D155" s="503"/>
      <c r="E155" s="503"/>
      <c r="F155" s="503"/>
      <c r="G155" s="503"/>
      <c r="H155" s="503"/>
      <c r="I155" s="503"/>
      <c r="J155" s="12">
        <f>J152+J153</f>
        <v>0</v>
      </c>
      <c r="K155" s="12"/>
      <c r="L155" s="10"/>
      <c r="M155" s="22"/>
      <c r="N155" s="22"/>
      <c r="O155" s="22"/>
      <c r="P155" s="22">
        <f>P152+P153</f>
        <v>0</v>
      </c>
      <c r="Q155" s="22"/>
    </row>
    <row r="156" spans="1:17" s="4" customFormat="1" ht="23.25" x14ac:dyDescent="0.2">
      <c r="A156" s="69"/>
      <c r="B156" s="70"/>
      <c r="C156" s="70"/>
      <c r="D156" s="70"/>
      <c r="E156" s="70"/>
      <c r="F156" s="70"/>
      <c r="G156" s="70"/>
      <c r="H156" s="70"/>
      <c r="I156" s="70"/>
      <c r="J156" s="71"/>
      <c r="K156" s="71"/>
      <c r="L156" s="72"/>
      <c r="M156" s="73"/>
    </row>
    <row r="157" spans="1:17" ht="18" x14ac:dyDescent="0.25">
      <c r="A157" s="60"/>
      <c r="B157" s="65"/>
      <c r="C157" s="61"/>
      <c r="D157" s="61"/>
      <c r="E157" s="61"/>
      <c r="F157" s="62"/>
      <c r="G157" s="61"/>
      <c r="H157" s="61"/>
      <c r="I157" s="61"/>
      <c r="J157" s="63"/>
      <c r="K157" s="63"/>
      <c r="L157" s="63"/>
      <c r="M157" s="73"/>
    </row>
    <row r="158" spans="1:17" ht="22.5" x14ac:dyDescent="0.3">
      <c r="A158" s="64"/>
      <c r="C158" s="65"/>
      <c r="D158" s="66"/>
      <c r="E158" s="515"/>
      <c r="F158" s="515"/>
      <c r="G158" s="515"/>
      <c r="H158" s="515"/>
      <c r="I158" s="515"/>
      <c r="J158" s="63"/>
      <c r="K158" s="63"/>
      <c r="L158" s="63"/>
      <c r="M158" s="73"/>
    </row>
    <row r="159" spans="1:17" customFormat="1" ht="30" customHeight="1" x14ac:dyDescent="0.2">
      <c r="A159" s="370" t="s">
        <v>91</v>
      </c>
      <c r="B159" s="513"/>
      <c r="C159" s="513"/>
      <c r="D159" s="513"/>
      <c r="E159" s="513"/>
      <c r="F159" s="513"/>
      <c r="G159" s="514"/>
    </row>
    <row r="160" spans="1:17" s="45" customFormat="1" ht="18.75" thickBot="1" x14ac:dyDescent="0.25">
      <c r="A160" s="43"/>
      <c r="B160" s="44"/>
      <c r="C160" s="44"/>
      <c r="D160" s="44"/>
      <c r="E160" s="44"/>
      <c r="F160" s="44"/>
      <c r="G160" s="44"/>
      <c r="I160" s="46"/>
    </row>
    <row r="161" spans="1:13" s="42" customFormat="1" ht="52.5" customHeight="1" thickBot="1" x14ac:dyDescent="0.25">
      <c r="A161" s="77"/>
      <c r="B161" s="302" t="s">
        <v>83</v>
      </c>
      <c r="C161" s="510"/>
      <c r="D161" s="511"/>
      <c r="E161" s="511"/>
      <c r="F161" s="511"/>
      <c r="G161" s="512"/>
    </row>
    <row r="162" spans="1:13" s="42" customFormat="1" ht="18.75" thickBot="1" x14ac:dyDescent="0.25">
      <c r="A162" s="80"/>
      <c r="B162" s="49"/>
      <c r="C162" s="50"/>
      <c r="D162" s="51"/>
      <c r="E162" s="47"/>
      <c r="F162" s="47"/>
      <c r="G162" s="47"/>
    </row>
    <row r="163" spans="1:13" s="42" customFormat="1" ht="54.75" customHeight="1" thickBot="1" x14ac:dyDescent="0.25">
      <c r="A163" s="80"/>
      <c r="B163" s="52" t="s">
        <v>84</v>
      </c>
      <c r="C163" s="510"/>
      <c r="D163" s="511"/>
      <c r="E163" s="511"/>
      <c r="F163" s="511"/>
      <c r="G163" s="512"/>
    </row>
    <row r="164" spans="1:13" s="42" customFormat="1" ht="16.5" thickBot="1" x14ac:dyDescent="0.25">
      <c r="A164" s="80"/>
      <c r="B164" s="53"/>
      <c r="C164" s="54"/>
      <c r="D164" s="55"/>
      <c r="E164" s="56"/>
      <c r="F164" s="56"/>
      <c r="G164" s="56"/>
    </row>
    <row r="165" spans="1:13" s="42" customFormat="1" ht="53.25" customHeight="1" thickBot="1" x14ac:dyDescent="0.25">
      <c r="A165" s="80"/>
      <c r="B165" s="52" t="s">
        <v>85</v>
      </c>
      <c r="C165" s="510"/>
      <c r="D165" s="511"/>
      <c r="E165" s="511"/>
      <c r="F165" s="511"/>
      <c r="G165" s="512"/>
    </row>
    <row r="166" spans="1:13" s="42" customFormat="1" ht="16.5" thickBot="1" x14ac:dyDescent="0.25">
      <c r="A166" s="80"/>
      <c r="B166" s="53"/>
      <c r="C166" s="54"/>
      <c r="D166" s="55"/>
      <c r="E166" s="56"/>
      <c r="F166" s="56"/>
      <c r="G166" s="56"/>
    </row>
    <row r="167" spans="1:13" s="42" customFormat="1" ht="52.5" customHeight="1" thickBot="1" x14ac:dyDescent="0.25">
      <c r="A167" s="80"/>
      <c r="B167" s="52" t="s">
        <v>86</v>
      </c>
      <c r="C167" s="510"/>
      <c r="D167" s="511"/>
      <c r="E167" s="511"/>
      <c r="F167" s="511"/>
      <c r="G167" s="512"/>
    </row>
    <row r="168" spans="1:13" s="42" customFormat="1" ht="16.5" thickBot="1" x14ac:dyDescent="0.25">
      <c r="A168" s="80"/>
      <c r="B168" s="53"/>
      <c r="C168" s="54"/>
      <c r="D168" s="55"/>
      <c r="E168" s="56"/>
      <c r="F168" s="56"/>
      <c r="G168" s="56"/>
    </row>
    <row r="169" spans="1:13" s="42" customFormat="1" ht="52.5" customHeight="1" thickBot="1" x14ac:dyDescent="0.25">
      <c r="A169" s="80"/>
      <c r="B169" s="52" t="s">
        <v>87</v>
      </c>
      <c r="C169" s="510"/>
      <c r="D169" s="511"/>
      <c r="E169" s="511"/>
      <c r="F169" s="511"/>
      <c r="G169" s="512"/>
    </row>
    <row r="170" spans="1:13" s="42" customFormat="1" ht="18.75" thickBot="1" x14ac:dyDescent="0.25">
      <c r="A170" s="81"/>
      <c r="B170" s="49"/>
      <c r="C170" s="50"/>
      <c r="D170" s="57"/>
      <c r="E170" s="47"/>
      <c r="F170" s="47"/>
      <c r="G170" s="47"/>
    </row>
    <row r="171" spans="1:13" s="4" customFormat="1" ht="35.25" thickBot="1" x14ac:dyDescent="0.25">
      <c r="A171" s="69"/>
      <c r="B171" s="48" t="s">
        <v>141</v>
      </c>
      <c r="C171" s="517">
        <f>C161+C163+C165+C167+C169</f>
        <v>0</v>
      </c>
      <c r="D171" s="517"/>
      <c r="E171" s="517"/>
      <c r="F171" s="517"/>
      <c r="G171" s="517"/>
      <c r="H171" s="42"/>
      <c r="I171" s="42"/>
      <c r="J171" s="42"/>
      <c r="K171" s="42"/>
    </row>
    <row r="172" spans="1:13" ht="18" x14ac:dyDescent="0.25">
      <c r="A172" s="68"/>
      <c r="B172" s="174"/>
      <c r="C172" s="175"/>
      <c r="D172" s="175"/>
      <c r="E172" s="176"/>
      <c r="F172" s="176"/>
      <c r="G172" s="176"/>
      <c r="H172" s="176"/>
      <c r="I172" s="176"/>
      <c r="J172" s="62"/>
      <c r="K172" s="62"/>
    </row>
    <row r="173" spans="1:13" ht="18" x14ac:dyDescent="0.25">
      <c r="A173" s="60"/>
      <c r="B173" s="65" t="s">
        <v>68</v>
      </c>
      <c r="C173" s="61"/>
      <c r="D173" s="61"/>
      <c r="E173" s="61"/>
      <c r="F173" s="62"/>
      <c r="G173" s="61"/>
      <c r="H173" s="61"/>
      <c r="I173" s="61"/>
      <c r="J173" s="62"/>
      <c r="K173" s="62"/>
      <c r="M173" s="73"/>
    </row>
    <row r="174" spans="1:13" ht="22.5" x14ac:dyDescent="0.3">
      <c r="A174" s="64"/>
      <c r="C174" s="65"/>
      <c r="D174" s="66" t="s">
        <v>69</v>
      </c>
      <c r="E174" s="515" t="s">
        <v>70</v>
      </c>
      <c r="F174" s="515"/>
      <c r="G174" s="515"/>
      <c r="H174" s="515"/>
      <c r="I174" s="515"/>
      <c r="J174" s="62"/>
      <c r="K174" s="62"/>
      <c r="M174" s="73"/>
    </row>
    <row r="175" spans="1:13" ht="18" x14ac:dyDescent="0.25">
      <c r="A175" s="60"/>
      <c r="B175" s="67"/>
      <c r="C175" s="67"/>
      <c r="D175" s="67"/>
      <c r="E175" s="67"/>
      <c r="F175" s="67"/>
      <c r="G175" s="67"/>
      <c r="H175" s="67"/>
      <c r="I175" s="67"/>
      <c r="J175" s="62"/>
      <c r="K175" s="62"/>
    </row>
    <row r="176" spans="1:13" ht="13.5" x14ac:dyDescent="0.2">
      <c r="A176" s="68"/>
      <c r="B176" s="506" t="s">
        <v>71</v>
      </c>
      <c r="C176" s="507" t="s">
        <v>72</v>
      </c>
      <c r="D176" s="507"/>
      <c r="E176" s="508"/>
      <c r="F176" s="508"/>
      <c r="G176" s="508"/>
      <c r="H176" s="508"/>
      <c r="I176" s="508"/>
      <c r="J176" s="509"/>
      <c r="K176" s="509"/>
    </row>
    <row r="177" spans="1:11" ht="13.5" x14ac:dyDescent="0.2">
      <c r="A177" s="68"/>
      <c r="B177" s="506"/>
      <c r="C177" s="507"/>
      <c r="D177" s="507"/>
      <c r="E177" s="508"/>
      <c r="F177" s="508"/>
      <c r="G177" s="508"/>
      <c r="H177" s="508"/>
      <c r="I177" s="508"/>
      <c r="J177" s="509"/>
      <c r="K177" s="509"/>
    </row>
    <row r="178" spans="1:11" ht="13.5" x14ac:dyDescent="0.2">
      <c r="A178" s="68"/>
      <c r="B178" s="506"/>
      <c r="C178" s="507"/>
      <c r="D178" s="507"/>
      <c r="E178" s="508"/>
      <c r="F178" s="508"/>
      <c r="G178" s="508"/>
      <c r="H178" s="508"/>
      <c r="I178" s="508"/>
      <c r="J178" s="509"/>
      <c r="K178" s="509"/>
    </row>
    <row r="179" spans="1:11" ht="18" x14ac:dyDescent="0.25">
      <c r="A179" s="68"/>
      <c r="B179" s="65" t="s">
        <v>75</v>
      </c>
      <c r="C179" s="65"/>
      <c r="D179" s="175"/>
      <c r="E179" s="176"/>
      <c r="F179" s="176"/>
      <c r="G179" s="176"/>
      <c r="H179" s="176"/>
      <c r="I179" s="176"/>
      <c r="J179" s="62"/>
      <c r="K179" s="62"/>
    </row>
    <row r="180" spans="1:11" ht="22.5" x14ac:dyDescent="0.3">
      <c r="A180" s="64"/>
      <c r="D180" s="66" t="s">
        <v>69</v>
      </c>
      <c r="E180" s="515" t="s">
        <v>73</v>
      </c>
      <c r="F180" s="515"/>
      <c r="G180" s="515"/>
      <c r="H180" s="515"/>
      <c r="I180" s="515"/>
      <c r="J180" s="62"/>
      <c r="K180" s="62"/>
    </row>
    <row r="181" spans="1:11" ht="18.75" x14ac:dyDescent="0.25">
      <c r="A181" s="60"/>
      <c r="B181" s="67"/>
      <c r="C181" s="67"/>
      <c r="D181" s="67"/>
      <c r="E181" s="516" t="s">
        <v>74</v>
      </c>
      <c r="F181" s="516"/>
      <c r="G181" s="516"/>
      <c r="H181" s="516"/>
      <c r="I181" s="516"/>
      <c r="J181" s="62"/>
      <c r="K181" s="62"/>
    </row>
    <row r="182" spans="1:11" ht="13.5" x14ac:dyDescent="0.2">
      <c r="A182" s="68"/>
    </row>
    <row r="183" spans="1:11" ht="13.5" x14ac:dyDescent="0.2">
      <c r="A183" s="68"/>
      <c r="B183" s="506" t="s">
        <v>71</v>
      </c>
      <c r="C183" s="507" t="s">
        <v>132</v>
      </c>
      <c r="D183" s="507"/>
      <c r="E183" s="508"/>
      <c r="F183" s="508"/>
      <c r="G183" s="508"/>
      <c r="H183" s="508"/>
      <c r="I183" s="508"/>
      <c r="J183" s="509"/>
      <c r="K183" s="509"/>
    </row>
    <row r="184" spans="1:11" x14ac:dyDescent="0.2">
      <c r="B184" s="506"/>
      <c r="C184" s="507"/>
      <c r="D184" s="507"/>
      <c r="E184" s="508"/>
      <c r="F184" s="508"/>
      <c r="G184" s="508"/>
      <c r="H184" s="508"/>
      <c r="I184" s="508"/>
      <c r="J184" s="509"/>
      <c r="K184" s="509"/>
    </row>
    <row r="185" spans="1:11" x14ac:dyDescent="0.2">
      <c r="B185" s="506"/>
      <c r="C185" s="507"/>
      <c r="D185" s="507"/>
      <c r="E185" s="508"/>
      <c r="F185" s="508"/>
      <c r="G185" s="508"/>
      <c r="H185" s="508"/>
      <c r="I185" s="508"/>
      <c r="J185" s="509"/>
      <c r="K185" s="509"/>
    </row>
  </sheetData>
  <sheetProtection algorithmName="SHA-512" hashValue="NNeL2Ec2aK11m80SuFkca9+oa4b/P34goGBG+87U1/Fw6NO8aY4/d0jdVsW8vuwvJ3KmipIMk9AzL3HyYXaS4A==" saltValue="IY3BwXo7/vVYxjQr3ZIv3A==" spinCount="100000" sheet="1" formatCells="0" insertRows="0" deleteRows="0"/>
  <protectedRanges>
    <protectedRange sqref="R104:XFD105 R111:XFD113 R124:XFD126 R120:XFD122 R128:XFD135 L154 R108:XFD109 R89:XFD92 R98:XFD102 R94:XFD96 A114:I129 R115:XFD117 R138:XFD139 A131:I151 A154 K131:L151 L110:L129 H154:I154" name="Plage3"/>
    <protectedRange sqref="A57:I86 R50:XFD62 R75:XFD78 R42:XFD48 R88:XFD90 R14:XFD16 R19:XFD21 R67:XFD67 R69:XFD73 R80:XFD82 R85:XFD86 A10:I34 R23:XFD25 R27:XFD29 R32:XFD40 A36:I55 A89:I108 A119:I120 A110:I115 L89:L108 L57:L86 L36:L55 L10:L34 R9:XFD11" name="Plage2"/>
    <protectedRange sqref="J154:K154 J10:J34 J89:J108 J131:J151 J110:K129 J36:K55 J57:K86" name="Plage2_1"/>
    <protectedRange sqref="O104:O105 O111:O113 O124:O126 O120:O122 O109:Q109 O89:Q89 O98:O102 O94:O96 O115:O117 O138:O139 M131:M151 M114:M129 O130:Q131 Q104:Q105 O108 Q108 O90:O92 Q90:Q92 Q98:Q102 Q94:Q96 P90:P108 Q111:Q113 Q124:Q126 Q120:Q122 Q115:Q117 O128:O129 Q128:Q129 Q138:Q139 O132:O135 Q132:Q135 P132:P151" name="Plage3_1"/>
    <protectedRange sqref="O50:O55 O75:O78 O42:O48 O14:O16 O19:O21 O67 O69:O73 O80:O82 O85:O86 O23:O25 O27:O29 M110:M115 M119:M120 M89:M108 M57:M86 M36:M55 M10:M34 P90:P108 O32:O34 O36:Q36 P35:Q35 O57:Q57 P56:Q56 O88:Q89 O9:Q10 Q14:Q16 Q19:Q21 Q23:Q25 Q27:Q29 O11 Q11 Q32:Q34 P11:P34 Q50:Q55 Q42:Q48 O37:O40 Q37:Q40 P37:P55 Q75:Q78 Q67 Q69:Q73 Q80:Q82 Q85:Q86 O58:O62 Q58:Q62 P58:P86 O90 Q90" name="Plage2_2"/>
    <protectedRange sqref="M153:M154" name="Plage3_1_1"/>
    <protectedRange sqref="B154:G154" name="Plage3_2"/>
  </protectedRanges>
  <dataConsolidate link="1"/>
  <mergeCells count="179">
    <mergeCell ref="C169:G169"/>
    <mergeCell ref="C171:G171"/>
    <mergeCell ref="E174:I174"/>
    <mergeCell ref="B176:B178"/>
    <mergeCell ref="C176:K178"/>
    <mergeCell ref="B138:G138"/>
    <mergeCell ref="B127:G127"/>
    <mergeCell ref="B128:G128"/>
    <mergeCell ref="B129:G129"/>
    <mergeCell ref="C167:G167"/>
    <mergeCell ref="B145:G145"/>
    <mergeCell ref="B146:G146"/>
    <mergeCell ref="B147:G147"/>
    <mergeCell ref="B148:G148"/>
    <mergeCell ref="B149:G149"/>
    <mergeCell ref="B150:G150"/>
    <mergeCell ref="B139:G139"/>
    <mergeCell ref="B140:G140"/>
    <mergeCell ref="B141:G141"/>
    <mergeCell ref="B142:G142"/>
    <mergeCell ref="B143:G143"/>
    <mergeCell ref="B144:G144"/>
    <mergeCell ref="B130:G130"/>
    <mergeCell ref="B131:G131"/>
    <mergeCell ref="E180:I180"/>
    <mergeCell ref="E181:I181"/>
    <mergeCell ref="B183:B185"/>
    <mergeCell ref="C183:K185"/>
    <mergeCell ref="M5:M7"/>
    <mergeCell ref="N5:N7"/>
    <mergeCell ref="O5:O7"/>
    <mergeCell ref="P5:P7"/>
    <mergeCell ref="Q5:Q7"/>
    <mergeCell ref="A159:G159"/>
    <mergeCell ref="C161:G161"/>
    <mergeCell ref="C163:G163"/>
    <mergeCell ref="C165:G165"/>
    <mergeCell ref="B151:G151"/>
    <mergeCell ref="B152:H152"/>
    <mergeCell ref="B153:G153"/>
    <mergeCell ref="B154:G154"/>
    <mergeCell ref="B155:I155"/>
    <mergeCell ref="E158:I158"/>
    <mergeCell ref="B133:G133"/>
    <mergeCell ref="B134:G134"/>
    <mergeCell ref="B135:G135"/>
    <mergeCell ref="B136:G136"/>
    <mergeCell ref="B137:G137"/>
    <mergeCell ref="B132:G132"/>
    <mergeCell ref="B121:G121"/>
    <mergeCell ref="B122:G122"/>
    <mergeCell ref="B123:G123"/>
    <mergeCell ref="B124:G124"/>
    <mergeCell ref="B125:G125"/>
    <mergeCell ref="B126:G126"/>
    <mergeCell ref="B115:G115"/>
    <mergeCell ref="B116:G116"/>
    <mergeCell ref="B117:G117"/>
    <mergeCell ref="B118:G118"/>
    <mergeCell ref="B119:G119"/>
    <mergeCell ref="B120:G120"/>
    <mergeCell ref="B109:G109"/>
    <mergeCell ref="B110:G110"/>
    <mergeCell ref="B111:G111"/>
    <mergeCell ref="B112:G112"/>
    <mergeCell ref="B113:G113"/>
    <mergeCell ref="B114:G114"/>
    <mergeCell ref="B103:G103"/>
    <mergeCell ref="B104:G104"/>
    <mergeCell ref="B105:G105"/>
    <mergeCell ref="B106:G106"/>
    <mergeCell ref="B107:G107"/>
    <mergeCell ref="B108:G108"/>
    <mergeCell ref="B97:G97"/>
    <mergeCell ref="B98:G98"/>
    <mergeCell ref="B99:G99"/>
    <mergeCell ref="B100:G100"/>
    <mergeCell ref="B101:G101"/>
    <mergeCell ref="B102:G102"/>
    <mergeCell ref="B91:G91"/>
    <mergeCell ref="B92:G92"/>
    <mergeCell ref="B93:G93"/>
    <mergeCell ref="B94:G94"/>
    <mergeCell ref="B95:G95"/>
    <mergeCell ref="B96:G96"/>
    <mergeCell ref="B86:G86"/>
    <mergeCell ref="B87:G87"/>
    <mergeCell ref="B88:G88"/>
    <mergeCell ref="B89:G89"/>
    <mergeCell ref="B90:G90"/>
    <mergeCell ref="B80:G80"/>
    <mergeCell ref="B81:G81"/>
    <mergeCell ref="B82:G82"/>
    <mergeCell ref="B83:G83"/>
    <mergeCell ref="B84:G84"/>
    <mergeCell ref="B85:G85"/>
    <mergeCell ref="B74:G74"/>
    <mergeCell ref="B75:G75"/>
    <mergeCell ref="B76:G76"/>
    <mergeCell ref="B77:G77"/>
    <mergeCell ref="B78:G78"/>
    <mergeCell ref="B79:G79"/>
    <mergeCell ref="B68:G68"/>
    <mergeCell ref="B69:G69"/>
    <mergeCell ref="B70:G70"/>
    <mergeCell ref="B71:G71"/>
    <mergeCell ref="B72:G72"/>
    <mergeCell ref="B73:G73"/>
    <mergeCell ref="B62:G62"/>
    <mergeCell ref="B63:G63"/>
    <mergeCell ref="B64:G64"/>
    <mergeCell ref="B65:G65"/>
    <mergeCell ref="B66:G66"/>
    <mergeCell ref="B67:G67"/>
    <mergeCell ref="B56:G56"/>
    <mergeCell ref="B57:G57"/>
    <mergeCell ref="B58:G58"/>
    <mergeCell ref="B59:G59"/>
    <mergeCell ref="B60:G60"/>
    <mergeCell ref="B61:G61"/>
    <mergeCell ref="B50:G50"/>
    <mergeCell ref="B51:G51"/>
    <mergeCell ref="B52:G52"/>
    <mergeCell ref="B53:G53"/>
    <mergeCell ref="B54:G54"/>
    <mergeCell ref="B55:G55"/>
    <mergeCell ref="B44:G44"/>
    <mergeCell ref="B45:G45"/>
    <mergeCell ref="B46:G46"/>
    <mergeCell ref="B47:G47"/>
    <mergeCell ref="B48:G48"/>
    <mergeCell ref="B49:G49"/>
    <mergeCell ref="B38:G38"/>
    <mergeCell ref="B39:G39"/>
    <mergeCell ref="B40:G40"/>
    <mergeCell ref="B41:G41"/>
    <mergeCell ref="B42:G42"/>
    <mergeCell ref="B43:G43"/>
    <mergeCell ref="B32:G32"/>
    <mergeCell ref="B33:G33"/>
    <mergeCell ref="B34:G34"/>
    <mergeCell ref="B35:G35"/>
    <mergeCell ref="B36:G36"/>
    <mergeCell ref="B37:G37"/>
    <mergeCell ref="B20:G20"/>
    <mergeCell ref="B21:G21"/>
    <mergeCell ref="B26:G26"/>
    <mergeCell ref="B27:G27"/>
    <mergeCell ref="B28:G28"/>
    <mergeCell ref="B29:G29"/>
    <mergeCell ref="B30:G30"/>
    <mergeCell ref="B31:G31"/>
    <mergeCell ref="B23:G23"/>
    <mergeCell ref="B24:G24"/>
    <mergeCell ref="B25:G25"/>
    <mergeCell ref="B22:G22"/>
    <mergeCell ref="A1:L1"/>
    <mergeCell ref="A2:F2"/>
    <mergeCell ref="G2:L2"/>
    <mergeCell ref="A3:F3"/>
    <mergeCell ref="G3:L3"/>
    <mergeCell ref="A4:F4"/>
    <mergeCell ref="H5:H7"/>
    <mergeCell ref="I5:I7"/>
    <mergeCell ref="J5:J6"/>
    <mergeCell ref="K5:K6"/>
    <mergeCell ref="L5:L7"/>
    <mergeCell ref="B14:G14"/>
    <mergeCell ref="B15:G15"/>
    <mergeCell ref="B16:G16"/>
    <mergeCell ref="B17:G17"/>
    <mergeCell ref="B18:G18"/>
    <mergeCell ref="B19:G19"/>
    <mergeCell ref="B8:G8"/>
    <mergeCell ref="B9:G9"/>
    <mergeCell ref="B10:G10"/>
    <mergeCell ref="B11:G11"/>
    <mergeCell ref="B12:G12"/>
    <mergeCell ref="B13:G13"/>
  </mergeCells>
  <conditionalFormatting sqref="J153">
    <cfRule type="cellIs" dxfId="3" priority="5" operator="greaterThan">
      <formula>$J$152*0.07</formula>
    </cfRule>
  </conditionalFormatting>
  <conditionalFormatting sqref="E162:G162 E170:G170">
    <cfRule type="cellIs" dxfId="2" priority="4" stopIfTrue="1" operator="equal">
      <formula>"ERROR"</formula>
    </cfRule>
  </conditionalFormatting>
  <conditionalFormatting sqref="E164:G164 E166:G166 E168:G168">
    <cfRule type="cellIs" dxfId="1" priority="3" stopIfTrue="1" operator="equal">
      <formula>"ERROR"</formula>
    </cfRule>
  </conditionalFormatting>
  <conditionalFormatting sqref="A159">
    <cfRule type="cellIs" dxfId="0" priority="2" stopIfTrue="1" operator="equal">
      <formula>"ERROR"</formula>
    </cfRule>
  </conditionalFormatting>
  <dataValidations count="3">
    <dataValidation type="list" allowBlank="1" showInputMessage="1" showErrorMessage="1" sqref="K131:K151 M57:M86 M10:M34 M89:M108 M110:M129 M131:M151 M36:M55 M153">
      <formula1>"Yes, No"</formula1>
    </dataValidation>
    <dataValidation type="list" allowBlank="1" showInputMessage="1" showErrorMessage="1" sqref="K36:K55 K57:K86 K110:K129 K89:K108 K10:K34">
      <formula1>"Yes,No"</formula1>
    </dataValidation>
    <dataValidation type="custom" allowBlank="1" showInputMessage="1" showErrorMessage="1" error="Only two decimals" sqref="C169:G169 C163:G163">
      <formula1>EXACT(C163,TRUNC(C163,2))</formula1>
    </dataValidation>
  </dataValidations>
  <printOptions horizontalCentered="1"/>
  <pageMargins left="0.23622047244094491" right="0.23622047244094491" top="0.74803149606299213" bottom="0.74803149606299213" header="0.31496062992125984" footer="0.31496062992125984"/>
  <pageSetup paperSize="9" scale="40" fitToHeight="24" orientation="portrait" r:id="rId1"/>
  <headerFooter alignWithMargins="0">
    <oddFooter>&amp;RPage &amp;P</oddFooter>
  </headerFooter>
  <colBreaks count="1" manualBreakCount="1">
    <brk id="12" max="194" man="1"/>
  </col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3"/>
  <sheetViews>
    <sheetView zoomScale="80" zoomScaleNormal="80" workbookViewId="0">
      <selection activeCell="K15" sqref="K15"/>
    </sheetView>
  </sheetViews>
  <sheetFormatPr defaultColWidth="9.140625" defaultRowHeight="12.75" x14ac:dyDescent="0.2"/>
  <cols>
    <col min="1" max="1" width="12.42578125" style="279" customWidth="1"/>
    <col min="2" max="2" width="49.28515625" style="279" customWidth="1"/>
    <col min="3" max="3" width="17.42578125" style="279" customWidth="1"/>
    <col min="4" max="4" width="18" style="279" customWidth="1"/>
    <col min="5" max="6" width="14.42578125" style="279" customWidth="1"/>
    <col min="7" max="7" width="15.28515625" style="279" customWidth="1"/>
    <col min="8" max="8" width="9.140625" style="279"/>
    <col min="9" max="9" width="17" style="279" customWidth="1"/>
    <col min="10" max="10" width="31.42578125" style="279" customWidth="1"/>
    <col min="11" max="11" width="17" style="279" customWidth="1"/>
    <col min="12" max="12" width="17.7109375" style="279" customWidth="1"/>
    <col min="13" max="16384" width="9.140625" style="279"/>
  </cols>
  <sheetData>
    <row r="1" spans="1:12" x14ac:dyDescent="0.2">
      <c r="A1" s="278"/>
      <c r="B1" s="278"/>
      <c r="C1" s="278"/>
      <c r="D1" s="278"/>
      <c r="E1" s="278"/>
      <c r="F1" s="278"/>
      <c r="G1" s="278"/>
      <c r="H1" s="278"/>
      <c r="I1" s="278"/>
      <c r="J1" s="278"/>
      <c r="K1" s="278"/>
      <c r="L1" s="278"/>
    </row>
    <row r="2" spans="1:12" x14ac:dyDescent="0.2">
      <c r="A2" s="278"/>
      <c r="B2" s="278"/>
      <c r="C2" s="248" t="s">
        <v>112</v>
      </c>
      <c r="D2" s="278"/>
      <c r="E2" s="278"/>
      <c r="F2" s="278"/>
      <c r="G2" s="278"/>
      <c r="H2" s="278"/>
      <c r="I2" s="278"/>
      <c r="J2" s="278"/>
      <c r="K2" s="278"/>
      <c r="L2" s="278"/>
    </row>
    <row r="3" spans="1:12" ht="13.5" thickBot="1" x14ac:dyDescent="0.25">
      <c r="A3" s="278"/>
      <c r="B3" s="278"/>
      <c r="C3" s="278"/>
      <c r="D3" s="278"/>
      <c r="E3" s="278"/>
      <c r="F3" s="278"/>
      <c r="G3" s="278"/>
      <c r="H3" s="278"/>
      <c r="I3" s="278"/>
      <c r="J3" s="278"/>
      <c r="K3" s="278"/>
      <c r="L3" s="278"/>
    </row>
    <row r="4" spans="1:12" ht="30.75" thickBot="1" x14ac:dyDescent="0.25">
      <c r="A4" s="347" t="s">
        <v>77</v>
      </c>
      <c r="B4" s="348"/>
      <c r="C4" s="280" t="s">
        <v>101</v>
      </c>
      <c r="D4" s="280" t="s">
        <v>124</v>
      </c>
      <c r="E4" s="280" t="s">
        <v>98</v>
      </c>
      <c r="F4" s="280" t="s">
        <v>137</v>
      </c>
      <c r="G4" s="280" t="s">
        <v>99</v>
      </c>
      <c r="H4" s="278"/>
      <c r="I4" s="347" t="s">
        <v>91</v>
      </c>
      <c r="J4" s="348"/>
      <c r="K4" s="280" t="s">
        <v>101</v>
      </c>
      <c r="L4" s="280" t="s">
        <v>131</v>
      </c>
    </row>
    <row r="5" spans="1:12" x14ac:dyDescent="0.2">
      <c r="A5" s="278"/>
      <c r="B5" s="278"/>
      <c r="C5" s="278"/>
      <c r="D5" s="278"/>
      <c r="E5" s="278"/>
      <c r="F5" s="278"/>
      <c r="G5" s="278"/>
      <c r="H5" s="278"/>
      <c r="I5" s="278"/>
      <c r="J5" s="278"/>
      <c r="K5" s="278"/>
      <c r="L5" s="278"/>
    </row>
    <row r="6" spans="1:12" s="177" customFormat="1" ht="28.5" customHeight="1" x14ac:dyDescent="0.2">
      <c r="A6" s="249" t="s">
        <v>92</v>
      </c>
      <c r="B6" s="250" t="s">
        <v>12</v>
      </c>
      <c r="C6" s="251">
        <f>'1 Consolidated Summary  Budget'!H11</f>
        <v>0</v>
      </c>
      <c r="D6" s="252">
        <f>'1 Consolidated Summary  Budget'!I11</f>
        <v>0</v>
      </c>
      <c r="E6" s="252">
        <f>'Detailed exp project leader'!P8+'Detailed exp partner 2'!P8+'Detailed exp partner 3'!P8+'Detailed exp partner 4'!P8+'Detailed exp partner 5'!P8+'Detailed exp partner 6'!P8+'Detailed exp partner 7'!P8+'Detailed exp partner 8'!P8+'Detailed exp partner 9'!P8+'Detailed exp partner 10'!P8+'Detailed exp partner 11'!P8</f>
        <v>0</v>
      </c>
      <c r="F6" s="276"/>
      <c r="G6" s="253">
        <f>D6-E6</f>
        <v>0</v>
      </c>
      <c r="H6" s="254"/>
      <c r="I6" s="249" t="s">
        <v>92</v>
      </c>
      <c r="J6" s="250" t="s">
        <v>100</v>
      </c>
      <c r="K6" s="255">
        <f>'1 Consolidated Summary  Budget'!H46</f>
        <v>0</v>
      </c>
      <c r="L6" s="255">
        <f>'1 Consolidated Summary  Budget'!I46</f>
        <v>0</v>
      </c>
    </row>
    <row r="7" spans="1:12" s="177" customFormat="1" ht="28.5" customHeight="1" x14ac:dyDescent="0.2">
      <c r="A7" s="256" t="s">
        <v>93</v>
      </c>
      <c r="B7" s="257" t="s">
        <v>8</v>
      </c>
      <c r="C7" s="258">
        <f>'1 Consolidated Summary  Budget'!H14</f>
        <v>0</v>
      </c>
      <c r="D7" s="259">
        <f>'1 Consolidated Summary  Budget'!I14</f>
        <v>0</v>
      </c>
      <c r="E7" s="259">
        <f>'Detailed exp project leader'!P35+'Detailed exp partner 2'!P35+'Detailed exp partner 3'!P35+'Detailed exp partner 4'!P35+'Detailed exp partner 5'!P35+'Detailed exp partner 6'!P35+'Detailed exp partner 7'!P35+'Detailed exp partner 8'!P35+'Detailed exp partner 9'!P35+'Detailed exp partner 10'!P35+'Detailed exp partner 11'!P35</f>
        <v>0</v>
      </c>
      <c r="F7" s="277"/>
      <c r="G7" s="260">
        <f>D7-E7</f>
        <v>0</v>
      </c>
      <c r="H7" s="254"/>
      <c r="I7" s="249" t="s">
        <v>93</v>
      </c>
      <c r="J7" s="250" t="s">
        <v>84</v>
      </c>
      <c r="K7" s="255">
        <f>'1 Consolidated Summary  Budget'!H49</f>
        <v>0</v>
      </c>
      <c r="L7" s="255">
        <f>'1 Consolidated Summary  Budget'!C49</f>
        <v>0</v>
      </c>
    </row>
    <row r="8" spans="1:12" s="177" customFormat="1" ht="28.5" customHeight="1" x14ac:dyDescent="0.2">
      <c r="A8" s="256" t="s">
        <v>94</v>
      </c>
      <c r="B8" s="257" t="s">
        <v>7</v>
      </c>
      <c r="C8" s="258">
        <f>'1 Consolidated Summary  Budget'!H16</f>
        <v>0</v>
      </c>
      <c r="D8" s="259">
        <f>'1 Consolidated Summary  Budget'!I16</f>
        <v>0</v>
      </c>
      <c r="E8" s="259">
        <f>'Detailed exp project leader'!P56+'Detailed exp partner 2'!P56+'Detailed exp partner 3'!P56+'Detailed exp partner 4'!P56+'Detailed exp partner 5'!P56+'Detailed exp partner 6'!P56+'Detailed exp partner 7'!P56+'Detailed exp partner 8'!P56+'Detailed exp partner 9'!P56+'Detailed exp partner 10'!P56+'Detailed exp partner 11'!P56</f>
        <v>0</v>
      </c>
      <c r="F8" s="277"/>
      <c r="G8" s="260">
        <f>D8-E8</f>
        <v>0</v>
      </c>
      <c r="H8" s="254"/>
      <c r="I8" s="249" t="s">
        <v>94</v>
      </c>
      <c r="J8" s="250" t="s">
        <v>85</v>
      </c>
      <c r="K8" s="255">
        <f>'1 Consolidated Summary  Budget'!H51</f>
        <v>0</v>
      </c>
      <c r="L8" s="255">
        <f>'1 Consolidated Summary  Budget'!C51</f>
        <v>0</v>
      </c>
    </row>
    <row r="9" spans="1:12" s="177" customFormat="1" ht="28.5" customHeight="1" x14ac:dyDescent="0.2">
      <c r="A9" s="256" t="s">
        <v>96</v>
      </c>
      <c r="B9" s="257" t="s">
        <v>4</v>
      </c>
      <c r="C9" s="258">
        <f>'1 Consolidated Summary  Budget'!H18</f>
        <v>0</v>
      </c>
      <c r="D9" s="259">
        <f>'1 Consolidated Summary  Budget'!I18</f>
        <v>0</v>
      </c>
      <c r="E9" s="259">
        <f>'Detailed exp project leader'!P87+'Detailed exp partner 2'!P87+'Detailed exp partner 3'!P87+'Detailed exp partner 4'!P87+'Detailed exp partner 5'!P87+'Detailed exp partner 6'!P87+'Detailed exp partner 7'!P87+'Detailed exp partner 8'!P87+'Detailed exp partner 9'!P87+'Detailed exp partner 10'!P87+'Detailed exp partner 11'!P87</f>
        <v>0</v>
      </c>
      <c r="F9" s="277"/>
      <c r="G9" s="260">
        <f>D9-E9</f>
        <v>0</v>
      </c>
      <c r="H9" s="254"/>
      <c r="I9" s="249" t="s">
        <v>96</v>
      </c>
      <c r="J9" s="250" t="s">
        <v>86</v>
      </c>
      <c r="K9" s="255">
        <f>'1 Consolidated Summary  Budget'!H53</f>
        <v>0</v>
      </c>
      <c r="L9" s="255">
        <f>'1 Consolidated Summary  Budget'!C53</f>
        <v>0</v>
      </c>
    </row>
    <row r="10" spans="1:12" s="177" customFormat="1" ht="28.5" customHeight="1" x14ac:dyDescent="0.2">
      <c r="A10" s="261" t="s">
        <v>95</v>
      </c>
      <c r="B10" s="262" t="s">
        <v>97</v>
      </c>
      <c r="C10" s="263">
        <f>'1 Consolidated Summary  Budget'!H25</f>
        <v>0</v>
      </c>
      <c r="D10" s="264">
        <f>'1 Consolidated Summary  Budget'!I25</f>
        <v>0</v>
      </c>
      <c r="E10" s="259">
        <f>'Detailed exp project leader'!P153+'Detailed exp partner 2'!P153+'Detailed exp partner 3'!P153+'Detailed exp partner 4'!P153+'Detailed exp partner 5'!P153+'Detailed exp partner 6'!P153+'Detailed exp partner 7'!P153+'Detailed exp partner 8'!P153+'Detailed exp partner 9'!P153+'Detailed exp partner 10'!P153+'Detailed exp partner 11'!P153</f>
        <v>0</v>
      </c>
      <c r="F10" s="259">
        <f>IF((D10-E10)&gt;K20,((D10-E10)-K20),0)</f>
        <v>0</v>
      </c>
      <c r="G10" s="265">
        <f>D10-E10-F10</f>
        <v>0</v>
      </c>
      <c r="H10" s="254"/>
      <c r="I10" s="249" t="s">
        <v>95</v>
      </c>
      <c r="J10" s="250" t="s">
        <v>87</v>
      </c>
      <c r="K10" s="255">
        <f>'1 Consolidated Summary  Budget'!H55</f>
        <v>0</v>
      </c>
      <c r="L10" s="255">
        <f>'1 Consolidated Summary  Budget'!C55</f>
        <v>0</v>
      </c>
    </row>
    <row r="11" spans="1:12" ht="15.75" customHeight="1" x14ac:dyDescent="0.2">
      <c r="A11" s="349" t="s">
        <v>22</v>
      </c>
      <c r="B11" s="350"/>
      <c r="C11" s="266">
        <f>SUM(C6:C10)</f>
        <v>0</v>
      </c>
      <c r="D11" s="266">
        <f>SUM(D6:D10)</f>
        <v>0</v>
      </c>
      <c r="E11" s="266">
        <f>SUM(E6:E10)</f>
        <v>0</v>
      </c>
      <c r="F11" s="266">
        <f>SUM(F10)</f>
        <v>0</v>
      </c>
      <c r="G11" s="266">
        <f>SUM(G6:G10)</f>
        <v>0</v>
      </c>
      <c r="H11" s="278"/>
      <c r="I11" s="349" t="s">
        <v>22</v>
      </c>
      <c r="J11" s="350"/>
      <c r="K11" s="266">
        <f>SUM(K6:K10)</f>
        <v>0</v>
      </c>
      <c r="L11" s="266">
        <f>SUM(L6:L10)</f>
        <v>0</v>
      </c>
    </row>
    <row r="12" spans="1:12" ht="15" x14ac:dyDescent="0.2">
      <c r="A12" s="278"/>
      <c r="B12" s="278"/>
      <c r="C12" s="278"/>
      <c r="D12" s="278"/>
      <c r="E12" s="278"/>
      <c r="F12" s="278"/>
      <c r="G12" s="278"/>
      <c r="H12" s="278"/>
      <c r="I12" s="278"/>
      <c r="J12" s="281"/>
      <c r="K12" s="278"/>
      <c r="L12" s="278"/>
    </row>
    <row r="13" spans="1:12" x14ac:dyDescent="0.2">
      <c r="A13" s="278"/>
      <c r="B13" s="278"/>
      <c r="C13" s="278"/>
      <c r="D13" s="278"/>
      <c r="E13" s="278"/>
      <c r="F13" s="278"/>
      <c r="G13" s="278"/>
      <c r="H13" s="278"/>
      <c r="I13" s="267" t="s">
        <v>128</v>
      </c>
      <c r="J13" s="278"/>
      <c r="K13" s="282" t="e">
        <f>K6/K11</f>
        <v>#DIV/0!</v>
      </c>
      <c r="L13" s="278"/>
    </row>
    <row r="14" spans="1:12" x14ac:dyDescent="0.2">
      <c r="A14" s="278"/>
      <c r="B14" s="278"/>
      <c r="C14" s="278"/>
      <c r="D14" s="278"/>
      <c r="E14" s="278"/>
      <c r="F14" s="278"/>
      <c r="G14" s="278"/>
      <c r="H14" s="278"/>
      <c r="I14" s="267" t="s">
        <v>127</v>
      </c>
      <c r="J14" s="278"/>
      <c r="K14" s="283">
        <v>0</v>
      </c>
      <c r="L14" s="284">
        <f>C11*K14</f>
        <v>0</v>
      </c>
    </row>
    <row r="15" spans="1:12" ht="14.25" x14ac:dyDescent="0.2">
      <c r="A15" s="344" t="s">
        <v>125</v>
      </c>
      <c r="B15" s="345"/>
      <c r="C15" s="285">
        <f>G11</f>
        <v>0</v>
      </c>
      <c r="D15" s="278"/>
      <c r="E15" s="278"/>
      <c r="F15" s="278"/>
      <c r="G15" s="278"/>
      <c r="H15" s="278"/>
      <c r="I15" s="267" t="s">
        <v>130</v>
      </c>
      <c r="J15" s="278"/>
      <c r="K15" s="286">
        <v>0</v>
      </c>
      <c r="L15" s="278"/>
    </row>
    <row r="16" spans="1:12" ht="14.25" x14ac:dyDescent="0.2">
      <c r="A16" s="344" t="s">
        <v>106</v>
      </c>
      <c r="B16" s="345"/>
      <c r="C16" s="287">
        <v>0</v>
      </c>
      <c r="D16" s="278"/>
      <c r="E16" s="278"/>
      <c r="F16" s="278"/>
      <c r="G16" s="278"/>
      <c r="H16" s="278"/>
      <c r="I16" s="278"/>
      <c r="J16" s="278"/>
      <c r="K16" s="278"/>
      <c r="L16" s="278"/>
    </row>
    <row r="17" spans="1:12" ht="15" thickBot="1" x14ac:dyDescent="0.25">
      <c r="A17" s="344" t="s">
        <v>129</v>
      </c>
      <c r="B17" s="345"/>
      <c r="C17" s="285">
        <f>C15-C16</f>
        <v>0</v>
      </c>
      <c r="D17" s="278"/>
      <c r="E17" s="278"/>
      <c r="F17" s="278"/>
      <c r="G17" s="278"/>
      <c r="H17" s="278"/>
      <c r="I17" s="278"/>
      <c r="J17" s="278"/>
      <c r="K17" s="278"/>
      <c r="L17" s="278"/>
    </row>
    <row r="18" spans="1:12" ht="19.5" customHeight="1" x14ac:dyDescent="0.25">
      <c r="A18" s="346" t="s">
        <v>126</v>
      </c>
      <c r="B18" s="345"/>
      <c r="C18" s="268">
        <f>IF(C17&gt;K15*0.7,L14,L14-(K15*0.07)-C17)</f>
        <v>0</v>
      </c>
      <c r="D18" s="278"/>
      <c r="E18" s="278"/>
      <c r="F18" s="278"/>
      <c r="G18" s="278"/>
      <c r="H18" s="278"/>
      <c r="I18" s="278"/>
      <c r="J18" s="269" t="s">
        <v>122</v>
      </c>
      <c r="K18" s="288"/>
      <c r="L18" s="278"/>
    </row>
    <row r="19" spans="1:12" x14ac:dyDescent="0.2">
      <c r="A19" s="278"/>
      <c r="B19" s="278"/>
      <c r="C19" s="278"/>
      <c r="D19" s="278"/>
      <c r="E19" s="278"/>
      <c r="F19" s="278"/>
      <c r="G19" s="284"/>
      <c r="H19" s="278"/>
      <c r="I19" s="278"/>
      <c r="J19" s="270" t="s">
        <v>123</v>
      </c>
      <c r="K19" s="289">
        <f>G6+G7+G8+G9</f>
        <v>0</v>
      </c>
      <c r="L19" s="278"/>
    </row>
    <row r="20" spans="1:12" ht="13.5" thickBot="1" x14ac:dyDescent="0.25">
      <c r="A20" s="278"/>
      <c r="B20" s="278"/>
      <c r="C20" s="278"/>
      <c r="D20" s="278"/>
      <c r="E20" s="278"/>
      <c r="F20" s="278"/>
      <c r="G20" s="284"/>
      <c r="H20" s="278"/>
      <c r="I20" s="278"/>
      <c r="J20" s="271" t="s">
        <v>122</v>
      </c>
      <c r="K20" s="290">
        <f>K19*0.07</f>
        <v>0</v>
      </c>
      <c r="L20" s="278"/>
    </row>
    <row r="21" spans="1:12" x14ac:dyDescent="0.2">
      <c r="G21" s="291"/>
    </row>
    <row r="23" spans="1:12" x14ac:dyDescent="0.2">
      <c r="J23" s="291"/>
    </row>
  </sheetData>
  <sheetProtection selectLockedCells="1"/>
  <mergeCells count="8">
    <mergeCell ref="A17:B17"/>
    <mergeCell ref="A18:B18"/>
    <mergeCell ref="A4:B4"/>
    <mergeCell ref="I4:J4"/>
    <mergeCell ref="A11:B11"/>
    <mergeCell ref="I11:J11"/>
    <mergeCell ref="A15:B15"/>
    <mergeCell ref="A16:B16"/>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4"/>
  <sheetViews>
    <sheetView zoomScale="80" zoomScaleNormal="80" workbookViewId="0">
      <selection activeCell="J13" sqref="J13"/>
    </sheetView>
  </sheetViews>
  <sheetFormatPr defaultColWidth="9.140625" defaultRowHeight="12.75" x14ac:dyDescent="0.2"/>
  <cols>
    <col min="1" max="1" width="12.42578125" style="279" customWidth="1"/>
    <col min="2" max="2" width="49.28515625" style="279" customWidth="1"/>
    <col min="3" max="3" width="17.42578125" style="279" customWidth="1"/>
    <col min="4" max="4" width="18" style="279" customWidth="1"/>
    <col min="5" max="6" width="14.42578125" style="279" customWidth="1"/>
    <col min="7" max="7" width="15.28515625" style="279" customWidth="1"/>
    <col min="8" max="8" width="9.140625" style="279"/>
    <col min="9" max="9" width="17" style="279" customWidth="1"/>
    <col min="10" max="10" width="31.42578125" style="279" customWidth="1"/>
    <col min="11" max="11" width="17" style="279" customWidth="1"/>
    <col min="12" max="12" width="17.7109375" style="279" customWidth="1"/>
    <col min="13" max="16384" width="9.140625" style="279"/>
  </cols>
  <sheetData>
    <row r="1" spans="1:13" x14ac:dyDescent="0.2">
      <c r="A1" s="278"/>
      <c r="B1" s="278"/>
      <c r="C1" s="278"/>
      <c r="D1" s="278"/>
      <c r="E1" s="278"/>
      <c r="F1" s="278"/>
      <c r="G1" s="278"/>
      <c r="H1" s="278"/>
      <c r="I1" s="278"/>
      <c r="J1" s="278"/>
      <c r="K1" s="278"/>
      <c r="L1" s="278"/>
      <c r="M1" s="278"/>
    </row>
    <row r="2" spans="1:13" x14ac:dyDescent="0.2">
      <c r="A2" s="278"/>
      <c r="B2" s="278"/>
      <c r="C2" s="248" t="s">
        <v>112</v>
      </c>
      <c r="D2" s="278"/>
      <c r="E2" s="278"/>
      <c r="F2" s="278"/>
      <c r="G2" s="278"/>
      <c r="H2" s="278"/>
      <c r="I2" s="278"/>
      <c r="J2" s="278"/>
      <c r="K2" s="278"/>
      <c r="L2" s="278"/>
      <c r="M2" s="278"/>
    </row>
    <row r="3" spans="1:13" ht="13.5" thickBot="1" x14ac:dyDescent="0.25">
      <c r="A3" s="278"/>
      <c r="B3" s="278"/>
      <c r="C3" s="278"/>
      <c r="D3" s="278"/>
      <c r="E3" s="278"/>
      <c r="F3" s="278"/>
      <c r="G3" s="278"/>
      <c r="H3" s="278"/>
      <c r="I3" s="278"/>
      <c r="J3" s="278"/>
      <c r="K3" s="278"/>
      <c r="L3" s="278"/>
      <c r="M3" s="278"/>
    </row>
    <row r="4" spans="1:13" ht="30.75" thickBot="1" x14ac:dyDescent="0.25">
      <c r="A4" s="347" t="s">
        <v>77</v>
      </c>
      <c r="B4" s="348"/>
      <c r="C4" s="280" t="s">
        <v>101</v>
      </c>
      <c r="D4" s="280" t="s">
        <v>104</v>
      </c>
      <c r="E4" s="280" t="s">
        <v>98</v>
      </c>
      <c r="F4" s="280" t="s">
        <v>137</v>
      </c>
      <c r="G4" s="280" t="s">
        <v>99</v>
      </c>
      <c r="H4" s="278"/>
      <c r="I4" s="347" t="s">
        <v>91</v>
      </c>
      <c r="J4" s="348"/>
      <c r="K4" s="280" t="s">
        <v>101</v>
      </c>
      <c r="L4" s="280" t="s">
        <v>104</v>
      </c>
      <c r="M4" s="278"/>
    </row>
    <row r="5" spans="1:13" x14ac:dyDescent="0.2">
      <c r="A5" s="278"/>
      <c r="B5" s="278"/>
      <c r="C5" s="278"/>
      <c r="D5" s="278"/>
      <c r="E5" s="278"/>
      <c r="F5" s="278"/>
      <c r="G5" s="278"/>
      <c r="H5" s="278"/>
      <c r="I5" s="278"/>
      <c r="J5" s="278"/>
      <c r="K5" s="278"/>
      <c r="L5" s="278"/>
      <c r="M5" s="278"/>
    </row>
    <row r="6" spans="1:13" s="177" customFormat="1" ht="28.5" customHeight="1" x14ac:dyDescent="0.2">
      <c r="A6" s="249" t="s">
        <v>92</v>
      </c>
      <c r="B6" s="250" t="s">
        <v>12</v>
      </c>
      <c r="C6" s="251">
        <f>'1 Consolidated Summary  Budget'!H11</f>
        <v>0</v>
      </c>
      <c r="D6" s="252">
        <f>'1 Consolidated Summary  Budget'!I11</f>
        <v>0</v>
      </c>
      <c r="E6" s="252">
        <f>'Detailed exp project leader'!P8+'Detailed exp partner 2'!P8+'Detailed exp partner 3'!P8+'Detailed exp partner 4'!P8+'Detailed exp partner 5'!P8+'Detailed exp partner 6'!P8+'Detailed exp partner 7'!P8+'Detailed exp partner 8'!P8+'Detailed exp partner 9'!P8+'Detailed exp partner 10'!P8+'Detailed exp partner 11'!P8</f>
        <v>0</v>
      </c>
      <c r="F6" s="276"/>
      <c r="G6" s="253">
        <f>D6-E6</f>
        <v>0</v>
      </c>
      <c r="H6" s="254"/>
      <c r="I6" s="249" t="s">
        <v>92</v>
      </c>
      <c r="J6" s="250" t="s">
        <v>100</v>
      </c>
      <c r="K6" s="255">
        <f>'1 Consolidated Summary  Budget'!H46</f>
        <v>0</v>
      </c>
      <c r="L6" s="255">
        <f>'1 Consolidated Summary  Budget'!I46</f>
        <v>0</v>
      </c>
      <c r="M6" s="254"/>
    </row>
    <row r="7" spans="1:13" s="177" customFormat="1" ht="28.5" customHeight="1" x14ac:dyDescent="0.2">
      <c r="A7" s="256" t="s">
        <v>93</v>
      </c>
      <c r="B7" s="257" t="s">
        <v>8</v>
      </c>
      <c r="C7" s="258">
        <f>'1 Consolidated Summary  Budget'!H14</f>
        <v>0</v>
      </c>
      <c r="D7" s="259">
        <f>'1 Consolidated Summary  Budget'!I14</f>
        <v>0</v>
      </c>
      <c r="E7" s="259">
        <f>'Detailed exp project leader'!P35+'Detailed exp partner 2'!P35+'Detailed exp partner 3'!P35+'Detailed exp partner 4'!P35+'Detailed exp partner 5'!P35+'Detailed exp partner 6'!P35+'Detailed exp partner 7'!P35+'Detailed exp partner 8'!P35+'Detailed exp partner 9'!P35+'Detailed exp partner 10'!P35+'Detailed exp partner 11'!P35</f>
        <v>0</v>
      </c>
      <c r="F7" s="277"/>
      <c r="G7" s="260">
        <f>D7-E7</f>
        <v>0</v>
      </c>
      <c r="H7" s="254"/>
      <c r="I7" s="249" t="s">
        <v>93</v>
      </c>
      <c r="J7" s="250" t="s">
        <v>84</v>
      </c>
      <c r="K7" s="255">
        <f>'1 Consolidated Summary  Budget'!H49</f>
        <v>0</v>
      </c>
      <c r="L7" s="255">
        <f>'1 Consolidated Summary  Budget'!C49</f>
        <v>0</v>
      </c>
      <c r="M7" s="254"/>
    </row>
    <row r="8" spans="1:13" s="177" customFormat="1" ht="28.5" customHeight="1" x14ac:dyDescent="0.2">
      <c r="A8" s="256" t="s">
        <v>94</v>
      </c>
      <c r="B8" s="257" t="s">
        <v>7</v>
      </c>
      <c r="C8" s="258">
        <f>'1 Consolidated Summary  Budget'!H16</f>
        <v>0</v>
      </c>
      <c r="D8" s="259">
        <f>'1 Consolidated Summary  Budget'!I16</f>
        <v>0</v>
      </c>
      <c r="E8" s="259">
        <f>'Detailed exp project leader'!P56+'Detailed exp partner 2'!P56+'Detailed exp partner 3'!P56+'Detailed exp partner 4'!P56+'Detailed exp partner 5'!P56+'Detailed exp partner 6'!P56+'Detailed exp partner 7'!P56+'Detailed exp partner 8'!P56+'Detailed exp partner 9'!P56+'Detailed exp partner 10'!P56+'Detailed exp partner 11'!P56</f>
        <v>0</v>
      </c>
      <c r="F8" s="277"/>
      <c r="G8" s="260">
        <f>D8-E8</f>
        <v>0</v>
      </c>
      <c r="H8" s="254"/>
      <c r="I8" s="249" t="s">
        <v>94</v>
      </c>
      <c r="J8" s="250" t="s">
        <v>85</v>
      </c>
      <c r="K8" s="255">
        <f>'1 Consolidated Summary  Budget'!H51</f>
        <v>0</v>
      </c>
      <c r="L8" s="255">
        <f>'1 Consolidated Summary  Budget'!C51</f>
        <v>0</v>
      </c>
      <c r="M8" s="254"/>
    </row>
    <row r="9" spans="1:13" s="177" customFormat="1" ht="28.5" customHeight="1" x14ac:dyDescent="0.2">
      <c r="A9" s="256" t="s">
        <v>96</v>
      </c>
      <c r="B9" s="257" t="s">
        <v>4</v>
      </c>
      <c r="C9" s="258">
        <f>'1 Consolidated Summary  Budget'!H18</f>
        <v>0</v>
      </c>
      <c r="D9" s="259">
        <f>'1 Consolidated Summary  Budget'!I18</f>
        <v>0</v>
      </c>
      <c r="E9" s="259">
        <f>'Detailed exp project leader'!P87+'Detailed exp partner 2'!P87+'Detailed exp partner 3'!P87+'Detailed exp partner 4'!P87+'Detailed exp partner 5'!P87+'Detailed exp partner 6'!P87+'Detailed exp partner 7'!P87+'Detailed exp partner 8'!P87+'Detailed exp partner 9'!P87+'Detailed exp partner 10'!P87+'Detailed exp partner 11'!P87</f>
        <v>0</v>
      </c>
      <c r="F9" s="277"/>
      <c r="G9" s="260">
        <f>D9-E9</f>
        <v>0</v>
      </c>
      <c r="H9" s="254"/>
      <c r="I9" s="249" t="s">
        <v>96</v>
      </c>
      <c r="J9" s="250" t="s">
        <v>86</v>
      </c>
      <c r="K9" s="255">
        <f>'1 Consolidated Summary  Budget'!H53</f>
        <v>0</v>
      </c>
      <c r="L9" s="255">
        <f>'1 Consolidated Summary  Budget'!C53</f>
        <v>0</v>
      </c>
      <c r="M9" s="254"/>
    </row>
    <row r="10" spans="1:13" s="177" customFormat="1" ht="28.5" customHeight="1" x14ac:dyDescent="0.2">
      <c r="A10" s="261" t="s">
        <v>95</v>
      </c>
      <c r="B10" s="262" t="s">
        <v>97</v>
      </c>
      <c r="C10" s="263">
        <f>'1 Consolidated Summary  Budget'!H25</f>
        <v>0</v>
      </c>
      <c r="D10" s="264">
        <f>'1 Consolidated Summary  Budget'!I25</f>
        <v>0</v>
      </c>
      <c r="E10" s="259">
        <f>'Detailed exp project leader'!P153+'Detailed exp partner 2'!P153+'Detailed exp partner 3'!P153+'Detailed exp partner 4'!P153+'Detailed exp partner 5'!P153+'Detailed exp partner 6'!P153+'Detailed exp partner 7'!P153+'Detailed exp partner 8'!P153+'Detailed exp partner 9'!P153+'Detailed exp partner 10'!P153+'Detailed exp partner 11'!P153</f>
        <v>0</v>
      </c>
      <c r="F10" s="259">
        <f>IF((D10-E10)&gt;K23,((D10-E10)-K23),0)</f>
        <v>0</v>
      </c>
      <c r="G10" s="265">
        <f>D10-E10-F10</f>
        <v>0</v>
      </c>
      <c r="H10" s="254"/>
      <c r="I10" s="249" t="s">
        <v>95</v>
      </c>
      <c r="J10" s="250" t="s">
        <v>87</v>
      </c>
      <c r="K10" s="255">
        <f>'1 Consolidated Summary  Budget'!H55</f>
        <v>0</v>
      </c>
      <c r="L10" s="255">
        <f>'1 Consolidated Summary  Budget'!C55</f>
        <v>0</v>
      </c>
      <c r="M10" s="254"/>
    </row>
    <row r="11" spans="1:13" ht="15.75" customHeight="1" x14ac:dyDescent="0.2">
      <c r="A11" s="349" t="s">
        <v>22</v>
      </c>
      <c r="B11" s="350"/>
      <c r="C11" s="266">
        <f>SUM(C6:C10)</f>
        <v>0</v>
      </c>
      <c r="D11" s="266">
        <f>SUM(D6:D10)</f>
        <v>0</v>
      </c>
      <c r="E11" s="266">
        <f>SUM(E6:E10)</f>
        <v>0</v>
      </c>
      <c r="F11" s="266"/>
      <c r="G11" s="266">
        <f>SUM(G6:G10)</f>
        <v>0</v>
      </c>
      <c r="H11" s="278"/>
      <c r="I11" s="349" t="s">
        <v>22</v>
      </c>
      <c r="J11" s="350"/>
      <c r="K11" s="266">
        <f>SUM(K6:K10)</f>
        <v>0</v>
      </c>
      <c r="L11" s="266">
        <f>SUM(L6:L10)</f>
        <v>0</v>
      </c>
      <c r="M11" s="278"/>
    </row>
    <row r="12" spans="1:13" ht="15" x14ac:dyDescent="0.2">
      <c r="A12" s="278"/>
      <c r="B12" s="278"/>
      <c r="C12" s="278"/>
      <c r="D12" s="278"/>
      <c r="E12" s="278"/>
      <c r="F12" s="278"/>
      <c r="G12" s="278"/>
      <c r="H12" s="278"/>
      <c r="I12" s="278"/>
      <c r="J12" s="281"/>
      <c r="K12" s="278"/>
      <c r="L12" s="278"/>
      <c r="M12" s="278"/>
    </row>
    <row r="13" spans="1:13" x14ac:dyDescent="0.2">
      <c r="A13" s="278"/>
      <c r="B13" s="278"/>
      <c r="C13" s="278"/>
      <c r="D13" s="278"/>
      <c r="E13" s="278"/>
      <c r="F13" s="278"/>
      <c r="G13" s="278"/>
      <c r="H13" s="278"/>
      <c r="I13" s="267" t="s">
        <v>111</v>
      </c>
      <c r="J13" s="282" t="e">
        <f>K6/K11</f>
        <v>#DIV/0!</v>
      </c>
      <c r="K13" s="278"/>
      <c r="L13" s="278"/>
      <c r="M13" s="278"/>
    </row>
    <row r="14" spans="1:13" x14ac:dyDescent="0.2">
      <c r="A14" s="278"/>
      <c r="B14" s="278"/>
      <c r="C14" s="278"/>
      <c r="D14" s="278"/>
      <c r="E14" s="278"/>
      <c r="F14" s="278"/>
      <c r="G14" s="278"/>
      <c r="H14" s="278"/>
      <c r="I14" s="278"/>
      <c r="J14" s="278"/>
      <c r="K14" s="278"/>
      <c r="L14" s="278"/>
      <c r="M14" s="278"/>
    </row>
    <row r="15" spans="1:13" ht="15" thickBot="1" x14ac:dyDescent="0.25">
      <c r="A15" s="344" t="s">
        <v>105</v>
      </c>
      <c r="B15" s="345"/>
      <c r="C15" s="285">
        <f>G11</f>
        <v>0</v>
      </c>
      <c r="D15" s="278"/>
      <c r="E15" s="278"/>
      <c r="F15" s="278"/>
      <c r="G15" s="278"/>
      <c r="H15" s="278"/>
      <c r="I15" s="278"/>
      <c r="J15" s="278"/>
      <c r="K15" s="278"/>
      <c r="L15" s="278"/>
      <c r="M15" s="278"/>
    </row>
    <row r="16" spans="1:13" ht="14.25" x14ac:dyDescent="0.2">
      <c r="A16" s="344" t="s">
        <v>106</v>
      </c>
      <c r="B16" s="345"/>
      <c r="C16" s="287">
        <v>0</v>
      </c>
      <c r="D16" s="278"/>
      <c r="E16" s="278"/>
      <c r="F16" s="278"/>
      <c r="G16" s="278"/>
      <c r="H16" s="278"/>
      <c r="I16" s="278"/>
      <c r="J16" s="272" t="s">
        <v>113</v>
      </c>
      <c r="K16" s="288"/>
      <c r="L16" s="278"/>
      <c r="M16" s="278"/>
    </row>
    <row r="17" spans="1:13" ht="14.25" x14ac:dyDescent="0.2">
      <c r="A17" s="344" t="s">
        <v>107</v>
      </c>
      <c r="B17" s="345"/>
      <c r="C17" s="292" t="e">
        <f>K19</f>
        <v>#DIV/0!</v>
      </c>
      <c r="D17" s="278"/>
      <c r="E17" s="278"/>
      <c r="F17" s="278"/>
      <c r="G17" s="278"/>
      <c r="H17" s="278"/>
      <c r="I17" s="278"/>
      <c r="J17" s="273" t="s">
        <v>114</v>
      </c>
      <c r="K17" s="289">
        <f>L6+L10</f>
        <v>0</v>
      </c>
      <c r="L17" s="278"/>
      <c r="M17" s="278"/>
    </row>
    <row r="18" spans="1:13" ht="14.25" x14ac:dyDescent="0.2">
      <c r="A18" s="344" t="s">
        <v>108</v>
      </c>
      <c r="B18" s="345"/>
      <c r="C18" s="285" t="e">
        <f>MIN(K6,L6,(G11*J13))</f>
        <v>#DIV/0!</v>
      </c>
      <c r="D18" s="278"/>
      <c r="E18" s="278"/>
      <c r="F18" s="278"/>
      <c r="G18" s="278"/>
      <c r="H18" s="278"/>
      <c r="I18" s="278"/>
      <c r="J18" s="273" t="s">
        <v>115</v>
      </c>
      <c r="K18" s="289">
        <f>K17-G11</f>
        <v>0</v>
      </c>
      <c r="L18" s="278"/>
      <c r="M18" s="278"/>
    </row>
    <row r="19" spans="1:13" ht="15" thickBot="1" x14ac:dyDescent="0.25">
      <c r="A19" s="344" t="s">
        <v>109</v>
      </c>
      <c r="B19" s="345"/>
      <c r="C19" s="287">
        <v>0</v>
      </c>
      <c r="D19" s="278"/>
      <c r="E19" s="278"/>
      <c r="F19" s="278"/>
      <c r="G19" s="278"/>
      <c r="H19" s="278"/>
      <c r="I19" s="278"/>
      <c r="J19" s="274" t="s">
        <v>116</v>
      </c>
      <c r="K19" s="275" t="e">
        <f>IF(K18&lt;0,0,K18*J13)</f>
        <v>#DIV/0!</v>
      </c>
      <c r="L19" s="278"/>
      <c r="M19" s="278"/>
    </row>
    <row r="20" spans="1:13" ht="15.75" thickBot="1" x14ac:dyDescent="0.3">
      <c r="A20" s="346" t="s">
        <v>110</v>
      </c>
      <c r="B20" s="345"/>
      <c r="C20" s="268" t="e">
        <f>C18-C19</f>
        <v>#DIV/0!</v>
      </c>
      <c r="D20" s="278"/>
      <c r="E20" s="278"/>
      <c r="F20" s="278"/>
      <c r="G20" s="278"/>
      <c r="H20" s="278"/>
      <c r="I20" s="278"/>
      <c r="J20" s="278"/>
      <c r="K20" s="278"/>
      <c r="L20" s="278"/>
      <c r="M20" s="278"/>
    </row>
    <row r="21" spans="1:13" x14ac:dyDescent="0.2">
      <c r="A21" s="278"/>
      <c r="B21" s="278"/>
      <c r="C21" s="278"/>
      <c r="D21" s="278"/>
      <c r="E21" s="278"/>
      <c r="F21" s="278"/>
      <c r="G21" s="278"/>
      <c r="H21" s="278"/>
      <c r="I21" s="278"/>
      <c r="J21" s="269" t="s">
        <v>122</v>
      </c>
      <c r="K21" s="288"/>
      <c r="L21" s="278"/>
      <c r="M21" s="278"/>
    </row>
    <row r="22" spans="1:13" x14ac:dyDescent="0.2">
      <c r="A22" s="278"/>
      <c r="B22" s="278"/>
      <c r="C22" s="278"/>
      <c r="D22" s="278"/>
      <c r="E22" s="278"/>
      <c r="F22" s="278"/>
      <c r="G22" s="278"/>
      <c r="H22" s="278"/>
      <c r="I22" s="278"/>
      <c r="J22" s="270" t="s">
        <v>123</v>
      </c>
      <c r="K22" s="289">
        <f>(G6+G7+G8+G9)</f>
        <v>0</v>
      </c>
      <c r="L22" s="278"/>
      <c r="M22" s="278"/>
    </row>
    <row r="23" spans="1:13" ht="13.5" thickBot="1" x14ac:dyDescent="0.25">
      <c r="A23" s="278"/>
      <c r="B23" s="278"/>
      <c r="C23" s="278"/>
      <c r="D23" s="278"/>
      <c r="E23" s="278"/>
      <c r="F23" s="278"/>
      <c r="G23" s="278"/>
      <c r="H23" s="278"/>
      <c r="I23" s="278"/>
      <c r="J23" s="271" t="s">
        <v>122</v>
      </c>
      <c r="K23" s="290">
        <f>K22*0.07</f>
        <v>0</v>
      </c>
      <c r="L23" s="278"/>
      <c r="M23" s="278"/>
    </row>
    <row r="24" spans="1:13" x14ac:dyDescent="0.2">
      <c r="A24" s="278"/>
      <c r="B24" s="278"/>
      <c r="C24" s="278"/>
      <c r="D24" s="278"/>
      <c r="E24" s="278"/>
      <c r="F24" s="278"/>
      <c r="G24" s="278"/>
      <c r="H24" s="278"/>
      <c r="I24" s="278"/>
      <c r="J24" s="278"/>
      <c r="K24" s="278"/>
      <c r="L24" s="278"/>
      <c r="M24" s="278"/>
    </row>
  </sheetData>
  <sheetProtection selectLockedCells="1"/>
  <mergeCells count="10">
    <mergeCell ref="A19:B19"/>
    <mergeCell ref="A20:B20"/>
    <mergeCell ref="A4:B4"/>
    <mergeCell ref="I4:J4"/>
    <mergeCell ref="A11:B11"/>
    <mergeCell ref="I11:J11"/>
    <mergeCell ref="A15:B15"/>
    <mergeCell ref="A16:B16"/>
    <mergeCell ref="A17:B17"/>
    <mergeCell ref="A18:B18"/>
  </mergeCell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70C0"/>
  </sheetPr>
  <dimension ref="A1:N67"/>
  <sheetViews>
    <sheetView view="pageBreakPreview" zoomScale="70" zoomScaleNormal="100" zoomScaleSheetLayoutView="70" workbookViewId="0">
      <selection sqref="A1:L1"/>
    </sheetView>
  </sheetViews>
  <sheetFormatPr defaultColWidth="9.140625" defaultRowHeight="15" x14ac:dyDescent="0.2"/>
  <cols>
    <col min="1" max="1" width="10.42578125" style="1" customWidth="1"/>
    <col min="2" max="2" width="24.85546875" style="110" customWidth="1"/>
    <col min="3" max="3" width="18.5703125" style="110" customWidth="1"/>
    <col min="4" max="7" width="18" style="110" customWidth="1"/>
    <col min="8" max="8" width="20.7109375" style="110" customWidth="1"/>
    <col min="9" max="9" width="31.140625" style="112" customWidth="1"/>
    <col min="10" max="10" width="13" style="110" customWidth="1"/>
    <col min="11" max="16384" width="9.140625" style="110"/>
  </cols>
  <sheetData>
    <row r="1" spans="1:10" ht="22.5" customHeight="1" x14ac:dyDescent="0.2">
      <c r="A1" s="421" t="s">
        <v>171</v>
      </c>
      <c r="B1" s="421"/>
      <c r="C1" s="421"/>
      <c r="D1" s="421"/>
      <c r="E1" s="421"/>
      <c r="F1" s="421"/>
      <c r="G1" s="421"/>
      <c r="H1" s="421"/>
      <c r="I1" s="421"/>
      <c r="J1" s="15"/>
    </row>
    <row r="2" spans="1:10" s="111" customFormat="1" ht="20.25" customHeight="1" x14ac:dyDescent="0.2">
      <c r="A2" s="399" t="s">
        <v>133</v>
      </c>
      <c r="B2" s="400"/>
      <c r="C2" s="400"/>
      <c r="D2" s="422"/>
      <c r="E2" s="423"/>
      <c r="F2" s="423"/>
      <c r="G2" s="423"/>
      <c r="H2" s="423"/>
      <c r="I2" s="424"/>
    </row>
    <row r="3" spans="1:10" s="111" customFormat="1" ht="20.25" customHeight="1" x14ac:dyDescent="0.2">
      <c r="A3" s="399" t="s">
        <v>3</v>
      </c>
      <c r="B3" s="400"/>
      <c r="C3" s="400"/>
      <c r="D3" s="425"/>
      <c r="E3" s="426"/>
      <c r="F3" s="426"/>
      <c r="G3" s="426"/>
      <c r="H3" s="426"/>
      <c r="I3" s="427"/>
    </row>
    <row r="4" spans="1:10" s="111" customFormat="1" ht="20.25" customHeight="1" x14ac:dyDescent="0.2">
      <c r="A4" s="399" t="s">
        <v>15</v>
      </c>
      <c r="B4" s="400"/>
      <c r="C4" s="400"/>
      <c r="D4" s="417"/>
      <c r="E4" s="418"/>
      <c r="F4" s="419"/>
      <c r="G4" s="419"/>
      <c r="H4" s="419"/>
      <c r="I4" s="420"/>
    </row>
    <row r="5" spans="1:10" s="111" customFormat="1" ht="20.25" customHeight="1" x14ac:dyDescent="0.2">
      <c r="A5" s="399" t="s">
        <v>89</v>
      </c>
      <c r="B5" s="400"/>
      <c r="C5" s="400"/>
      <c r="D5" s="150" t="s">
        <v>18</v>
      </c>
      <c r="E5" s="297"/>
      <c r="F5" s="414" t="s">
        <v>19</v>
      </c>
      <c r="G5" s="415"/>
      <c r="H5" s="416"/>
      <c r="I5" s="298"/>
    </row>
    <row r="6" spans="1:10" s="111" customFormat="1" ht="20.25" hidden="1" customHeight="1" x14ac:dyDescent="0.2">
      <c r="A6" s="401" t="s">
        <v>14</v>
      </c>
      <c r="B6" s="402"/>
      <c r="C6" s="402"/>
      <c r="D6" s="403"/>
      <c r="E6" s="403"/>
      <c r="F6" s="404"/>
      <c r="G6" s="404"/>
      <c r="H6" s="404"/>
      <c r="I6" s="404"/>
    </row>
    <row r="8" spans="1:10" ht="15.75" thickBot="1" x14ac:dyDescent="0.25">
      <c r="B8" s="110" t="s">
        <v>79</v>
      </c>
      <c r="E8" s="206"/>
      <c r="H8" s="178"/>
    </row>
    <row r="9" spans="1:10" ht="35.25" customHeight="1" thickBot="1" x14ac:dyDescent="0.25">
      <c r="A9" s="411" t="s">
        <v>138</v>
      </c>
      <c r="B9" s="412"/>
      <c r="C9" s="412"/>
      <c r="D9" s="412"/>
      <c r="E9" s="412"/>
      <c r="F9" s="412"/>
      <c r="G9" s="412"/>
      <c r="H9" s="412"/>
      <c r="I9" s="413"/>
    </row>
    <row r="10" spans="1:10" s="29" customFormat="1" ht="40.15" customHeight="1" thickBot="1" x14ac:dyDescent="0.25">
      <c r="A10" s="9"/>
      <c r="B10" s="8"/>
      <c r="C10" s="8"/>
      <c r="D10" s="8"/>
      <c r="E10" s="8"/>
      <c r="F10" s="8"/>
      <c r="G10" s="8"/>
      <c r="H10" s="305" t="s">
        <v>101</v>
      </c>
      <c r="I10" s="305" t="s">
        <v>102</v>
      </c>
      <c r="J10" s="110"/>
    </row>
    <row r="11" spans="1:10" s="114" customFormat="1" ht="39" customHeight="1" x14ac:dyDescent="0.2">
      <c r="A11" s="207">
        <v>1</v>
      </c>
      <c r="B11" s="390" t="s">
        <v>12</v>
      </c>
      <c r="C11" s="391"/>
      <c r="D11" s="391"/>
      <c r="E11" s="391"/>
      <c r="F11" s="391"/>
      <c r="G11" s="392"/>
      <c r="H11" s="180">
        <v>0</v>
      </c>
      <c r="I11" s="214">
        <f>SUM(I12:I12)</f>
        <v>0</v>
      </c>
      <c r="J11" s="110"/>
    </row>
    <row r="12" spans="1:10" s="115" customFormat="1" ht="45" customHeight="1" x14ac:dyDescent="0.2">
      <c r="A12" s="208"/>
      <c r="B12" s="405" t="s">
        <v>164</v>
      </c>
      <c r="C12" s="406"/>
      <c r="D12" s="406"/>
      <c r="E12" s="406"/>
      <c r="F12" s="406"/>
      <c r="G12" s="407"/>
      <c r="H12" s="172"/>
      <c r="I12" s="215">
        <f>'Detailed exp project leader'!J9+'Detailed exp partner 2'!J9+'Detailed exp partner 3'!J9+'Detailed exp partner 4'!J9+'Detailed exp partner 5'!J9+'Detailed exp partner 6'!J9+'Detailed exp partner 7'!J9+'Detailed exp partner 8'!J9+'Detailed exp partner 9'!J9+'Detailed exp partner 10'!J9+'Detailed exp partner 11'!J9</f>
        <v>0</v>
      </c>
      <c r="J12" s="110"/>
    </row>
    <row r="13" spans="1:10" s="113" customFormat="1" ht="24.6" customHeight="1" x14ac:dyDescent="0.2">
      <c r="A13" s="209"/>
      <c r="B13" s="408"/>
      <c r="C13" s="409"/>
      <c r="D13" s="409"/>
      <c r="E13" s="409"/>
      <c r="F13" s="409"/>
      <c r="G13" s="410"/>
      <c r="H13" s="173"/>
      <c r="I13" s="116"/>
      <c r="J13" s="110"/>
    </row>
    <row r="14" spans="1:10" s="114" customFormat="1" ht="39" customHeight="1" x14ac:dyDescent="0.2">
      <c r="A14" s="207">
        <v>2</v>
      </c>
      <c r="B14" s="390" t="s">
        <v>142</v>
      </c>
      <c r="C14" s="391"/>
      <c r="D14" s="391"/>
      <c r="E14" s="391"/>
      <c r="F14" s="391"/>
      <c r="G14" s="392"/>
      <c r="H14" s="180">
        <v>0</v>
      </c>
      <c r="I14" s="215">
        <f>'Detailed exp project leader'!J35+'Detailed exp partner 2'!J35+'Detailed exp partner 3'!J35+'Detailed exp partner 4'!J35+'Detailed exp partner 5'!J35+'Detailed exp partner 6'!J35+'Detailed exp partner 7'!J35+'Detailed exp partner 8'!J35+'Detailed exp partner 9'!J35+'Detailed exp partner 10'!J35+'Detailed exp partner 11'!J35</f>
        <v>0</v>
      </c>
      <c r="J14" s="110"/>
    </row>
    <row r="15" spans="1:10" s="113" customFormat="1" ht="24.6" customHeight="1" x14ac:dyDescent="0.2">
      <c r="A15" s="209"/>
      <c r="B15" s="389"/>
      <c r="C15" s="389"/>
      <c r="D15" s="389"/>
      <c r="E15" s="389"/>
      <c r="F15" s="389"/>
      <c r="G15" s="389"/>
      <c r="H15" s="170"/>
      <c r="I15" s="116"/>
      <c r="J15" s="110"/>
    </row>
    <row r="16" spans="1:10" s="114" customFormat="1" ht="39" customHeight="1" x14ac:dyDescent="0.2">
      <c r="A16" s="207">
        <v>3</v>
      </c>
      <c r="B16" s="390" t="s">
        <v>7</v>
      </c>
      <c r="C16" s="391"/>
      <c r="D16" s="391"/>
      <c r="E16" s="391"/>
      <c r="F16" s="391"/>
      <c r="G16" s="392"/>
      <c r="H16" s="180">
        <v>0</v>
      </c>
      <c r="I16" s="215">
        <f>'Detailed exp project leader'!J56+'Detailed exp partner 2'!J56+'Detailed exp partner 3'!J56+'Detailed exp partner 4'!J56+'Detailed exp partner 5'!J56+'Detailed exp partner 6'!J56+'Detailed exp partner 7'!J56+'Detailed exp partner 8'!J56+'Detailed exp partner 9'!J56+'Detailed exp partner 10'!J56+'Detailed exp partner 11'!J56</f>
        <v>0</v>
      </c>
      <c r="J16" s="110"/>
    </row>
    <row r="17" spans="1:12" s="113" customFormat="1" ht="24.6" customHeight="1" x14ac:dyDescent="0.2">
      <c r="A17" s="209"/>
      <c r="B17" s="389"/>
      <c r="C17" s="389"/>
      <c r="D17" s="389"/>
      <c r="E17" s="389"/>
      <c r="F17" s="389"/>
      <c r="G17" s="389"/>
      <c r="H17" s="170"/>
      <c r="I17" s="116"/>
      <c r="J17" s="110"/>
    </row>
    <row r="18" spans="1:12" s="117" customFormat="1" ht="39" customHeight="1" x14ac:dyDescent="0.2">
      <c r="A18" s="207">
        <v>4</v>
      </c>
      <c r="B18" s="390" t="s">
        <v>4</v>
      </c>
      <c r="C18" s="391"/>
      <c r="D18" s="391"/>
      <c r="E18" s="391"/>
      <c r="F18" s="391"/>
      <c r="G18" s="392"/>
      <c r="H18" s="180">
        <v>0</v>
      </c>
      <c r="I18" s="214">
        <f>SUM(I19:I21)</f>
        <v>0</v>
      </c>
      <c r="J18" s="110"/>
    </row>
    <row r="19" spans="1:12" s="115" customFormat="1" ht="52.15" customHeight="1" x14ac:dyDescent="0.2">
      <c r="A19" s="210" t="s">
        <v>5</v>
      </c>
      <c r="B19" s="393" t="s">
        <v>16</v>
      </c>
      <c r="C19" s="394"/>
      <c r="D19" s="394"/>
      <c r="E19" s="394"/>
      <c r="F19" s="394"/>
      <c r="G19" s="395"/>
      <c r="H19" s="171"/>
      <c r="I19" s="215">
        <f>'Detailed exp project leader'!J88+'Detailed exp partner 2'!J88+'Detailed exp partner 3'!J88+'Detailed exp partner 4'!J88+'Detailed exp partner 5'!J88+'Detailed exp partner 6'!J88+'Detailed exp partner 7'!J88+'Detailed exp partner 8'!J88+'Detailed exp partner 9'!J88+'Detailed exp partner 10'!J88+'Detailed exp partner 11'!J88</f>
        <v>0</v>
      </c>
      <c r="J19" s="110"/>
    </row>
    <row r="20" spans="1:12" s="115" customFormat="1" ht="24.6" customHeight="1" x14ac:dyDescent="0.2">
      <c r="A20" s="210" t="s">
        <v>6</v>
      </c>
      <c r="B20" s="396" t="s">
        <v>17</v>
      </c>
      <c r="C20" s="397"/>
      <c r="D20" s="397"/>
      <c r="E20" s="397"/>
      <c r="F20" s="397"/>
      <c r="G20" s="398"/>
      <c r="H20" s="172"/>
      <c r="I20" s="215">
        <f>'Detailed exp project leader'!J109+'Detailed exp partner 2'!J109+'Detailed exp partner 3'!J109+'Detailed exp partner 4'!J109+'Detailed exp partner 5'!J109+'Detailed exp partner 6'!J109+'Detailed exp partner 7'!J109+'Detailed exp partner 8'!J109+'Detailed exp partner 9'!J109+'Detailed exp partner 10'!J109+'Detailed exp partner 11'!J109</f>
        <v>0</v>
      </c>
      <c r="J20" s="110"/>
    </row>
    <row r="21" spans="1:12" s="115" customFormat="1" ht="24.6" customHeight="1" x14ac:dyDescent="0.2">
      <c r="A21" s="210" t="s">
        <v>9</v>
      </c>
      <c r="B21" s="393" t="s">
        <v>10</v>
      </c>
      <c r="C21" s="394"/>
      <c r="D21" s="394"/>
      <c r="E21" s="394"/>
      <c r="F21" s="394"/>
      <c r="G21" s="395"/>
      <c r="H21" s="171"/>
      <c r="I21" s="215">
        <f>'Detailed exp project leader'!J130+'Detailed exp partner 2'!J130+'Detailed exp partner 3'!J130+'Detailed exp partner 4'!J130+'Detailed exp partner 5'!J130+'Detailed exp partner 6'!J130+'Detailed exp partner 7'!J130+'Detailed exp partner 8'!J130+'Detailed exp partner 9'!J130+'Detailed exp partner 10'!J130+'Detailed exp partner 11'!J130</f>
        <v>0</v>
      </c>
      <c r="J21" s="110"/>
    </row>
    <row r="22" spans="1:12" s="113" customFormat="1" ht="24.6" customHeight="1" x14ac:dyDescent="0.2">
      <c r="A22" s="209"/>
      <c r="B22" s="389"/>
      <c r="C22" s="389"/>
      <c r="D22" s="389"/>
      <c r="E22" s="389"/>
      <c r="F22" s="389"/>
      <c r="G22" s="389"/>
      <c r="H22" s="170"/>
      <c r="I22" s="116"/>
      <c r="J22" s="110"/>
    </row>
    <row r="23" spans="1:12" s="118" customFormat="1" ht="39" customHeight="1" x14ac:dyDescent="0.2">
      <c r="A23" s="211"/>
      <c r="B23" s="368" t="s">
        <v>1</v>
      </c>
      <c r="C23" s="369"/>
      <c r="D23" s="369"/>
      <c r="E23" s="369"/>
      <c r="F23" s="369"/>
      <c r="G23" s="369"/>
      <c r="H23" s="299">
        <f>H11+H14+H16+H18</f>
        <v>0</v>
      </c>
      <c r="I23" s="214">
        <f>I11+I14+I16+I18</f>
        <v>0</v>
      </c>
      <c r="J23" s="110"/>
      <c r="L23" s="119"/>
    </row>
    <row r="24" spans="1:12" s="113" customFormat="1" ht="24.6" customHeight="1" x14ac:dyDescent="0.2">
      <c r="A24" s="209"/>
      <c r="B24" s="389"/>
      <c r="C24" s="389"/>
      <c r="D24" s="389"/>
      <c r="E24" s="389"/>
      <c r="F24" s="389"/>
      <c r="G24" s="389"/>
      <c r="H24" s="170"/>
      <c r="I24" s="116"/>
      <c r="J24" s="110"/>
    </row>
    <row r="25" spans="1:12" s="114" customFormat="1" ht="17.25" x14ac:dyDescent="0.2">
      <c r="A25" s="207">
        <v>5</v>
      </c>
      <c r="B25" s="390" t="s">
        <v>139</v>
      </c>
      <c r="C25" s="391"/>
      <c r="D25" s="391"/>
      <c r="E25" s="391"/>
      <c r="F25" s="391"/>
      <c r="G25" s="392"/>
      <c r="H25" s="180">
        <v>0</v>
      </c>
      <c r="I25" s="214">
        <f>'Detailed exp project leader'!J153+'Detailed exp partner 2'!J153+'Detailed exp partner 3'!J153+'Detailed exp partner 4'!J153+'Detailed exp partner 5'!J153+'Detailed exp partner 6'!J153+'Detailed exp partner 7'!J153+'Detailed exp partner 8'!J153+'Detailed exp partner 9'!J153+'Detailed exp partner 10'!J153+'Detailed exp partner 11'!J153</f>
        <v>0</v>
      </c>
      <c r="J25" s="110"/>
    </row>
    <row r="26" spans="1:12" s="120" customFormat="1" ht="24.75" customHeight="1" x14ac:dyDescent="0.2">
      <c r="A26" s="212"/>
      <c r="B26" s="388"/>
      <c r="C26" s="388"/>
      <c r="D26" s="388"/>
      <c r="E26" s="388"/>
      <c r="F26" s="388"/>
      <c r="G26" s="388"/>
      <c r="H26" s="169"/>
      <c r="I26" s="214" t="e">
        <f>I25/I23</f>
        <v>#DIV/0!</v>
      </c>
      <c r="J26" s="110"/>
    </row>
    <row r="27" spans="1:12" s="4" customFormat="1" ht="24.6" customHeight="1" x14ac:dyDescent="0.2">
      <c r="A27" s="209"/>
      <c r="B27" s="365"/>
      <c r="C27" s="366"/>
      <c r="D27" s="366"/>
      <c r="E27" s="366"/>
      <c r="F27" s="366"/>
      <c r="G27" s="367"/>
      <c r="H27" s="168"/>
      <c r="I27" s="116"/>
      <c r="J27" s="110"/>
    </row>
    <row r="28" spans="1:12" s="118" customFormat="1" ht="39" customHeight="1" x14ac:dyDescent="0.2">
      <c r="A28" s="211"/>
      <c r="B28" s="368" t="s">
        <v>0</v>
      </c>
      <c r="C28" s="369"/>
      <c r="D28" s="369"/>
      <c r="E28" s="369"/>
      <c r="F28" s="369"/>
      <c r="G28" s="369"/>
      <c r="H28" s="299">
        <f>H23+H25</f>
        <v>0</v>
      </c>
      <c r="I28" s="214">
        <f>I23+I25</f>
        <v>0</v>
      </c>
      <c r="J28" s="110"/>
      <c r="L28" s="119"/>
    </row>
    <row r="29" spans="1:12" s="113" customFormat="1" ht="24.6" customHeight="1" x14ac:dyDescent="0.2">
      <c r="A29" s="209"/>
      <c r="B29" s="365"/>
      <c r="C29" s="366"/>
      <c r="D29" s="366"/>
      <c r="E29" s="366"/>
      <c r="F29" s="366"/>
      <c r="G29" s="367"/>
      <c r="H29" s="168"/>
      <c r="I29" s="116"/>
      <c r="J29" s="110"/>
    </row>
    <row r="30" spans="1:12" s="4" customFormat="1" ht="24.6" customHeight="1" thickBot="1" x14ac:dyDescent="0.25">
      <c r="A30" s="213"/>
      <c r="B30" s="213"/>
      <c r="C30" s="213"/>
      <c r="D30" s="213"/>
      <c r="E30" s="213"/>
      <c r="F30" s="213"/>
      <c r="G30" s="213"/>
      <c r="H30" s="121"/>
      <c r="I30" s="122"/>
      <c r="J30" s="110"/>
    </row>
    <row r="31" spans="1:12" s="58" customFormat="1" ht="39" customHeight="1" thickBot="1" x14ac:dyDescent="0.25">
      <c r="A31" s="370" t="s">
        <v>140</v>
      </c>
      <c r="B31" s="371"/>
      <c r="C31" s="371"/>
      <c r="D31" s="371"/>
      <c r="E31" s="371"/>
      <c r="F31" s="371"/>
      <c r="G31" s="372"/>
      <c r="H31" s="179" t="s">
        <v>103</v>
      </c>
      <c r="I31" s="123"/>
      <c r="J31" s="110"/>
    </row>
    <row r="32" spans="1:12" s="58" customFormat="1" ht="18" customHeight="1" thickBot="1" x14ac:dyDescent="0.25">
      <c r="A32" s="316"/>
      <c r="B32" s="317"/>
      <c r="C32" s="317"/>
      <c r="D32" s="317"/>
      <c r="E32" s="317"/>
      <c r="F32" s="317"/>
      <c r="G32" s="317"/>
      <c r="H32" s="318"/>
      <c r="I32" s="318"/>
      <c r="J32" s="110"/>
    </row>
    <row r="33" spans="1:12" s="126" customFormat="1" ht="18.75" thickBot="1" x14ac:dyDescent="0.25">
      <c r="A33" s="1"/>
      <c r="B33" s="124"/>
      <c r="C33" s="124"/>
      <c r="D33" s="385" t="s">
        <v>143</v>
      </c>
      <c r="E33" s="386"/>
      <c r="F33" s="386"/>
      <c r="G33" s="387"/>
      <c r="H33" s="124"/>
      <c r="I33" s="125"/>
      <c r="J33" s="110"/>
      <c r="L33" s="127"/>
    </row>
    <row r="34" spans="1:12" ht="24.6" customHeight="1" x14ac:dyDescent="0.2">
      <c r="A34" s="373" t="s">
        <v>91</v>
      </c>
      <c r="B34" s="376" t="s">
        <v>160</v>
      </c>
      <c r="C34" s="311" t="s">
        <v>23</v>
      </c>
      <c r="D34" s="359"/>
      <c r="E34" s="359"/>
      <c r="F34" s="359"/>
      <c r="G34" s="359"/>
      <c r="H34" s="181">
        <v>0</v>
      </c>
      <c r="I34" s="319">
        <f>'Detailed exp project leader'!C161</f>
        <v>0</v>
      </c>
    </row>
    <row r="35" spans="1:12" ht="24.6" customHeight="1" x14ac:dyDescent="0.2">
      <c r="A35" s="374"/>
      <c r="B35" s="377"/>
      <c r="C35" s="311" t="s">
        <v>24</v>
      </c>
      <c r="D35" s="359"/>
      <c r="E35" s="359"/>
      <c r="F35" s="359"/>
      <c r="G35" s="359"/>
      <c r="H35" s="181">
        <v>0</v>
      </c>
      <c r="I35" s="319">
        <f>'Detailed exp partner 2'!C161</f>
        <v>0</v>
      </c>
    </row>
    <row r="36" spans="1:12" ht="24.6" customHeight="1" x14ac:dyDescent="0.2">
      <c r="A36" s="374"/>
      <c r="B36" s="377"/>
      <c r="C36" s="311" t="s">
        <v>25</v>
      </c>
      <c r="D36" s="359"/>
      <c r="E36" s="359"/>
      <c r="F36" s="359"/>
      <c r="G36" s="359"/>
      <c r="H36" s="181">
        <v>0</v>
      </c>
      <c r="I36" s="319">
        <f>'Detailed exp partner 3'!C161</f>
        <v>0</v>
      </c>
    </row>
    <row r="37" spans="1:12" ht="24.6" customHeight="1" x14ac:dyDescent="0.2">
      <c r="A37" s="374"/>
      <c r="B37" s="377"/>
      <c r="C37" s="311" t="s">
        <v>26</v>
      </c>
      <c r="D37" s="359"/>
      <c r="E37" s="359"/>
      <c r="F37" s="359"/>
      <c r="G37" s="359"/>
      <c r="H37" s="181">
        <v>0</v>
      </c>
      <c r="I37" s="319">
        <f>'Detailed exp partner 4'!C161</f>
        <v>0</v>
      </c>
    </row>
    <row r="38" spans="1:12" ht="24.6" customHeight="1" x14ac:dyDescent="0.2">
      <c r="A38" s="374"/>
      <c r="B38" s="377"/>
      <c r="C38" s="311" t="s">
        <v>27</v>
      </c>
      <c r="D38" s="359"/>
      <c r="E38" s="359"/>
      <c r="F38" s="359"/>
      <c r="G38" s="359"/>
      <c r="H38" s="181">
        <v>0</v>
      </c>
      <c r="I38" s="319">
        <f>'Detailed exp partner 5'!C161</f>
        <v>0</v>
      </c>
    </row>
    <row r="39" spans="1:12" ht="24.6" customHeight="1" x14ac:dyDescent="0.2">
      <c r="A39" s="374"/>
      <c r="B39" s="377"/>
      <c r="C39" s="311" t="s">
        <v>28</v>
      </c>
      <c r="D39" s="359"/>
      <c r="E39" s="359"/>
      <c r="F39" s="359"/>
      <c r="G39" s="359"/>
      <c r="H39" s="181">
        <v>0</v>
      </c>
      <c r="I39" s="319">
        <f>'Detailed exp partner 6'!C161</f>
        <v>0</v>
      </c>
    </row>
    <row r="40" spans="1:12" ht="24.6" customHeight="1" x14ac:dyDescent="0.2">
      <c r="A40" s="374"/>
      <c r="B40" s="377"/>
      <c r="C40" s="311" t="s">
        <v>29</v>
      </c>
      <c r="D40" s="359"/>
      <c r="E40" s="359"/>
      <c r="F40" s="359"/>
      <c r="G40" s="359"/>
      <c r="H40" s="181">
        <v>0</v>
      </c>
      <c r="I40" s="319">
        <f>'Detailed exp partner 7'!C161</f>
        <v>0</v>
      </c>
    </row>
    <row r="41" spans="1:12" ht="24.6" customHeight="1" x14ac:dyDescent="0.2">
      <c r="A41" s="374"/>
      <c r="B41" s="377"/>
      <c r="C41" s="311" t="s">
        <v>30</v>
      </c>
      <c r="D41" s="359"/>
      <c r="E41" s="359"/>
      <c r="F41" s="359"/>
      <c r="G41" s="359"/>
      <c r="H41" s="181">
        <v>0</v>
      </c>
      <c r="I41" s="319">
        <f>'Detailed exp partner 8'!C161</f>
        <v>0</v>
      </c>
    </row>
    <row r="42" spans="1:12" ht="24.6" customHeight="1" x14ac:dyDescent="0.2">
      <c r="A42" s="374"/>
      <c r="B42" s="377"/>
      <c r="C42" s="311" t="s">
        <v>31</v>
      </c>
      <c r="D42" s="359"/>
      <c r="E42" s="359"/>
      <c r="F42" s="359"/>
      <c r="G42" s="359"/>
      <c r="H42" s="181">
        <v>0</v>
      </c>
      <c r="I42" s="319">
        <f>'Detailed exp partner 9'!C161</f>
        <v>0</v>
      </c>
    </row>
    <row r="43" spans="1:12" ht="24.6" customHeight="1" x14ac:dyDescent="0.2">
      <c r="A43" s="374"/>
      <c r="B43" s="377"/>
      <c r="C43" s="311" t="s">
        <v>32</v>
      </c>
      <c r="D43" s="359"/>
      <c r="E43" s="359"/>
      <c r="F43" s="359"/>
      <c r="G43" s="359"/>
      <c r="H43" s="181">
        <v>0</v>
      </c>
      <c r="I43" s="319">
        <f>'Detailed exp partner 10'!C161</f>
        <v>0</v>
      </c>
    </row>
    <row r="44" spans="1:12" ht="24.6" customHeight="1" x14ac:dyDescent="0.2">
      <c r="A44" s="374"/>
      <c r="B44" s="377"/>
      <c r="C44" s="311" t="s">
        <v>33</v>
      </c>
      <c r="D44" s="359"/>
      <c r="E44" s="359"/>
      <c r="F44" s="359"/>
      <c r="G44" s="359"/>
      <c r="H44" s="181">
        <v>0</v>
      </c>
      <c r="I44" s="319">
        <f>'Detailed exp partner 11'!C161</f>
        <v>0</v>
      </c>
    </row>
    <row r="45" spans="1:12" ht="24.6" customHeight="1" thickBot="1" x14ac:dyDescent="0.25">
      <c r="A45" s="374"/>
      <c r="B45" s="377"/>
      <c r="C45" s="312"/>
      <c r="D45" s="382"/>
      <c r="E45" s="383"/>
      <c r="F45" s="383"/>
      <c r="G45" s="384"/>
      <c r="H45" s="181">
        <v>0</v>
      </c>
      <c r="I45" s="179"/>
    </row>
    <row r="46" spans="1:12" ht="24.6" customHeight="1" thickBot="1" x14ac:dyDescent="0.25">
      <c r="A46" s="374"/>
      <c r="B46" s="377"/>
      <c r="C46" s="313" t="s">
        <v>22</v>
      </c>
      <c r="D46" s="379" t="e">
        <f>I46/I28</f>
        <v>#DIV/0!</v>
      </c>
      <c r="E46" s="380"/>
      <c r="F46" s="380"/>
      <c r="G46" s="381"/>
      <c r="H46" s="182">
        <f>SUM(H34:H45)</f>
        <v>0</v>
      </c>
      <c r="I46" s="314">
        <f>SUM(I34:I45)</f>
        <v>0</v>
      </c>
    </row>
    <row r="47" spans="1:12" ht="24.6" customHeight="1" thickBot="1" x14ac:dyDescent="0.25">
      <c r="A47" s="374"/>
      <c r="B47" s="378"/>
      <c r="C47" s="360" t="s">
        <v>161</v>
      </c>
      <c r="D47" s="360"/>
      <c r="E47" s="360"/>
      <c r="F47" s="360"/>
      <c r="G47" s="361"/>
      <c r="H47" s="167"/>
      <c r="I47" s="128">
        <f>I28*85%</f>
        <v>0</v>
      </c>
    </row>
    <row r="48" spans="1:12" ht="24.6" customHeight="1" thickBot="1" x14ac:dyDescent="0.25">
      <c r="A48" s="374"/>
      <c r="B48" s="49"/>
      <c r="C48" s="50"/>
      <c r="D48" s="51"/>
      <c r="E48" s="47"/>
      <c r="F48" s="47"/>
      <c r="G48" s="47"/>
      <c r="H48" s="129"/>
      <c r="I48" s="129"/>
    </row>
    <row r="49" spans="1:14" ht="35.25" thickBot="1" x14ac:dyDescent="0.25">
      <c r="A49" s="374"/>
      <c r="B49" s="52" t="s">
        <v>84</v>
      </c>
      <c r="C49" s="362"/>
      <c r="D49" s="363"/>
      <c r="E49" s="363"/>
      <c r="F49" s="363"/>
      <c r="G49" s="364"/>
      <c r="H49" s="183">
        <v>0</v>
      </c>
      <c r="I49" s="310">
        <f>'Detailed exp project leader'!C163+'Detailed exp partner 2'!C163+'Detailed exp partner 3'!C163+'Detailed exp partner 4'!C163+'Detailed exp partner 5'!C163+'Detailed exp partner 6'!C163+'Detailed exp partner 7'!C163+'Detailed exp partner 8'!C163+'Detailed exp partner 9'!C163+'Detailed exp partner 10'!C163+'Detailed exp partner 11'!C163</f>
        <v>0</v>
      </c>
    </row>
    <row r="50" spans="1:14" ht="24.6" customHeight="1" thickBot="1" x14ac:dyDescent="0.3">
      <c r="A50" s="374"/>
      <c r="B50" s="53"/>
      <c r="C50" s="54"/>
      <c r="D50" s="55"/>
      <c r="E50" s="61"/>
      <c r="F50" s="56"/>
      <c r="G50" s="56"/>
      <c r="H50" s="130"/>
      <c r="I50" s="129"/>
    </row>
    <row r="51" spans="1:14" ht="35.25" thickBot="1" x14ac:dyDescent="0.25">
      <c r="A51" s="374"/>
      <c r="B51" s="52" t="s">
        <v>85</v>
      </c>
      <c r="C51" s="353"/>
      <c r="D51" s="354"/>
      <c r="E51" s="354"/>
      <c r="F51" s="354"/>
      <c r="G51" s="355"/>
      <c r="H51" s="183">
        <v>0</v>
      </c>
      <c r="I51" s="310">
        <f>'Detailed exp project leader'!C165+'Detailed exp partner 2'!C165+'Detailed exp partner 3'!C165+'Detailed exp partner 4'!C165+'Detailed exp partner 5'!C165+'Detailed exp partner 6'!C165+'Detailed exp partner 7'!C165+'Detailed exp partner 8'!C165+'Detailed exp partner 9'!C165+'Detailed exp partner 10'!C165+'Detailed exp partner 11'!C165</f>
        <v>0</v>
      </c>
    </row>
    <row r="52" spans="1:14" ht="24.6" customHeight="1" thickBot="1" x14ac:dyDescent="0.25">
      <c r="A52" s="374"/>
      <c r="B52" s="53"/>
      <c r="C52" s="54"/>
      <c r="D52" s="55"/>
      <c r="E52" s="56"/>
      <c r="F52" s="56"/>
      <c r="G52" s="56"/>
      <c r="H52" s="130"/>
      <c r="I52" s="129"/>
    </row>
    <row r="53" spans="1:14" ht="35.25" thickBot="1" x14ac:dyDescent="0.25">
      <c r="A53" s="374"/>
      <c r="B53" s="52" t="s">
        <v>86</v>
      </c>
      <c r="C53" s="353"/>
      <c r="D53" s="354"/>
      <c r="E53" s="354"/>
      <c r="F53" s="354"/>
      <c r="G53" s="355"/>
      <c r="H53" s="183">
        <v>0</v>
      </c>
      <c r="I53" s="310">
        <f>'Detailed exp project leader'!C167+'Detailed exp partner 2'!C167+'Detailed exp partner 3'!C167+'Detailed exp partner 4'!C167+'Detailed exp partner 5'!C167+'Detailed exp partner 6'!C167+'Detailed exp partner 7'!C167+'Detailed exp partner 8'!C167+'Detailed exp partner 9'!C167+'Detailed exp partner 10'!C167+'Detailed exp partner 11'!C167</f>
        <v>0</v>
      </c>
    </row>
    <row r="54" spans="1:14" ht="24.6" customHeight="1" thickBot="1" x14ac:dyDescent="0.25">
      <c r="A54" s="374"/>
      <c r="B54" s="53"/>
      <c r="C54" s="54"/>
      <c r="D54" s="55"/>
      <c r="E54" s="56"/>
      <c r="F54" s="56"/>
      <c r="G54" s="56"/>
      <c r="H54" s="130"/>
      <c r="I54" s="129"/>
    </row>
    <row r="55" spans="1:14" ht="35.25" thickBot="1" x14ac:dyDescent="0.25">
      <c r="A55" s="374"/>
      <c r="B55" s="52" t="s">
        <v>87</v>
      </c>
      <c r="C55" s="353"/>
      <c r="D55" s="354"/>
      <c r="E55" s="354"/>
      <c r="F55" s="354"/>
      <c r="G55" s="355"/>
      <c r="H55" s="183">
        <v>0</v>
      </c>
      <c r="I55" s="310">
        <f>'Detailed exp project leader'!C169+'Detailed exp partner 2'!C169+'Detailed exp partner 3'!C169+'Detailed exp partner 4'!C169+'Detailed exp partner 5'!C169+'Detailed exp partner 6'!C169+'Detailed exp partner 7'!C169+'Detailed exp partner 8'!C169+'Detailed exp partner 9'!C169+'Detailed exp partner 10'!C169+'Detailed exp partner 11'!C169</f>
        <v>0</v>
      </c>
    </row>
    <row r="56" spans="1:14" ht="18.75" thickBot="1" x14ac:dyDescent="0.25">
      <c r="A56" s="374"/>
      <c r="B56" s="49"/>
      <c r="C56" s="50"/>
      <c r="D56" s="57"/>
      <c r="E56" s="47"/>
      <c r="F56" s="47"/>
      <c r="G56" s="47"/>
      <c r="H56" s="129"/>
      <c r="I56" s="131"/>
    </row>
    <row r="57" spans="1:14" ht="18" thickBot="1" x14ac:dyDescent="0.25">
      <c r="A57" s="375"/>
      <c r="B57" s="48" t="s">
        <v>141</v>
      </c>
      <c r="C57" s="357" t="e">
        <f>I57/I28</f>
        <v>#DIV/0!</v>
      </c>
      <c r="D57" s="357"/>
      <c r="E57" s="357"/>
      <c r="F57" s="357"/>
      <c r="G57" s="358"/>
      <c r="H57" s="306">
        <f>SUM(H46+H49+H51+H53+H55)</f>
        <v>0</v>
      </c>
      <c r="I57" s="315">
        <f>I46+I49+I51+I53+I55</f>
        <v>0</v>
      </c>
    </row>
    <row r="58" spans="1:14" s="4" customFormat="1" ht="23.25" x14ac:dyDescent="0.2">
      <c r="A58" s="132"/>
      <c r="B58" s="133"/>
      <c r="C58" s="133"/>
      <c r="D58" s="133"/>
      <c r="E58" s="133"/>
      <c r="F58" s="133"/>
      <c r="G58" s="133"/>
      <c r="H58" s="133"/>
      <c r="I58" s="133"/>
      <c r="J58" s="133"/>
      <c r="K58" s="110"/>
      <c r="L58" s="110"/>
      <c r="M58" s="110"/>
      <c r="N58" s="110"/>
    </row>
    <row r="59" spans="1:14" s="15" customFormat="1" ht="18" x14ac:dyDescent="0.25">
      <c r="A59" s="134"/>
      <c r="B59" s="135" t="s">
        <v>90</v>
      </c>
      <c r="C59" s="136"/>
      <c r="D59" s="136"/>
      <c r="E59" s="136"/>
      <c r="F59" s="137"/>
      <c r="G59" s="136"/>
      <c r="H59" s="136"/>
      <c r="J59" s="136"/>
      <c r="K59" s="110"/>
      <c r="L59" s="110"/>
      <c r="M59" s="110"/>
      <c r="N59" s="110"/>
    </row>
    <row r="60" spans="1:14" s="15" customFormat="1" ht="22.5" x14ac:dyDescent="0.3">
      <c r="A60" s="138"/>
      <c r="C60" s="139" t="s">
        <v>69</v>
      </c>
      <c r="D60" s="356" t="s">
        <v>70</v>
      </c>
      <c r="E60" s="356"/>
      <c r="F60" s="356"/>
      <c r="G60" s="356"/>
      <c r="H60" s="356"/>
      <c r="I60" s="356"/>
      <c r="J60" s="356"/>
      <c r="K60" s="110"/>
      <c r="L60" s="110"/>
      <c r="M60" s="110"/>
      <c r="N60" s="110"/>
    </row>
    <row r="61" spans="1:14" s="15" customFormat="1" ht="18" x14ac:dyDescent="0.25">
      <c r="A61" s="134"/>
      <c r="B61" s="140"/>
      <c r="C61" s="140"/>
      <c r="D61" s="140"/>
      <c r="E61" s="140"/>
      <c r="F61" s="140"/>
      <c r="G61" s="140"/>
      <c r="H61" s="140"/>
      <c r="I61" s="140"/>
      <c r="J61" s="140"/>
      <c r="K61" s="110"/>
      <c r="L61" s="110"/>
      <c r="M61" s="110"/>
      <c r="N61" s="110"/>
    </row>
    <row r="62" spans="1:14" s="15" customFormat="1" ht="13.5" customHeight="1" x14ac:dyDescent="0.2">
      <c r="A62" s="141"/>
      <c r="B62" s="351" t="s">
        <v>71</v>
      </c>
      <c r="C62" s="352" t="s">
        <v>78</v>
      </c>
      <c r="D62" s="352"/>
      <c r="E62" s="352"/>
      <c r="F62" s="352"/>
      <c r="G62" s="352"/>
      <c r="H62" s="352"/>
      <c r="I62" s="352"/>
      <c r="J62" s="352"/>
      <c r="K62" s="110"/>
      <c r="L62" s="110"/>
      <c r="M62" s="110"/>
      <c r="N62" s="110"/>
    </row>
    <row r="63" spans="1:14" s="15" customFormat="1" ht="13.5" customHeight="1" x14ac:dyDescent="0.2">
      <c r="A63" s="141"/>
      <c r="B63" s="351"/>
      <c r="C63" s="352"/>
      <c r="D63" s="352"/>
      <c r="E63" s="352"/>
      <c r="F63" s="352"/>
      <c r="G63" s="352"/>
      <c r="H63" s="352"/>
      <c r="I63" s="352"/>
      <c r="J63" s="352"/>
      <c r="K63" s="110"/>
      <c r="L63" s="110"/>
      <c r="M63" s="110"/>
      <c r="N63" s="110"/>
    </row>
    <row r="64" spans="1:14" s="15" customFormat="1" ht="13.5" customHeight="1" x14ac:dyDescent="0.2">
      <c r="A64" s="141"/>
      <c r="B64" s="351"/>
      <c r="C64" s="352"/>
      <c r="D64" s="352"/>
      <c r="E64" s="352"/>
      <c r="F64" s="352"/>
      <c r="G64" s="352"/>
      <c r="H64" s="352"/>
      <c r="I64" s="352"/>
      <c r="J64" s="352"/>
      <c r="K64" s="110"/>
      <c r="L64" s="110"/>
      <c r="M64" s="110"/>
      <c r="N64" s="110"/>
    </row>
    <row r="65" spans="1:14" s="15" customFormat="1" ht="13.5" customHeight="1" x14ac:dyDescent="0.2">
      <c r="A65" s="141"/>
      <c r="B65" s="142"/>
      <c r="C65" s="352"/>
      <c r="D65" s="352"/>
      <c r="E65" s="352"/>
      <c r="F65" s="352"/>
      <c r="G65" s="352"/>
      <c r="H65" s="352"/>
      <c r="I65" s="352"/>
      <c r="J65" s="352"/>
      <c r="K65" s="110"/>
      <c r="L65" s="110"/>
      <c r="M65" s="110"/>
      <c r="N65" s="110"/>
    </row>
    <row r="66" spans="1:14" s="15" customFormat="1" ht="18" x14ac:dyDescent="0.2">
      <c r="A66" s="141"/>
      <c r="B66" s="142"/>
      <c r="C66" s="320"/>
      <c r="D66" s="320"/>
      <c r="E66" s="166"/>
      <c r="F66" s="166"/>
      <c r="G66" s="166"/>
      <c r="H66" s="166"/>
      <c r="I66" s="166"/>
      <c r="J66" s="166"/>
      <c r="K66" s="110"/>
      <c r="L66" s="110"/>
      <c r="M66" s="110"/>
      <c r="N66" s="110"/>
    </row>
    <row r="67" spans="1:14" s="15" customFormat="1" ht="18" x14ac:dyDescent="0.25">
      <c r="A67" s="143"/>
      <c r="B67" s="144"/>
      <c r="C67" s="145"/>
      <c r="D67" s="146"/>
      <c r="E67" s="147"/>
      <c r="F67" s="148"/>
      <c r="G67" s="145"/>
      <c r="H67" s="145"/>
      <c r="I67" s="149"/>
      <c r="J67" s="148"/>
      <c r="K67" s="110"/>
      <c r="L67" s="110"/>
      <c r="M67" s="110"/>
      <c r="N67" s="110"/>
    </row>
  </sheetData>
  <sheetProtection algorithmName="SHA-512" hashValue="M3SIAwwYrQChX/ZiH9yYEzdXsgLrGY+X4A+bsW8YWWLdMdh74tTH9LdK03mmsDlfjmBIjsUzEeVnOoYEyjQn8Q==" saltValue="fg9an7HLpfIkNGTkVME6iw==" spinCount="100000" sheet="1" selectLockedCells="1"/>
  <protectedRanges>
    <protectedRange sqref="I24:I27 I22 I17 I30:I32" name="Range1"/>
    <protectedRange sqref="I12:I13 I15:I16" name="Range1_12"/>
  </protectedRanges>
  <dataConsolidate link="1"/>
  <mergeCells count="58">
    <mergeCell ref="A4:C4"/>
    <mergeCell ref="D4:I4"/>
    <mergeCell ref="A1:I1"/>
    <mergeCell ref="A2:C2"/>
    <mergeCell ref="D2:I2"/>
    <mergeCell ref="A3:C3"/>
    <mergeCell ref="D3:I3"/>
    <mergeCell ref="B14:G14"/>
    <mergeCell ref="A5:C5"/>
    <mergeCell ref="A6:C6"/>
    <mergeCell ref="D6:I6"/>
    <mergeCell ref="B11:G11"/>
    <mergeCell ref="B12:G12"/>
    <mergeCell ref="B13:G13"/>
    <mergeCell ref="A9:I9"/>
    <mergeCell ref="F5:H5"/>
    <mergeCell ref="B26:G26"/>
    <mergeCell ref="B15:G15"/>
    <mergeCell ref="B16:G16"/>
    <mergeCell ref="B17:G17"/>
    <mergeCell ref="B18:G18"/>
    <mergeCell ref="B19:G19"/>
    <mergeCell ref="B20:G20"/>
    <mergeCell ref="B21:G21"/>
    <mergeCell ref="B22:G22"/>
    <mergeCell ref="B23:G23"/>
    <mergeCell ref="B24:G24"/>
    <mergeCell ref="B25:G25"/>
    <mergeCell ref="B27:G27"/>
    <mergeCell ref="B28:G28"/>
    <mergeCell ref="B29:G29"/>
    <mergeCell ref="A31:G31"/>
    <mergeCell ref="A34:A57"/>
    <mergeCell ref="B34:B47"/>
    <mergeCell ref="D34:G34"/>
    <mergeCell ref="D35:G35"/>
    <mergeCell ref="D36:G36"/>
    <mergeCell ref="D37:G37"/>
    <mergeCell ref="D46:G46"/>
    <mergeCell ref="D44:G44"/>
    <mergeCell ref="D45:G45"/>
    <mergeCell ref="D38:G38"/>
    <mergeCell ref="D39:G39"/>
    <mergeCell ref="D33:G33"/>
    <mergeCell ref="C65:J65"/>
    <mergeCell ref="D60:J60"/>
    <mergeCell ref="C57:G57"/>
    <mergeCell ref="D40:G40"/>
    <mergeCell ref="D41:G41"/>
    <mergeCell ref="D42:G42"/>
    <mergeCell ref="D43:G43"/>
    <mergeCell ref="C47:G47"/>
    <mergeCell ref="C49:G49"/>
    <mergeCell ref="B62:B64"/>
    <mergeCell ref="C62:J64"/>
    <mergeCell ref="C51:G51"/>
    <mergeCell ref="C53:G53"/>
    <mergeCell ref="C55:G55"/>
  </mergeCells>
  <conditionalFormatting sqref="E48:I48 E56:H56 I34:I45">
    <cfRule type="cellIs" dxfId="47" priority="27" stopIfTrue="1" operator="equal">
      <formula>"ERROR"</formula>
    </cfRule>
  </conditionalFormatting>
  <conditionalFormatting sqref="F50:I50 E52:I52 E54:I54">
    <cfRule type="cellIs" dxfId="46" priority="26" stopIfTrue="1" operator="equal">
      <formula>"ERROR"</formula>
    </cfRule>
  </conditionalFormatting>
  <conditionalFormatting sqref="I31:I32">
    <cfRule type="cellIs" dxfId="45" priority="24" stopIfTrue="1" operator="equal">
      <formula>"ERROR"</formula>
    </cfRule>
  </conditionalFormatting>
  <conditionalFormatting sqref="A31:A32">
    <cfRule type="cellIs" dxfId="44" priority="23" stopIfTrue="1" operator="equal">
      <formula>"ERROR"</formula>
    </cfRule>
  </conditionalFormatting>
  <conditionalFormatting sqref="A9">
    <cfRule type="cellIs" dxfId="43" priority="22" stopIfTrue="1" operator="equal">
      <formula>"ERROR"</formula>
    </cfRule>
  </conditionalFormatting>
  <conditionalFormatting sqref="I25">
    <cfRule type="cellIs" dxfId="42" priority="17" operator="greaterThan">
      <formula>$I$23*0.07</formula>
    </cfRule>
  </conditionalFormatting>
  <conditionalFormatting sqref="H31:H32">
    <cfRule type="cellIs" dxfId="41" priority="16" stopIfTrue="1" operator="equal">
      <formula>"ERROR"</formula>
    </cfRule>
  </conditionalFormatting>
  <conditionalFormatting sqref="C57:G57">
    <cfRule type="cellIs" dxfId="40" priority="2" operator="notEqual">
      <formula>1</formula>
    </cfRule>
  </conditionalFormatting>
  <conditionalFormatting sqref="I26">
    <cfRule type="cellIs" dxfId="39" priority="1" operator="greaterThan">
      <formula>$I$23*0.07</formula>
    </cfRule>
  </conditionalFormatting>
  <dataValidations count="2">
    <dataValidation type="date" allowBlank="1" showInputMessage="1" showErrorMessage="1" error="Format not correct_x000a_Should be DD/MM/YY" prompt="DD/MM/YY" sqref="E67">
      <formula1>36526</formula1>
      <formula2>47848</formula2>
    </dataValidation>
    <dataValidation type="custom" allowBlank="1" showInputMessage="1" showErrorMessage="1" error="Only two decimals" sqref="H49:I49 D46 C49 H55">
      <formula1>EXACT(C46,TRUNC(C46,2))</formula1>
    </dataValidation>
  </dataValidations>
  <printOptions horizontalCentered="1"/>
  <pageMargins left="0.35433070866141736" right="0.15748031496062992" top="0.59055118110236227" bottom="0.78740157480314965" header="0.31496062992125984" footer="0.51181102362204722"/>
  <pageSetup paperSize="9" scale="40" fitToHeight="24" orientation="portrait" r:id="rId1"/>
  <headerFooter alignWithMargins="0">
    <oddFooter>&amp;RPage &amp;P</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45"/>
  <sheetViews>
    <sheetView topLeftCell="A3" workbookViewId="0">
      <selection activeCell="E26" sqref="E26"/>
    </sheetView>
  </sheetViews>
  <sheetFormatPr defaultColWidth="9.140625" defaultRowHeight="18" x14ac:dyDescent="0.25"/>
  <cols>
    <col min="1" max="1" width="28.28515625" style="96" customWidth="1"/>
    <col min="2" max="2" width="18.28515625" style="98" customWidth="1"/>
    <col min="3" max="3" width="18.28515625" style="99" customWidth="1"/>
    <col min="4" max="4" width="19.85546875" style="99" customWidth="1"/>
    <col min="5" max="5" width="17.85546875" style="99" customWidth="1"/>
    <col min="6" max="6" width="18.28515625" style="99" customWidth="1"/>
    <col min="7" max="7" width="15.7109375" style="97" customWidth="1"/>
    <col min="8" max="16384" width="9.140625" style="58"/>
  </cols>
  <sheetData>
    <row r="1" spans="1:19" ht="16.5" x14ac:dyDescent="0.2">
      <c r="A1" s="431" t="s">
        <v>172</v>
      </c>
      <c r="B1" s="431"/>
      <c r="C1" s="431"/>
      <c r="D1" s="431"/>
      <c r="E1" s="431"/>
      <c r="F1" s="431"/>
      <c r="G1" s="432"/>
    </row>
    <row r="2" spans="1:19" ht="17.25" thickBot="1" x14ac:dyDescent="0.25">
      <c r="A2" s="87" t="s">
        <v>88</v>
      </c>
      <c r="B2" s="433">
        <f>'1 Consolidated Summary  Budget'!D2</f>
        <v>0</v>
      </c>
      <c r="C2" s="434"/>
      <c r="D2" s="434"/>
      <c r="E2" s="434"/>
      <c r="F2" s="434"/>
      <c r="G2" s="435"/>
    </row>
    <row r="3" spans="1:19" ht="17.25" thickBot="1" x14ac:dyDescent="0.25">
      <c r="A3" s="303" t="s">
        <v>157</v>
      </c>
      <c r="B3" s="304">
        <v>3</v>
      </c>
      <c r="C3" s="88"/>
      <c r="D3" s="88"/>
      <c r="E3" s="88"/>
      <c r="F3" s="88"/>
      <c r="G3" s="89"/>
    </row>
    <row r="4" spans="1:19" x14ac:dyDescent="0.2">
      <c r="A4" s="436" t="s">
        <v>151</v>
      </c>
      <c r="B4" s="437"/>
      <c r="C4" s="438"/>
      <c r="D4" s="438"/>
      <c r="E4" s="438"/>
      <c r="F4" s="438"/>
      <c r="G4" s="439"/>
    </row>
    <row r="5" spans="1:19" ht="11.25" customHeight="1" thickBot="1" x14ac:dyDescent="0.25">
      <c r="A5" s="90"/>
      <c r="B5" s="90"/>
      <c r="C5" s="90"/>
      <c r="D5" s="90"/>
      <c r="E5" s="90"/>
      <c r="F5" s="90"/>
      <c r="G5" s="91"/>
    </row>
    <row r="6" spans="1:19" ht="13.5" thickBot="1" x14ac:dyDescent="0.25">
      <c r="A6" s="440" t="s">
        <v>144</v>
      </c>
      <c r="B6" s="443" t="s">
        <v>34</v>
      </c>
      <c r="C6" s="444"/>
      <c r="D6" s="444"/>
      <c r="E6" s="444"/>
      <c r="F6" s="445"/>
      <c r="G6" s="446" t="s">
        <v>145</v>
      </c>
    </row>
    <row r="7" spans="1:19" ht="13.5" customHeight="1" x14ac:dyDescent="0.2">
      <c r="A7" s="441"/>
      <c r="B7" s="453" t="s">
        <v>80</v>
      </c>
      <c r="C7" s="449" t="str">
        <f>'[1]2 Expenditure per partner'!G7</f>
        <v>2
Communication, promotion and dissemination costs and costs of exploitation of results</v>
      </c>
      <c r="D7" s="428" t="str">
        <f>'[1]2 Expenditure per partner'!H7</f>
        <v xml:space="preserve">3
Travel and subsistence costs </v>
      </c>
      <c r="E7" s="428" t="s">
        <v>81</v>
      </c>
      <c r="F7" s="451" t="str">
        <f>'[1]2 Expenditure per partner'!L7</f>
        <v>5
Indirect costs</v>
      </c>
      <c r="G7" s="447"/>
      <c r="S7" s="92" t="s">
        <v>79</v>
      </c>
    </row>
    <row r="8" spans="1:19" ht="66.75" customHeight="1" thickBot="1" x14ac:dyDescent="0.25">
      <c r="A8" s="442"/>
      <c r="B8" s="454" t="s">
        <v>76</v>
      </c>
      <c r="C8" s="450"/>
      <c r="D8" s="429"/>
      <c r="E8" s="429" t="str">
        <f>'[1]2 Expenditure per partner'!I8</f>
        <v>4.1
Salaries</v>
      </c>
      <c r="F8" s="452"/>
      <c r="G8" s="448"/>
    </row>
    <row r="9" spans="1:19" ht="12.75" x14ac:dyDescent="0.2">
      <c r="A9" s="84" t="s">
        <v>35</v>
      </c>
      <c r="B9" s="101">
        <f>(SUMIF('Detailed exp project leader'!H9:H34,"=wp1",'Detailed exp project leader'!J9:J34))+(SUMIF('Detailed exp partner 2'!H9:H34,"=wp1",'Detailed exp partner 2'!J9:J34))+(SUMIF('Detailed exp partner 3'!H9:H34,"=wp1",'Detailed exp partner 3'!J9:J34))+(SUMIF('Detailed exp partner 4'!H9:H34,"=wp1",'Detailed exp partner 4'!J9:J34))+(SUMIF('Detailed exp partner 5'!H9:H34,"=wp1",'Detailed exp partner 5'!J9:J34))+(SUMIF('Detailed exp partner 6'!H9:H34,"=wp1",'Detailed exp partner 6'!J9:J34))+(SUMIF('Detailed exp partner 7'!H9:H34,"=wp1",'Detailed exp partner 7'!J9:J34))+(SUMIF('Detailed exp partner 8'!H9:H34,"=wp1",'Detailed exp partner 8'!J9:J34))+(SUMIF('Detailed exp partner 9'!H9:H34,"=wp1",'Detailed exp partner 9'!J9:J34))+(SUMIF('Detailed exp partner 10'!H9:H34,"=wp1",'Detailed exp partner 10'!J9:J34))+(SUMIF('Detailed exp partner 11'!H9:H34,"=wp1",'Detailed exp partner 11'!J9:J34))</f>
        <v>0</v>
      </c>
      <c r="C9" s="102">
        <f ca="1">(SUMIF('Detailed exp project leader'!H36:H55,"=wp1",'Detailed exp project leader'!J36:J55))+(SUMIF('Detailed exp partner 2'!H36:H55,"=wp1",'Detailed exp partner 2'!J36:J55))+(SUMIF('Detailed exp partner 3'!H36:H55,"=wp1",'Detailed exp partner 3'!J36:J55))+(SUMIF('Detailed exp partner 4'!H36:H55,"=wp1",'Detailed exp partner 4'!J36:J55))+(SUMIF('Detailed exp partner 5'!H36:H55,"=wp1",'Detailed exp partner 5'!J36:J55))+(SUMIF('Detailed exp partner 6'!H36:H55,"=wp1",'Detailed exp partner 6'!J36:J55))+(SUMIF('Detailed exp partner 7'!H36:H55,"=wp1",'Detailed exp partner 7'!J36:J55))+(SUMIF('Detailed exp partner 8'!H36:H55,"=wp1",'Detailed exp partner 8'!J36:J55))+(SUMIF('Detailed exp partner 9'!H36:H75,"=wp1",'Detailed exp partner 9'!J36:J55))+(SUMIF('Detailed exp partner 10'!H36:H55,"=wp1",'Detailed exp partner 10'!J36:J55))+(SUMIF('Detailed exp partner 11'!H36:H55,"=wp1",'Detailed exp partner 11'!J36:J55))</f>
        <v>0</v>
      </c>
      <c r="D9" s="102">
        <f ca="1">(SUMIF('Detailed exp project leader'!H57:H86,"=wp1",'Detailed exp project leader'!J57:J86))+(SUMIF('Detailed exp partner 2'!H57:H86,"=wp1",'Detailed exp partner 2'!J57:J86))+(SUMIF('Detailed exp partner 3'!H57:H86,"=wp1",'Detailed exp partner 3'!J57:J86))+(SUMIF('Detailed exp partner 4'!H57:H86,"=wp1",'Detailed exp partner 4'!J57:J86))+(SUMIF('Detailed exp partner 5'!H57:H86,"=wp1",'Detailed exp partner 5'!J57:J86))+(SUMIF('Detailed exp partner 6'!H57:H86,"=wp1",'Detailed exp partner 6'!J57:J86))+(SUMIF('Detailed exp partner 7'!H57:H86,"=wp1",'Detailed exp partner 7'!J57:J86))+(SUMIF('Detailed exp partner 8'!H57:H86,"=wp1",'Detailed exp partner 8'!J57:J86))+(SUMIF('Detailed exp partner 9'!H57:I75,"=wp1",'Detailed exp partner 9'!J57:J86))+(SUMIF('Detailed exp partner 10'!H57:H86,"=wp1",'Detailed exp partner 10'!J57:J86))+(SUMIF('Detailed exp partner 11'!H57:H86,"=wp1",'Detailed exp partner 11'!J57:J86))</f>
        <v>0</v>
      </c>
      <c r="E9" s="102">
        <f ca="1">(SUMIF('Detailed exp project leader'!H89:H151,"=wp1",'Detailed exp project leader'!J89:J151))+(SUMIF('Detailed exp partner 2'!H89:H151,"=wp1",'Detailed exp partner 2'!J89:J151))+(SUMIF('Detailed exp partner 3'!H89:H151,"=wp1",'Detailed exp partner 3'!J89:J151))+(SUMIF('Detailed exp partner 4'!H89:H151,"=wp1",'Detailed exp partner 4'!J89:J151))+(SUMIF('Detailed exp partner 5'!H89:H151,"=wp1",'Detailed exp partner 5'!J89:J151))+(SUMIF('Detailed exp partner 6'!H89:H151,"=wp1",'Detailed exp partner 6'!J89:J151))+(SUMIF('Detailed exp partner 7'!H89:H151,"=wp1",'Detailed exp partner 7'!J89:J151))+(SUMIF('Detailed exp partner 8'!H89:H151,"=wp1",'Detailed exp partner 8'!J89:J151))+(SUMIF('Detailed exp partner 9'!H75:J89,"=wp1",'Detailed exp partner 9'!J89:J151))+(SUMIF('Detailed exp partner 10'!H89:H151,"=wp1",'Detailed exp partner 10'!J89:J151))+(SUMIF('Detailed exp partner 11'!H89:H151,"=wp1",'Detailed exp partner 11'!J89:J151))</f>
        <v>0</v>
      </c>
      <c r="F9" s="205">
        <f ca="1">IF(B9+C9+D9+E9&gt;0,'1 Consolidated Summary  Budget'!$I$25/$B$3,0)</f>
        <v>0</v>
      </c>
      <c r="G9" s="103">
        <f t="shared" ref="G9:G38" ca="1" si="0">SUM(B9:F9)</f>
        <v>0</v>
      </c>
    </row>
    <row r="10" spans="1:19" ht="12.75" x14ac:dyDescent="0.2">
      <c r="A10" s="84" t="s">
        <v>36</v>
      </c>
      <c r="B10" s="104">
        <f>(SUMIF('Detailed exp project leader'!H9:H34,"=wp2",'Detailed exp project leader'!J9:J34))+(SUMIF('Detailed exp partner 2'!H9:H34,"=wp2",'Detailed exp partner 2'!J9:J34))+(SUMIF('Detailed exp partner 3'!H9:H34,"=wp2",'Detailed exp partner 3'!J9:J34))+(SUMIF('Detailed exp partner 4'!H9:H34,"=wp2",'Detailed exp partner 4'!J9:J34))+(SUMIF('Detailed exp partner 5'!H9:H34,"=wp2",'Detailed exp partner 5'!J9:J34))+(SUMIF('Detailed exp partner 6'!H9:H34,"=wp2",'Detailed exp partner 6'!J9:J34))+(SUMIF('Detailed exp partner 7'!H9:H34,"=wp2",'Detailed exp partner 7'!J9:J34))+(SUMIF('Detailed exp partner 8'!H9:H34,"=wp2",'Detailed exp partner 8'!J9:J34))+(SUMIF('Detailed exp partner 9'!H9:H34,"=wp2",'Detailed exp partner 9'!J9:J34))+(SUMIF('Detailed exp partner 10'!H9:H34,"=wp2",'Detailed exp partner 10'!J9:J34))+(SUMIF('Detailed exp partner 11'!H9:H34,"=wp2",'Detailed exp partner 11'!J9:J34))</f>
        <v>0</v>
      </c>
      <c r="C10" s="105">
        <f>(SUMIF('Detailed exp project leader'!H36:H55,"=wp2",'Detailed exp project leader'!J36:J55))+(SUMIF('Detailed exp partner 2'!H36:H55,"=wp2",'Detailed exp partner 2'!J36:J55))+(SUMIF('Detailed exp partner 3'!H36:H55,"=wp2",'Detailed exp partner 3'!J36:J55))+(SUMIF('Detailed exp partner 4'!H36:H55,"=wp2",'Detailed exp partner 4'!J36:J55))+(SUMIF('Detailed exp partner 5'!H36:H55,"=wp2",'Detailed exp partner 5'!J36:J55))+(SUMIF('Detailed exp partner 6'!H36:H55,"=wp2",'Detailed exp partner 6'!J36:J55))+(SUMIF('Detailed exp partner 7'!H36:H55,"=wp2",'Detailed exp partner 7'!J36:J55))+(SUMIF('Detailed exp partner 8'!H36:H55,"=wp2",'Detailed exp partner 8'!J36:J55))+(SUMIF('Detailed exp partner 9'!H36:H55,"=wp2",'Detailed exp partner 9'!J36:J55))+(SUMIF('Detailed exp partner 10'!H36:H55,"=wp2",'Detailed exp partner 10'!J36:J55))+(SUMIF('Detailed exp partner 11'!H36:H55,"=wp2",'Detailed exp partner 11'!J36:J55))</f>
        <v>0</v>
      </c>
      <c r="D10" s="105">
        <f>(SUMIF('Detailed exp project leader'!H57:H86,"=wp2",'Detailed exp project leader'!J57:J86))+(SUMIF('Detailed exp partner 2'!H57:H86,"=wp2",'Detailed exp partner 2'!J57:J86))+(SUMIF('Detailed exp partner 3'!H57:H86,"=wp2",'Detailed exp partner 3'!J57:J86))+(SUMIF('Detailed exp partner 4'!H57:H86,"=wp2",'Detailed exp partner 4'!J57:J86))+(SUMIF('Detailed exp partner 5'!H57:H86,"=wp2",'Detailed exp partner 5'!J57:J86))+(SUMIF('Detailed exp partner 6'!H57:H86,"=wp2",'Detailed exp partner 6'!J57:J86))+(SUMIF('Detailed exp partner 7'!H57:H86,"=wp2",'Detailed exp partner 7'!J57:J86))+(SUMIF('Detailed exp partner 8'!H57:H86,"=wp2",'Detailed exp partner 8'!J57:J86))+(SUMIF('Detailed exp partner 9'!H57:H86,"=wp2",'Detailed exp partner 9'!J57:J86))+(SUMIF('Detailed exp partner 10'!H57:H86,"=wp2",'Detailed exp partner 10'!J57:J86))+(SUMIF('Detailed exp partner 11'!H57:H86,"=wp2",'Detailed exp partner 11'!J57:J86))</f>
        <v>0</v>
      </c>
      <c r="E10" s="105">
        <f>(SUMIF('Detailed exp project leader'!H89:H151,"=wp2",'Detailed exp project leader'!J89:J151))+(SUMIF('Detailed exp partner 2'!H89:H151,"=wp2",'Detailed exp partner 2'!J89:J151))+(SUMIF('Detailed exp partner 3'!H89:H151,"=wp2",'Detailed exp partner 3'!J89:J151))+(SUMIF('Detailed exp partner 4'!H89:H151,"=wp2",'Detailed exp partner 4'!J89:J151))+(SUMIF('Detailed exp partner 5'!H89:H151,"=wp2",'Detailed exp partner 5'!J89:J151))+(SUMIF('Detailed exp partner 6'!H89:H151,"=wp2",'Detailed exp partner 6'!J89:J151))+(SUMIF('Detailed exp partner 7'!H89:H151,"=wp2",'Detailed exp partner 7'!J89:J151))+(SUMIF('Detailed exp partner 8'!H89:H151,"=wp2",'Detailed exp partner 8'!J89:J151))+(SUMIF('Detailed exp partner 9'!H89:H151,"=wp2",'Detailed exp partner 9'!J89:J151))+(SUMIF('Detailed exp partner 10'!H89:H151,"=wp2",'Detailed exp partner 10'!J89:J151))+(SUMIF('Detailed exp partner 11'!H89:H151,"=wp2",'Detailed exp partner 11'!J89:J151))</f>
        <v>0</v>
      </c>
      <c r="F10" s="205">
        <f>IF(B10+C10+D10+E10&gt;0,'1 Consolidated Summary  Budget'!$I$25/$B$3,0)</f>
        <v>0</v>
      </c>
      <c r="G10" s="106">
        <f t="shared" si="0"/>
        <v>0</v>
      </c>
    </row>
    <row r="11" spans="1:19" ht="12.75" x14ac:dyDescent="0.2">
      <c r="A11" s="84" t="s">
        <v>37</v>
      </c>
      <c r="B11" s="104">
        <f>(SUMIF('Detailed exp project leader'!H10:H35,"=wp3",'Detailed exp project leader'!J10:J35))+(SUMIF('Detailed exp partner 2'!H10:H35,"=wp3",'Detailed exp partner 2'!J10:J35))+(SUMIF('Detailed exp partner 3'!H10:H35,"=wp3",'Detailed exp partner 3'!J10:J35))+(SUMIF('Detailed exp partner 4'!H10:H35,"=wp3",'Detailed exp partner 4'!J10:J35))+(SUMIF('Detailed exp partner 5'!H10:H35,"=wp3",'Detailed exp partner 5'!J10:J35))+(SUMIF('Detailed exp partner 6'!H10:H35,"=wp3",'Detailed exp partner 6'!J10:J35))+(SUMIF('Detailed exp partner 7'!H10:H35,"=wp3",'Detailed exp partner 7'!J10:J35))+(SUMIF('Detailed exp partner 8'!H10:H35,"=wp3",'Detailed exp partner 8'!J10:J35))+(SUMIF('Detailed exp partner 9'!H10:H35,"=wp3",'Detailed exp partner 9'!J10:J35))+(SUMIF('Detailed exp partner 10'!H10:H35,"=wp3",'Detailed exp partner 10'!J10:J35))+(SUMIF('Detailed exp partner 11'!H10:H35,"=wp3",'Detailed exp partner 11'!J10:J35))</f>
        <v>0</v>
      </c>
      <c r="C11" s="105">
        <f>(SUMIF('Detailed exp project leader'!H36:H55,"=wp3",'Detailed exp project leader'!J36:J55))+(SUMIF('Detailed exp partner 2'!H36:H55,"=wp3",'Detailed exp partner 2'!J36:J55))+(SUMIF('Detailed exp partner 3'!H36:H55,"=wp3",'Detailed exp partner 3'!J36:J55))+(SUMIF('Detailed exp partner 4'!H36:H55,"=wp3",'Detailed exp partner 4'!J36:J55))+(SUMIF('Detailed exp partner 5'!H36:H55,"=wp3",'Detailed exp partner 5'!J36:J55))+(SUMIF('Detailed exp partner 6'!H36:H55,"=wp3",'Detailed exp partner 6'!J36:J55))+(SUMIF('Detailed exp partner 7'!H36:H55,"=wp3",'Detailed exp partner 7'!J36:J55))+(SUMIF('Detailed exp partner 8'!H36:H55,"=wp3",'Detailed exp partner 8'!J36:J55))+(SUMIF('Detailed exp partner 9'!H36:H55,"=wp3",'Detailed exp partner 9'!J36:J55))+(SUMIF('Detailed exp partner 10'!H36:H55,"=wp3",'Detailed exp partner 10'!J36:J55))+(SUMIF('Detailed exp partner 11'!H36:H55,"=wp3",'Detailed exp partner 11'!J36:J55))</f>
        <v>0</v>
      </c>
      <c r="D11" s="105">
        <f>(SUMIF('Detailed exp project leader'!H57:H86,"=wp3",'Detailed exp project leader'!J57:J86))+(SUMIF('Detailed exp partner 2'!H57:H86,"=wp3",'Detailed exp partner 2'!J57:J86))+(SUMIF('Detailed exp partner 3'!H57:H86,"=wp3",'Detailed exp partner 3'!J57:J86))+(SUMIF('Detailed exp partner 4'!H57:H86,"=wp3",'Detailed exp partner 4'!J57:J86))+(SUMIF('Detailed exp partner 5'!H57:H86,"=wp3",'Detailed exp partner 5'!J57:J86))+(SUMIF('Detailed exp partner 6'!H57:H86,"=wp3",'Detailed exp partner 6'!J57:J86))+(SUMIF('Detailed exp partner 7'!H57:H86,"=wp3",'Detailed exp partner 7'!J57:J86))+(SUMIF('Detailed exp partner 8'!H57:H86,"=wp3",'Detailed exp partner 8'!J57:J86))+(SUMIF('Detailed exp partner 9'!H57:H86,"=wp3",'Detailed exp partner 9'!J57:J86))+(SUMIF('Detailed exp partner 10'!H57:H86,"=wp3",'Detailed exp partner 10'!J57:J86))+(SUMIF('Detailed exp partner 11'!H57:H86,"=wp3",'Detailed exp partner 11'!J57:J86))</f>
        <v>0</v>
      </c>
      <c r="E11" s="105">
        <f>(SUMIF('Detailed exp project leader'!H89:H151,"=wp3",'Detailed exp project leader'!J89:J151))+(SUMIF('Detailed exp partner 2'!H89:H151,"=wp3",'Detailed exp partner 2'!J89:J151))+(SUMIF('Detailed exp partner 3'!H89:H151,"=wp3",'Detailed exp partner 3'!J89:J151))+(SUMIF('Detailed exp partner 4'!H89:H151,"=wp3",'Detailed exp partner 4'!J89:J151))+(SUMIF('Detailed exp partner 5'!H89:H151,"=wp3",'Detailed exp partner 5'!J89:J151))+(SUMIF('Detailed exp partner 6'!H89:H151,"=wp3",'Detailed exp partner 6'!J89:J151))+(SUMIF('Detailed exp partner 7'!H89:H151,"=wp3",'Detailed exp partner 7'!J89:J151))+(SUMIF('Detailed exp partner 8'!H89:H151,"=wp3",'Detailed exp partner 8'!J89:J151))+(SUMIF('Detailed exp partner 9'!H89:H151,"=wp3",'Detailed exp partner 9'!J89:J151))+(SUMIF('Detailed exp partner 10'!H89:H151,"=wp3",'Detailed exp partner 10'!J89:J151))+(SUMIF('Detailed exp partner 11'!H89:H151,"=wp3",'Detailed exp partner 11'!J89:J151))</f>
        <v>0</v>
      </c>
      <c r="F11" s="205">
        <f>IF(B11+C11+D11+E11&gt;0,'1 Consolidated Summary  Budget'!$I$25/$B$3,0)</f>
        <v>0</v>
      </c>
      <c r="G11" s="106">
        <f t="shared" si="0"/>
        <v>0</v>
      </c>
    </row>
    <row r="12" spans="1:19" ht="12.75" x14ac:dyDescent="0.2">
      <c r="A12" s="84" t="s">
        <v>38</v>
      </c>
      <c r="B12" s="104">
        <f>(SUMIF('Detailed exp project leader'!H9:H34,"=wp4",'Detailed exp project leader'!J9:J34))+(SUMIF('Detailed exp partner 2'!H9:H34,"=wp4",'Detailed exp partner 2'!J9:J34))+(SUMIF('Detailed exp partner 3'!H9:H34,"=wp4",'Detailed exp partner 3'!J9:J34))+(SUMIF('Detailed exp partner 4'!H9:H34,"=wp4",'Detailed exp partner 4'!J9:J34))+(SUMIF('Detailed exp partner 5'!H9:H34,"=wp4",'Detailed exp partner 5'!J9:J34))+(SUMIF('Detailed exp partner 6'!H9:H34,"=wp4",'Detailed exp partner 6'!J9:J34))+(SUMIF('Detailed exp partner 7'!H9:H34,"=wp4",'Detailed exp partner 7'!J9:J34))+(SUMIF('Detailed exp partner 8'!H9:H34,"=wp4",'Detailed exp partner 8'!J9:J34))+(SUMIF('Detailed exp partner 9'!H9:H34,"=wp4",'Detailed exp partner 9'!J9:J34))+(SUMIF('Detailed exp partner 10'!H9:H34,"=wp4",'Detailed exp partner 10'!J9:J34))+(SUMIF('Detailed exp partner 11'!H9:H34,"=wp4",'Detailed exp partner 11'!J9:J34))</f>
        <v>0</v>
      </c>
      <c r="C12" s="105">
        <f>(SUMIF('Detailed exp project leader'!H36:H55,"=wp4",'Detailed exp project leader'!J36:J55))+(SUMIF('Detailed exp partner 2'!H36:H55,"=wp4",'Detailed exp partner 2'!J36:J55))+(SUMIF('Detailed exp partner 3'!H36:H55,"=wp4",'Detailed exp partner 3'!J36:J55))+(SUMIF('Detailed exp partner 4'!H36:H55,"=wp4",'Detailed exp partner 4'!J36:J55))+(SUMIF('Detailed exp partner 5'!H36:H55,"=wp4",'Detailed exp partner 5'!J36:J55))+(SUMIF('Detailed exp partner 6'!H36:H55,"=wp4",'Detailed exp partner 6'!J36:J55))+(SUMIF('Detailed exp partner 7'!H36:H55,"=wp4",'Detailed exp partner 7'!J36:J55))+(SUMIF('Detailed exp partner 8'!H36:H55,"=wp4",'Detailed exp partner 8'!J36:J55))+(SUMIF('Detailed exp partner 9'!H36:H55,"=wp4",'Detailed exp partner 9'!J36:J55))+(SUMIF('Detailed exp partner 10'!H36:H55,"=wp4",'Detailed exp partner 10'!J36:J55))+(SUMIF('Detailed exp partner 11'!H36:H55,"=wp4",'Detailed exp partner 11'!J36:J55))</f>
        <v>0</v>
      </c>
      <c r="D12" s="105">
        <f>(SUMIF('Detailed exp project leader'!H57:H86,"=wp4",'Detailed exp project leader'!J57:J86))+(SUMIF('Detailed exp partner 2'!H57:H86,"=wp4",'Detailed exp partner 2'!J57:J86))+(SUMIF('Detailed exp partner 3'!H57:H86,"=wp4",'Detailed exp partner 3'!J57:J86))+(SUMIF('Detailed exp partner 4'!H57:H86,"=wp4",'Detailed exp partner 4'!J57:J86))+(SUMIF('Detailed exp partner 5'!H57:H86,"=wp4",'Detailed exp partner 5'!J57:J86))+(SUMIF('Detailed exp partner 6'!H57:H86,"=wp4",'Detailed exp partner 6'!J57:J86))+(SUMIF('Detailed exp partner 7'!H57:H86,"=wp4",'Detailed exp partner 7'!J57:J86))+(SUMIF('Detailed exp partner 8'!H57:H86,"=wp4",'Detailed exp partner 8'!J57:J86))+(SUMIF('Detailed exp partner 9'!H57:H86,"=wp4",'Detailed exp partner 9'!J57:J86))+(SUMIF('Detailed exp partner 10'!H57:H86,"=wp4",'Detailed exp partner 10'!J57:J86))+(SUMIF('Detailed exp partner 11'!H57:H86,"=wp4",'Detailed exp partner 11'!J57:J86))</f>
        <v>0</v>
      </c>
      <c r="E12" s="105">
        <f>(SUMIF('Detailed exp project leader'!H89:H151,"=wp4",'Detailed exp project leader'!J89:J151))+(SUMIF('Detailed exp partner 2'!H89:H151,"=wp4",'Detailed exp partner 2'!J89:J151))+(SUMIF('Detailed exp partner 3'!H89:H151,"=wp4",'Detailed exp partner 3'!J89:J151))+(SUMIF('Detailed exp partner 4'!H89:H151,"=wp4",'Detailed exp partner 4'!J89:J151))+(SUMIF('Detailed exp partner 5'!H89:H151,"=wp4",'Detailed exp partner 5'!J89:J151))+(SUMIF('Detailed exp partner 6'!H89:H151,"=wp4",'Detailed exp partner 6'!J89:J151))+(SUMIF('Detailed exp partner 7'!H89:H151,"=wp4",'Detailed exp partner 7'!J89:J151))+(SUMIF('Detailed exp partner 8'!H89:H151,"=wp4",'Detailed exp partner 8'!J89:J151))+(SUMIF('Detailed exp partner 9'!H89:H151,"=wp4",'Detailed exp partner 9'!J89:J151))+(SUMIF('Detailed exp partner 10'!H89:H151,"=wp4",'Detailed exp partner 10'!J89:J151))+(SUMIF('Detailed exp partner 11'!H89:H151,"=wp4",'Detailed exp partner 11'!J89:J151))</f>
        <v>0</v>
      </c>
      <c r="F12" s="205">
        <f>IF(B12+C12+D12+E12&gt;0,'1 Consolidated Summary  Budget'!$I$25/$B$3,0)</f>
        <v>0</v>
      </c>
      <c r="G12" s="106">
        <f t="shared" si="0"/>
        <v>0</v>
      </c>
    </row>
    <row r="13" spans="1:19" ht="12.75" x14ac:dyDescent="0.2">
      <c r="A13" s="84" t="s">
        <v>39</v>
      </c>
      <c r="B13" s="104">
        <f>(SUMIF('Detailed exp project leader'!H9:H34,"=wp5",'Detailed exp project leader'!J9:J34))+(SUMIF('Detailed exp partner 2'!H9:H34,"=wp5",'Detailed exp partner 2'!J9:J34))+(SUMIF('Detailed exp partner 3'!H9:H34,"=wp5",'Detailed exp partner 3'!J9:J34))+(SUMIF('Detailed exp partner 4'!H9:H34,"=wp5",'Detailed exp partner 4'!J9:J34))+(SUMIF('Detailed exp partner 5'!H9:H34,"=wp5",'Detailed exp partner 5'!J9:J34))+(SUMIF('Detailed exp partner 6'!H9:H34,"=wp5",'Detailed exp partner 6'!J9:J34))+(SUMIF('Detailed exp partner 7'!H9:H34,"=wp5",'Detailed exp partner 7'!J9:J34))+(SUMIF('Detailed exp partner 8'!H9:H34,"=wp5",'Detailed exp partner 8'!J9:J34))+(SUMIF('Detailed exp partner 9'!H9:H34,"=wp5",'Detailed exp partner 9'!J9:J34))+(SUMIF('Detailed exp partner 10'!H9:H34,"=wp5",'Detailed exp partner 10'!J9:J34))+(SUMIF('Detailed exp partner 11'!H9:H34,"=wp5",'Detailed exp partner 11'!J9:J34))</f>
        <v>0</v>
      </c>
      <c r="C13" s="105">
        <f>(SUMIF('Detailed exp project leader'!H36:H55,"=wp5",'Detailed exp project leader'!J36:J55))+(SUMIF('Detailed exp partner 2'!H36:H55,"=wp5",'Detailed exp partner 2'!J36:J55))+(SUMIF('Detailed exp partner 3'!H36:H55,"=wp5",'Detailed exp partner 3'!J36:J55))+(SUMIF('Detailed exp partner 4'!H36:H55,"=wp5",'Detailed exp partner 4'!J36:J55))+(SUMIF('Detailed exp partner 5'!H36:H55,"=wp5",'Detailed exp partner 5'!J36:J55))+(SUMIF('Detailed exp partner 6'!H36:H55,"=wp5",'Detailed exp partner 6'!J36:J55))+(SUMIF('Detailed exp partner 7'!H36:H55,"=wp5",'Detailed exp partner 7'!J36:J55))+(SUMIF('Detailed exp partner 8'!H36:H55,"=wp5",'Detailed exp partner 8'!J36:J55))+(SUMIF('Detailed exp partner 9'!H36:H55,"=wp5",'Detailed exp partner 9'!J36:J55))+(SUMIF('Detailed exp partner 10'!H36:H55,"=wp5",'Detailed exp partner 10'!J36:J55))+(SUMIF('Detailed exp partner 11'!H36:H55,"=wp5",'Detailed exp partner 11'!J36:J55))</f>
        <v>0</v>
      </c>
      <c r="D13" s="105">
        <f>(SUMIF('Detailed exp project leader'!H57:H86,"=wp5",'Detailed exp project leader'!J57:J86))+(SUMIF('Detailed exp partner 2'!H57:H86,"=wp5",'Detailed exp partner 2'!J57:J86))+(SUMIF('Detailed exp partner 3'!H57:H86,"=wp5",'Detailed exp partner 3'!J57:J86))+(SUMIF('Detailed exp partner 4'!H57:H86,"=wp5",'Detailed exp partner 4'!J57:J86))+(SUMIF('Detailed exp partner 5'!H57:H86,"=wp5",'Detailed exp partner 5'!J57:J86))+(SUMIF('Detailed exp partner 6'!H57:H86,"=wp5",'Detailed exp partner 6'!J57:J86))+(SUMIF('Detailed exp partner 7'!H57:H86,"=wp5",'Detailed exp partner 7'!J57:J86))+(SUMIF('Detailed exp partner 8'!H57:H86,"=wp5",'Detailed exp partner 8'!J57:J86))+(SUMIF('Detailed exp partner 9'!H57:H86,"=wp5",'Detailed exp partner 9'!J57:J86))+(SUMIF('Detailed exp partner 10'!H57:H86,"=wp5",'Detailed exp partner 10'!J57:J86))+(SUMIF('Detailed exp partner 11'!H57:H86,"=wp5",'Detailed exp partner 11'!J57:J86))</f>
        <v>0</v>
      </c>
      <c r="E13" s="105">
        <f>(SUMIF('Detailed exp project leader'!H89:H151,"=wp5",'Detailed exp project leader'!J89:J151))+(SUMIF('Detailed exp partner 2'!H89:H151,"=wp5",'Detailed exp partner 2'!J89:J151))+(SUMIF('Detailed exp partner 3'!H89:H151,"=wp5",'Detailed exp partner 3'!J89:J151))+(SUMIF('Detailed exp partner 4'!H89:H151,"=wp5",'Detailed exp partner 4'!J89:J151))+(SUMIF('Detailed exp partner 5'!H89:H151,"=wp5",'Detailed exp partner 5'!J89:J151))+(SUMIF('Detailed exp partner 6'!H89:H151,"=wp5",'Detailed exp partner 6'!J89:J151))+(SUMIF('Detailed exp partner 7'!H89:H151,"=wp5",'Detailed exp partner 7'!J89:J151))+(SUMIF('Detailed exp partner 8'!H89:H151,"=wp5",'Detailed exp partner 8'!J89:J151))+(SUMIF('Detailed exp partner 9'!H89:H151,"=wp5",'Detailed exp partner 9'!J89:J151))+(SUMIF('Detailed exp partner 10'!H89:H151,"=wp5",'Detailed exp partner 10'!J89:J151))+(SUMIF('Detailed exp partner 11'!H89:H151,"=wp5",'Detailed exp partner 11'!J89:J151))</f>
        <v>0</v>
      </c>
      <c r="F13" s="205">
        <f>IF(B13+C13+D13+E13&gt;0,'1 Consolidated Summary  Budget'!$I$25/$B$3,0)</f>
        <v>0</v>
      </c>
      <c r="G13" s="106">
        <f t="shared" si="0"/>
        <v>0</v>
      </c>
    </row>
    <row r="14" spans="1:19" ht="12.75" x14ac:dyDescent="0.2">
      <c r="A14" s="84" t="s">
        <v>40</v>
      </c>
      <c r="B14" s="104">
        <f>(SUMIF('Detailed exp project leader'!H9:H34,"=wp6",'Detailed exp project leader'!J9:J34))+(SUMIF('Detailed exp partner 2'!H9:H34,"=wp6",'Detailed exp partner 2'!J9:J34))+(SUMIF('Detailed exp partner 3'!H9:H34,"=wp6",'Detailed exp partner 3'!J9:J34))+(SUMIF('Detailed exp partner 4'!H9:H34,"=wp6",'Detailed exp partner 4'!J9:J34))+(SUMIF('Detailed exp partner 5'!H9:H34,"=wp6",'Detailed exp partner 5'!J9:J34))+(SUMIF('Detailed exp partner 6'!H9:H34,"=wp6",'Detailed exp partner 6'!J9:J34))+(SUMIF('Detailed exp partner 7'!H9:H34,"=wp6",'Detailed exp partner 7'!J9:J34))+(SUMIF('Detailed exp partner 8'!H9:H34,"=wp6",'Detailed exp partner 8'!J9:J34))+(SUMIF('Detailed exp partner 9'!H9:H34,"=wp6",'Detailed exp partner 9'!J9:J34))+(SUMIF('Detailed exp partner 10'!H9:H34,"=wp6",'Detailed exp partner 10'!J9:J34))+(SUMIF('Detailed exp partner 11'!H9:H34,"=wp6",'Detailed exp partner 11'!J9:J34))</f>
        <v>0</v>
      </c>
      <c r="C14" s="105">
        <f>(SUMIF('Detailed exp project leader'!H36:H55,"=wp6",'Detailed exp project leader'!J36:J55))+(SUMIF('Detailed exp partner 2'!H36:H55,"=wp6",'Detailed exp partner 2'!J36:J55))+(SUMIF('Detailed exp partner 3'!H36:H55,"=wp6",'Detailed exp partner 3'!J36:J55))+(SUMIF('Detailed exp partner 4'!H36:H55,"=wp6",'Detailed exp partner 4'!J36:J55))+(SUMIF('Detailed exp partner 5'!H36:H55,"=wp6",'Detailed exp partner 5'!J36:J55))+(SUMIF('Detailed exp partner 6'!H36:H55,"=wp6",'Detailed exp partner 6'!J36:J55))+(SUMIF('Detailed exp partner 7'!H36:H55,"=wp6",'Detailed exp partner 7'!J36:J55))+(SUMIF('Detailed exp partner 8'!H36:H55,"=wp6",'Detailed exp partner 8'!J36:J55))+(SUMIF('Detailed exp partner 9'!H36:H55,"=wp6",'Detailed exp partner 9'!J36:J55))+(SUMIF('Detailed exp partner 10'!H36:H55,"=wp6",'Detailed exp partner 10'!J36:J55))+(SUMIF('Detailed exp partner 11'!H36:H55,"=wp6",'Detailed exp partner 11'!J36:J55))</f>
        <v>0</v>
      </c>
      <c r="D14" s="105">
        <f>(SUMIF('Detailed exp project leader'!H57:H86,"=wp6",'Detailed exp project leader'!J57:J86))+(SUMIF('Detailed exp partner 2'!H57:H86,"=wp6",'Detailed exp partner 2'!J57:J86))+(SUMIF('Detailed exp partner 3'!H57:H86,"=wp6",'Detailed exp partner 3'!J57:J86))+(SUMIF('Detailed exp partner 4'!H57:H86,"=wp6",'Detailed exp partner 4'!J57:J86))+(SUMIF('Detailed exp partner 5'!H57:H86,"=wp6",'Detailed exp partner 5'!J57:J86))+(SUMIF('Detailed exp partner 6'!H57:H86,"=wp6",'Detailed exp partner 6'!J57:J86))+(SUMIF('Detailed exp partner 7'!H57:H86,"=wp6",'Detailed exp partner 7'!J57:J86))+(SUMIF('Detailed exp partner 8'!H57:H86,"=wp6",'Detailed exp partner 8'!J57:J86))+(SUMIF('Detailed exp partner 9'!H57:H86,"=wp6",'Detailed exp partner 9'!J57:J86))+(SUMIF('Detailed exp partner 10'!H57:H86,"=wp6",'Detailed exp partner 10'!J57:J86))+(SUMIF('Detailed exp partner 11'!H57:H86,"=wp6",'Detailed exp partner 11'!J57:J86))</f>
        <v>0</v>
      </c>
      <c r="E14" s="105">
        <f>(SUMIF('Detailed exp project leader'!H89:H151,"=wp6",'Detailed exp project leader'!J89:J151))+(SUMIF('Detailed exp partner 2'!H89:H151,"=wp6",'Detailed exp partner 2'!J89:J151))+(SUMIF('Detailed exp partner 3'!H89:H151,"=wp6",'Detailed exp partner 3'!J89:J151))+(SUMIF('Detailed exp partner 4'!H89:H151,"=wp6",'Detailed exp partner 4'!J89:J151))+(SUMIF('Detailed exp partner 5'!H89:H151,"=wp6",'Detailed exp partner 5'!J89:J151))+(SUMIF('Detailed exp partner 6'!H89:H151,"=wp6",'Detailed exp partner 6'!J89:J151))+(SUMIF('Detailed exp partner 7'!H89:H151,"=wp6",'Detailed exp partner 7'!J89:J151))+(SUMIF('Detailed exp partner 8'!H89:H151,"=wp6",'Detailed exp partner 8'!J89:J151))+(SUMIF('Detailed exp partner 9'!H89:H151,"=wp6",'Detailed exp partner 9'!J89:J151))+(SUMIF('Detailed exp partner 10'!H89:H151,"=wp6",'Detailed exp partner 10'!J89:J151))+(SUMIF('Detailed exp partner 11'!H89:H151,"=wp6",'Detailed exp partner 11'!J89:J151))</f>
        <v>0</v>
      </c>
      <c r="F14" s="205">
        <f>IF(B14+C14+D14+E14&gt;0,'1 Consolidated Summary  Budget'!$I$25/$B$3,0)</f>
        <v>0</v>
      </c>
      <c r="G14" s="106">
        <f t="shared" si="0"/>
        <v>0</v>
      </c>
    </row>
    <row r="15" spans="1:19" ht="12.75" x14ac:dyDescent="0.2">
      <c r="A15" s="84" t="s">
        <v>41</v>
      </c>
      <c r="B15" s="104">
        <f>(SUMIF('Detailed exp project leader'!H9:H34,"=wp7",'Detailed exp project leader'!J9:J34))+(SUMIF('Detailed exp partner 2'!H9:H34,"=wp7",'Detailed exp partner 2'!J9:J34))+(SUMIF('Detailed exp partner 3'!H9:H34,"=wp7",'Detailed exp partner 3'!J9:J34))+(SUMIF('Detailed exp partner 4'!H9:H34,"=wp7",'Detailed exp partner 4'!J9:J34))+(SUMIF('Detailed exp partner 5'!H9:H34,"=wp7",'Detailed exp partner 5'!J9:J34))+(SUMIF('Detailed exp partner 6'!H9:H34,"=wp7",'Detailed exp partner 6'!J9:J34))+(SUMIF('Detailed exp partner 7'!H9:H34,"=wp7",'Detailed exp partner 7'!J9:J34))+(SUMIF('Detailed exp partner 8'!H9:H34,"=wp7",'Detailed exp partner 8'!J9:J34))+(SUMIF('Detailed exp partner 9'!H9:H34,"=wp7",'Detailed exp partner 9'!J9:J34))+(SUMIF('Detailed exp partner 10'!H9:H34,"=wp7",'Detailed exp partner 10'!J9:J34))+(SUMIF('Detailed exp partner 11'!H9:H34,"=wp7",'Detailed exp partner 11'!J9:J34))</f>
        <v>0</v>
      </c>
      <c r="C15" s="105">
        <f>(SUMIF('Detailed exp project leader'!H36:H55,"=wp7",'Detailed exp project leader'!J36:J55))+(SUMIF('Detailed exp partner 2'!H36:H55,"=wp7",'Detailed exp partner 2'!J36:J55))+(SUMIF('Detailed exp partner 3'!H36:H55,"=wp7",'Detailed exp partner 3'!J36:J55))+(SUMIF('Detailed exp partner 4'!H36:H55,"=wp7",'Detailed exp partner 4'!J36:J55))+(SUMIF('Detailed exp partner 5'!H36:H55,"=wp7",'Detailed exp partner 5'!J36:J55))+(SUMIF('Detailed exp partner 6'!H36:H55,"=wp7",'Detailed exp partner 6'!J36:J55))+(SUMIF('Detailed exp partner 7'!H36:H55,"=wp7",'Detailed exp partner 7'!J36:J55))+(SUMIF('Detailed exp partner 8'!H36:H55,"=wp7",'Detailed exp partner 8'!J36:J55))+(SUMIF('Detailed exp partner 9'!H36:H55,"=wp7",'Detailed exp partner 9'!J36:J55))+(SUMIF('Detailed exp partner 10'!H36:H55,"=wp7",'Detailed exp partner 10'!J36:J55))+(SUMIF('Detailed exp partner 11'!H36:H55,"=wp7",'Detailed exp partner 11'!J36:J55))</f>
        <v>0</v>
      </c>
      <c r="D15" s="105">
        <f>(SUMIF('Detailed exp project leader'!H57:H86,"=wp7",'Detailed exp project leader'!J57:J86))+(SUMIF('Detailed exp partner 2'!H57:H86,"=wp7",'Detailed exp partner 2'!J57:J86))+(SUMIF('Detailed exp partner 3'!H57:H86,"=wp7",'Detailed exp partner 3'!J57:J86))+(SUMIF('Detailed exp partner 4'!H57:H86,"=wp7",'Detailed exp partner 4'!J57:J86))+(SUMIF('Detailed exp partner 5'!H57:H86,"=wp7",'Detailed exp partner 5'!J57:J86))+(SUMIF('Detailed exp partner 6'!H57:H86,"=wp7",'Detailed exp partner 6'!J57:J86))+(SUMIF('Detailed exp partner 7'!H57:H86,"=wp7",'Detailed exp partner 7'!J57:J86))+(SUMIF('Detailed exp partner 8'!H57:H86,"=wp7",'Detailed exp partner 8'!J57:J86))+(SUMIF('Detailed exp partner 9'!H57:H86,"=wp7",'Detailed exp partner 9'!J57:J86))+(SUMIF('Detailed exp partner 10'!H57:H86,"=wp7",'Detailed exp partner 10'!J57:J86))+(SUMIF('Detailed exp partner 11'!H57:H86,"=wp7",'Detailed exp partner 11'!J57:J86))</f>
        <v>0</v>
      </c>
      <c r="E15" s="105">
        <f>(SUMIF('Detailed exp project leader'!H89:H151,"=wp7",'Detailed exp project leader'!J89:J151))+(SUMIF('Detailed exp partner 2'!H89:H151,"=wp7",'Detailed exp partner 2'!J89:J151))+(SUMIF('Detailed exp partner 3'!H89:H151,"=wp7",'Detailed exp partner 3'!J89:J151))+(SUMIF('Detailed exp partner 4'!H89:H151,"=wp7",'Detailed exp partner 4'!J89:J151))+(SUMIF('Detailed exp partner 5'!H89:H151,"=wp7",'Detailed exp partner 5'!J89:J151))+(SUMIF('Detailed exp partner 6'!H89:H151,"=wp7",'Detailed exp partner 6'!J89:J151))+(SUMIF('Detailed exp partner 7'!H89:H151,"=wp7",'Detailed exp partner 7'!J89:J151))+(SUMIF('Detailed exp partner 8'!H89:H151,"=wp7",'Detailed exp partner 8'!J89:J151))+(SUMIF('Detailed exp partner 9'!H89:H151,"=wp7",'Detailed exp partner 9'!J89:J151))+(SUMIF('Detailed exp partner 10'!H89:H151,"=wp7",'Detailed exp partner 10'!J89:J151))+(SUMIF('Detailed exp partner 11'!H89:H151,"=wp7",'Detailed exp partner 11'!J89:J151))</f>
        <v>0</v>
      </c>
      <c r="F15" s="205">
        <f>IF(B15+C15+D15+E15&gt;0,'1 Consolidated Summary  Budget'!$I$25/$B$3,0)</f>
        <v>0</v>
      </c>
      <c r="G15" s="106">
        <f t="shared" si="0"/>
        <v>0</v>
      </c>
    </row>
    <row r="16" spans="1:19" ht="12.75" x14ac:dyDescent="0.2">
      <c r="A16" s="84" t="s">
        <v>42</v>
      </c>
      <c r="B16" s="104">
        <f>(SUMIF('Detailed exp project leader'!H9:H34,"=wp8",'Detailed exp project leader'!J9:J34))+(SUMIF('Detailed exp partner 2'!H9:H34,"=wp8",'Detailed exp partner 2'!J9:J34))+(SUMIF('Detailed exp partner 3'!H9:H34,"=wp8",'Detailed exp partner 3'!J9:J34))+(SUMIF('Detailed exp partner 4'!H9:H34,"=wp8",'Detailed exp partner 4'!J9:J34))+(SUMIF('Detailed exp partner 5'!H9:H34,"=wp8",'Detailed exp partner 5'!J9:J34))+(SUMIF('Detailed exp partner 6'!H9:H34,"=wp8",'Detailed exp partner 6'!J9:J34))+(SUMIF('Detailed exp partner 7'!H9:H34,"=wp8",'Detailed exp partner 7'!J9:J34))+(SUMIF('Detailed exp partner 8'!H9:H34,"=wp8",'Detailed exp partner 8'!J9:J34))+(SUMIF('Detailed exp partner 9'!H9:H34,"=wp8",'Detailed exp partner 9'!J9:J34))+(SUMIF('Detailed exp partner 10'!H9:H34,"=wp8",'Detailed exp partner 10'!J9:J34))+(SUMIF('Detailed exp partner 11'!H9:H34,"=wp8",'Detailed exp partner 11'!J9:J34))</f>
        <v>0</v>
      </c>
      <c r="C16" s="105">
        <f>(SUMIF('Detailed exp project leader'!H36:H55,"=wp8",'Detailed exp project leader'!J36:J55))+(SUMIF('Detailed exp partner 2'!H36:H55,"=wp8",'Detailed exp partner 2'!J36:J55))+(SUMIF('Detailed exp partner 3'!H36:H55,"=wp8",'Detailed exp partner 3'!J36:J55))+(SUMIF('Detailed exp partner 4'!H36:H55,"=wp8",'Detailed exp partner 4'!J36:J55))+(SUMIF('Detailed exp partner 5'!H36:H55,"=wp8",'Detailed exp partner 5'!J36:J55))+(SUMIF('Detailed exp partner 6'!H36:H55,"=wp8",'Detailed exp partner 6'!J36:J55))+(SUMIF('Detailed exp partner 7'!H36:H55,"=wp8",'Detailed exp partner 7'!J36:J55))+(SUMIF('Detailed exp partner 8'!H36:H55,"=wp8",'Detailed exp partner 8'!J36:J55))+(SUMIF('Detailed exp partner 9'!H36:H55,"=wp8",'Detailed exp partner 9'!J36:J55))+(SUMIF('Detailed exp partner 10'!H36:H55,"=wp8",'Detailed exp partner 10'!J36:J55))+(SUMIF('Detailed exp partner 11'!H36:H55,"=wp8",'Detailed exp partner 11'!J36:J55))</f>
        <v>0</v>
      </c>
      <c r="D16" s="105">
        <f>(SUMIF('Detailed exp project leader'!H57:H86,"=wp8",'Detailed exp project leader'!J57:J86))+(SUMIF('Detailed exp partner 2'!H57:H86,"=wp8",'Detailed exp partner 2'!J57:J86))+(SUMIF('Detailed exp partner 3'!H57:H86,"=wp8",'Detailed exp partner 3'!J57:J86))+(SUMIF('Detailed exp partner 4'!H57:H86,"=wp8",'Detailed exp partner 4'!J57:J86))+(SUMIF('Detailed exp partner 5'!H57:H86,"=wp8",'Detailed exp partner 5'!J57:J86))+(SUMIF('Detailed exp partner 6'!H57:H86,"=wp8",'Detailed exp partner 6'!J57:J86))+(SUMIF('Detailed exp partner 7'!H57:H86,"=wp8",'Detailed exp partner 7'!J57:J86))+(SUMIF('Detailed exp partner 8'!H57:H86,"=wp8",'Detailed exp partner 8'!J57:J86))+(SUMIF('Detailed exp partner 9'!H57:H86,"=wp8",'Detailed exp partner 9'!J57:J86))+(SUMIF('Detailed exp partner 10'!H57:H86,"=wp8",'Detailed exp partner 10'!J57:J86))+(SUMIF('Detailed exp partner 11'!H57:H86,"=wp8",'Detailed exp partner 11'!J57:J86))</f>
        <v>0</v>
      </c>
      <c r="E16" s="105">
        <f>(SUMIF('Detailed exp project leader'!H89:H151,"=wp8",'Detailed exp project leader'!J89:J151))+(SUMIF('Detailed exp partner 2'!H89:H151,"=wp8",'Detailed exp partner 2'!J89:J151))+(SUMIF('Detailed exp partner 3'!H89:H151,"=wp8",'Detailed exp partner 3'!J89:J151))+(SUMIF('Detailed exp partner 4'!H89:H151,"=wp8",'Detailed exp partner 4'!J89:J151))+(SUMIF('Detailed exp partner 5'!H89:H151,"=wp8",'Detailed exp partner 5'!J89:J151))+(SUMIF('Detailed exp partner 6'!H89:H151,"=wp8",'Detailed exp partner 6'!J89:J151))+(SUMIF('Detailed exp partner 7'!H89:H151,"=wp8",'Detailed exp partner 7'!J89:J151))+(SUMIF('Detailed exp partner 8'!H89:H151,"=wp8",'Detailed exp partner 8'!J89:J151))+(SUMIF('Detailed exp partner 9'!H89:H151,"=wp8",'Detailed exp partner 9'!J89:J151))+(SUMIF('Detailed exp partner 10'!H89:H151,"=wp8",'Detailed exp partner 10'!J89:J151))+(SUMIF('Detailed exp partner 11'!H89:H151,"=wp8",'Detailed exp partner 11'!J89:J151))</f>
        <v>0</v>
      </c>
      <c r="F16" s="205">
        <f>IF(B16+C16+D16+E16&gt;0,'1 Consolidated Summary  Budget'!$I$25/$B$3,0)</f>
        <v>0</v>
      </c>
      <c r="G16" s="106">
        <f t="shared" si="0"/>
        <v>0</v>
      </c>
    </row>
    <row r="17" spans="1:7" ht="12.75" x14ac:dyDescent="0.2">
      <c r="A17" s="84" t="s">
        <v>43</v>
      </c>
      <c r="B17" s="104">
        <f>(SUMIF('Detailed exp project leader'!H9:H34,"=wp9",'Detailed exp project leader'!J9:J34))+(SUMIF('Detailed exp partner 2'!H9:H34,"=wp9",'Detailed exp partner 2'!J9:J34))+(SUMIF('Detailed exp partner 3'!H9:H34,"=wp9",'Detailed exp partner 3'!J9:J34))+(SUMIF('Detailed exp partner 4'!H9:H34,"=wp9",'Detailed exp partner 4'!J9:J34))+(SUMIF('Detailed exp partner 5'!H9:H34,"=wp9",'Detailed exp partner 5'!J9:J34))+(SUMIF('Detailed exp partner 6'!H9:H34,"=wp9",'Detailed exp partner 6'!J9:J34))+(SUMIF('Detailed exp partner 7'!H9:H34,"=wp9",'Detailed exp partner 7'!J9:J34))+(SUMIF('Detailed exp partner 8'!H9:H34,"=wp9",'Detailed exp partner 8'!J9:J34))+(SUMIF('Detailed exp partner 9'!H9:H34,"=wp9",'Detailed exp partner 9'!J9:J34))+(SUMIF('Detailed exp partner 10'!H9:H34,"=wp9",'Detailed exp partner 10'!J9:J34))+(SUMIF('Detailed exp partner 11'!H9:H34,"=wp9",'Detailed exp partner 11'!J9:J34))</f>
        <v>0</v>
      </c>
      <c r="C17" s="105">
        <f>(SUMIF('Detailed exp project leader'!H36:H55,"=wp9",'Detailed exp project leader'!J36:J55))+(SUMIF('Detailed exp partner 2'!H36:H55,"=wp9",'Detailed exp partner 2'!J36:J55))+(SUMIF('Detailed exp partner 3'!H36:H55,"=wp9",'Detailed exp partner 3'!J36:J55))+(SUMIF('Detailed exp partner 4'!H36:H55,"=wp9",'Detailed exp partner 4'!J36:J55))+(SUMIF('Detailed exp partner 5'!H36:H55,"=wp9",'Detailed exp partner 5'!J36:J55))+(SUMIF('Detailed exp partner 6'!H36:H55,"=wp9",'Detailed exp partner 6'!J36:J55))+(SUMIF('Detailed exp partner 7'!H36:H55,"=wp9",'Detailed exp partner 7'!J36:J55))+(SUMIF('Detailed exp partner 8'!H36:H55,"=wp9",'Detailed exp partner 8'!J36:J55))+(SUMIF('Detailed exp partner 9'!H36:H55,"=wp9",'Detailed exp partner 9'!J36:J55))+(SUMIF('Detailed exp partner 10'!H36:H55,"=wp9",'Detailed exp partner 10'!J36:J55))+(SUMIF('Detailed exp partner 11'!H36:H55,"=wp9",'Detailed exp partner 11'!J36:J55))</f>
        <v>0</v>
      </c>
      <c r="D17" s="105">
        <f>(SUMIF('Detailed exp project leader'!H57:H86,"=wp9",'Detailed exp project leader'!J57:J86))+(SUMIF('Detailed exp partner 2'!H57:H86,"=wp9",'Detailed exp partner 2'!J57:J86))+(SUMIF('Detailed exp partner 3'!H57:H86,"=wp9",'Detailed exp partner 3'!J57:J86))+(SUMIF('Detailed exp partner 4'!H57:H86,"=wp9",'Detailed exp partner 4'!J57:J86))+(SUMIF('Detailed exp partner 5'!H57:H86,"=wp9",'Detailed exp partner 5'!J57:J86))+(SUMIF('Detailed exp partner 6'!H57:H86,"=wp9",'Detailed exp partner 6'!J57:J86))+(SUMIF('Detailed exp partner 7'!H57:H86,"=wp9",'Detailed exp partner 7'!J57:J86))+(SUMIF('Detailed exp partner 8'!H57:H86,"=wp9",'Detailed exp partner 8'!J57:J86))+(SUMIF('Detailed exp partner 9'!H57:H86,"=wp9",'Detailed exp partner 9'!J57:J86))+(SUMIF('Detailed exp partner 10'!H57:H86,"=wp9",'Detailed exp partner 10'!J57:J86))+(SUMIF('Detailed exp partner 11'!H57:H86,"=wp9",'Detailed exp partner 11'!J57:J86))</f>
        <v>0</v>
      </c>
      <c r="E17" s="105">
        <f>(SUMIF('Detailed exp project leader'!H89:H151,"=wp9",'Detailed exp project leader'!J89:J151))+(SUMIF('Detailed exp partner 2'!H89:H151,"=wp9",'Detailed exp partner 2'!J89:J151))+(SUMIF('Detailed exp partner 3'!H89:H151,"=wp9",'Detailed exp partner 3'!J89:J151))+(SUMIF('Detailed exp partner 4'!H89:H151,"=wp9",'Detailed exp partner 4'!J89:J151))+(SUMIF('Detailed exp partner 5'!H89:H151,"=wp9",'Detailed exp partner 5'!J89:J151))+(SUMIF('Detailed exp partner 6'!H89:H151,"=wp9",'Detailed exp partner 6'!J89:J151))+(SUMIF('Detailed exp partner 7'!H89:H151,"=wp9",'Detailed exp partner 7'!J89:J151))+(SUMIF('Detailed exp partner 8'!H89:H151,"=wp9",'Detailed exp partner 8'!J89:J151))+(SUMIF('Detailed exp partner 9'!H89:H151,"=wp9",'Detailed exp partner 9'!J89:J151))+(SUMIF('Detailed exp partner 10'!H89:H151,"=wp9",'Detailed exp partner 10'!J89:J151))+(SUMIF('Detailed exp partner 11'!H89:H151,"=wp9",'Detailed exp partner 11'!J89:J151))</f>
        <v>0</v>
      </c>
      <c r="F17" s="205">
        <f>IF(B17+C17+D17+E17&gt;0,'1 Consolidated Summary  Budget'!$I$25/$B$3,0)</f>
        <v>0</v>
      </c>
      <c r="G17" s="106">
        <f t="shared" si="0"/>
        <v>0</v>
      </c>
    </row>
    <row r="18" spans="1:7" ht="12.75" x14ac:dyDescent="0.2">
      <c r="A18" s="84" t="s">
        <v>44</v>
      </c>
      <c r="B18" s="104">
        <f>(SUMIF('Detailed exp project leader'!H9:H34,"=wp10",'Detailed exp project leader'!J9:J34))+(SUMIF('Detailed exp partner 2'!H9:H34,"=wp10",'Detailed exp partner 2'!J9:J34))+(SUMIF('Detailed exp partner 3'!H9:H34,"=wp10",'Detailed exp partner 3'!J9:J34))+(SUMIF('Detailed exp partner 4'!H9:H34,"=wp10",'Detailed exp partner 4'!J9:J34))+(SUMIF('Detailed exp partner 5'!H9:H34,"=wp10",'Detailed exp partner 5'!J9:J34))+(SUMIF('Detailed exp partner 6'!H9:H34,"=wp10",'Detailed exp partner 6'!J9:J34))+(SUMIF('Detailed exp partner 7'!H9:H34,"=wp10",'Detailed exp partner 7'!J9:J34))+(SUMIF('Detailed exp partner 8'!H9:H34,"=wp10",'Detailed exp partner 8'!J9:J34))+(SUMIF('Detailed exp partner 9'!H9:H34,"=wp10",'Detailed exp partner 9'!J9:J34))+(SUMIF('Detailed exp partner 10'!H9:H34,"=wp10",'Detailed exp partner 10'!J9:J34))+(SUMIF('Detailed exp partner 11'!H9:H34,"=wp10",'Detailed exp partner 11'!J9:J34))</f>
        <v>0</v>
      </c>
      <c r="C18" s="105">
        <f>(SUMIF('Detailed exp project leader'!H36:H55,"=wp10",'Detailed exp project leader'!J36:J55))+(SUMIF('Detailed exp partner 2'!H36:H55,"=wp10",'Detailed exp partner 2'!J36:J55))+(SUMIF('Detailed exp partner 3'!H36:H55,"=wp10",'Detailed exp partner 3'!J36:J55))+(SUMIF('Detailed exp partner 4'!H36:H55,"=wp10",'Detailed exp partner 4'!J36:J55))+(SUMIF('Detailed exp partner 5'!H36:H55,"=wp10",'Detailed exp partner 5'!J36:J55))+(SUMIF('Detailed exp partner 6'!H36:H55,"=wp10",'Detailed exp partner 6'!J36:J55))+(SUMIF('Detailed exp partner 7'!H36:H55,"=wp10",'Detailed exp partner 7'!J36:J55))+(SUMIF('Detailed exp partner 8'!H36:H55,"=wp10",'Detailed exp partner 8'!J36:J55))+(SUMIF('Detailed exp partner 9'!H36:H55,"=wp10",'Detailed exp partner 9'!J36:J55))+(SUMIF('Detailed exp partner 10'!H36:H55,"=wp10",'Detailed exp partner 10'!J36:J55))+(SUMIF('Detailed exp partner 11'!H36:H55,"=wp10",'Detailed exp partner 11'!J36:J55))</f>
        <v>0</v>
      </c>
      <c r="D18" s="105">
        <f>(SUMIF('Detailed exp project leader'!H57:H86,"=wp10",'Detailed exp project leader'!J57:J86))+(SUMIF('Detailed exp partner 2'!H57:H86,"=wp10",'Detailed exp partner 2'!J57:J86))+(SUMIF('Detailed exp partner 3'!H57:H86,"=wp10",'Detailed exp partner 3'!J57:J86))+(SUMIF('Detailed exp partner 4'!H57:H86,"=wp10",'Detailed exp partner 4'!J57:J86))+(SUMIF('Detailed exp partner 5'!H57:H86,"=wp10",'Detailed exp partner 5'!J57:J86))+(SUMIF('Detailed exp partner 6'!H57:H86,"=wp10",'Detailed exp partner 6'!J57:J86))+(SUMIF('Detailed exp partner 7'!H57:H86,"=wp10",'Detailed exp partner 7'!J57:J86))+(SUMIF('Detailed exp partner 8'!H57:H86,"=wp10",'Detailed exp partner 8'!J57:J86))+(SUMIF('Detailed exp partner 9'!H57:H86,"=wp10",'Detailed exp partner 9'!J57:J86))+(SUMIF('Detailed exp partner 10'!H57:H86,"=wp10",'Detailed exp partner 10'!J57:J86))+(SUMIF('Detailed exp partner 11'!H57:H86,"=wp10",'Detailed exp partner 11'!J57:J86))</f>
        <v>0</v>
      </c>
      <c r="E18" s="105">
        <f>(SUMIF('Detailed exp project leader'!H89:H151,"=wp10",'Detailed exp project leader'!J89:J151))+(SUMIF('Detailed exp partner 2'!H89:H151,"=wp10",'Detailed exp partner 2'!J89:J151))+(SUMIF('Detailed exp partner 3'!H89:H151,"=wp10",'Detailed exp partner 3'!J89:J151))+(SUMIF('Detailed exp partner 4'!H89:H151,"=wp10",'Detailed exp partner 4'!J89:J151))+(SUMIF('Detailed exp partner 5'!H89:H151,"=wp10",'Detailed exp partner 5'!J89:J151))+(SUMIF('Detailed exp partner 6'!H89:H151,"=wp10",'Detailed exp partner 6'!J89:J151))+(SUMIF('Detailed exp partner 7'!H89:H151,"=wp10",'Detailed exp partner 7'!J89:J151))+(SUMIF('Detailed exp partner 8'!H89:H151,"=wp10",'Detailed exp partner 8'!J89:J151))+(SUMIF('Detailed exp partner 9'!H89:H151,"=wp10",'Detailed exp partner 9'!J89:J151))+(SUMIF('Detailed exp partner 10'!H89:H151,"=wp10",'Detailed exp partner 10'!J89:J151))+(SUMIF('Detailed exp partner 11'!H89:H151,"=wp10",'Detailed exp partner 11'!J89:J151))</f>
        <v>0</v>
      </c>
      <c r="F18" s="205">
        <f>IF(B18+C18+D18+E18&gt;0,'1 Consolidated Summary  Budget'!$I$25/$B$3,0)</f>
        <v>0</v>
      </c>
      <c r="G18" s="106">
        <f t="shared" si="0"/>
        <v>0</v>
      </c>
    </row>
    <row r="19" spans="1:7" ht="12.75" x14ac:dyDescent="0.2">
      <c r="A19" s="84" t="s">
        <v>45</v>
      </c>
      <c r="B19" s="104">
        <f>(SUMIF('Detailed exp project leader'!H9:H34,"=wp11",'Detailed exp project leader'!J9:J34))+(SUMIF('Detailed exp partner 2'!H9:H34,"=wp11",'Detailed exp partner 2'!J9:J34))+(SUMIF('Detailed exp partner 3'!H9:H34,"=wp11",'Detailed exp partner 3'!J9:J34))+(SUMIF('Detailed exp partner 4'!H9:H34,"=wp11",'Detailed exp partner 4'!J9:J34))+(SUMIF('Detailed exp partner 5'!H9:H34,"=wp11",'Detailed exp partner 5'!J9:J34))+(SUMIF('Detailed exp partner 6'!H9:H34,"=wp11",'Detailed exp partner 6'!J9:J34))+(SUMIF('Detailed exp partner 7'!H9:H34,"=wp11",'Detailed exp partner 7'!J9:J34))+(SUMIF('Detailed exp partner 8'!H9:H34,"=wp11",'Detailed exp partner 8'!J9:J34))+(SUMIF('Detailed exp partner 9'!H9:H34,"=wp11",'Detailed exp partner 9'!J9:J34))+(SUMIF('Detailed exp partner 10'!H9:H34,"=wp11",'Detailed exp partner 10'!J9:J34))+(SUMIF('Detailed exp partner 11'!H9:H34,"=wp11",'Detailed exp partner 11'!J9:J34))</f>
        <v>0</v>
      </c>
      <c r="C19" s="105">
        <f>(SUMIF('Detailed exp project leader'!H36:H55,"=wp11",'Detailed exp project leader'!J36:J55))+(SUMIF('Detailed exp partner 2'!H36:H55,"=wp11",'Detailed exp partner 2'!J36:J55))+(SUMIF('Detailed exp partner 3'!H36:H55,"=wp11",'Detailed exp partner 3'!J36:J55))+(SUMIF('Detailed exp partner 4'!H36:H55,"=wp11",'Detailed exp partner 4'!J36:J55))+(SUMIF('Detailed exp partner 5'!H36:H55,"=wp11",'Detailed exp partner 5'!J36:J55))+(SUMIF('Detailed exp partner 6'!H36:H55,"=wp11",'Detailed exp partner 6'!J36:J55))+(SUMIF('Detailed exp partner 7'!H36:H55,"=wp11",'Detailed exp partner 7'!J36:J55))+(SUMIF('Detailed exp partner 8'!H36:H55,"=wp11",'Detailed exp partner 8'!J36:J55))+(SUMIF('Detailed exp partner 9'!H36:H55,"=wp11",'Detailed exp partner 9'!J36:J55))+(SUMIF('Detailed exp partner 10'!H36:H55,"=wp11",'Detailed exp partner 10'!J36:J55))+(SUMIF('Detailed exp partner 11'!H36:H55,"=wp11",'Detailed exp partner 11'!J36:J55))</f>
        <v>0</v>
      </c>
      <c r="D19" s="105">
        <f>(SUMIF('Detailed exp project leader'!H57:H86,"=wp11",'Detailed exp project leader'!J57:J86))+(SUMIF('Detailed exp partner 2'!H57:H86,"=wp11",'Detailed exp partner 2'!J57:J86))+(SUMIF('Detailed exp partner 3'!H57:H86,"=wp11",'Detailed exp partner 3'!J57:J86))+(SUMIF('Detailed exp partner 4'!H57:H86,"=wp11",'Detailed exp partner 4'!J57:J86))+(SUMIF('Detailed exp partner 5'!H57:H86,"=wp11",'Detailed exp partner 5'!J57:J86))+(SUMIF('Detailed exp partner 6'!H57:H86,"=wp11",'Detailed exp partner 6'!J57:J86))+(SUMIF('Detailed exp partner 7'!H57:H86,"=wp11",'Detailed exp partner 7'!J57:J86))+(SUMIF('Detailed exp partner 8'!H57:H86,"=wp11",'Detailed exp partner 8'!J57:J86))+(SUMIF('Detailed exp partner 9'!H57:H86,"=wp11",'Detailed exp partner 9'!J57:J86))+(SUMIF('Detailed exp partner 10'!H57:H86,"=wp11",'Detailed exp partner 10'!J57:J86))+(SUMIF('Detailed exp partner 11'!H57:H86,"=wp11",'Detailed exp partner 11'!J57:J86))</f>
        <v>0</v>
      </c>
      <c r="E19" s="105">
        <f>(SUMIF('Detailed exp project leader'!H89:H151,"=wp11",'Detailed exp project leader'!J89:J151))+(SUMIF('Detailed exp partner 2'!H89:H151,"=wp11",'Detailed exp partner 2'!J89:J151))+(SUMIF('Detailed exp partner 3'!H89:H151,"=wp11",'Detailed exp partner 3'!J89:J151))+(SUMIF('Detailed exp partner 4'!H89:H151,"=wp11",'Detailed exp partner 4'!J89:J151))+(SUMIF('Detailed exp partner 5'!H89:H151,"=wp11",'Detailed exp partner 5'!J89:J151))+(SUMIF('Detailed exp partner 6'!H89:H151,"=wp11",'Detailed exp partner 6'!J89:J151))+(SUMIF('Detailed exp partner 7'!H89:H151,"=wp11",'Detailed exp partner 7'!J89:J151))+(SUMIF('Detailed exp partner 8'!H89:H151,"=wp11",'Detailed exp partner 8'!J89:J151))+(SUMIF('Detailed exp partner 9'!H89:H151,"=wp11",'Detailed exp partner 9'!J89:J151))+(SUMIF('Detailed exp partner 10'!H89:H151,"=wp11",'Detailed exp partner 10'!J89:J151))+(SUMIF('Detailed exp partner 11'!H89:H151,"=wp11",'Detailed exp partner 11'!J89:J151))</f>
        <v>0</v>
      </c>
      <c r="F19" s="205">
        <f>IF(B19+C19+D19+E19&gt;0,'1 Consolidated Summary  Budget'!$I$25/$B$3,0)</f>
        <v>0</v>
      </c>
      <c r="G19" s="106">
        <f t="shared" si="0"/>
        <v>0</v>
      </c>
    </row>
    <row r="20" spans="1:7" ht="12.75" x14ac:dyDescent="0.2">
      <c r="A20" s="84" t="s">
        <v>46</v>
      </c>
      <c r="B20" s="104">
        <f>(SUMIF('Detailed exp project leader'!H9:H34,"=wp12",'Detailed exp project leader'!J9:J34))+(SUMIF('Detailed exp partner 2'!H9:H34,"=wp12",'Detailed exp partner 2'!J9:J34))+(SUMIF('Detailed exp partner 3'!H9:H34,"=wp12",'Detailed exp partner 3'!J9:J34))+(SUMIF('Detailed exp partner 4'!H9:H34,"=wp12",'Detailed exp partner 4'!J9:J34))+(SUMIF('Detailed exp partner 5'!H9:H34,"=wp12",'Detailed exp partner 5'!J9:J34))+(SUMIF('Detailed exp partner 6'!H9:H34,"=wp12",'Detailed exp partner 6'!J9:J34))+(SUMIF('Detailed exp partner 7'!H9:H34,"=wp12",'Detailed exp partner 7'!J9:J34))+(SUMIF('Detailed exp partner 8'!H9:H34,"=wp12",'Detailed exp partner 8'!J9:J34))+(SUMIF('Detailed exp partner 9'!H9:H34,"=wp12",'Detailed exp partner 9'!J9:J34))+(SUMIF('Detailed exp partner 10'!H9:H34,"=wp12",'Detailed exp partner 10'!J9:J34))+(SUMIF('Detailed exp partner 11'!H9:H34,"=wp12",'Detailed exp partner 11'!J9:J34))</f>
        <v>0</v>
      </c>
      <c r="C20" s="105">
        <f>(SUMIF('Detailed exp project leader'!H36:H55,"=wp12",'Detailed exp project leader'!J36:J55))+(SUMIF('Detailed exp partner 2'!H36:H55,"=wp12",'Detailed exp partner 2'!J36:J55))+(SUMIF('Detailed exp partner 3'!H36:H55,"=wp12",'Detailed exp partner 3'!J36:J55))+(SUMIF('Detailed exp partner 4'!H36:H55,"=wp12",'Detailed exp partner 4'!J36:J55))+(SUMIF('Detailed exp partner 5'!H36:H55,"=wp12",'Detailed exp partner 5'!J36:J55))+(SUMIF('Detailed exp partner 6'!H36:H55,"=wp12",'Detailed exp partner 6'!J36:J55))+(SUMIF('Detailed exp partner 7'!H36:H55,"=wp12",'Detailed exp partner 7'!J36:J55))+(SUMIF('Detailed exp partner 8'!H36:H55,"=wp12",'Detailed exp partner 8'!J36:J55))+(SUMIF('Detailed exp partner 9'!H36:H55,"=wp12",'Detailed exp partner 9'!J36:J55))+(SUMIF('Detailed exp partner 10'!H36:H55,"=wp12",'Detailed exp partner 10'!J36:J55))+(SUMIF('Detailed exp partner 11'!H36:H55,"=wp12",'Detailed exp partner 11'!J36:J55))</f>
        <v>0</v>
      </c>
      <c r="D20" s="105">
        <f>(SUMIF('Detailed exp project leader'!H57:H86,"=wp12",'Detailed exp project leader'!J57:J86))+(SUMIF('Detailed exp partner 2'!H57:H86,"=wp12",'Detailed exp partner 2'!J57:J86))+(SUMIF('Detailed exp partner 3'!H57:H86,"=wp12",'Detailed exp partner 3'!J57:J86))+(SUMIF('Detailed exp partner 4'!H57:H86,"=wp12",'Detailed exp partner 4'!J57:J86))+(SUMIF('Detailed exp partner 5'!H57:H86,"=wp12",'Detailed exp partner 5'!J57:J86))+(SUMIF('Detailed exp partner 6'!H57:H86,"=wp12",'Detailed exp partner 6'!J57:J86))+(SUMIF('Detailed exp partner 7'!H57:H86,"=wp12",'Detailed exp partner 7'!J57:J86))+(SUMIF('Detailed exp partner 8'!H57:H86,"=wp12",'Detailed exp partner 8'!J57:J86))+(SUMIF('Detailed exp partner 9'!H57:H86,"=wp12",'Detailed exp partner 9'!J57:J86))+(SUMIF('Detailed exp partner 10'!H57:H86,"=wp12",'Detailed exp partner 10'!J57:J86))+(SUMIF('Detailed exp partner 11'!H57:H86,"=wp12",'Detailed exp partner 11'!J57:J86))</f>
        <v>0</v>
      </c>
      <c r="E20" s="105">
        <f>(SUMIF('Detailed exp project leader'!H89:H151,"=wp12",'Detailed exp project leader'!J89:J151))+(SUMIF('Detailed exp partner 2'!H89:H151,"=wp12",'Detailed exp partner 2'!J89:J151))+(SUMIF('Detailed exp partner 3'!H89:H151,"=wp12",'Detailed exp partner 3'!J89:J151))+(SUMIF('Detailed exp partner 4'!H89:H151,"=wp12",'Detailed exp partner 4'!J89:J151))+(SUMIF('Detailed exp partner 5'!H89:H151,"=wp12",'Detailed exp partner 5'!J89:J151))+(SUMIF('Detailed exp partner 6'!H89:H151,"=wp12",'Detailed exp partner 6'!J89:J151))+(SUMIF('Detailed exp partner 7'!H89:H151,"=wp12",'Detailed exp partner 7'!J89:J151))+(SUMIF('Detailed exp partner 8'!H89:H151,"=wp12",'Detailed exp partner 8'!J89:J151))+(SUMIF('Detailed exp partner 9'!H89:H151,"=wp12",'Detailed exp partner 9'!J89:J151))+(SUMIF('Detailed exp partner 10'!H89:H151,"=wp12",'Detailed exp partner 10'!J89:J151))+(SUMIF('Detailed exp partner 11'!H89:H151,"=wp12",'Detailed exp partner 11'!J89:J151))</f>
        <v>0</v>
      </c>
      <c r="F20" s="205">
        <f>IF(B20+C20+D20+E20&gt;0,'1 Consolidated Summary  Budget'!$I$25/$B$3,0)</f>
        <v>0</v>
      </c>
      <c r="G20" s="106">
        <f t="shared" si="0"/>
        <v>0</v>
      </c>
    </row>
    <row r="21" spans="1:7" ht="12.75" x14ac:dyDescent="0.2">
      <c r="A21" s="84" t="s">
        <v>47</v>
      </c>
      <c r="B21" s="104">
        <f>(SUMIF('Detailed exp project leader'!H9:H34,"=wp13",'Detailed exp project leader'!J9:J34))+(SUMIF('Detailed exp partner 2'!H9:H34,"=wp13",'Detailed exp partner 2'!J9:J34))+(SUMIF('Detailed exp partner 3'!H9:H34,"=wp13",'Detailed exp partner 3'!J9:J34))+(SUMIF('Detailed exp partner 4'!H9:H34,"=wp13",'Detailed exp partner 4'!J9:J34))+(SUMIF('Detailed exp partner 5'!H9:H34,"=wp13",'Detailed exp partner 5'!J9:J34))+(SUMIF('Detailed exp partner 6'!H9:H34,"=wp13",'Detailed exp partner 6'!J9:J34))+(SUMIF('Detailed exp partner 7'!H9:H34,"=wp13",'Detailed exp partner 7'!J9:J34))+(SUMIF('Detailed exp partner 8'!H9:H34,"=wp13",'Detailed exp partner 8'!J9:J34))+(SUMIF('Detailed exp partner 9'!H9:H34,"=wp13",'Detailed exp partner 9'!J9:J34))+(SUMIF('Detailed exp partner 10'!H9:H34,"=wp13",'Detailed exp partner 10'!J9:J34))+(SUMIF('Detailed exp partner 11'!H9:H34,"=wp13",'Detailed exp partner 11'!J9:J34))</f>
        <v>0</v>
      </c>
      <c r="C21" s="105">
        <f>(SUMIF('Detailed exp project leader'!H36:H55,"=wp13",'Detailed exp project leader'!J36:J55))+(SUMIF('Detailed exp partner 2'!H36:H55,"=wp13",'Detailed exp partner 2'!J36:J55))+(SUMIF('Detailed exp partner 3'!H36:H55,"=wp13",'Detailed exp partner 3'!J36:J55))+(SUMIF('Detailed exp partner 4'!H36:H55,"=wp13",'Detailed exp partner 4'!J36:J55))+(SUMIF('Detailed exp partner 5'!H36:H55,"=wp13",'Detailed exp partner 5'!J36:J55))+(SUMIF('Detailed exp partner 6'!H36:H55,"=wp13",'Detailed exp partner 6'!J36:J55))+(SUMIF('Detailed exp partner 7'!H36:H55,"=wp13",'Detailed exp partner 7'!J36:J55))+(SUMIF('Detailed exp partner 8'!H36:H55,"=wp13",'Detailed exp partner 8'!J36:J55))+(SUMIF('Detailed exp partner 9'!H36:H55,"=wp13",'Detailed exp partner 9'!J36:J55))+(SUMIF('Detailed exp partner 10'!H36:H55,"=wp13",'Detailed exp partner 10'!J36:J55))+(SUMIF('Detailed exp partner 11'!H36:H55,"=wp13",'Detailed exp partner 11'!J36:J55))</f>
        <v>0</v>
      </c>
      <c r="D21" s="105">
        <f>(SUMIF('Detailed exp project leader'!H57:H86,"=wp13",'Detailed exp project leader'!J57:J86))+(SUMIF('Detailed exp partner 2'!H57:H86,"=wp13",'Detailed exp partner 2'!J57:J86))+(SUMIF('Detailed exp partner 3'!H57:H86,"=wp13",'Detailed exp partner 3'!J57:J86))+(SUMIF('Detailed exp partner 4'!H57:H86,"=wp13",'Detailed exp partner 4'!J57:J86))+(SUMIF('Detailed exp partner 5'!H57:H86,"=wp13",'Detailed exp partner 5'!J57:J86))+(SUMIF('Detailed exp partner 6'!H57:H86,"=wp13",'Detailed exp partner 6'!J57:J86))+(SUMIF('Detailed exp partner 7'!H57:H86,"=wp13",'Detailed exp partner 7'!J57:J86))+(SUMIF('Detailed exp partner 8'!H57:H86,"=wp13",'Detailed exp partner 8'!J57:J86))+(SUMIF('Detailed exp partner 9'!H57:H86,"=wp13",'Detailed exp partner 9'!J57:J86))+(SUMIF('Detailed exp partner 10'!H57:H86,"=wp13",'Detailed exp partner 10'!J57:J86))+(SUMIF('Detailed exp partner 11'!H57:H86,"=wp13",'Detailed exp partner 11'!J57:J86))</f>
        <v>0</v>
      </c>
      <c r="E21" s="105">
        <f>(SUMIF('Detailed exp project leader'!H89:H151,"=wp13",'Detailed exp project leader'!J89:J151))+(SUMIF('Detailed exp partner 2'!H89:H151,"=wp13",'Detailed exp partner 2'!J89:J151))+(SUMIF('Detailed exp partner 3'!H89:H151,"=wp13",'Detailed exp partner 3'!J89:J151))+(SUMIF('Detailed exp partner 4'!H89:H151,"=wp13",'Detailed exp partner 4'!J89:J151))+(SUMIF('Detailed exp partner 5'!H89:H151,"=wp13",'Detailed exp partner 5'!J89:J151))+(SUMIF('Detailed exp partner 6'!H89:H151,"=wp13",'Detailed exp partner 6'!J89:J151))+(SUMIF('Detailed exp partner 7'!H89:H151,"=wp13",'Detailed exp partner 7'!J89:J151))+(SUMIF('Detailed exp partner 8'!H89:H151,"=wp13",'Detailed exp partner 8'!J89:J151))+(SUMIF('Detailed exp partner 9'!H89:H151,"=wp13",'Detailed exp partner 9'!J89:J151))+(SUMIF('Detailed exp partner 10'!H89:H151,"=wp13",'Detailed exp partner 10'!J89:J151))+(SUMIF('Detailed exp partner 11'!H89:H151,"=wp13",'Detailed exp partner 11'!J89:J151))</f>
        <v>0</v>
      </c>
      <c r="F21" s="205">
        <f>IF(B21+C21+D21+E21&gt;0,'1 Consolidated Summary  Budget'!$I$25/$B$3,0)</f>
        <v>0</v>
      </c>
      <c r="G21" s="106">
        <f t="shared" si="0"/>
        <v>0</v>
      </c>
    </row>
    <row r="22" spans="1:7" ht="12.75" x14ac:dyDescent="0.2">
      <c r="A22" s="84" t="s">
        <v>48</v>
      </c>
      <c r="B22" s="104">
        <f>(SUMIF('Detailed exp project leader'!H9:H34,"=wp14",'Detailed exp project leader'!J9:J34))+(SUMIF('Detailed exp partner 2'!H9:H34,"=wp14",'Detailed exp partner 2'!J9:J34))+(SUMIF('Detailed exp partner 3'!H9:H34,"=wp14",'Detailed exp partner 3'!J9:J34))+(SUMIF('Detailed exp partner 4'!H9:H34,"=wp14",'Detailed exp partner 4'!J9:J34))+(SUMIF('Detailed exp partner 5'!H9:H34,"=wp14",'Detailed exp partner 5'!J9:J34))+(SUMIF('Detailed exp partner 6'!H9:H34,"=wp14",'Detailed exp partner 6'!J9:J34))+(SUMIF('Detailed exp partner 7'!H9:H34,"=wp14",'Detailed exp partner 7'!J9:J34))+(SUMIF('Detailed exp partner 8'!H9:H34,"=wp14",'Detailed exp partner 8'!J9:J34))+(SUMIF('Detailed exp partner 9'!H9:H34,"=wp14",'Detailed exp partner 9'!J9:J34))+(SUMIF('Detailed exp partner 10'!H9:H34,"=wp14",'Detailed exp partner 10'!J9:J34))+(SUMIF('Detailed exp partner 11'!H9:H34,"=wp14",'Detailed exp partner 11'!J9:J34))</f>
        <v>0</v>
      </c>
      <c r="C22" s="105">
        <f>(SUMIF('Detailed exp project leader'!H36:H55,"=wp14",'Detailed exp project leader'!J36:J55))+(SUMIF('Detailed exp partner 2'!H36:H55,"=wp14",'Detailed exp partner 2'!J36:J55))+(SUMIF('Detailed exp partner 3'!H36:H55,"=wp14",'Detailed exp partner 3'!J36:J55))+(SUMIF('Detailed exp partner 4'!H36:H55,"=wp14",'Detailed exp partner 4'!J36:J55))+(SUMIF('Detailed exp partner 5'!H36:H55,"=wp14",'Detailed exp partner 5'!J36:J55))+(SUMIF('Detailed exp partner 6'!H36:H55,"=wp14",'Detailed exp partner 6'!J36:J55))+(SUMIF('Detailed exp partner 7'!H36:H55,"=wp14",'Detailed exp partner 7'!J36:J55))+(SUMIF('Detailed exp partner 8'!H36:H55,"=wp14",'Detailed exp partner 8'!J36:J55))+(SUMIF('Detailed exp partner 9'!H36:H55,"=wp14",'Detailed exp partner 9'!J36:J55))+(SUMIF('Detailed exp partner 10'!H36:H55,"=wp14",'Detailed exp partner 10'!J36:J55))+(SUMIF('Detailed exp partner 11'!H36:H55,"=wp14",'Detailed exp partner 11'!J36:J55))</f>
        <v>0</v>
      </c>
      <c r="D22" s="105">
        <f>(SUMIF('Detailed exp project leader'!H57:H86,"=wp14",'Detailed exp project leader'!J57:J86))+(SUMIF('Detailed exp partner 2'!H57:H86,"=wp14",'Detailed exp partner 2'!J57:J86))+(SUMIF('Detailed exp partner 3'!H57:H86,"=wp14",'Detailed exp partner 3'!J57:J86))+(SUMIF('Detailed exp partner 4'!H57:H86,"=wp14",'Detailed exp partner 4'!J57:J86))+(SUMIF('Detailed exp partner 5'!H57:H86,"=wp14",'Detailed exp partner 5'!J57:J86))+(SUMIF('Detailed exp partner 6'!H57:H86,"=wp14",'Detailed exp partner 6'!J57:J86))+(SUMIF('Detailed exp partner 7'!H57:H86,"=wp14",'Detailed exp partner 7'!J57:J86))+(SUMIF('Detailed exp partner 8'!H57:H86,"=wp14",'Detailed exp partner 8'!J57:J86))+(SUMIF('Detailed exp partner 9'!H57:H86,"=wp14",'Detailed exp partner 9'!J57:J86))+(SUMIF('Detailed exp partner 10'!H57:H86,"=wp14",'Detailed exp partner 10'!J57:J86))+(SUMIF('Detailed exp partner 11'!H57:H86,"=wp14",'Detailed exp partner 11'!J57:J86))</f>
        <v>0</v>
      </c>
      <c r="E22" s="105">
        <f>(SUMIF('Detailed exp project leader'!H89:H151,"=wp14",'Detailed exp project leader'!J89:J151))+(SUMIF('Detailed exp partner 2'!H89:H151,"=wp14",'Detailed exp partner 2'!J89:J151))+(SUMIF('Detailed exp partner 3'!H89:H151,"=wp14",'Detailed exp partner 3'!J89:J151))+(SUMIF('Detailed exp partner 4'!H89:H151,"=wp14",'Detailed exp partner 4'!J89:J151))+(SUMIF('Detailed exp partner 5'!H89:H151,"=wp14",'Detailed exp partner 5'!J89:J151))+(SUMIF('Detailed exp partner 6'!H89:H151,"=wp14",'Detailed exp partner 6'!J89:J151))+(SUMIF('Detailed exp partner 7'!H89:H151,"=wp14",'Detailed exp partner 7'!J89:J151))+(SUMIF('Detailed exp partner 8'!H89:H151,"=wp14",'Detailed exp partner 8'!J89:J151))+(SUMIF('Detailed exp partner 9'!H89:H151,"=wp14",'Detailed exp partner 9'!J89:J151))+(SUMIF('Detailed exp partner 10'!H89:H151,"=wp14",'Detailed exp partner 10'!J89:J151))+(SUMIF('Detailed exp partner 11'!H89:H151,"=wp14",'Detailed exp partner 11'!J89:J151))</f>
        <v>0</v>
      </c>
      <c r="F22" s="205">
        <f>IF(B22+C22+D22+E22&gt;0,'1 Consolidated Summary  Budget'!$I$25/$B$3,0)</f>
        <v>0</v>
      </c>
      <c r="G22" s="106">
        <f t="shared" si="0"/>
        <v>0</v>
      </c>
    </row>
    <row r="23" spans="1:7" ht="12.75" x14ac:dyDescent="0.2">
      <c r="A23" s="84" t="s">
        <v>49</v>
      </c>
      <c r="B23" s="104">
        <f>(SUMIF('Detailed exp project leader'!H9:H34,"=wp15",'Detailed exp project leader'!J9:J34))+(SUMIF('Detailed exp partner 2'!H9:H34,"=wp15",'Detailed exp partner 2'!J9:J34))+(SUMIF('Detailed exp partner 3'!H9:H34,"=wp15",'Detailed exp partner 3'!J9:J34))+(SUMIF('Detailed exp partner 4'!H9:H34,"=wp15",'Detailed exp partner 4'!J9:J34))+(SUMIF('Detailed exp partner 5'!H9:H34,"=wp15",'Detailed exp partner 5'!J9:J34))+(SUMIF('Detailed exp partner 6'!H9:H34,"=wp15",'Detailed exp partner 6'!J9:J34))+(SUMIF('Detailed exp partner 7'!H9:H34,"=wp15",'Detailed exp partner 7'!J9:J34))+(SUMIF('Detailed exp partner 8'!H9:H34,"=wp15",'Detailed exp partner 8'!J9:J34))+(SUMIF('Detailed exp partner 9'!H9:H34,"=wp15",'Detailed exp partner 9'!J9:J34))+(SUMIF('Detailed exp partner 10'!H9:H34,"=wp15",'Detailed exp partner 10'!J9:J34))+(SUMIF('Detailed exp partner 11'!H9:H34,"=wp15",'Detailed exp partner 11'!J9:J34))</f>
        <v>0</v>
      </c>
      <c r="C23" s="105">
        <f>(SUMIF('Detailed exp project leader'!H36:H55,"=wp15",'Detailed exp project leader'!J36:J55))+(SUMIF('Detailed exp partner 2'!H36:H55,"=wp15",'Detailed exp partner 2'!J36:J55))+(SUMIF('Detailed exp partner 3'!H36:H55,"=wp15",'Detailed exp partner 3'!J36:J55))+(SUMIF('Detailed exp partner 4'!H36:H55,"=wp15",'Detailed exp partner 4'!J36:J55))+(SUMIF('Detailed exp partner 5'!H36:H55,"=wp15",'Detailed exp partner 5'!J36:J55))+(SUMIF('Detailed exp partner 6'!H36:H55,"=wp15",'Detailed exp partner 6'!J36:J55))+(SUMIF('Detailed exp partner 7'!H36:H55,"=wp15",'Detailed exp partner 7'!J36:J55))+(SUMIF('Detailed exp partner 8'!H36:H55,"=wp15",'Detailed exp partner 8'!J36:J55))+(SUMIF('Detailed exp partner 9'!H36:H55,"=wp15",'Detailed exp partner 9'!J36:J55))+(SUMIF('Detailed exp partner 10'!H36:H55,"=wp15",'Detailed exp partner 10'!J36:J55))+(SUMIF('Detailed exp partner 11'!H36:H55,"=wp15",'Detailed exp partner 11'!J36:J55))</f>
        <v>0</v>
      </c>
      <c r="D23" s="105">
        <f>(SUMIF('Detailed exp project leader'!H57:H86,"=wp15",'Detailed exp project leader'!J57:J86))+(SUMIF('Detailed exp partner 2'!H57:H86,"=wp15",'Detailed exp partner 2'!J57:J86))+(SUMIF('Detailed exp partner 3'!H57:H86,"=wp15",'Detailed exp partner 3'!J57:J86))+(SUMIF('Detailed exp partner 4'!H57:H86,"=wp15",'Detailed exp partner 4'!J57:J86))+(SUMIF('Detailed exp partner 5'!H57:H86,"=wp15",'Detailed exp partner 5'!J57:J86))+(SUMIF('Detailed exp partner 6'!H57:H86,"=wp15",'Detailed exp partner 6'!J57:J86))+(SUMIF('Detailed exp partner 7'!H57:H86,"=wp15",'Detailed exp partner 7'!J57:J86))+(SUMIF('Detailed exp partner 8'!H57:H86,"=wp15",'Detailed exp partner 8'!J57:J86))+(SUMIF('Detailed exp partner 9'!H57:H86,"=wp15",'Detailed exp partner 9'!J57:J86))+(SUMIF('Detailed exp partner 10'!H57:H86,"=wp15",'Detailed exp partner 10'!J57:J86))+(SUMIF('Detailed exp partner 11'!H57:H86,"=wp15",'Detailed exp partner 11'!J57:J86))</f>
        <v>0</v>
      </c>
      <c r="E23" s="105">
        <f>(SUMIF('Detailed exp project leader'!H89:H151,"=wp15",'Detailed exp project leader'!J89:J151))+(SUMIF('Detailed exp partner 2'!H89:H151,"=wp15",'Detailed exp partner 2'!J89:J151))+(SUMIF('Detailed exp partner 3'!H89:H151,"=wp15",'Detailed exp partner 3'!J89:J151))+(SUMIF('Detailed exp partner 4'!H89:H151,"=wp15",'Detailed exp partner 4'!J89:J151))+(SUMIF('Detailed exp partner 5'!H89:H151,"=wp15",'Detailed exp partner 5'!J89:J151))+(SUMIF('Detailed exp partner 6'!H89:H151,"=wp15",'Detailed exp partner 6'!J89:J151))+(SUMIF('Detailed exp partner 7'!H89:H151,"=wp15",'Detailed exp partner 7'!J89:J151))+(SUMIF('Detailed exp partner 8'!H89:H151,"=wp15",'Detailed exp partner 8'!J89:J151))+(SUMIF('Detailed exp partner 9'!H89:H151,"=wp15",'Detailed exp partner 9'!J89:J151))+(SUMIF('Detailed exp partner 10'!H89:H151,"=wp15",'Detailed exp partner 10'!J89:J151))+(SUMIF('Detailed exp partner 11'!H89:H151,"=wp15",'Detailed exp partner 11'!J89:J151))</f>
        <v>0</v>
      </c>
      <c r="F23" s="205">
        <f>IF(B23+C23+D23+E23&gt;0,'1 Consolidated Summary  Budget'!$I$25/$B$3,0)</f>
        <v>0</v>
      </c>
      <c r="G23" s="106">
        <f t="shared" si="0"/>
        <v>0</v>
      </c>
    </row>
    <row r="24" spans="1:7" ht="12.75" x14ac:dyDescent="0.2">
      <c r="A24" s="84" t="s">
        <v>50</v>
      </c>
      <c r="B24" s="104">
        <f>(SUMIF('Detailed exp project leader'!H9:H34,"=wp16",'Detailed exp project leader'!J9:J34))+(SUMIF('Detailed exp partner 2'!H9:H34,"=wp16",'Detailed exp partner 2'!J9:J34))+(SUMIF('Detailed exp partner 3'!H9:H34,"=wp16",'Detailed exp partner 3'!J9:J34))+(SUMIF('Detailed exp partner 4'!H9:H34,"=wp16",'Detailed exp partner 4'!J9:J34))+(SUMIF('Detailed exp partner 5'!H9:H34,"=wp16",'Detailed exp partner 5'!J9:J34))+(SUMIF('Detailed exp partner 6'!H9:H34,"=wp16",'Detailed exp partner 6'!J9:J34))+(SUMIF('Detailed exp partner 7'!H9:H34,"=wp16",'Detailed exp partner 7'!J9:J34))+(SUMIF('Detailed exp partner 8'!H9:H34,"=wp16",'Detailed exp partner 8'!J9:J34))+(SUMIF('Detailed exp partner 9'!H9:H34,"=wp16",'Detailed exp partner 9'!J9:J34))+(SUMIF('Detailed exp partner 10'!H9:H34,"=wp16",'Detailed exp partner 10'!J9:J34))+(SUMIF('Detailed exp partner 11'!H9:H34,"=wp16",'Detailed exp partner 11'!J9:J34))</f>
        <v>0</v>
      </c>
      <c r="C24" s="105">
        <f>(SUMIF('Detailed exp project leader'!H36:H55,"=wp16",'Detailed exp project leader'!J36:J55))+(SUMIF('Detailed exp partner 2'!H36:H55,"=wp16",'Detailed exp partner 2'!J36:J55))+(SUMIF('Detailed exp partner 3'!H36:H55,"=wp16",'Detailed exp partner 3'!J36:J55))+(SUMIF('Detailed exp partner 4'!H36:H55,"=wp16",'Detailed exp partner 4'!J36:J55))+(SUMIF('Detailed exp partner 5'!H36:H55,"=wp16",'Detailed exp partner 5'!J36:J55))+(SUMIF('Detailed exp partner 6'!H36:H55,"=wp16",'Detailed exp partner 6'!J36:J55))+(SUMIF('Detailed exp partner 7'!H36:H55,"=wp16",'Detailed exp partner 7'!J36:J55))+(SUMIF('Detailed exp partner 8'!H36:H55,"=wp16",'Detailed exp partner 8'!J36:J55))+(SUMIF('Detailed exp partner 9'!H36:H55,"=wp16",'Detailed exp partner 9'!J36:J55))+(SUMIF('Detailed exp partner 10'!H36:H55,"=wp16",'Detailed exp partner 10'!J36:J55))+(SUMIF('Detailed exp partner 11'!H36:H55,"=wp16",'Detailed exp partner 11'!J36:J55))</f>
        <v>0</v>
      </c>
      <c r="D24" s="105">
        <f>(SUMIF('Detailed exp project leader'!H57:H86,"=wp16",'Detailed exp project leader'!J57:J86))+(SUMIF('Detailed exp partner 2'!H57:H86,"=wp16",'Detailed exp partner 2'!J57:J86))+(SUMIF('Detailed exp partner 3'!H57:H86,"=wp16",'Detailed exp partner 3'!J57:J86))+(SUMIF('Detailed exp partner 4'!H57:H86,"=wp16",'Detailed exp partner 4'!J57:J86))+(SUMIF('Detailed exp partner 5'!H57:H86,"=wp16",'Detailed exp partner 5'!J57:J86))+(SUMIF('Detailed exp partner 6'!H57:H86,"=wp16",'Detailed exp partner 6'!J57:J86))+(SUMIF('Detailed exp partner 7'!H57:H86,"=wp16",'Detailed exp partner 7'!J57:J86))+(SUMIF('Detailed exp partner 8'!H57:H86,"=wp16",'Detailed exp partner 8'!J57:J86))+(SUMIF('Detailed exp partner 9'!H57:H86,"=wp16",'Detailed exp partner 9'!J57:J86))+(SUMIF('Detailed exp partner 10'!H57:H86,"=wp16",'Detailed exp partner 10'!J57:J86))+(SUMIF('Detailed exp partner 11'!H57:H86,"=wp16",'Detailed exp partner 11'!J57:J86))</f>
        <v>0</v>
      </c>
      <c r="E24" s="105">
        <f>(SUMIF('Detailed exp project leader'!H89:H151,"=wp16",'Detailed exp project leader'!J89:J151))+(SUMIF('Detailed exp partner 2'!H89:H151,"=wp16",'Detailed exp partner 2'!J89:J151))+(SUMIF('Detailed exp partner 3'!H89:H151,"=wp16",'Detailed exp partner 3'!J89:J151))+(SUMIF('Detailed exp partner 4'!H89:H151,"=wp16",'Detailed exp partner 4'!J89:J151))+(SUMIF('Detailed exp partner 5'!H89:H151,"=wp16",'Detailed exp partner 5'!J89:J151))+(SUMIF('Detailed exp partner 6'!H89:H151,"=wp16",'Detailed exp partner 6'!J89:J151))+(SUMIF('Detailed exp partner 7'!H89:H151,"=wp16",'Detailed exp partner 7'!J89:J151))+(SUMIF('Detailed exp partner 8'!H89:H151,"=wp16",'Detailed exp partner 8'!J89:J151))+(SUMIF('Detailed exp partner 9'!H89:H151,"=wp16",'Detailed exp partner 9'!J89:J151))+(SUMIF('Detailed exp partner 10'!H89:H151,"=wp16",'Detailed exp partner 10'!J89:J151))+(SUMIF('Detailed exp partner 11'!H89:H151,"=wp16",'Detailed exp partner 11'!J89:J151))</f>
        <v>0</v>
      </c>
      <c r="F24" s="205">
        <f>IF(B24+C24+D24+E24&gt;0,'1 Consolidated Summary  Budget'!$I$25/$B$3,0)</f>
        <v>0</v>
      </c>
      <c r="G24" s="106">
        <f t="shared" si="0"/>
        <v>0</v>
      </c>
    </row>
    <row r="25" spans="1:7" ht="12.75" x14ac:dyDescent="0.2">
      <c r="A25" s="84" t="s">
        <v>51</v>
      </c>
      <c r="B25" s="104">
        <f>(SUMIF('Detailed exp project leader'!H9:H34,"=wp17",'Detailed exp project leader'!J9:J34))+(SUMIF('Detailed exp partner 2'!H9:H34,"=wp17",'Detailed exp partner 2'!J9:J34))+(SUMIF('Detailed exp partner 3'!H9:H34,"=wp17",'Detailed exp partner 3'!J9:J34))+(SUMIF('Detailed exp partner 4'!H9:H34,"=wp17",'Detailed exp partner 4'!J9:J34))+(SUMIF('Detailed exp partner 5'!H9:H34,"=wp17",'Detailed exp partner 5'!J9:J34))+(SUMIF('Detailed exp partner 6'!H9:H34,"=wp17",'Detailed exp partner 6'!J9:J34))+(SUMIF('Detailed exp partner 7'!H9:H34,"=wp17",'Detailed exp partner 7'!J9:J34))+(SUMIF('Detailed exp partner 8'!H9:H34,"=wp17",'Detailed exp partner 8'!J9:J34))+(SUMIF('Detailed exp partner 9'!H9:H34,"=wp17",'Detailed exp partner 9'!J9:J34))+(SUMIF('Detailed exp partner 10'!H9:H34,"=wp17",'Detailed exp partner 10'!J9:J34))+(SUMIF('Detailed exp partner 11'!H9:H34,"=wp17",'Detailed exp partner 11'!J9:J34))</f>
        <v>0</v>
      </c>
      <c r="C25" s="105">
        <f>(SUMIF('Detailed exp project leader'!H36:H55,"=wp17",'Detailed exp project leader'!J36:J55))+(SUMIF('Detailed exp partner 2'!H36:H55,"=wp17",'Detailed exp partner 2'!J36:J55))+(SUMIF('Detailed exp partner 3'!H36:H55,"=wp17",'Detailed exp partner 3'!J36:J55))+(SUMIF('Detailed exp partner 4'!H36:H55,"=wp17",'Detailed exp partner 4'!J36:J55))+(SUMIF('Detailed exp partner 5'!H36:H55,"=wp17",'Detailed exp partner 5'!J36:J55))+(SUMIF('Detailed exp partner 6'!H36:H55,"=wp17",'Detailed exp partner 6'!J36:J55))+(SUMIF('Detailed exp partner 7'!H36:H55,"=wp17",'Detailed exp partner 7'!J36:J55))+(SUMIF('Detailed exp partner 8'!H36:H55,"=wp17",'Detailed exp partner 8'!J36:J55))+(SUMIF('Detailed exp partner 9'!H36:H55,"=wp17",'Detailed exp partner 9'!J36:J55))+(SUMIF('Detailed exp partner 10'!H36:H55,"=wp17",'Detailed exp partner 10'!J36:J55))+(SUMIF('Detailed exp partner 11'!H36:H55,"=wp17",'Detailed exp partner 11'!J36:J55))</f>
        <v>0</v>
      </c>
      <c r="D25" s="105">
        <f>(SUMIF('Detailed exp project leader'!H57:H86,"=wp17",'Detailed exp project leader'!J57:J86))+(SUMIF('Detailed exp partner 2'!H57:H86,"=wp17",'Detailed exp partner 2'!J57:J86))+(SUMIF('Detailed exp partner 3'!H57:H86,"=wp17",'Detailed exp partner 3'!J57:J86))+(SUMIF('Detailed exp partner 4'!H57:H86,"=wp17",'Detailed exp partner 4'!J57:J86))+(SUMIF('Detailed exp partner 5'!H57:H86,"=wp17",'Detailed exp partner 5'!J57:J86))+(SUMIF('Detailed exp partner 6'!H57:H86,"=wp17",'Detailed exp partner 6'!J57:J86))+(SUMIF('Detailed exp partner 7'!H57:H86,"=wp17",'Detailed exp partner 7'!J57:J86))+(SUMIF('Detailed exp partner 8'!H57:H86,"=wp17",'Detailed exp partner 8'!J57:J86))+(SUMIF('Detailed exp partner 9'!H57:H86,"=wp17",'Detailed exp partner 9'!J57:J86))+(SUMIF('Detailed exp partner 10'!H57:H86,"=wp17",'Detailed exp partner 10'!J57:J86))+(SUMIF('Detailed exp partner 11'!H57:H86,"=wp17",'Detailed exp partner 11'!J57:J86))</f>
        <v>0</v>
      </c>
      <c r="E25" s="105">
        <f>(SUMIF('Detailed exp project leader'!H89:H151,"=wp17",'Detailed exp project leader'!J89:J151))+(SUMIF('Detailed exp partner 2'!H89:H151,"=wp17",'Detailed exp partner 2'!J89:J151))+(SUMIF('Detailed exp partner 3'!H89:H151,"=wp17",'Detailed exp partner 3'!J89:J151))+(SUMIF('Detailed exp partner 4'!H89:H151,"=wp17",'Detailed exp partner 4'!J89:J151))+(SUMIF('Detailed exp partner 5'!H89:H151,"=wp17",'Detailed exp partner 5'!J89:J151))+(SUMIF('Detailed exp partner 6'!H89:H151,"=wp17",'Detailed exp partner 6'!J89:J151))+(SUMIF('Detailed exp partner 7'!H89:H151,"=wp17",'Detailed exp partner 7'!J89:J151))+(SUMIF('Detailed exp partner 8'!H89:H151,"=wp17",'Detailed exp partner 8'!J89:J151))+(SUMIF('Detailed exp partner 9'!H89:H151,"=wp17",'Detailed exp partner 9'!J89:J151))+(SUMIF('Detailed exp partner 10'!H89:H151,"=wp17",'Detailed exp partner 10'!J89:J151))+(SUMIF('Detailed exp partner 11'!H89:H151,"=wp17",'Detailed exp partner 11'!J89:J151))</f>
        <v>0</v>
      </c>
      <c r="F25" s="205">
        <f>IF(B25+C25+D25+E25&gt;0,'1 Consolidated Summary  Budget'!$I$25/$B$3,0)</f>
        <v>0</v>
      </c>
      <c r="G25" s="106">
        <f t="shared" si="0"/>
        <v>0</v>
      </c>
    </row>
    <row r="26" spans="1:7" ht="12.75" x14ac:dyDescent="0.2">
      <c r="A26" s="84" t="s">
        <v>52</v>
      </c>
      <c r="B26" s="104">
        <f>(SUMIF('Detailed exp project leader'!H9:H34,"=wp18",'Detailed exp project leader'!J9:J34))+(SUMIF('Detailed exp partner 2'!H9:H34,"=wp18",'Detailed exp partner 2'!J9:J34))+(SUMIF('Detailed exp partner 3'!H9:H34,"=wp18",'Detailed exp partner 3'!J9:J34))+(SUMIF('Detailed exp partner 4'!H9:H34,"=wp18",'Detailed exp partner 4'!J9:J34))+(SUMIF('Detailed exp partner 5'!H9:H34,"=wp18",'Detailed exp partner 5'!J9:J34))+(SUMIF('Detailed exp partner 6'!H9:H34,"=wp18",'Detailed exp partner 6'!J9:J34))+(SUMIF('Detailed exp partner 7'!H9:H34,"=wp18",'Detailed exp partner 7'!J9:J34))+(SUMIF('Detailed exp partner 8'!H9:H34,"=wp18",'Detailed exp partner 8'!J9:J34))+(SUMIF('Detailed exp partner 9'!H9:H34,"=wp18",'Detailed exp partner 9'!J9:J34))+(SUMIF('Detailed exp partner 10'!H9:H34,"=wp18",'Detailed exp partner 10'!J9:J34))+(SUMIF('Detailed exp partner 11'!H9:H34,"=wp18",'Detailed exp partner 11'!J9:J34))</f>
        <v>0</v>
      </c>
      <c r="C26" s="105">
        <f>(SUMIF('Detailed exp project leader'!H36:H55,"=wp18",'Detailed exp project leader'!J36:J55))+(SUMIF('Detailed exp partner 2'!H36:H55,"=wp18",'Detailed exp partner 2'!J36:J55))+(SUMIF('Detailed exp partner 3'!H36:H55,"=wp18",'Detailed exp partner 3'!J36:J55))+(SUMIF('Detailed exp partner 4'!H36:H55,"=wp18",'Detailed exp partner 4'!J36:J55))+(SUMIF('Detailed exp partner 5'!H36:H55,"=wp18",'Detailed exp partner 5'!J36:J55))+(SUMIF('Detailed exp partner 6'!H36:H55,"=wp18",'Detailed exp partner 6'!J36:J55))+(SUMIF('Detailed exp partner 7'!H36:H55,"=wp18",'Detailed exp partner 7'!J36:J55))+(SUMIF('Detailed exp partner 8'!H36:H55,"=wp18",'Detailed exp partner 8'!J36:J55))+(SUMIF('Detailed exp partner 9'!H36:H55,"=wp18",'Detailed exp partner 9'!J36:J55))+(SUMIF('Detailed exp partner 10'!H36:H55,"=wp18",'Detailed exp partner 10'!J36:J55))+(SUMIF('Detailed exp partner 11'!H36:H55,"=wp18",'Detailed exp partner 11'!J36:J55))</f>
        <v>0</v>
      </c>
      <c r="D26" s="105">
        <f>(SUMIF('Detailed exp project leader'!H57:H86,"=wp18",'Detailed exp project leader'!J57:J86))+(SUMIF('Detailed exp partner 2'!H57:H86,"=wp18",'Detailed exp partner 2'!J57:J86))+(SUMIF('Detailed exp partner 3'!H57:H86,"=wp18",'Detailed exp partner 3'!J57:J86))+(SUMIF('Detailed exp partner 4'!H57:H86,"=wp18",'Detailed exp partner 4'!J57:J86))+(SUMIF('Detailed exp partner 5'!H57:H86,"=wp18",'Detailed exp partner 5'!J57:J86))+(SUMIF('Detailed exp partner 6'!H57:H86,"=wp18",'Detailed exp partner 6'!J57:J86))+(SUMIF('Detailed exp partner 7'!H57:H86,"=wp18",'Detailed exp partner 7'!J57:J86))+(SUMIF('Detailed exp partner 8'!H57:H86,"=wp18",'Detailed exp partner 8'!J57:J86))+(SUMIF('Detailed exp partner 9'!H57:H86,"=wp18",'Detailed exp partner 9'!J57:J86))+(SUMIF('Detailed exp partner 10'!H57:H86,"=wp18",'Detailed exp partner 10'!J57:J86))+(SUMIF('Detailed exp partner 11'!H57:H86,"=wp18",'Detailed exp partner 11'!J57:J86))</f>
        <v>0</v>
      </c>
      <c r="E26" s="105">
        <f>(SUMIF('Detailed exp project leader'!H89:H151,"=wp18",'Detailed exp project leader'!J89:J151))+(SUMIF('Detailed exp partner 2'!H89:H151,"=wp18",'Detailed exp partner 2'!J89:J151))+(SUMIF('Detailed exp partner 3'!H89:H151,"=wp18",'Detailed exp partner 3'!J89:J151))+(SUMIF('Detailed exp partner 4'!H89:H151,"=wp18",'Detailed exp partner 4'!J89:J151))+(SUMIF('Detailed exp partner 5'!H89:H151,"=wp18",'Detailed exp partner 5'!J89:J151))+(SUMIF('Detailed exp partner 6'!H89:H151,"=wp18",'Detailed exp partner 6'!J89:J151))+(SUMIF('Detailed exp partner 7'!H89:H151,"=wp18",'Detailed exp partner 7'!J89:J151))+(SUMIF('Detailed exp partner 8'!H89:H151,"=wp18",'Detailed exp partner 8'!J89:J151))+(SUMIF('Detailed exp partner 9'!H89:H151,"=wp18",'Detailed exp partner 9'!J89:J151))+(SUMIF('Detailed exp partner 10'!H89:H151,"=wp18",'Detailed exp partner 10'!J89:J151))+(SUMIF('Detailed exp partner 11'!H89:H151,"=wp18",'Detailed exp partner 11'!J89:J151))</f>
        <v>0</v>
      </c>
      <c r="F26" s="205">
        <f>IF(B26+C26+D26+E26&gt;0,'1 Consolidated Summary  Budget'!$I$25/$B$3,0)</f>
        <v>0</v>
      </c>
      <c r="G26" s="106">
        <f t="shared" si="0"/>
        <v>0</v>
      </c>
    </row>
    <row r="27" spans="1:7" ht="12.75" x14ac:dyDescent="0.2">
      <c r="A27" s="84" t="s">
        <v>53</v>
      </c>
      <c r="B27" s="104">
        <f>(SUMIF('Detailed exp project leader'!H9:H34,"=wp19",'Detailed exp project leader'!J9:J34))+(SUMIF('Detailed exp partner 2'!H9:H34,"=wp19",'Detailed exp partner 2'!J9:J34))+(SUMIF('Detailed exp partner 3'!H9:H34,"=wp19",'Detailed exp partner 3'!J9:J34))+(SUMIF('Detailed exp partner 4'!H9:H34,"=wp19",'Detailed exp partner 4'!J9:J34))+(SUMIF('Detailed exp partner 5'!H9:H34,"=wp19",'Detailed exp partner 5'!J9:J34))+(SUMIF('Detailed exp partner 6'!H9:H34,"=wp19",'Detailed exp partner 6'!J9:J34))+(SUMIF('Detailed exp partner 7'!H9:H34,"=wp19",'Detailed exp partner 7'!J9:J34))+(SUMIF('Detailed exp partner 8'!H9:H34,"=wp19",'Detailed exp partner 8'!J9:J34))+(SUMIF('Detailed exp partner 9'!H9:H34,"=wp19",'Detailed exp partner 9'!J9:J34))+(SUMIF('Detailed exp partner 10'!H9:H34,"=wp19",'Detailed exp partner 10'!J9:J34))+(SUMIF('Detailed exp partner 11'!H9:H34,"=wp19",'Detailed exp partner 11'!J9:J34))</f>
        <v>0</v>
      </c>
      <c r="C27" s="105">
        <f>(SUMIF('Detailed exp project leader'!H36:H55,"=wp19",'Detailed exp project leader'!J36:J55))+(SUMIF('Detailed exp partner 2'!H36:H55,"=wp19",'Detailed exp partner 2'!J36:J55))+(SUMIF('Detailed exp partner 3'!H36:H55,"=wp19",'Detailed exp partner 3'!J36:J55))+(SUMIF('Detailed exp partner 4'!H36:H55,"=wp19",'Detailed exp partner 4'!J36:J55))+(SUMIF('Detailed exp partner 5'!H36:H55,"=wp19",'Detailed exp partner 5'!J36:J55))+(SUMIF('Detailed exp partner 6'!H36:H55,"=wp19",'Detailed exp partner 6'!J36:J55))+(SUMIF('Detailed exp partner 7'!H36:H55,"=wp19",'Detailed exp partner 7'!J36:J55))+(SUMIF('Detailed exp partner 8'!H36:H55,"=wp19",'Detailed exp partner 8'!J36:J55))+(SUMIF('Detailed exp partner 9'!H36:H55,"=wp19",'Detailed exp partner 9'!J36:J55))+(SUMIF('Detailed exp partner 10'!H36:H55,"=wp19",'Detailed exp partner 10'!J36:J55))+(SUMIF('Detailed exp partner 11'!H36:H55,"=wp19",'Detailed exp partner 11'!J36:J55))</f>
        <v>0</v>
      </c>
      <c r="D27" s="105">
        <f>(SUMIF('Detailed exp project leader'!H57:H86,"=wp19",'Detailed exp project leader'!J57:J86))+(SUMIF('Detailed exp partner 2'!H57:H86,"=wp19",'Detailed exp partner 2'!J57:J86))+(SUMIF('Detailed exp partner 3'!H57:H86,"=wp19",'Detailed exp partner 3'!J57:J86))+(SUMIF('Detailed exp partner 4'!H57:H86,"=wp19",'Detailed exp partner 4'!J57:J86))+(SUMIF('Detailed exp partner 5'!H57:H86,"=wp19",'Detailed exp partner 5'!J57:J86))+(SUMIF('Detailed exp partner 6'!H57:H86,"=wp19",'Detailed exp partner 6'!J57:J86))+(SUMIF('Detailed exp partner 7'!H57:H86,"=wp19",'Detailed exp partner 7'!J57:J86))+(SUMIF('Detailed exp partner 8'!H57:H86,"=wp19",'Detailed exp partner 8'!J57:J86))+(SUMIF('Detailed exp partner 9'!H57:H86,"=wp19",'Detailed exp partner 9'!J57:J86))+(SUMIF('Detailed exp partner 10'!H57:H86,"=wp19",'Detailed exp partner 10'!J57:J86))+(SUMIF('Detailed exp partner 11'!H57:H86,"=wp19",'Detailed exp partner 11'!J57:J86))</f>
        <v>0</v>
      </c>
      <c r="E27" s="105">
        <f>(SUMIF('Detailed exp project leader'!H89:H151,"=wp19",'Detailed exp project leader'!J89:J151))+(SUMIF('Detailed exp partner 2'!H89:H151,"=wp19",'Detailed exp partner 2'!J89:J151))+(SUMIF('Detailed exp partner 3'!H89:H151,"=wp19",'Detailed exp partner 3'!J89:J151))+(SUMIF('Detailed exp partner 4'!H89:H151,"=wp19",'Detailed exp partner 4'!J89:J151))+(SUMIF('Detailed exp partner 5'!H89:H151,"=wp19",'Detailed exp partner 5'!J89:J151))+(SUMIF('Detailed exp partner 6'!H89:H151,"=wp19",'Detailed exp partner 6'!J89:J151))+(SUMIF('Detailed exp partner 7'!H89:H151,"=wp19",'Detailed exp partner 7'!J89:J151))+(SUMIF('Detailed exp partner 8'!H89:H151,"=wp19",'Detailed exp partner 8'!J89:J151))+(SUMIF('Detailed exp partner 9'!H89:H151,"=wp19",'Detailed exp partner 9'!J89:J151))+(SUMIF('Detailed exp partner 10'!H89:H151,"=wp19",'Detailed exp partner 10'!J89:J151))+(SUMIF('Detailed exp partner 11'!H89:H151,"=wp19",'Detailed exp partner 11'!J89:J151))</f>
        <v>0</v>
      </c>
      <c r="F27" s="205">
        <f>IF(B27+C27+D27+E27&gt;0,'1 Consolidated Summary  Budget'!$I$25/$B$3,0)</f>
        <v>0</v>
      </c>
      <c r="G27" s="106">
        <f t="shared" si="0"/>
        <v>0</v>
      </c>
    </row>
    <row r="28" spans="1:7" ht="12.75" x14ac:dyDescent="0.2">
      <c r="A28" s="84" t="s">
        <v>54</v>
      </c>
      <c r="B28" s="104">
        <f>(SUMIF('Detailed exp project leader'!H9:H34,"=wp20",'Detailed exp project leader'!J9:J34))+(SUMIF('Detailed exp partner 2'!H9:H34,"=wp20",'Detailed exp partner 2'!J9:J34))+(SUMIF('Detailed exp partner 3'!H9:H34,"=wp20",'Detailed exp partner 3'!J9:J34))+(SUMIF('Detailed exp partner 4'!H9:H34,"=wp20",'Detailed exp partner 4'!J9:J34))+(SUMIF('Detailed exp partner 5'!H9:H34,"=wp20",'Detailed exp partner 5'!J9:J34))+(SUMIF('Detailed exp partner 6'!H9:H34,"=wp20",'Detailed exp partner 6'!J9:J34))+(SUMIF('Detailed exp partner 7'!H9:H34,"=wp20",'Detailed exp partner 7'!J9:J34))+(SUMIF('Detailed exp partner 8'!H9:H34,"=wp20",'Detailed exp partner 8'!J9:J34))+(SUMIF('Detailed exp partner 9'!H9:H34,"=wp20",'Detailed exp partner 9'!J9:J34))+(SUMIF('Detailed exp partner 10'!H9:H34,"=wp20",'Detailed exp partner 10'!J9:J34))+(SUMIF('Detailed exp partner 11'!H9:H34,"=wp20",'Detailed exp partner 11'!J9:J34))</f>
        <v>0</v>
      </c>
      <c r="C28" s="105">
        <f>(SUMIF('Detailed exp project leader'!H36:H55,"=wp20",'Detailed exp project leader'!J36:J55))+(SUMIF('Detailed exp partner 2'!H36:H55,"=wp20",'Detailed exp partner 2'!J36:J55))+(SUMIF('Detailed exp partner 3'!H36:H55,"=wp20",'Detailed exp partner 3'!J36:J55))+(SUMIF('Detailed exp partner 4'!H36:H55,"=wp20",'Detailed exp partner 4'!J36:J55))+(SUMIF('Detailed exp partner 5'!H36:H55,"=wp20",'Detailed exp partner 5'!J36:J55))+(SUMIF('Detailed exp partner 6'!H36:H55,"=wp20",'Detailed exp partner 6'!J36:J55))+(SUMIF('Detailed exp partner 7'!H36:H55,"=wp20",'Detailed exp partner 7'!J36:J55))+(SUMIF('Detailed exp partner 8'!H36:H55,"=wp20",'Detailed exp partner 8'!J36:J55))+(SUMIF('Detailed exp partner 9'!H36:H55,"=wp20",'Detailed exp partner 9'!J36:J55))+(SUMIF('Detailed exp partner 10'!H36:H55,"=wp20",'Detailed exp partner 10'!J36:J55))+(SUMIF('Detailed exp partner 11'!H36:H55,"=wp20",'Detailed exp partner 11'!J36:J55))</f>
        <v>0</v>
      </c>
      <c r="D28" s="105">
        <f>(SUMIF('Detailed exp project leader'!H57:H86,"=wp20",'Detailed exp project leader'!J57:J86))+(SUMIF('Detailed exp partner 2'!H57:H86,"=wp20",'Detailed exp partner 2'!J57:J86))+(SUMIF('Detailed exp partner 3'!H57:H86,"=wp20",'Detailed exp partner 3'!J57:J86))+(SUMIF('Detailed exp partner 4'!H57:H86,"=wp20",'Detailed exp partner 4'!J57:J86))+(SUMIF('Detailed exp partner 5'!H57:H86,"=wp20",'Detailed exp partner 5'!J57:J86))+(SUMIF('Detailed exp partner 6'!H57:H86,"=wp20",'Detailed exp partner 6'!J57:J86))+(SUMIF('Detailed exp partner 7'!H57:H86,"=wp20",'Detailed exp partner 7'!J57:J86))+(SUMIF('Detailed exp partner 8'!H57:H86,"=wp20",'Detailed exp partner 8'!J57:J86))+(SUMIF('Detailed exp partner 9'!H57:H86,"=wp20",'Detailed exp partner 9'!J57:J86))+(SUMIF('Detailed exp partner 10'!H57:H86,"=wp20",'Detailed exp partner 10'!J57:J86))+(SUMIF('Detailed exp partner 11'!H57:H86,"=wp20",'Detailed exp partner 11'!J57:J86))</f>
        <v>0</v>
      </c>
      <c r="E28" s="105">
        <f>(SUMIF('Detailed exp project leader'!H89:H151,"=wp20",'Detailed exp project leader'!J89:J151))+(SUMIF('Detailed exp partner 2'!H89:H151,"=wp20",'Detailed exp partner 2'!J89:J151))+(SUMIF('Detailed exp partner 3'!H89:H151,"=wp20",'Detailed exp partner 3'!J89:J151))+(SUMIF('Detailed exp partner 4'!H89:H151,"=wp20",'Detailed exp partner 4'!J89:J151))+(SUMIF('Detailed exp partner 5'!H89:H151,"=wp20",'Detailed exp partner 5'!J89:J151))+(SUMIF('Detailed exp partner 6'!H89:H151,"=wp20",'Detailed exp partner 6'!J89:J151))+(SUMIF('Detailed exp partner 7'!H89:H151,"=wp20",'Detailed exp partner 7'!J89:J151))+(SUMIF('Detailed exp partner 8'!H89:H151,"=wp20",'Detailed exp partner 8'!J89:J151))+(SUMIF('Detailed exp partner 9'!H89:H151,"=wp20",'Detailed exp partner 9'!J89:J151))+(SUMIF('Detailed exp partner 10'!H89:H151,"=wp20",'Detailed exp partner 10'!J89:J151))+(SUMIF('Detailed exp partner 11'!H89:H151,"=wp20",'Detailed exp partner 11'!J89:J151))</f>
        <v>0</v>
      </c>
      <c r="F28" s="205">
        <f>IF(B28+C28+D28+E28&gt;0,'1 Consolidated Summary  Budget'!$I$25/$B$3,0)</f>
        <v>0</v>
      </c>
      <c r="G28" s="106">
        <f t="shared" si="0"/>
        <v>0</v>
      </c>
    </row>
    <row r="29" spans="1:7" ht="12.75" x14ac:dyDescent="0.2">
      <c r="A29" s="84" t="s">
        <v>55</v>
      </c>
      <c r="B29" s="104">
        <f>(SUMIF('Detailed exp project leader'!H9:H34,"=wp21",'Detailed exp project leader'!J9:J34))+(SUMIF('Detailed exp partner 2'!H9:H34,"=wp21",'Detailed exp partner 2'!J9:J34))+(SUMIF('Detailed exp partner 3'!H9:H34,"=wp21",'Detailed exp partner 3'!J9:J34))+(SUMIF('Detailed exp partner 4'!H9:H34,"=wp21",'Detailed exp partner 4'!J9:J34))+(SUMIF('Detailed exp partner 5'!H9:H34,"=wp21",'Detailed exp partner 5'!J9:J34))+(SUMIF('Detailed exp partner 6'!H9:H34,"=wp21",'Detailed exp partner 6'!J9:J34))+(SUMIF('Detailed exp partner 7'!H9:H34,"=wp21",'Detailed exp partner 7'!J9:J34))+(SUMIF('Detailed exp partner 8'!H9:H34,"=wp21",'Detailed exp partner 8'!J9:J34))+(SUMIF('Detailed exp partner 9'!H9:H34,"=wp21",'Detailed exp partner 9'!J9:J34))+(SUMIF('Detailed exp partner 10'!H9:H34,"=wp21",'Detailed exp partner 10'!J9:J34))+(SUMIF('Detailed exp partner 11'!H9:H34,"=wp21",'Detailed exp partner 11'!J9:J34))</f>
        <v>0</v>
      </c>
      <c r="C29" s="105">
        <f>(SUMIF('Detailed exp project leader'!H36:H55,"=wp21",'Detailed exp project leader'!J36:J55))+(SUMIF('Detailed exp partner 2'!H36:H55,"=wp21",'Detailed exp partner 2'!J36:J55))+(SUMIF('Detailed exp partner 3'!H36:H55,"=wp21",'Detailed exp partner 3'!J36:J55))+(SUMIF('Detailed exp partner 4'!H36:H55,"=wp21",'Detailed exp partner 4'!J36:J55))+(SUMIF('Detailed exp partner 5'!H36:H55,"=wp21",'Detailed exp partner 5'!J36:J55))+(SUMIF('Detailed exp partner 6'!H36:H55,"=wp21",'Detailed exp partner 6'!J36:J55))+(SUMIF('Detailed exp partner 7'!H36:H55,"=wp21",'Detailed exp partner 7'!J36:J55))+(SUMIF('Detailed exp partner 8'!H36:H55,"=wp21",'Detailed exp partner 8'!J36:J55))+(SUMIF('Detailed exp partner 9'!H36:H55,"=wp21",'Detailed exp partner 9'!J36:J55))+(SUMIF('Detailed exp partner 10'!H36:H55,"=wp21",'Detailed exp partner 10'!J36:J55))+(SUMIF('Detailed exp partner 11'!H36:H55,"=wp21",'Detailed exp partner 11'!J36:J55))</f>
        <v>0</v>
      </c>
      <c r="D29" s="105">
        <f ca="1">(SUMIF('Detailed exp project leader'!H57:H89,"=wp21",'Detailed exp project leader'!J57:J86))+(SUMIF('Detailed exp partner 2'!H57:H89,"=wp21",'Detailed exp partner 2'!J57:J86))+(SUMIF('Detailed exp partner 3'!H57:H89,"=wp21",'Detailed exp partner 3'!J57:J86))+(SUMIF('Detailed exp partner 4'!H57:H89,"=wp21",'Detailed exp partner 4'!J57:J86))+(SUMIF('Detailed exp partner 5'!H57:H89,"=wp21",'Detailed exp partner 5'!J57:J86))+(SUMIF('Detailed exp partner 6'!H57:H89,"=wp21",'Detailed exp partner 6'!J57:J86))+(SUMIF('Detailed exp partner 7'!H57:H89,"=wp21",'Detailed exp partner 7'!J57:J86))+(SUMIF('Detailed exp partner 8'!H57:H89,"=wp21",'Detailed exp partner 8'!J57:J86))+(SUMIF('Detailed exp partner 9'!H57:H89,"=wp21",'Detailed exp partner 9'!J57:J86))+(SUMIF('Detailed exp partner 10'!H57:H89,"=wp21",'Detailed exp partner 10'!J57:J86))+(SUMIF('Detailed exp partner 11'!H57:H89,"=wp21",'Detailed exp partner 11'!J57:J86))</f>
        <v>0</v>
      </c>
      <c r="E29" s="105">
        <f>(SUMIF('Detailed exp project leader'!H89:H151,"=wp21",'Detailed exp project leader'!J89:J151))+(SUMIF('Detailed exp partner 2'!H89:H151,"=wp21",'Detailed exp partner 2'!J89:J151))+(SUMIF('Detailed exp partner 3'!H89:H151,"=wp21",'Detailed exp partner 3'!J89:J151))+(SUMIF('Detailed exp partner 4'!H89:H151,"=wp21",'Detailed exp partner 4'!J89:J151))+(SUMIF('Detailed exp partner 5'!H89:H151,"=wp21",'Detailed exp partner 5'!J89:J151))+(SUMIF('Detailed exp partner 6'!H89:H151,"=wp21",'Detailed exp partner 6'!J89:J151))+(SUMIF('Detailed exp partner 7'!H89:H151,"=wp21",'Detailed exp partner 7'!J89:J151))+(SUMIF('Detailed exp partner 8'!H89:H151,"=wp21",'Detailed exp partner 8'!J89:J151))+(SUMIF('Detailed exp partner 9'!H89:H151,"=wp21",'Detailed exp partner 9'!J89:J151))+(SUMIF('Detailed exp partner 10'!H89:H151,"=wp21",'Detailed exp partner 10'!J89:J151))+(SUMIF('Detailed exp partner 11'!H89:H151,"=wp21",'Detailed exp partner 11'!J89:J151))</f>
        <v>0</v>
      </c>
      <c r="F29" s="205">
        <f ca="1">IF(B29+C29+D29+E29&gt;0,'1 Consolidated Summary  Budget'!$I$25/$B$3,0)</f>
        <v>0</v>
      </c>
      <c r="G29" s="106">
        <f t="shared" ca="1" si="0"/>
        <v>0</v>
      </c>
    </row>
    <row r="30" spans="1:7" ht="12.75" x14ac:dyDescent="0.2">
      <c r="A30" s="84" t="s">
        <v>56</v>
      </c>
      <c r="B30" s="104">
        <f>(SUMIF('Detailed exp project leader'!H9:H34,"=wp22",'Detailed exp project leader'!J9:J34))+(SUMIF('Detailed exp partner 2'!H9:H34,"=wp22",'Detailed exp partner 2'!J9:J34))+(SUMIF('Detailed exp partner 3'!H9:H34,"=wp22",'Detailed exp partner 3'!J9:J34))+(SUMIF('Detailed exp partner 4'!H9:H34,"=wp22",'Detailed exp partner 4'!J9:J34))+(SUMIF('Detailed exp partner 5'!H9:H34,"=wp22",'Detailed exp partner 5'!J9:J34))+(SUMIF('Detailed exp partner 6'!H9:H34,"=wp22",'Detailed exp partner 6'!J9:J34))+(SUMIF('Detailed exp partner 7'!H9:H34,"=wp22",'Detailed exp partner 7'!J9:J34))+(SUMIF('Detailed exp partner 8'!H9:H34,"=wp22",'Detailed exp partner 8'!J9:J34))+(SUMIF('Detailed exp partner 9'!H9:H34,"=wp22",'Detailed exp partner 9'!J9:J34))+(SUMIF('Detailed exp partner 10'!H9:H34,"=wp22",'Detailed exp partner 10'!J9:J34))+(SUMIF('Detailed exp partner 11'!H9:H34,"=wp22",'Detailed exp partner 11'!J9:J34))</f>
        <v>0</v>
      </c>
      <c r="C30" s="105">
        <f>(SUMIF('Detailed exp project leader'!H36:H55,"=wp22",'Detailed exp project leader'!J36:J55))+(SUMIF('Detailed exp partner 2'!H36:H55,"=wp22",'Detailed exp partner 2'!J36:J55))+(SUMIF('Detailed exp partner 3'!H36:H55,"=wp22",'Detailed exp partner 3'!J36:J55))+(SUMIF('Detailed exp partner 4'!H36:H55,"=wp22",'Detailed exp partner 4'!J36:J55))+(SUMIF('Detailed exp partner 5'!H36:H55,"=wp22",'Detailed exp partner 5'!J36:J55))+(SUMIF('Detailed exp partner 6'!H36:H55,"=wp22",'Detailed exp partner 6'!J36:J55))+(SUMIF('Detailed exp partner 7'!H36:H55,"=wp22",'Detailed exp partner 7'!J36:J55))+(SUMIF('Detailed exp partner 8'!H36:H55,"=wp22",'Detailed exp partner 8'!J36:J55))+(SUMIF('Detailed exp partner 9'!H36:H55,"=wp22",'Detailed exp partner 9'!J36:J55))+(SUMIF('Detailed exp partner 10'!H36:H55,"=wp22",'Detailed exp partner 10'!J36:J55))+(SUMIF('Detailed exp partner 11'!H36:H55,"=wp22",'Detailed exp partner 11'!J36:J55))</f>
        <v>0</v>
      </c>
      <c r="D30" s="105">
        <f ca="1">(SUMIF('Detailed exp project leader'!H57:H89,"=wp22",'Detailed exp project leader'!J57:J86))+(SUMIF('Detailed exp partner 2'!H57:H89,"=wp22",'Detailed exp partner 2'!J57:J86))+(SUMIF('Detailed exp partner 3'!H57:H89,"=wp22",'Detailed exp partner 3'!J57:J86))+(SUMIF('Detailed exp partner 4'!H57:H89,"=wp22",'Detailed exp partner 4'!J57:J86))+(SUMIF('Detailed exp partner 5'!H57:H89,"=wp22",'Detailed exp partner 5'!J57:J86))+(SUMIF('Detailed exp partner 6'!H57:H89,"=wp22",'Detailed exp partner 6'!J57:J86))+(SUMIF('Detailed exp partner 7'!H57:H89,"=wp22",'Detailed exp partner 7'!J57:J86))+(SUMIF('Detailed exp partner 8'!H57:H89,"=wp22",'Detailed exp partner 8'!J57:J86))+(SUMIF('Detailed exp partner 9'!H57:H89,"=wp22",'Detailed exp partner 9'!J57:J86))+(SUMIF('Detailed exp partner 10'!H57:H89,"=wp22",'Detailed exp partner 10'!J57:J86))+(SUMIF('Detailed exp partner 11'!H57:H89,"=wp22",'Detailed exp partner 11'!J57:J86))</f>
        <v>0</v>
      </c>
      <c r="E30" s="105">
        <f>(SUMIF('Detailed exp project leader'!H89:H151,"=wp22",'Detailed exp project leader'!J89:J151))+(SUMIF('Detailed exp partner 2'!H89:H151,"=wp22",'Detailed exp partner 2'!J89:J151))+(SUMIF('Detailed exp partner 3'!H89:H151,"=wp22",'Detailed exp partner 3'!J89:J151))+(SUMIF('Detailed exp partner 4'!H89:H151,"=wp22",'Detailed exp partner 4'!J89:J151))+(SUMIF('Detailed exp partner 5'!H89:H151,"=wp22",'Detailed exp partner 5'!J89:J151))+(SUMIF('Detailed exp partner 6'!H89:H151,"=wp22",'Detailed exp partner 6'!J89:J151))+(SUMIF('Detailed exp partner 7'!H89:H151,"=wp22",'Detailed exp partner 7'!J89:J151))+(SUMIF('Detailed exp partner 8'!H89:H151,"=wp22",'Detailed exp partner 8'!J89:J151))+(SUMIF('Detailed exp partner 9'!H89:H151,"=wp22",'Detailed exp partner 9'!J89:J151))+(SUMIF('Detailed exp partner 10'!H89:H151,"=wp22",'Detailed exp partner 10'!J89:J151))+(SUMIF('Detailed exp partner 11'!H89:H151,"=wp22",'Detailed exp partner 11'!J89:J151))</f>
        <v>0</v>
      </c>
      <c r="F30" s="205">
        <f ca="1">IF(B30+C30+D30+E30&gt;0,'1 Consolidated Summary  Budget'!$I$25/$B$3,0)</f>
        <v>0</v>
      </c>
      <c r="G30" s="106">
        <f t="shared" ca="1" si="0"/>
        <v>0</v>
      </c>
    </row>
    <row r="31" spans="1:7" ht="12.75" x14ac:dyDescent="0.2">
      <c r="A31" s="84" t="s">
        <v>57</v>
      </c>
      <c r="B31" s="104">
        <f>(SUMIF('Detailed exp project leader'!H9:H34,"=wp23",'Detailed exp project leader'!J9:J34))+(SUMIF('Detailed exp partner 2'!H9:H34,"=wp23",'Detailed exp partner 2'!J9:J34))+(SUMIF('Detailed exp partner 3'!H9:H34,"=wp23",'Detailed exp partner 3'!J9:J34))+(SUMIF('Detailed exp partner 4'!H9:H34,"=wp23",'Detailed exp partner 4'!J9:J34))+(SUMIF('Detailed exp partner 5'!H9:H34,"=wp23",'Detailed exp partner 5'!J9:J34))+(SUMIF('Detailed exp partner 6'!H9:H34,"=wp23",'Detailed exp partner 6'!J9:J34))+(SUMIF('Detailed exp partner 7'!H9:H34,"=wp23",'Detailed exp partner 7'!J9:J34))+(SUMIF('Detailed exp partner 8'!H9:H34,"=wp23",'Detailed exp partner 8'!J9:J34))+(SUMIF('Detailed exp partner 9'!H9:H34,"=wp23",'Detailed exp partner 9'!J9:J34))+(SUMIF('Detailed exp partner 10'!H9:H34,"=wp23",'Detailed exp partner 10'!J9:J34))+(SUMIF('Detailed exp partner 11'!H9:H34,"=wp23",'Detailed exp partner 11'!J9:J34))</f>
        <v>0</v>
      </c>
      <c r="C31" s="105">
        <f>(SUMIF('Detailed exp project leader'!H36:H55,"=wp23",'Detailed exp project leader'!J36:J55))+(SUMIF('Detailed exp partner 2'!H36:H55,"=wp23",'Detailed exp partner 2'!J36:J55))+(SUMIF('Detailed exp partner 3'!H36:H55,"=wp23",'Detailed exp partner 3'!J36:J55))+(SUMIF('Detailed exp partner 4'!H36:H55,"=wp23",'Detailed exp partner 4'!J36:J55))+(SUMIF('Detailed exp partner 5'!H36:H55,"=wp23",'Detailed exp partner 5'!J36:J55))+(SUMIF('Detailed exp partner 6'!H36:H55,"=wp23",'Detailed exp partner 6'!J36:J55))+(SUMIF('Detailed exp partner 7'!H36:H55,"=wp23",'Detailed exp partner 7'!J36:J55))+(SUMIF('Detailed exp partner 8'!H36:H55,"=wp23",'Detailed exp partner 8'!J36:J55))+(SUMIF('Detailed exp partner 9'!H36:H55,"=wp23",'Detailed exp partner 9'!J36:J55))+(SUMIF('Detailed exp partner 10'!H36:H55,"=wp23",'Detailed exp partner 10'!J36:J55))+(SUMIF('Detailed exp partner 11'!H36:H55,"=wp23",'Detailed exp partner 11'!J36:J55))</f>
        <v>0</v>
      </c>
      <c r="D31" s="105">
        <f ca="1">(SUMIF('Detailed exp project leader'!H57:H89,"=wp23",'Detailed exp project leader'!J57:J86))+(SUMIF('Detailed exp partner 2'!H57:H89,"=wp23",'Detailed exp partner 2'!J57:J86))+(SUMIF('Detailed exp partner 3'!H57:H89,"=wp23",'Detailed exp partner 3'!J57:J86))+(SUMIF('Detailed exp partner 4'!H57:H89,"=wp23",'Detailed exp partner 4'!J57:J86))+(SUMIF('Detailed exp partner 5'!H57:H89,"=wp23",'Detailed exp partner 5'!J57:J86))+(SUMIF('Detailed exp partner 6'!H57:H89,"=wp23",'Detailed exp partner 6'!J57:J86))+(SUMIF('Detailed exp partner 7'!H57:H89,"=wp23",'Detailed exp partner 7'!J57:J86))+(SUMIF('Detailed exp partner 8'!H57:H89,"=wp23",'Detailed exp partner 8'!J57:J86))+(SUMIF('Detailed exp partner 9'!H57:H89,"=wp23",'Detailed exp partner 9'!J57:J86))+(SUMIF('Detailed exp partner 10'!H57:H89,"=wp23",'Detailed exp partner 10'!J57:J86))+(SUMIF('Detailed exp partner 11'!H57:H89,"=wp23",'Detailed exp partner 11'!J57:J86))</f>
        <v>0</v>
      </c>
      <c r="E31" s="105">
        <f>(SUMIF('Detailed exp project leader'!H89:H151,"=wp23",'Detailed exp project leader'!J89:J151))+(SUMIF('Detailed exp partner 2'!H89:H151,"=wp23",'Detailed exp partner 2'!J89:J151))+(SUMIF('Detailed exp partner 3'!H89:H151,"=wp23",'Detailed exp partner 3'!J89:J151))+(SUMIF('Detailed exp partner 4'!H89:H151,"=wp23",'Detailed exp partner 4'!J89:J151))+(SUMIF('Detailed exp partner 5'!H89:H151,"=wp23",'Detailed exp partner 5'!J89:J151))+(SUMIF('Detailed exp partner 6'!H89:H151,"=wp23",'Detailed exp partner 6'!J89:J151))+(SUMIF('Detailed exp partner 7'!H89:H151,"=wp23",'Detailed exp partner 7'!J89:J151))+(SUMIF('Detailed exp partner 8'!H89:H151,"=wp23",'Detailed exp partner 8'!J89:J151))+(SUMIF('Detailed exp partner 9'!H89:H151,"=wp23",'Detailed exp partner 9'!J89:J151))+(SUMIF('Detailed exp partner 10'!H89:H151,"=wp23",'Detailed exp partner 10'!J89:J151))+(SUMIF('Detailed exp partner 11'!H89:H151,"=wp23",'Detailed exp partner 11'!J89:J151))</f>
        <v>0</v>
      </c>
      <c r="F31" s="205">
        <f ca="1">IF(B31+C31+D31+E31&gt;0,'1 Consolidated Summary  Budget'!$I$25/$B$3,0)</f>
        <v>0</v>
      </c>
      <c r="G31" s="106">
        <f t="shared" ca="1" si="0"/>
        <v>0</v>
      </c>
    </row>
    <row r="32" spans="1:7" ht="12.75" x14ac:dyDescent="0.2">
      <c r="A32" s="84" t="s">
        <v>58</v>
      </c>
      <c r="B32" s="104">
        <f>(SUMIF('Detailed exp project leader'!H9:H34,"=wp24",'Detailed exp project leader'!J9:J34))+(SUMIF('Detailed exp partner 2'!H9:H34,"=wp24",'Detailed exp partner 2'!J9:J34))+(SUMIF('Detailed exp partner 3'!H9:H34,"=wp24",'Detailed exp partner 3'!J9:J34))+(SUMIF('Detailed exp partner 4'!H9:H34,"=wp24",'Detailed exp partner 4'!J9:J34))+(SUMIF('Detailed exp partner 5'!H9:H34,"=wp24",'Detailed exp partner 5'!J9:J34))+(SUMIF('Detailed exp partner 6'!H9:H34,"=wp24",'Detailed exp partner 6'!J9:J34))+(SUMIF('Detailed exp partner 7'!H9:H34,"=wp24",'Detailed exp partner 7'!J9:J34))+(SUMIF('Detailed exp partner 8'!H9:H34,"=wp24",'Detailed exp partner 8'!J9:J34))+(SUMIF('Detailed exp partner 9'!H9:H34,"=wp24",'Detailed exp partner 9'!J9:J34))+(SUMIF('Detailed exp partner 10'!H9:H34,"=wp24",'Detailed exp partner 10'!J9:J34))+(SUMIF('Detailed exp partner 11'!H9:H34,"=wp24",'Detailed exp partner 11'!J9:J34))</f>
        <v>0</v>
      </c>
      <c r="C32" s="105">
        <f>(SUMIF('Detailed exp project leader'!H36:H55,"=wp24",'Detailed exp project leader'!J36:J55))+(SUMIF('Detailed exp partner 2'!H36:H55,"=wp24",'Detailed exp partner 2'!J36:J55))+(SUMIF('Detailed exp partner 3'!H36:H55,"=wp24",'Detailed exp partner 3'!J36:J55))+(SUMIF('Detailed exp partner 4'!H36:H55,"=wp24",'Detailed exp partner 4'!J36:J55))+(SUMIF('Detailed exp partner 5'!H36:H55,"=wp24",'Detailed exp partner 5'!J36:J55))+(SUMIF('Detailed exp partner 6'!H36:H55,"=wp24",'Detailed exp partner 6'!J36:J55))+(SUMIF('Detailed exp partner 7'!H36:H55,"=wp24",'Detailed exp partner 7'!J36:J55))+(SUMIF('Detailed exp partner 8'!H36:H55,"=wp24",'Detailed exp partner 8'!J36:J55))+(SUMIF('Detailed exp partner 9'!H36:H55,"=wp24",'Detailed exp partner 9'!J36:J55))+(SUMIF('Detailed exp partner 10'!H36:H55,"=wp24",'Detailed exp partner 10'!J36:J55))+(SUMIF('Detailed exp partner 11'!H36:H55,"=wp24",'Detailed exp partner 11'!J36:J55))</f>
        <v>0</v>
      </c>
      <c r="D32" s="105">
        <f>(SUMIF('Detailed exp project leader'!H57:H86,"=wp24",'Detailed exp project leader'!J57:J86))+(SUMIF('Detailed exp partner 2'!H57:H86,"=wp24",'Detailed exp partner 2'!J57:J86))+(SUMIF('Detailed exp partner 3'!H57:H86,"=wp24",'Detailed exp partner 3'!J57:J86))+(SUMIF('Detailed exp partner 4'!H57:H86,"=wp24",'Detailed exp partner 4'!J57:J86))+(SUMIF('Detailed exp partner 5'!H57:H86,"=wp24",'Detailed exp partner 5'!J57:J86))+(SUMIF('Detailed exp partner 6'!H57:H86,"=wp24",'Detailed exp partner 6'!J57:J86))+(SUMIF('Detailed exp partner 7'!H57:H86,"=wp24",'Detailed exp partner 7'!J57:J86))+(SUMIF('Detailed exp partner 8'!H57:H86,"=wp24",'Detailed exp partner 8'!J57:J86))+(SUMIF('Detailed exp partner 9'!H57:H86,"=wp24",'Detailed exp partner 9'!J57:J86))+(SUMIF('Detailed exp partner 10'!H57:H86,"=wp24",'Detailed exp partner 10'!J57:J86))+(SUMIF('Detailed exp partner 11'!H57:H86,"=wp24",'Detailed exp partner 11'!J57:J86))</f>
        <v>0</v>
      </c>
      <c r="E32" s="105">
        <f>(SUMIF('Detailed exp project leader'!H89:H151,"=wp24",'Detailed exp project leader'!J89:J151))+(SUMIF('Detailed exp partner 2'!H89:H151,"=wp24",'Detailed exp partner 2'!J89:J151))+(SUMIF('Detailed exp partner 3'!H89:H151,"=wp24",'Detailed exp partner 3'!J89:J151))+(SUMIF('Detailed exp partner 4'!H89:H151,"=wp24",'Detailed exp partner 4'!J89:J151))+(SUMIF('Detailed exp partner 5'!H89:H151,"=wp24",'Detailed exp partner 5'!J89:J151))+(SUMIF('Detailed exp partner 6'!H89:H151,"=wp24",'Detailed exp partner 6'!J89:J151))+(SUMIF('Detailed exp partner 7'!H89:H151,"=wp24",'Detailed exp partner 7'!J89:J151))+(SUMIF('Detailed exp partner 8'!H89:H151,"=wp24",'Detailed exp partner 8'!J89:J151))+(SUMIF('Detailed exp partner 9'!H89:H151,"=wp24",'Detailed exp partner 9'!J89:J151))+(SUMIF('Detailed exp partner 10'!H89:H151,"=wp24",'Detailed exp partner 10'!J89:J151))+(SUMIF('Detailed exp partner 11'!H89:H151,"=wp24",'Detailed exp partner 11'!J89:J151))</f>
        <v>0</v>
      </c>
      <c r="F32" s="205">
        <f>IF(B32+C32+D32+E32&gt;0,'1 Consolidated Summary  Budget'!$I$25/$B$3,0)</f>
        <v>0</v>
      </c>
      <c r="G32" s="106">
        <f t="shared" si="0"/>
        <v>0</v>
      </c>
    </row>
    <row r="33" spans="1:7" ht="12.75" x14ac:dyDescent="0.2">
      <c r="A33" s="84" t="s">
        <v>59</v>
      </c>
      <c r="B33" s="104">
        <f>(SUMIF('Detailed exp project leader'!H9:H34,"=wp25",'Detailed exp project leader'!J9:J34))+(SUMIF('Detailed exp partner 2'!H9:H34,"=wp25",'Detailed exp partner 2'!J9:J34))+(SUMIF('Detailed exp partner 3'!H9:H34,"=wp25",'Detailed exp partner 3'!J9:J34))+(SUMIF('Detailed exp partner 4'!H9:H34,"=wp25",'Detailed exp partner 4'!J9:J34))+(SUMIF('Detailed exp partner 5'!H9:H34,"=wp25",'Detailed exp partner 5'!J9:J34))+(SUMIF('Detailed exp partner 6'!H9:H34,"=wp25",'Detailed exp partner 6'!J9:J34))+(SUMIF('Detailed exp partner 7'!H9:H34,"=wp25",'Detailed exp partner 7'!J9:J34))+(SUMIF('Detailed exp partner 8'!H9:H34,"=wp25",'Detailed exp partner 8'!J9:J34))+(SUMIF('Detailed exp partner 9'!H9:H34,"=wp25",'Detailed exp partner 9'!J9:J34))+(SUMIF('Detailed exp partner 10'!H9:H34,"=wp25",'Detailed exp partner 10'!J9:J34))+(SUMIF('Detailed exp partner 11'!H9:H34,"=wp25",'Detailed exp partner 11'!J9:J34))</f>
        <v>0</v>
      </c>
      <c r="C33" s="105">
        <f>(SUMIF('Detailed exp project leader'!H36:H55,"=wp25",'Detailed exp project leader'!J36:J55))+(SUMIF('Detailed exp partner 2'!H36:H55,"=wp25",'Detailed exp partner 2'!J36:J55))+(SUMIF('Detailed exp partner 3'!H36:H55,"=wp25",'Detailed exp partner 3'!J36:J55))+(SUMIF('Detailed exp partner 4'!H36:H55,"=wp25",'Detailed exp partner 4'!J36:J55))+(SUMIF('Detailed exp partner 5'!H36:H55,"=wp25",'Detailed exp partner 5'!J36:J55))+(SUMIF('Detailed exp partner 6'!H36:H55,"=wp25",'Detailed exp partner 6'!J36:J55))+(SUMIF('Detailed exp partner 7'!H36:H55,"=wp25",'Detailed exp partner 7'!J36:J55))+(SUMIF('Detailed exp partner 8'!H36:H55,"=wp25",'Detailed exp partner 8'!J36:J55))+(SUMIF('Detailed exp partner 9'!H36:H55,"=wp25",'Detailed exp partner 9'!J36:J55))+(SUMIF('Detailed exp partner 10'!H36:H55,"=wp25",'Detailed exp partner 10'!J36:J55))+(SUMIF('Detailed exp partner 11'!H36:H55,"=wp25",'Detailed exp partner 11'!J36:J55))</f>
        <v>0</v>
      </c>
      <c r="D33" s="105">
        <f>(SUMIF('Detailed exp project leader'!H57:H86,"=wp25",'Detailed exp project leader'!J57:J86))+(SUMIF('Detailed exp partner 2'!H57:H86,"=wp25",'Detailed exp partner 2'!J57:J86))+(SUMIF('Detailed exp partner 3'!H57:H86,"=wp25",'Detailed exp partner 3'!J57:J86))+(SUMIF('Detailed exp partner 4'!H57:H86,"=wp25",'Detailed exp partner 4'!J57:J86))+(SUMIF('Detailed exp partner 5'!H57:H86,"=wp25",'Detailed exp partner 5'!J57:J86))+(SUMIF('Detailed exp partner 6'!H57:H86,"=wp25",'Detailed exp partner 6'!J57:J86))+(SUMIF('Detailed exp partner 7'!H57:H86,"=wp25",'Detailed exp partner 7'!J57:J86))+(SUMIF('Detailed exp partner 8'!H57:H86,"=wp25",'Detailed exp partner 8'!J57:J86))+(SUMIF('Detailed exp partner 9'!H57:H86,"=wp25",'Detailed exp partner 9'!J57:J86))+(SUMIF('Detailed exp partner 10'!H57:H86,"=wp25",'Detailed exp partner 10'!J57:J86))+(SUMIF('Detailed exp partner 11'!H57:H86,"=wp25",'Detailed exp partner 11'!J57:J86))</f>
        <v>0</v>
      </c>
      <c r="E33" s="105">
        <f>(SUMIF('Detailed exp project leader'!H89:H151,"=wp25",'Detailed exp project leader'!J89:J151))+(SUMIF('Detailed exp partner 2'!H89:H151,"=wp25",'Detailed exp partner 2'!J89:J151))+(SUMIF('Detailed exp partner 3'!H89:H151,"=wp25",'Detailed exp partner 3'!J89:J151))+(SUMIF('Detailed exp partner 4'!H89:H151,"=wp25",'Detailed exp partner 4'!J89:J151))+(SUMIF('Detailed exp partner 5'!H89:H151,"=wp25",'Detailed exp partner 5'!J89:J151))+(SUMIF('Detailed exp partner 6'!H89:H151,"=wp25",'Detailed exp partner 6'!J89:J151))+(SUMIF('Detailed exp partner 7'!H89:H151,"=wp25",'Detailed exp partner 7'!J89:J151))+(SUMIF('Detailed exp partner 8'!H89:H151,"=wp25",'Detailed exp partner 8'!J89:J151))+(SUMIF('Detailed exp partner 9'!H89:H151,"=wp25",'Detailed exp partner 9'!J89:J151))+(SUMIF('Detailed exp partner 10'!H89:H151,"=wp25",'Detailed exp partner 10'!J89:J151))+(SUMIF('Detailed exp partner 11'!H89:H151,"=wp25",'Detailed exp partner 11'!J89:J151))</f>
        <v>0</v>
      </c>
      <c r="F33" s="205">
        <f>IF(B33+C33+D33+E33&gt;0,'1 Consolidated Summary  Budget'!$I$25/$B$3,0)</f>
        <v>0</v>
      </c>
      <c r="G33" s="106">
        <f t="shared" si="0"/>
        <v>0</v>
      </c>
    </row>
    <row r="34" spans="1:7" ht="12.75" x14ac:dyDescent="0.2">
      <c r="A34" s="84" t="s">
        <v>60</v>
      </c>
      <c r="B34" s="104">
        <f>(SUMIF('Detailed exp project leader'!H9:H34,"=wp26",'Detailed exp project leader'!J9:J34))+(SUMIF('Detailed exp partner 2'!H9:H34,"=wp26",'Detailed exp partner 2'!J9:J34))+(SUMIF('Detailed exp partner 3'!H9:H34,"=wp26",'Detailed exp partner 3'!J9:J34))+(SUMIF('Detailed exp partner 4'!H9:H34,"=wp26",'Detailed exp partner 4'!J9:J34))+(SUMIF('Detailed exp partner 5'!H9:H34,"=wp26",'Detailed exp partner 5'!J9:J34))+(SUMIF('Detailed exp partner 6'!H9:H34,"=wp26",'Detailed exp partner 6'!J9:J34))+(SUMIF('Detailed exp partner 7'!H9:H34,"=wp26",'Detailed exp partner 7'!J9:J34))+(SUMIF('Detailed exp partner 8'!H9:H34,"=wp26",'Detailed exp partner 8'!J9:J34))+(SUMIF('Detailed exp partner 9'!H9:H34,"=wp26",'Detailed exp partner 9'!J9:J34))+(SUMIF('Detailed exp partner 10'!H9:H34,"=wp26",'Detailed exp partner 10'!J9:J34))+(SUMIF('Detailed exp partner 11'!H9:H34,"=wp26",'Detailed exp partner 11'!J9:J34))</f>
        <v>0</v>
      </c>
      <c r="C34" s="105">
        <f>(SUMIF('Detailed exp project leader'!H36:H55,"=wp26",'Detailed exp project leader'!J36:J55))+(SUMIF('Detailed exp partner 2'!H36:H55,"=wp26",'Detailed exp partner 2'!J36:J55))+(SUMIF('Detailed exp partner 3'!H36:H55,"=wp26",'Detailed exp partner 3'!J36:J55))+(SUMIF('Detailed exp partner 4'!H36:H55,"=wp26",'Detailed exp partner 4'!J36:J55))+(SUMIF('Detailed exp partner 5'!H36:H55,"=wp26",'Detailed exp partner 5'!J36:J55))+(SUMIF('Detailed exp partner 6'!H36:H55,"=wp26",'Detailed exp partner 6'!J36:J55))+(SUMIF('Detailed exp partner 7'!H36:H55,"=wp26",'Detailed exp partner 7'!J36:J55))+(SUMIF('Detailed exp partner 8'!H36:H55,"=wp26",'Detailed exp partner 8'!J36:J55))+(SUMIF('Detailed exp partner 9'!H36:H55,"=wp26",'Detailed exp partner 9'!J36:J55))+(SUMIF('Detailed exp partner 10'!H36:H55,"=wp26",'Detailed exp partner 10'!J36:J55))+(SUMIF('Detailed exp partner 11'!H36:H55,"=wp26",'Detailed exp partner 11'!J36:J55))</f>
        <v>0</v>
      </c>
      <c r="D34" s="105">
        <f>(SUMIF('Detailed exp project leader'!H57:H86,"=wp26",'Detailed exp project leader'!J57:J86))+(SUMIF('Detailed exp partner 2'!H57:H86,"=wp26",'Detailed exp partner 2'!J57:J86))+(SUMIF('Detailed exp partner 3'!H57:H86,"=wp26",'Detailed exp partner 3'!J57:J86))+(SUMIF('Detailed exp partner 4'!H57:H86,"=wp26",'Detailed exp partner 4'!J57:J86))+(SUMIF('Detailed exp partner 5'!H57:H86,"=wp26",'Detailed exp partner 5'!J57:J86))+(SUMIF('Detailed exp partner 6'!H57:H86,"=wp26",'Detailed exp partner 6'!J57:J86))+(SUMIF('Detailed exp partner 7'!H57:H86,"=wp26",'Detailed exp partner 7'!J57:J86))+(SUMIF('Detailed exp partner 8'!H57:H86,"=wp26",'Detailed exp partner 8'!J57:J86))+(SUMIF('Detailed exp partner 9'!H57:H86,"=wp26",'Detailed exp partner 9'!J57:J86))+(SUMIF('Detailed exp partner 10'!H57:H86,"=wp26",'Detailed exp partner 10'!J57:J86))+(SUMIF('Detailed exp partner 11'!H57:H86,"=wp26",'Detailed exp partner 11'!J57:J86))</f>
        <v>0</v>
      </c>
      <c r="E34" s="105">
        <f>(SUMIF('Detailed exp project leader'!H89:H151,"=wp26",'Detailed exp project leader'!J89:J151))+(SUMIF('Detailed exp partner 2'!H89:H151,"=wp26",'Detailed exp partner 2'!J89:J151))+(SUMIF('Detailed exp partner 3'!H89:H151,"=wp26",'Detailed exp partner 3'!J89:J151))+(SUMIF('Detailed exp partner 4'!H89:H151,"=wp26",'Detailed exp partner 4'!J89:J151))+(SUMIF('Detailed exp partner 5'!H89:H151,"=wp26",'Detailed exp partner 5'!J89:J151))+(SUMIF('Detailed exp partner 6'!H89:H151,"=wp26",'Detailed exp partner 6'!J89:J151))+(SUMIF('Detailed exp partner 7'!H89:H151,"=wp26",'Detailed exp partner 7'!J89:J151))+(SUMIF('Detailed exp partner 8'!H89:H151,"=wp26",'Detailed exp partner 8'!J89:J151))+(SUMIF('Detailed exp partner 9'!H89:H151,"=wp26",'Detailed exp partner 9'!J89:J151))+(SUMIF('Detailed exp partner 10'!H89:H151,"=wp26",'Detailed exp partner 10'!J89:J151))+(SUMIF('Detailed exp partner 11'!H89:H151,"=wp26",'Detailed exp partner 11'!J89:J151))</f>
        <v>0</v>
      </c>
      <c r="F34" s="205">
        <f>IF(B34+C34+D34+E34&gt;0,'1 Consolidated Summary  Budget'!$I$25/$B$3,0)</f>
        <v>0</v>
      </c>
      <c r="G34" s="106">
        <f t="shared" si="0"/>
        <v>0</v>
      </c>
    </row>
    <row r="35" spans="1:7" ht="12.75" x14ac:dyDescent="0.2">
      <c r="A35" s="84" t="s">
        <v>61</v>
      </c>
      <c r="B35" s="104">
        <f>(SUMIF('Detailed exp project leader'!H9:H34,"=wp27",'Detailed exp project leader'!J9:J34))+(SUMIF('Detailed exp partner 2'!H9:H34,"=wp27",'Detailed exp partner 2'!J9:J34))+(SUMIF('Detailed exp partner 3'!H9:H34,"=wp27",'Detailed exp partner 3'!J9:J34))+(SUMIF('Detailed exp partner 4'!H9:H34,"=wp27",'Detailed exp partner 4'!J9:J34))+(SUMIF('Detailed exp partner 5'!H9:H34,"=wp27",'Detailed exp partner 5'!J9:J34))+(SUMIF('Detailed exp partner 6'!H9:H34,"=wp27",'Detailed exp partner 6'!J9:J34))+(SUMIF('Detailed exp partner 7'!H9:H34,"=wp27",'Detailed exp partner 7'!J9:J34))+(SUMIF('Detailed exp partner 8'!H9:H34,"=wp27",'Detailed exp partner 8'!J9:J34))+(SUMIF('Detailed exp partner 9'!H9:H34,"=wp27",'Detailed exp partner 9'!J9:J34))+(SUMIF('Detailed exp partner 10'!H9:H34,"=wp27",'Detailed exp partner 10'!J9:J34))+(SUMIF('Detailed exp partner 11'!H9:H34,"=wp27",'Detailed exp partner 11'!J9:J34))</f>
        <v>0</v>
      </c>
      <c r="C35" s="105">
        <f>(SUMIF('Detailed exp project leader'!H36:H55,"=wp27",'Detailed exp project leader'!J36:J55))+(SUMIF('Detailed exp partner 2'!H36:H55,"=wp27",'Detailed exp partner 2'!J36:J55))+(SUMIF('Detailed exp partner 3'!H36:H55,"=wp27",'Detailed exp partner 3'!J36:J55))+(SUMIF('Detailed exp partner 4'!H36:H55,"=wp27",'Detailed exp partner 4'!J36:J55))+(SUMIF('Detailed exp partner 5'!H36:H55,"=wp27",'Detailed exp partner 5'!J36:J55))+(SUMIF('Detailed exp partner 6'!H36:H55,"=wp27",'Detailed exp partner 6'!J36:J55))+(SUMIF('Detailed exp partner 7'!H36:H55,"=wp27",'Detailed exp partner 7'!J36:J55))+(SUMIF('Detailed exp partner 8'!H36:H55,"=wp27",'Detailed exp partner 8'!J36:J55))+(SUMIF('Detailed exp partner 9'!H36:H55,"=wp27",'Detailed exp partner 9'!J36:J55))+(SUMIF('Detailed exp partner 10'!H36:H55,"=wp27",'Detailed exp partner 10'!J36:J55))+(SUMIF('Detailed exp partner 11'!H36:H55,"=wp27",'Detailed exp partner 11'!J36:J55))</f>
        <v>0</v>
      </c>
      <c r="D35" s="105">
        <f>(SUMIF('Detailed exp project leader'!H57:H86,"=wp27",'Detailed exp project leader'!J57:J86))+(SUMIF('Detailed exp partner 2'!H57:H86,"=wp27",'Detailed exp partner 2'!J57:J86))+(SUMIF('Detailed exp partner 3'!H57:H86,"=wp27",'Detailed exp partner 3'!J57:J86))+(SUMIF('Detailed exp partner 4'!H57:H86,"=wp27",'Detailed exp partner 4'!J57:J86))+(SUMIF('Detailed exp partner 5'!H57:H86,"=wp27",'Detailed exp partner 5'!J57:J86))+(SUMIF('Detailed exp partner 6'!H57:H86,"=wp27",'Detailed exp partner 6'!J57:J86))+(SUMIF('Detailed exp partner 7'!H57:H86,"=wp27",'Detailed exp partner 7'!J57:J86))+(SUMIF('Detailed exp partner 8'!H57:H86,"=wp27",'Detailed exp partner 8'!J57:J86))+(SUMIF('Detailed exp partner 9'!H57:H86,"=wp27",'Detailed exp partner 9'!J57:J86))+(SUMIF('Detailed exp partner 10'!H57:H86,"=wp27",'Detailed exp partner 10'!J57:J86))+(SUMIF('Detailed exp partner 11'!H57:H86,"=wp27",'Detailed exp partner 11'!J57:J86))</f>
        <v>0</v>
      </c>
      <c r="E35" s="105">
        <f>(SUMIF('Detailed exp project leader'!H89:H151,"=wp27",'Detailed exp project leader'!J89:J151))+(SUMIF('Detailed exp partner 2'!H89:H151,"=wp27",'Detailed exp partner 2'!J89:J151))+(SUMIF('Detailed exp partner 3'!H89:H151,"=wp27",'Detailed exp partner 3'!J89:J151))+(SUMIF('Detailed exp partner 4'!H89:H151,"=wp27",'Detailed exp partner 4'!J89:J151))+(SUMIF('Detailed exp partner 5'!H89:H151,"=wp27",'Detailed exp partner 5'!J89:J151))+(SUMIF('Detailed exp partner 6'!H89:H151,"=wp27",'Detailed exp partner 6'!J89:J151))+(SUMIF('Detailed exp partner 7'!H89:H151,"=wp27",'Detailed exp partner 7'!J89:J151))+(SUMIF('Detailed exp partner 8'!H89:H151,"=wp27",'Detailed exp partner 8'!J89:J151))+(SUMIF('Detailed exp partner 9'!H89:H151,"=wp27",'Detailed exp partner 9'!J89:J151))+(SUMIF('Detailed exp partner 10'!H89:H151,"=wp27",'Detailed exp partner 10'!J89:J151))+(SUMIF('Detailed exp partner 11'!H89:H151,"=wp27",'Detailed exp partner 11'!J89:J151))</f>
        <v>0</v>
      </c>
      <c r="F35" s="205">
        <f>IF(B35+C35+D35+E35&gt;0,'1 Consolidated Summary  Budget'!$I$25/$B$3,0)</f>
        <v>0</v>
      </c>
      <c r="G35" s="106">
        <f t="shared" si="0"/>
        <v>0</v>
      </c>
    </row>
    <row r="36" spans="1:7" ht="12.75" x14ac:dyDescent="0.2">
      <c r="A36" s="84" t="s">
        <v>62</v>
      </c>
      <c r="B36" s="104">
        <f>(SUMIF('Detailed exp project leader'!H9:H34,"=wp28",'Detailed exp project leader'!J9:J34))+(SUMIF('Detailed exp partner 2'!H9:H34,"=wp28",'Detailed exp partner 2'!J9:J34))+(SUMIF('Detailed exp partner 3'!H9:H34,"=wp28",'Detailed exp partner 3'!J9:J34))+(SUMIF('Detailed exp partner 4'!H9:H34,"=wp28",'Detailed exp partner 4'!J9:J34))+(SUMIF('Detailed exp partner 5'!H9:H34,"=wp28",'Detailed exp partner 5'!J9:J34))+(SUMIF('Detailed exp partner 6'!H9:H34,"=wp28",'Detailed exp partner 6'!J9:J34))+(SUMIF('Detailed exp partner 7'!H9:H34,"=wp28",'Detailed exp partner 7'!J9:J34))+(SUMIF('Detailed exp partner 8'!H9:H34,"=wp28",'Detailed exp partner 8'!J9:J34))+(SUMIF('Detailed exp partner 9'!H9:H34,"=wp28",'Detailed exp partner 9'!J9:J34))+(SUMIF('Detailed exp partner 10'!H9:H34,"=wp28",'Detailed exp partner 10'!J9:J34))+(SUMIF('Detailed exp partner 11'!H9:H34,"=wp28",'Detailed exp partner 11'!J9:J34))</f>
        <v>0</v>
      </c>
      <c r="C36" s="105">
        <f>(SUMIF('Detailed exp project leader'!H36:H55,"=wp28",'Detailed exp project leader'!J36:J55))+(SUMIF('Detailed exp partner 2'!H36:H55,"=wp28",'Detailed exp partner 2'!J36:J55))+(SUMIF('Detailed exp partner 3'!H36:H55,"=wp28",'Detailed exp partner 3'!J36:J55))+(SUMIF('Detailed exp partner 4'!H36:H55,"=wp28",'Detailed exp partner 4'!J36:J55))+(SUMIF('Detailed exp partner 5'!H36:H55,"=wp28",'Detailed exp partner 5'!J36:J55))+(SUMIF('Detailed exp partner 6'!H36:H55,"=wp28",'Detailed exp partner 6'!J36:J55))+(SUMIF('Detailed exp partner 7'!H36:H55,"=wp28",'Detailed exp partner 7'!J36:J55))+(SUMIF('Detailed exp partner 8'!H36:H55,"=wp28",'Detailed exp partner 8'!J36:J55))+(SUMIF('Detailed exp partner 9'!H36:H55,"=wp28",'Detailed exp partner 9'!J36:J55))+(SUMIF('Detailed exp partner 10'!H36:H55,"=wp28",'Detailed exp partner 10'!J36:J55))+(SUMIF('Detailed exp partner 11'!H36:H55,"=wp28",'Detailed exp partner 11'!J36:J55))</f>
        <v>0</v>
      </c>
      <c r="D36" s="105">
        <f>(SUMIF('Detailed exp project leader'!H57:H86,"=wp28",'Detailed exp project leader'!J57:J86))+(SUMIF('Detailed exp partner 2'!H57:H86,"=wp28",'Detailed exp partner 2'!J57:J86))+(SUMIF('Detailed exp partner 3'!H57:H86,"=wp28",'Detailed exp partner 3'!J57:J86))+(SUMIF('Detailed exp partner 4'!H57:H86,"=wp28",'Detailed exp partner 4'!J57:J86))+(SUMIF('Detailed exp partner 5'!H57:H86,"=wp28",'Detailed exp partner 5'!J57:J86))+(SUMIF('Detailed exp partner 6'!H57:H86,"=wp28",'Detailed exp partner 6'!J57:J86))+(SUMIF('Detailed exp partner 7'!H57:H86,"=wp28",'Detailed exp partner 7'!J57:J86))+(SUMIF('Detailed exp partner 8'!H57:H86,"=wp28",'Detailed exp partner 8'!J57:J86))+(SUMIF('Detailed exp partner 9'!H57:H86,"=wp28",'Detailed exp partner 9'!J57:J86))+(SUMIF('Detailed exp partner 10'!H57:H86,"=wp28",'Detailed exp partner 10'!J57:J86))+(SUMIF('Detailed exp partner 11'!H57:H86,"=wp28",'Detailed exp partner 11'!J57:J86))</f>
        <v>0</v>
      </c>
      <c r="E36" s="105">
        <f>(SUMIF('Detailed exp project leader'!H89:H151,"=wp28",'Detailed exp project leader'!J89:J151))+(SUMIF('Detailed exp partner 2'!H89:H151,"=wp28",'Detailed exp partner 2'!J89:J151))+(SUMIF('Detailed exp partner 3'!H89:H151,"=wp28",'Detailed exp partner 3'!J89:J151))+(SUMIF('Detailed exp partner 4'!H89:H151,"=wp28",'Detailed exp partner 4'!J89:J151))+(SUMIF('Detailed exp partner 5'!H89:H151,"=wp28",'Detailed exp partner 5'!J89:J151))+(SUMIF('Detailed exp partner 6'!H89:H151,"=wp28",'Detailed exp partner 6'!J89:J151))+(SUMIF('Detailed exp partner 7'!H89:H151,"=wp28",'Detailed exp partner 7'!J89:J151))+(SUMIF('Detailed exp partner 8'!H89:H151,"=wp28",'Detailed exp partner 8'!J89:J151))+(SUMIF('Detailed exp partner 9'!H89:H151,"=wp28",'Detailed exp partner 9'!J89:J151))+(SUMIF('Detailed exp partner 10'!H89:H151,"=wp28",'Detailed exp partner 10'!J89:J151))+(SUMIF('Detailed exp partner 11'!H89:H151,"=wp28",'Detailed exp partner 11'!J89:J151))</f>
        <v>0</v>
      </c>
      <c r="F36" s="205">
        <f>IF(B36+C36+D36+E36&gt;0,'1 Consolidated Summary  Budget'!$I$25/$B$3,0)</f>
        <v>0</v>
      </c>
      <c r="G36" s="106">
        <f t="shared" si="0"/>
        <v>0</v>
      </c>
    </row>
    <row r="37" spans="1:7" ht="12.75" x14ac:dyDescent="0.2">
      <c r="A37" s="84" t="s">
        <v>63</v>
      </c>
      <c r="B37" s="104">
        <f>(SUMIF('Detailed exp project leader'!H9:H34,"=wp29",'Detailed exp project leader'!J9:J34))+(SUMIF('Detailed exp partner 2'!H9:H34,"=wp29",'Detailed exp partner 2'!J9:J34))+(SUMIF('Detailed exp partner 3'!H9:H34,"=wp29",'Detailed exp partner 3'!J9:J34))+(SUMIF('Detailed exp partner 4'!H9:H34,"=wp29",'Detailed exp partner 4'!J9:J34))+(SUMIF('Detailed exp partner 5'!H9:H34,"=wp29",'Detailed exp partner 5'!J9:J34))+(SUMIF('Detailed exp partner 6'!H9:H34,"=wp29",'Detailed exp partner 6'!J9:J34))+(SUMIF('Detailed exp partner 7'!H9:H34,"=wp29",'Detailed exp partner 7'!J9:J34))+(SUMIF('Detailed exp partner 8'!H9:H34,"=wp29",'Detailed exp partner 8'!J9:J34))+(SUMIF('Detailed exp partner 9'!H9:H34,"=wp29",'Detailed exp partner 9'!J9:J34))+(SUMIF('Detailed exp partner 10'!H9:H34,"=wp29",'Detailed exp partner 10'!J9:J34))+(SUMIF('Detailed exp partner 11'!H9:H34,"=wp29",'Detailed exp partner 11'!J9:J34))</f>
        <v>0</v>
      </c>
      <c r="C37" s="105">
        <f>(SUMIF('Detailed exp project leader'!H36:H55,"=wp29",'Detailed exp project leader'!J36:J55))+(SUMIF('Detailed exp partner 2'!H36:H55,"=wp29",'Detailed exp partner 2'!J36:J55))+(SUMIF('Detailed exp partner 3'!H36:H55,"=wp29",'Detailed exp partner 3'!J36:J55))+(SUMIF('Detailed exp partner 4'!H36:H55,"=wp29",'Detailed exp partner 4'!J36:J55))+(SUMIF('Detailed exp partner 5'!H36:H55,"=wp29",'Detailed exp partner 5'!J36:J55))+(SUMIF('Detailed exp partner 6'!H36:H55,"=wp29",'Detailed exp partner 6'!J36:J55))+(SUMIF('Detailed exp partner 7'!H36:H55,"=wp29",'Detailed exp partner 7'!J36:J55))+(SUMIF('Detailed exp partner 8'!H36:H55,"=wp29",'Detailed exp partner 8'!J36:J55))+(SUMIF('Detailed exp partner 9'!H36:H55,"=wp29",'Detailed exp partner 9'!J36:J55))+(SUMIF('Detailed exp partner 10'!H36:H55,"=wp29",'Detailed exp partner 10'!J36:J55))+(SUMIF('Detailed exp partner 11'!H36:H55,"=wp29",'Detailed exp partner 11'!J36:J55))</f>
        <v>0</v>
      </c>
      <c r="D37" s="105">
        <f>(SUMIF('Detailed exp project leader'!H57:H86,"=wp29",'Detailed exp project leader'!J57:J86))+(SUMIF('Detailed exp partner 2'!H57:H86,"=wp29",'Detailed exp partner 2'!J57:J86))+(SUMIF('Detailed exp partner 3'!H57:H86,"=wp29",'Detailed exp partner 3'!J57:J86))+(SUMIF('Detailed exp partner 4'!H57:H86,"=wp29",'Detailed exp partner 4'!J57:J86))+(SUMIF('Detailed exp partner 5'!H57:H86,"=wp29",'Detailed exp partner 5'!J57:J86))+(SUMIF('Detailed exp partner 6'!H57:H86,"=wp29",'Detailed exp partner 6'!J57:J86))+(SUMIF('Detailed exp partner 7'!H57:H86,"=wp29",'Detailed exp partner 7'!J57:J86))+(SUMIF('Detailed exp partner 8'!H57:H86,"=wp29",'Detailed exp partner 8'!J57:J86))+(SUMIF('Detailed exp partner 9'!H57:H86,"=wp29",'Detailed exp partner 9'!J57:J86))+(SUMIF('Detailed exp partner 10'!H57:H86,"=wp29",'Detailed exp partner 10'!J57:J86))+(SUMIF('Detailed exp partner 11'!H57:H86,"=wp29",'Detailed exp partner 11'!J57:J86))</f>
        <v>0</v>
      </c>
      <c r="E37" s="105">
        <f>(SUMIF('Detailed exp project leader'!H89:H151,"=wp29",'Detailed exp project leader'!J89:J151))+(SUMIF('Detailed exp partner 2'!H89:H151,"=wp29",'Detailed exp partner 2'!J89:J151))+(SUMIF('Detailed exp partner 3'!H89:H151,"=wp29",'Detailed exp partner 3'!J89:J151))+(SUMIF('Detailed exp partner 4'!H89:H151,"=wp29",'Detailed exp partner 4'!J89:J151))+(SUMIF('Detailed exp partner 5'!H89:H151,"=wp29",'Detailed exp partner 5'!J89:J151))+(SUMIF('Detailed exp partner 6'!H89:H151,"=wp29",'Detailed exp partner 6'!J89:J151))+(SUMIF('Detailed exp partner 7'!H89:H151,"=wp29",'Detailed exp partner 7'!J89:J151))+(SUMIF('Detailed exp partner 8'!H89:H151,"=wp29",'Detailed exp partner 8'!J89:J151))+(SUMIF('Detailed exp partner 9'!H89:H151,"=wp29",'Detailed exp partner 9'!J89:J151))+(SUMIF('Detailed exp partner 10'!H89:H151,"=wp29",'Detailed exp partner 10'!J89:J151))+(SUMIF('Detailed exp partner 11'!H89:H151,"=wp29",'Detailed exp partner 11'!J89:J151))</f>
        <v>0</v>
      </c>
      <c r="F37" s="205">
        <f>IF(B37+C37+D37+E37&gt;0,'1 Consolidated Summary  Budget'!$I$25/$B$3,0)</f>
        <v>0</v>
      </c>
      <c r="G37" s="106">
        <f t="shared" si="0"/>
        <v>0</v>
      </c>
    </row>
    <row r="38" spans="1:7" ht="12.75" x14ac:dyDescent="0.2">
      <c r="A38" s="84" t="s">
        <v>64</v>
      </c>
      <c r="B38" s="104">
        <f>(SUMIF('Detailed exp project leader'!H9:H34,"=wp30",'Detailed exp project leader'!J9:J34))+(SUMIF('Detailed exp partner 2'!H9:H34,"=wp30",'Detailed exp partner 2'!J9:J34))+(SUMIF('Detailed exp partner 3'!H9:H34,"=wp30",'Detailed exp partner 3'!J9:J34))+(SUMIF('Detailed exp partner 4'!H9:H34,"=wp30",'Detailed exp partner 4'!J9:J34))+(SUMIF('Detailed exp partner 5'!H9:H34,"=wp30",'Detailed exp partner 5'!J9:J34))+(SUMIF('Detailed exp partner 6'!H9:H34,"=wp30",'Detailed exp partner 6'!J9:J34))+(SUMIF('Detailed exp partner 7'!H9:H34,"=wp30",'Detailed exp partner 7'!J9:J34))+(SUMIF('Detailed exp partner 8'!H9:H34,"=wp30",'Detailed exp partner 8'!J9:J34))+(SUMIF('Detailed exp partner 9'!H9:H34,"=wp30",'Detailed exp partner 9'!J9:J34))+(SUMIF('Detailed exp partner 10'!H9:H34,"=wp30",'Detailed exp partner 10'!J9:J34))+(SUMIF('Detailed exp partner 11'!H9:H34,"=wp30",'Detailed exp partner 11'!J9:J34))</f>
        <v>0</v>
      </c>
      <c r="C38" s="105">
        <f>(SUMIF('Detailed exp project leader'!H36:H55,"=wp30",'Detailed exp project leader'!J36:J55))+(SUMIF('Detailed exp partner 2'!H36:H55,"=wp30",'Detailed exp partner 2'!J36:J55))+(SUMIF('Detailed exp partner 3'!H36:H55,"=wp30",'Detailed exp partner 3'!J36:J55))+(SUMIF('Detailed exp partner 4'!H36:H55,"=wp30",'Detailed exp partner 4'!J36:J55))+(SUMIF('Detailed exp partner 5'!H36:H55,"=wp30",'Detailed exp partner 5'!J36:J55))+(SUMIF('Detailed exp partner 6'!H36:H55,"=wp30",'Detailed exp partner 6'!J36:J55))+(SUMIF('Detailed exp partner 7'!H36:H55,"=wp30",'Detailed exp partner 7'!J36:J55))+(SUMIF('Detailed exp partner 8'!H36:H55,"=wp30",'Detailed exp partner 8'!J36:J55))+(SUMIF('Detailed exp partner 9'!H36:H55,"=wp30",'Detailed exp partner 9'!J36:J55))+(SUMIF('Detailed exp partner 10'!H36:H55,"=wp30",'Detailed exp partner 10'!J36:J55))+(SUMIF('Detailed exp partner 11'!H36:H55,"=wp30",'Detailed exp partner 11'!J36:J55))</f>
        <v>0</v>
      </c>
      <c r="D38" s="105">
        <f>(SUMIF('Detailed exp project leader'!H57:H86,"=wp30",'Detailed exp project leader'!J57:J86))+(SUMIF('Detailed exp partner 2'!H57:H86,"=wp30",'Detailed exp partner 2'!J57:J86))+(SUMIF('Detailed exp partner 3'!H57:H86,"=wp30",'Detailed exp partner 3'!J57:J86))+(SUMIF('Detailed exp partner 4'!H57:H86,"=wp30",'Detailed exp partner 4'!J57:J86))+(SUMIF('Detailed exp partner 5'!H57:H86,"=wp30",'Detailed exp partner 5'!J57:J86))+(SUMIF('Detailed exp partner 6'!H57:H86,"=wp30",'Detailed exp partner 6'!J57:J86))+(SUMIF('Detailed exp partner 7'!H57:H86,"=wp30",'Detailed exp partner 7'!J57:J86))+(SUMIF('Detailed exp partner 8'!H57:H86,"=wp30",'Detailed exp partner 8'!J57:J86))+(SUMIF('Detailed exp partner 9'!H57:H86,"=wp30",'Detailed exp partner 9'!J57:J86))+(SUMIF('Detailed exp partner 10'!H57:H86,"=wp30",'Detailed exp partner 10'!J57:J86))+(SUMIF('Detailed exp partner 11'!H57:H86,"=wp30",'Detailed exp partner 11'!J57:J86))</f>
        <v>0</v>
      </c>
      <c r="E38" s="105">
        <f>(SUMIF('Detailed exp project leader'!H89:H151,"=wp30",'Detailed exp project leader'!J89:J151))+(SUMIF('Detailed exp partner 2'!H89:H151,"=wp30",'Detailed exp partner 2'!J89:J151))+(SUMIF('Detailed exp partner 3'!H89:H151,"=wp30",'Detailed exp partner 3'!J89:J151))+(SUMIF('Detailed exp partner 4'!H89:H151,"=wp30",'Detailed exp partner 4'!J89:J151))+(SUMIF('Detailed exp partner 5'!H89:H151,"=wp30",'Detailed exp partner 5'!J89:J151))+(SUMIF('Detailed exp partner 6'!H89:H151,"=wp30",'Detailed exp partner 6'!J89:J151))+(SUMIF('Detailed exp partner 7'!H89:H151,"=wp30",'Detailed exp partner 7'!J89:J151))+(SUMIF('Detailed exp partner 8'!H89:H151,"=wp30",'Detailed exp partner 8'!J89:J151))+(SUMIF('Detailed exp partner 9'!H89:H151,"=wp30",'Detailed exp partner 9'!J89:J151))+(SUMIF('Detailed exp partner 10'!H89:H151,"=wp30",'Detailed exp partner 10'!J89:J151))+(SUMIF('Detailed exp partner 11'!H89:H151,"=wp30",'Detailed exp partner 11'!J89:J151))</f>
        <v>0</v>
      </c>
      <c r="F38" s="205">
        <f>IF(B38+C38+D38+E38&gt;0,'1 Consolidated Summary  Budget'!$I$25/$B$3,0)</f>
        <v>0</v>
      </c>
      <c r="G38" s="106">
        <f t="shared" si="0"/>
        <v>0</v>
      </c>
    </row>
    <row r="39" spans="1:7" ht="32.25" thickBot="1" x14ac:dyDescent="0.25">
      <c r="A39" s="85" t="s">
        <v>146</v>
      </c>
      <c r="B39" s="107">
        <f t="shared" ref="B39:G39" si="1">SUM(B9:B38)</f>
        <v>0</v>
      </c>
      <c r="C39" s="107">
        <f t="shared" ca="1" si="1"/>
        <v>0</v>
      </c>
      <c r="D39" s="107">
        <f t="shared" ca="1" si="1"/>
        <v>0</v>
      </c>
      <c r="E39" s="107">
        <f t="shared" ca="1" si="1"/>
        <v>0</v>
      </c>
      <c r="F39" s="108">
        <f t="shared" ca="1" si="1"/>
        <v>0</v>
      </c>
      <c r="G39" s="109">
        <f t="shared" ca="1" si="1"/>
        <v>0</v>
      </c>
    </row>
    <row r="40" spans="1:7" ht="15.75" x14ac:dyDescent="0.2">
      <c r="A40" s="93"/>
      <c r="B40" s="93"/>
      <c r="C40" s="93"/>
      <c r="D40" s="93"/>
      <c r="E40" s="93"/>
      <c r="F40" s="94"/>
      <c r="G40" s="95"/>
    </row>
    <row r="41" spans="1:7" ht="12.75" x14ac:dyDescent="0.2">
      <c r="A41" s="430" t="s">
        <v>65</v>
      </c>
      <c r="B41" s="430"/>
      <c r="C41" s="430"/>
      <c r="D41" s="430"/>
      <c r="E41" s="430"/>
      <c r="F41" s="430"/>
      <c r="G41" s="430"/>
    </row>
    <row r="42" spans="1:7" x14ac:dyDescent="0.25">
      <c r="G42" s="100"/>
    </row>
    <row r="45" spans="1:7" x14ac:dyDescent="0.25">
      <c r="A45" s="86"/>
      <c r="B45" s="86"/>
      <c r="C45" s="86"/>
    </row>
  </sheetData>
  <sheetProtection algorithmName="SHA-512" hashValue="9MdIE9tJWrbCPmNHsWvVpQUqCQ/wrp7zACU+O6c9443WxEuY7LpDtMzpup6hi/m/PV9RDN8Wp0nb498Ln91YAQ==" saltValue="P7w/yzlUyO/tDH/ZTa+a2Q==" spinCount="100000" sheet="1" objects="1" scenarios="1"/>
  <mergeCells count="12">
    <mergeCell ref="E7:E8"/>
    <mergeCell ref="A41:G41"/>
    <mergeCell ref="A1:G1"/>
    <mergeCell ref="B2:G2"/>
    <mergeCell ref="A4:G4"/>
    <mergeCell ref="A6:A8"/>
    <mergeCell ref="B6:F6"/>
    <mergeCell ref="G6:G8"/>
    <mergeCell ref="C7:C8"/>
    <mergeCell ref="D7:D8"/>
    <mergeCell ref="F7:F8"/>
    <mergeCell ref="B7:B8"/>
  </mergeCells>
  <conditionalFormatting sqref="F40">
    <cfRule type="expression" dxfId="38" priority="2" stopIfTrue="1">
      <formula>F41="error"</formula>
    </cfRule>
  </conditionalFormatting>
  <dataValidations count="2">
    <dataValidation type="custom" allowBlank="1" showInputMessage="1" showErrorMessage="1" error="Only two decimals" sqref="B65522:G65522 B131058:G131058 B196594:G196594 B262130:G262130 B327666:G327666 B393202:G393202 B458738:G458738 B524274:G524274 B589810:G589810 B655346:G655346 B720882:G720882 B786418:G786418 B851954:G851954 B917490:G917490 B983026:G983026 B983027:F983075 B65523:F65571 B131059:F131107 B196595:F196643 B262131:F262179 B327667:F327715 B393203:F393251 B458739:F458787 B524275:F524323 B589811:F589859 B655347:F655395 B720883:F720931 B786419:F786467 B851955:F852003 B917491:F917539 G9 B9:F38">
      <formula1>EXACT(B9,TRUNC(B9,2))</formula1>
    </dataValidation>
    <dataValidation type="whole" operator="greaterThanOrEqual" allowBlank="1" showInputMessage="1" showErrorMessage="1" sqref="G39:G40 G65572:G65573 G131108:G131109 G196644:G196645 G262180:G262181 G327716:G327717 G393252:G393253 G458788:G458789 G524324:G524325 G589860:G589861 G655396:G655397 G720932:G720933 G786468:G786469 G852004:G852005 G917540:G917541 G983076:G983077">
      <formula1>0</formula1>
    </dataValidation>
  </dataValidations>
  <pageMargins left="0.23622047244094491" right="0.23622047244094491" top="0.55118110236220474" bottom="0.74803149606299213" header="0.11811023622047245" footer="0.31496062992125984"/>
  <pageSetup paperSize="9" scale="95" orientation="landscape" verticalDpi="0"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R185"/>
  <sheetViews>
    <sheetView view="pageBreakPreview" zoomScale="70" zoomScaleNormal="100" zoomScaleSheetLayoutView="70" workbookViewId="0">
      <pane xSplit="8" ySplit="7" topLeftCell="I54" activePane="bottomRight" state="frozen"/>
      <selection sqref="A1:L1"/>
      <selection pane="topRight" sqref="A1:L1"/>
      <selection pane="bottomLeft" sqref="A1:L1"/>
      <selection pane="bottomRight" activeCell="L52" sqref="L52"/>
    </sheetView>
  </sheetViews>
  <sheetFormatPr defaultColWidth="9.140625" defaultRowHeight="15" x14ac:dyDescent="0.2"/>
  <cols>
    <col min="1" max="1" width="12.7109375" style="1" customWidth="1"/>
    <col min="2" max="6" width="15.28515625" style="15" customWidth="1"/>
    <col min="7" max="7" width="19.7109375" style="15" customWidth="1"/>
    <col min="8" max="8" width="59.28515625" style="20" customWidth="1"/>
    <col min="9" max="9" width="21.28515625" style="20" customWidth="1"/>
    <col min="10" max="11" width="25.28515625" style="4" customWidth="1"/>
    <col min="12" max="12" width="24.7109375" style="4" customWidth="1"/>
    <col min="13" max="13" width="21.85546875" style="4" hidden="1" customWidth="1"/>
    <col min="14" max="14" width="16.28515625" style="15" hidden="1" customWidth="1"/>
    <col min="15" max="15" width="20" style="15" hidden="1" customWidth="1"/>
    <col min="16" max="16" width="16.28515625" style="15" hidden="1" customWidth="1"/>
    <col min="17" max="17" width="41" style="15" hidden="1" customWidth="1"/>
    <col min="18" max="18" width="9.140625" style="15" customWidth="1"/>
    <col min="19" max="16384" width="9.140625" style="15"/>
  </cols>
  <sheetData>
    <row r="1" spans="1:17" s="3" customFormat="1" ht="24" customHeight="1" x14ac:dyDescent="0.2">
      <c r="A1" s="482" t="s">
        <v>173</v>
      </c>
      <c r="B1" s="483"/>
      <c r="C1" s="483"/>
      <c r="D1" s="483"/>
      <c r="E1" s="483"/>
      <c r="F1" s="483"/>
      <c r="G1" s="483"/>
      <c r="H1" s="483"/>
      <c r="I1" s="483"/>
      <c r="J1" s="483"/>
      <c r="K1" s="483"/>
      <c r="L1" s="484"/>
      <c r="M1" s="184"/>
      <c r="P1" s="5"/>
    </row>
    <row r="2" spans="1:17" s="5" customFormat="1" ht="20.25" customHeight="1" x14ac:dyDescent="0.2">
      <c r="A2" s="491" t="s">
        <v>3</v>
      </c>
      <c r="B2" s="492"/>
      <c r="C2" s="492"/>
      <c r="D2" s="492"/>
      <c r="E2" s="492"/>
      <c r="F2" s="493"/>
      <c r="G2" s="494">
        <f>'1 Consolidated Summary  Budget'!D3</f>
        <v>0</v>
      </c>
      <c r="H2" s="495"/>
      <c r="I2" s="495"/>
      <c r="J2" s="495"/>
      <c r="K2" s="495"/>
      <c r="L2" s="496"/>
      <c r="M2" s="59"/>
    </row>
    <row r="3" spans="1:17" s="5" customFormat="1" ht="20.25" customHeight="1" x14ac:dyDescent="0.2">
      <c r="A3" s="491" t="s">
        <v>15</v>
      </c>
      <c r="B3" s="492"/>
      <c r="C3" s="492"/>
      <c r="D3" s="492"/>
      <c r="E3" s="492"/>
      <c r="F3" s="493"/>
      <c r="G3" s="485">
        <f>'1 Consolidated Summary  Budget'!D4</f>
        <v>0</v>
      </c>
      <c r="H3" s="486"/>
      <c r="I3" s="486"/>
      <c r="J3" s="486"/>
      <c r="K3" s="486"/>
      <c r="L3" s="487"/>
      <c r="M3" s="59"/>
    </row>
    <row r="4" spans="1:17" s="5" customFormat="1" ht="20.25" customHeight="1" thickBot="1" x14ac:dyDescent="0.25">
      <c r="A4" s="491" t="str">
        <f>'1 Consolidated Summary  Budget'!A5:C5</f>
        <v>Implementation period of the project:</v>
      </c>
      <c r="B4" s="492"/>
      <c r="C4" s="492"/>
      <c r="D4" s="492"/>
      <c r="E4" s="492"/>
      <c r="F4" s="493"/>
      <c r="G4" s="199" t="str">
        <f>'1 Consolidated Summary  Budget'!D5</f>
        <v>from:</v>
      </c>
      <c r="H4" s="200">
        <f>'1 Consolidated Summary  Budget'!E5</f>
        <v>0</v>
      </c>
      <c r="I4" s="201"/>
      <c r="J4" s="202" t="s">
        <v>66</v>
      </c>
      <c r="K4" s="200">
        <f>'1 Consolidated Summary  Budget'!I5</f>
        <v>0</v>
      </c>
      <c r="L4" s="203"/>
      <c r="M4" s="59"/>
      <c r="P4" s="3"/>
    </row>
    <row r="5" spans="1:17" s="8" customFormat="1" ht="26.25" customHeight="1" x14ac:dyDescent="0.2">
      <c r="A5" s="161"/>
      <c r="B5" s="7"/>
      <c r="H5" s="488" t="s">
        <v>147</v>
      </c>
      <c r="I5" s="468" t="s">
        <v>148</v>
      </c>
      <c r="J5" s="458" t="s">
        <v>13</v>
      </c>
      <c r="K5" s="466" t="s">
        <v>20</v>
      </c>
      <c r="L5" s="458" t="s">
        <v>67</v>
      </c>
      <c r="M5" s="458" t="s">
        <v>118</v>
      </c>
      <c r="N5" s="458" t="s">
        <v>119</v>
      </c>
      <c r="O5" s="466" t="s">
        <v>117</v>
      </c>
      <c r="P5" s="466" t="s">
        <v>120</v>
      </c>
      <c r="Q5" s="466" t="s">
        <v>121</v>
      </c>
    </row>
    <row r="6" spans="1:17" s="8" customFormat="1" ht="31.5" customHeight="1" thickBot="1" x14ac:dyDescent="0.25">
      <c r="A6" s="162"/>
      <c r="H6" s="489"/>
      <c r="I6" s="469"/>
      <c r="J6" s="465"/>
      <c r="K6" s="467"/>
      <c r="L6" s="459"/>
      <c r="M6" s="459"/>
      <c r="N6" s="459"/>
      <c r="O6" s="501"/>
      <c r="P6" s="501"/>
      <c r="Q6" s="501"/>
    </row>
    <row r="7" spans="1:17" s="8" customFormat="1" ht="28.5" customHeight="1" thickBot="1" x14ac:dyDescent="0.25">
      <c r="A7" s="162"/>
      <c r="H7" s="490"/>
      <c r="I7" s="470"/>
      <c r="J7" s="21" t="s">
        <v>11</v>
      </c>
      <c r="K7" s="21" t="s">
        <v>2</v>
      </c>
      <c r="L7" s="460"/>
      <c r="M7" s="460"/>
      <c r="N7" s="460"/>
      <c r="O7" s="501"/>
      <c r="P7" s="501"/>
      <c r="Q7" s="501"/>
    </row>
    <row r="8" spans="1:17" s="35" customFormat="1" ht="39" customHeight="1" thickBot="1" x14ac:dyDescent="0.25">
      <c r="A8" s="74">
        <v>1</v>
      </c>
      <c r="B8" s="461" t="s">
        <v>12</v>
      </c>
      <c r="C8" s="462"/>
      <c r="D8" s="462"/>
      <c r="E8" s="462"/>
      <c r="F8" s="462"/>
      <c r="G8" s="463"/>
      <c r="H8" s="32"/>
      <c r="I8" s="32"/>
      <c r="J8" s="33">
        <f>J9</f>
        <v>0</v>
      </c>
      <c r="K8" s="33"/>
      <c r="L8" s="34"/>
      <c r="M8" s="34"/>
      <c r="N8" s="237">
        <f>SUM(N9:N34)</f>
        <v>0</v>
      </c>
      <c r="O8" s="237">
        <f>SUM(O9:O34)</f>
        <v>0</v>
      </c>
      <c r="P8" s="237">
        <f>N8+O8</f>
        <v>0</v>
      </c>
      <c r="Q8" s="191"/>
    </row>
    <row r="9" spans="1:17" s="27" customFormat="1" ht="52.9" customHeight="1" x14ac:dyDescent="0.2">
      <c r="A9" s="16"/>
      <c r="B9" s="476" t="s">
        <v>162</v>
      </c>
      <c r="C9" s="477"/>
      <c r="D9" s="477"/>
      <c r="E9" s="477"/>
      <c r="F9" s="477"/>
      <c r="G9" s="478"/>
      <c r="H9" s="17"/>
      <c r="I9" s="19"/>
      <c r="J9" s="24">
        <f>SUM(J10:J34)</f>
        <v>0</v>
      </c>
      <c r="K9" s="24"/>
      <c r="L9" s="83"/>
      <c r="M9" s="216"/>
      <c r="N9" s="216"/>
      <c r="O9" s="217"/>
      <c r="P9" s="216"/>
      <c r="Q9" s="216"/>
    </row>
    <row r="10" spans="1:17" s="27" customFormat="1" x14ac:dyDescent="0.2">
      <c r="A10" s="2"/>
      <c r="B10" s="500"/>
      <c r="C10" s="500"/>
      <c r="D10" s="500"/>
      <c r="E10" s="500"/>
      <c r="F10" s="500"/>
      <c r="G10" s="500"/>
      <c r="H10" s="154"/>
      <c r="I10" s="154"/>
      <c r="J10" s="151"/>
      <c r="K10" s="321"/>
      <c r="L10" s="152"/>
      <c r="M10" s="26"/>
      <c r="N10" s="238">
        <f t="shared" ref="N10:N69" si="0">IF(M10="Yes",J10,0)</f>
        <v>0</v>
      </c>
      <c r="O10" s="234"/>
      <c r="P10" s="239">
        <f>N10+O10</f>
        <v>0</v>
      </c>
      <c r="Q10" s="190"/>
    </row>
    <row r="11" spans="1:17" s="27" customFormat="1" x14ac:dyDescent="0.2">
      <c r="A11" s="2"/>
      <c r="B11" s="455"/>
      <c r="C11" s="456"/>
      <c r="D11" s="456"/>
      <c r="E11" s="456"/>
      <c r="F11" s="456"/>
      <c r="G11" s="457"/>
      <c r="H11" s="153"/>
      <c r="I11" s="153"/>
      <c r="J11" s="151"/>
      <c r="K11" s="321"/>
      <c r="L11" s="152"/>
      <c r="M11" s="26"/>
      <c r="N11" s="238">
        <f t="shared" si="0"/>
        <v>0</v>
      </c>
      <c r="O11" s="234"/>
      <c r="P11" s="239">
        <f t="shared" ref="P11:P34" si="1">N11+O11</f>
        <v>0</v>
      </c>
      <c r="Q11" s="190"/>
    </row>
    <row r="12" spans="1:17" s="35" customFormat="1" x14ac:dyDescent="0.2">
      <c r="A12" s="2"/>
      <c r="B12" s="455"/>
      <c r="C12" s="456"/>
      <c r="D12" s="456"/>
      <c r="E12" s="456"/>
      <c r="F12" s="456"/>
      <c r="G12" s="457"/>
      <c r="H12" s="153"/>
      <c r="I12" s="153"/>
      <c r="J12" s="151"/>
      <c r="K12" s="321"/>
      <c r="L12" s="152"/>
      <c r="M12" s="26"/>
      <c r="N12" s="238">
        <f t="shared" si="0"/>
        <v>0</v>
      </c>
      <c r="O12" s="234"/>
      <c r="P12" s="239">
        <f t="shared" si="1"/>
        <v>0</v>
      </c>
      <c r="Q12" s="30"/>
    </row>
    <row r="13" spans="1:17" s="25" customFormat="1" ht="15.75" x14ac:dyDescent="0.2">
      <c r="A13" s="2"/>
      <c r="B13" s="455"/>
      <c r="C13" s="456"/>
      <c r="D13" s="456"/>
      <c r="E13" s="456"/>
      <c r="F13" s="456"/>
      <c r="G13" s="457"/>
      <c r="H13" s="153"/>
      <c r="I13" s="153"/>
      <c r="J13" s="151"/>
      <c r="K13" s="321"/>
      <c r="L13" s="152"/>
      <c r="M13" s="26"/>
      <c r="N13" s="238">
        <f t="shared" si="0"/>
        <v>0</v>
      </c>
      <c r="O13" s="234"/>
      <c r="P13" s="239">
        <f t="shared" si="1"/>
        <v>0</v>
      </c>
      <c r="Q13" s="219"/>
    </row>
    <row r="14" spans="1:17" s="27" customFormat="1" x14ac:dyDescent="0.2">
      <c r="A14" s="2"/>
      <c r="B14" s="455"/>
      <c r="C14" s="456"/>
      <c r="D14" s="456"/>
      <c r="E14" s="456"/>
      <c r="F14" s="456"/>
      <c r="G14" s="457"/>
      <c r="H14" s="153"/>
      <c r="I14" s="153"/>
      <c r="J14" s="151"/>
      <c r="K14" s="321"/>
      <c r="L14" s="152"/>
      <c r="M14" s="26"/>
      <c r="N14" s="238">
        <f t="shared" si="0"/>
        <v>0</v>
      </c>
      <c r="O14" s="234"/>
      <c r="P14" s="239">
        <f t="shared" si="1"/>
        <v>0</v>
      </c>
      <c r="Q14" s="190"/>
    </row>
    <row r="15" spans="1:17" s="27" customFormat="1" x14ac:dyDescent="0.2">
      <c r="A15" s="2"/>
      <c r="B15" s="455"/>
      <c r="C15" s="456"/>
      <c r="D15" s="456"/>
      <c r="E15" s="456"/>
      <c r="F15" s="456"/>
      <c r="G15" s="457"/>
      <c r="H15" s="153"/>
      <c r="I15" s="153"/>
      <c r="J15" s="151"/>
      <c r="K15" s="321"/>
      <c r="L15" s="152"/>
      <c r="M15" s="26"/>
      <c r="N15" s="238">
        <f t="shared" si="0"/>
        <v>0</v>
      </c>
      <c r="O15" s="234"/>
      <c r="P15" s="239">
        <f t="shared" si="1"/>
        <v>0</v>
      </c>
      <c r="Q15" s="190"/>
    </row>
    <row r="16" spans="1:17" s="27" customFormat="1" x14ac:dyDescent="0.2">
      <c r="A16" s="2"/>
      <c r="B16" s="455"/>
      <c r="C16" s="456"/>
      <c r="D16" s="456"/>
      <c r="E16" s="456"/>
      <c r="F16" s="456"/>
      <c r="G16" s="457"/>
      <c r="H16" s="153"/>
      <c r="I16" s="153"/>
      <c r="J16" s="151"/>
      <c r="K16" s="321"/>
      <c r="L16" s="152"/>
      <c r="M16" s="26"/>
      <c r="N16" s="238">
        <f t="shared" si="0"/>
        <v>0</v>
      </c>
      <c r="O16" s="234"/>
      <c r="P16" s="239">
        <f t="shared" si="1"/>
        <v>0</v>
      </c>
      <c r="Q16" s="190"/>
    </row>
    <row r="17" spans="1:17" s="25" customFormat="1" ht="15.75" x14ac:dyDescent="0.2">
      <c r="A17" s="2"/>
      <c r="B17" s="455"/>
      <c r="C17" s="456"/>
      <c r="D17" s="456"/>
      <c r="E17" s="456"/>
      <c r="F17" s="456"/>
      <c r="G17" s="457"/>
      <c r="H17" s="153"/>
      <c r="I17" s="153"/>
      <c r="J17" s="151"/>
      <c r="K17" s="321"/>
      <c r="L17" s="152"/>
      <c r="M17" s="26"/>
      <c r="N17" s="238">
        <f t="shared" si="0"/>
        <v>0</v>
      </c>
      <c r="O17" s="234"/>
      <c r="P17" s="239">
        <f t="shared" si="1"/>
        <v>0</v>
      </c>
      <c r="Q17" s="219"/>
    </row>
    <row r="18" spans="1:17" s="25" customFormat="1" ht="15.75" x14ac:dyDescent="0.2">
      <c r="A18" s="2"/>
      <c r="B18" s="455"/>
      <c r="C18" s="456"/>
      <c r="D18" s="456"/>
      <c r="E18" s="456"/>
      <c r="F18" s="456"/>
      <c r="G18" s="457"/>
      <c r="H18" s="153"/>
      <c r="I18" s="153"/>
      <c r="J18" s="151"/>
      <c r="K18" s="321"/>
      <c r="L18" s="152"/>
      <c r="M18" s="26"/>
      <c r="N18" s="238">
        <f t="shared" si="0"/>
        <v>0</v>
      </c>
      <c r="O18" s="234"/>
      <c r="P18" s="239">
        <f t="shared" si="1"/>
        <v>0</v>
      </c>
      <c r="Q18" s="219"/>
    </row>
    <row r="19" spans="1:17" s="27" customFormat="1" x14ac:dyDescent="0.2">
      <c r="A19" s="2"/>
      <c r="B19" s="455"/>
      <c r="C19" s="456"/>
      <c r="D19" s="456"/>
      <c r="E19" s="456"/>
      <c r="F19" s="456"/>
      <c r="G19" s="457"/>
      <c r="H19" s="153"/>
      <c r="I19" s="153"/>
      <c r="J19" s="151"/>
      <c r="K19" s="321"/>
      <c r="L19" s="152"/>
      <c r="M19" s="26"/>
      <c r="N19" s="238">
        <f t="shared" si="0"/>
        <v>0</v>
      </c>
      <c r="O19" s="234"/>
      <c r="P19" s="239">
        <f t="shared" si="1"/>
        <v>0</v>
      </c>
      <c r="Q19" s="190"/>
    </row>
    <row r="20" spans="1:17" s="27" customFormat="1" x14ac:dyDescent="0.2">
      <c r="A20" s="2"/>
      <c r="B20" s="455"/>
      <c r="C20" s="456"/>
      <c r="D20" s="456"/>
      <c r="E20" s="456"/>
      <c r="F20" s="456"/>
      <c r="G20" s="457"/>
      <c r="H20" s="153"/>
      <c r="I20" s="153"/>
      <c r="J20" s="151"/>
      <c r="K20" s="321"/>
      <c r="L20" s="152"/>
      <c r="M20" s="26"/>
      <c r="N20" s="238">
        <f t="shared" si="0"/>
        <v>0</v>
      </c>
      <c r="O20" s="234"/>
      <c r="P20" s="239">
        <f t="shared" si="1"/>
        <v>0</v>
      </c>
      <c r="Q20" s="190"/>
    </row>
    <row r="21" spans="1:17" s="27" customFormat="1" x14ac:dyDescent="0.2">
      <c r="A21" s="2"/>
      <c r="B21" s="455"/>
      <c r="C21" s="456"/>
      <c r="D21" s="456"/>
      <c r="E21" s="456"/>
      <c r="F21" s="456"/>
      <c r="G21" s="457"/>
      <c r="H21" s="153"/>
      <c r="I21" s="153"/>
      <c r="J21" s="151"/>
      <c r="K21" s="321"/>
      <c r="L21" s="152"/>
      <c r="M21" s="26"/>
      <c r="N21" s="238">
        <f t="shared" si="0"/>
        <v>0</v>
      </c>
      <c r="O21" s="234"/>
      <c r="P21" s="239">
        <f t="shared" si="1"/>
        <v>0</v>
      </c>
      <c r="Q21" s="190"/>
    </row>
    <row r="22" spans="1:17" s="25" customFormat="1" ht="15.75" x14ac:dyDescent="0.2">
      <c r="A22" s="2"/>
      <c r="B22" s="455"/>
      <c r="C22" s="456"/>
      <c r="D22" s="456"/>
      <c r="E22" s="456"/>
      <c r="F22" s="456"/>
      <c r="G22" s="457"/>
      <c r="H22" s="153"/>
      <c r="I22" s="153"/>
      <c r="J22" s="151"/>
      <c r="K22" s="321"/>
      <c r="L22" s="152"/>
      <c r="M22" s="26"/>
      <c r="N22" s="238">
        <f t="shared" si="0"/>
        <v>0</v>
      </c>
      <c r="O22" s="234"/>
      <c r="P22" s="239">
        <f t="shared" si="1"/>
        <v>0</v>
      </c>
      <c r="Q22" s="219"/>
    </row>
    <row r="23" spans="1:17" s="29" customFormat="1" x14ac:dyDescent="0.2">
      <c r="A23" s="2"/>
      <c r="B23" s="455"/>
      <c r="C23" s="456"/>
      <c r="D23" s="456"/>
      <c r="E23" s="456"/>
      <c r="F23" s="456"/>
      <c r="G23" s="457"/>
      <c r="H23" s="153"/>
      <c r="I23" s="153"/>
      <c r="J23" s="151"/>
      <c r="K23" s="321"/>
      <c r="L23" s="152"/>
      <c r="M23" s="26"/>
      <c r="N23" s="238">
        <f t="shared" si="0"/>
        <v>0</v>
      </c>
      <c r="O23" s="234"/>
      <c r="P23" s="239">
        <f t="shared" si="1"/>
        <v>0</v>
      </c>
      <c r="Q23" s="190"/>
    </row>
    <row r="24" spans="1:17" s="27" customFormat="1" x14ac:dyDescent="0.2">
      <c r="A24" s="2"/>
      <c r="B24" s="455"/>
      <c r="C24" s="456"/>
      <c r="D24" s="456"/>
      <c r="E24" s="456"/>
      <c r="F24" s="456"/>
      <c r="G24" s="457"/>
      <c r="H24" s="153"/>
      <c r="I24" s="153"/>
      <c r="J24" s="151"/>
      <c r="K24" s="321"/>
      <c r="L24" s="152"/>
      <c r="M24" s="26"/>
      <c r="N24" s="238">
        <f t="shared" si="0"/>
        <v>0</v>
      </c>
      <c r="O24" s="234"/>
      <c r="P24" s="239">
        <f t="shared" si="1"/>
        <v>0</v>
      </c>
      <c r="Q24" s="190"/>
    </row>
    <row r="25" spans="1:17" s="29" customFormat="1" x14ac:dyDescent="0.2">
      <c r="A25" s="2"/>
      <c r="B25" s="455"/>
      <c r="C25" s="456"/>
      <c r="D25" s="456"/>
      <c r="E25" s="456"/>
      <c r="F25" s="456"/>
      <c r="G25" s="457"/>
      <c r="H25" s="153"/>
      <c r="I25" s="153"/>
      <c r="J25" s="151"/>
      <c r="K25" s="321"/>
      <c r="L25" s="152"/>
      <c r="M25" s="26"/>
      <c r="N25" s="238">
        <f t="shared" si="0"/>
        <v>0</v>
      </c>
      <c r="O25" s="234"/>
      <c r="P25" s="239">
        <f t="shared" si="1"/>
        <v>0</v>
      </c>
      <c r="Q25" s="190"/>
    </row>
    <row r="26" spans="1:17" s="25" customFormat="1" ht="15.75" x14ac:dyDescent="0.2">
      <c r="A26" s="2"/>
      <c r="B26" s="455"/>
      <c r="C26" s="456"/>
      <c r="D26" s="456"/>
      <c r="E26" s="456"/>
      <c r="F26" s="456"/>
      <c r="G26" s="457"/>
      <c r="H26" s="153"/>
      <c r="I26" s="153"/>
      <c r="J26" s="151"/>
      <c r="K26" s="321"/>
      <c r="L26" s="152"/>
      <c r="M26" s="26"/>
      <c r="N26" s="238">
        <f t="shared" si="0"/>
        <v>0</v>
      </c>
      <c r="O26" s="234"/>
      <c r="P26" s="239">
        <f t="shared" si="1"/>
        <v>0</v>
      </c>
      <c r="Q26" s="219"/>
    </row>
    <row r="27" spans="1:17" s="27" customFormat="1" x14ac:dyDescent="0.2">
      <c r="A27" s="2"/>
      <c r="B27" s="455"/>
      <c r="C27" s="456"/>
      <c r="D27" s="456"/>
      <c r="E27" s="456"/>
      <c r="F27" s="456"/>
      <c r="G27" s="457"/>
      <c r="H27" s="153"/>
      <c r="I27" s="153"/>
      <c r="J27" s="151"/>
      <c r="K27" s="321"/>
      <c r="L27" s="152"/>
      <c r="M27" s="26"/>
      <c r="N27" s="238">
        <f t="shared" si="0"/>
        <v>0</v>
      </c>
      <c r="O27" s="234"/>
      <c r="P27" s="239">
        <f t="shared" si="1"/>
        <v>0</v>
      </c>
      <c r="Q27" s="190"/>
    </row>
    <row r="28" spans="1:17" s="27" customFormat="1" x14ac:dyDescent="0.2">
      <c r="A28" s="2"/>
      <c r="B28" s="455"/>
      <c r="C28" s="456"/>
      <c r="D28" s="456"/>
      <c r="E28" s="456"/>
      <c r="F28" s="456"/>
      <c r="G28" s="457"/>
      <c r="H28" s="153"/>
      <c r="I28" s="153"/>
      <c r="J28" s="151"/>
      <c r="K28" s="321"/>
      <c r="L28" s="152"/>
      <c r="M28" s="26"/>
      <c r="N28" s="238">
        <f t="shared" si="0"/>
        <v>0</v>
      </c>
      <c r="O28" s="234"/>
      <c r="P28" s="239">
        <f t="shared" si="1"/>
        <v>0</v>
      </c>
      <c r="Q28" s="190"/>
    </row>
    <row r="29" spans="1:17" s="27" customFormat="1" x14ac:dyDescent="0.2">
      <c r="A29" s="2"/>
      <c r="B29" s="455"/>
      <c r="C29" s="456"/>
      <c r="D29" s="456"/>
      <c r="E29" s="456"/>
      <c r="F29" s="456"/>
      <c r="G29" s="457"/>
      <c r="H29" s="153"/>
      <c r="I29" s="153"/>
      <c r="J29" s="151"/>
      <c r="K29" s="321"/>
      <c r="L29" s="152"/>
      <c r="M29" s="26"/>
      <c r="N29" s="238">
        <f t="shared" si="0"/>
        <v>0</v>
      </c>
      <c r="O29" s="234"/>
      <c r="P29" s="239">
        <f t="shared" si="1"/>
        <v>0</v>
      </c>
      <c r="Q29" s="190"/>
    </row>
    <row r="30" spans="1:17" s="25" customFormat="1" ht="15.75" x14ac:dyDescent="0.2">
      <c r="A30" s="2"/>
      <c r="B30" s="455"/>
      <c r="C30" s="456"/>
      <c r="D30" s="456"/>
      <c r="E30" s="456"/>
      <c r="F30" s="456"/>
      <c r="G30" s="457"/>
      <c r="H30" s="153"/>
      <c r="I30" s="153"/>
      <c r="J30" s="151"/>
      <c r="K30" s="321"/>
      <c r="L30" s="152"/>
      <c r="M30" s="26"/>
      <c r="N30" s="238">
        <f t="shared" si="0"/>
        <v>0</v>
      </c>
      <c r="O30" s="234"/>
      <c r="P30" s="239">
        <f t="shared" si="1"/>
        <v>0</v>
      </c>
      <c r="Q30" s="219"/>
    </row>
    <row r="31" spans="1:17" s="25" customFormat="1" ht="15.75" x14ac:dyDescent="0.2">
      <c r="A31" s="2"/>
      <c r="B31" s="455"/>
      <c r="C31" s="456"/>
      <c r="D31" s="456"/>
      <c r="E31" s="456"/>
      <c r="F31" s="456"/>
      <c r="G31" s="457"/>
      <c r="H31" s="153"/>
      <c r="I31" s="153"/>
      <c r="J31" s="151"/>
      <c r="K31" s="321"/>
      <c r="L31" s="152"/>
      <c r="M31" s="26"/>
      <c r="N31" s="238">
        <f t="shared" si="0"/>
        <v>0</v>
      </c>
      <c r="O31" s="234"/>
      <c r="P31" s="239">
        <f t="shared" si="1"/>
        <v>0</v>
      </c>
      <c r="Q31" s="219"/>
    </row>
    <row r="32" spans="1:17" s="27" customFormat="1" x14ac:dyDescent="0.2">
      <c r="A32" s="2"/>
      <c r="B32" s="455"/>
      <c r="C32" s="456"/>
      <c r="D32" s="456"/>
      <c r="E32" s="456"/>
      <c r="F32" s="456"/>
      <c r="G32" s="457"/>
      <c r="H32" s="153"/>
      <c r="I32" s="153"/>
      <c r="J32" s="151"/>
      <c r="K32" s="321"/>
      <c r="L32" s="152"/>
      <c r="M32" s="26"/>
      <c r="N32" s="238">
        <f t="shared" si="0"/>
        <v>0</v>
      </c>
      <c r="O32" s="234"/>
      <c r="P32" s="239">
        <f t="shared" si="1"/>
        <v>0</v>
      </c>
      <c r="Q32" s="190"/>
    </row>
    <row r="33" spans="1:17" s="27" customFormat="1" x14ac:dyDescent="0.2">
      <c r="A33" s="2"/>
      <c r="B33" s="455"/>
      <c r="C33" s="456"/>
      <c r="D33" s="456"/>
      <c r="E33" s="456"/>
      <c r="F33" s="456"/>
      <c r="G33" s="457"/>
      <c r="H33" s="153"/>
      <c r="I33" s="153"/>
      <c r="J33" s="151"/>
      <c r="K33" s="321"/>
      <c r="L33" s="152"/>
      <c r="M33" s="26"/>
      <c r="N33" s="238">
        <f t="shared" si="0"/>
        <v>0</v>
      </c>
      <c r="O33" s="234"/>
      <c r="P33" s="239">
        <f t="shared" si="1"/>
        <v>0</v>
      </c>
      <c r="Q33" s="190"/>
    </row>
    <row r="34" spans="1:17" s="27" customFormat="1" x14ac:dyDescent="0.2">
      <c r="A34" s="2"/>
      <c r="B34" s="455"/>
      <c r="C34" s="456"/>
      <c r="D34" s="456"/>
      <c r="E34" s="456"/>
      <c r="F34" s="456"/>
      <c r="G34" s="457"/>
      <c r="H34" s="153"/>
      <c r="I34" s="153"/>
      <c r="J34" s="151"/>
      <c r="K34" s="321"/>
      <c r="L34" s="152"/>
      <c r="M34" s="26"/>
      <c r="N34" s="240">
        <f t="shared" si="0"/>
        <v>0</v>
      </c>
      <c r="O34" s="234"/>
      <c r="P34" s="239">
        <f t="shared" si="1"/>
        <v>0</v>
      </c>
      <c r="Q34" s="190"/>
    </row>
    <row r="35" spans="1:17" s="27" customFormat="1" ht="39" customHeight="1" x14ac:dyDescent="0.2">
      <c r="A35" s="31">
        <v>2</v>
      </c>
      <c r="B35" s="461" t="s">
        <v>149</v>
      </c>
      <c r="C35" s="462"/>
      <c r="D35" s="462"/>
      <c r="E35" s="462"/>
      <c r="F35" s="462"/>
      <c r="G35" s="463"/>
      <c r="H35" s="32"/>
      <c r="I35" s="32"/>
      <c r="J35" s="33">
        <f>SUM(J36:J55)</f>
        <v>0</v>
      </c>
      <c r="K35" s="33"/>
      <c r="L35" s="34"/>
      <c r="M35" s="34"/>
      <c r="N35" s="221">
        <f>SUM(N36:N55)</f>
        <v>0</v>
      </c>
      <c r="O35" s="221">
        <f>SUM(O36:O55)</f>
        <v>0</v>
      </c>
      <c r="P35" s="221">
        <f>N35+O35</f>
        <v>0</v>
      </c>
      <c r="Q35" s="34"/>
    </row>
    <row r="36" spans="1:17" s="27" customFormat="1" x14ac:dyDescent="0.2">
      <c r="A36" s="2"/>
      <c r="B36" s="464"/>
      <c r="C36" s="464"/>
      <c r="D36" s="464"/>
      <c r="E36" s="464"/>
      <c r="F36" s="464"/>
      <c r="G36" s="464"/>
      <c r="H36" s="155"/>
      <c r="I36" s="155"/>
      <c r="J36" s="151"/>
      <c r="K36" s="245"/>
      <c r="L36" s="152"/>
      <c r="M36" s="26"/>
      <c r="N36" s="241">
        <f t="shared" si="0"/>
        <v>0</v>
      </c>
      <c r="O36" s="234"/>
      <c r="P36" s="242">
        <f>N36+O36</f>
        <v>0</v>
      </c>
      <c r="Q36" s="190"/>
    </row>
    <row r="37" spans="1:17" s="27" customFormat="1" x14ac:dyDescent="0.2">
      <c r="A37" s="2"/>
      <c r="B37" s="464"/>
      <c r="C37" s="464"/>
      <c r="D37" s="464"/>
      <c r="E37" s="464"/>
      <c r="F37" s="464"/>
      <c r="G37" s="464"/>
      <c r="H37" s="155"/>
      <c r="I37" s="155"/>
      <c r="J37" s="151"/>
      <c r="K37" s="245"/>
      <c r="L37" s="152"/>
      <c r="M37" s="26"/>
      <c r="N37" s="238">
        <f t="shared" si="0"/>
        <v>0</v>
      </c>
      <c r="O37" s="234"/>
      <c r="P37" s="242">
        <f t="shared" ref="P37:P55" si="2">N37+O37</f>
        <v>0</v>
      </c>
      <c r="Q37" s="190"/>
    </row>
    <row r="38" spans="1:17" s="27" customFormat="1" x14ac:dyDescent="0.2">
      <c r="A38" s="2"/>
      <c r="B38" s="464"/>
      <c r="C38" s="464"/>
      <c r="D38" s="464"/>
      <c r="E38" s="464"/>
      <c r="F38" s="464"/>
      <c r="G38" s="464"/>
      <c r="H38" s="155"/>
      <c r="I38" s="155"/>
      <c r="J38" s="151"/>
      <c r="K38" s="245"/>
      <c r="L38" s="152"/>
      <c r="M38" s="26"/>
      <c r="N38" s="238">
        <f t="shared" si="0"/>
        <v>0</v>
      </c>
      <c r="O38" s="234"/>
      <c r="P38" s="242">
        <f t="shared" si="2"/>
        <v>0</v>
      </c>
      <c r="Q38" s="190"/>
    </row>
    <row r="39" spans="1:17" s="27" customFormat="1" x14ac:dyDescent="0.2">
      <c r="A39" s="2"/>
      <c r="B39" s="464"/>
      <c r="C39" s="464"/>
      <c r="D39" s="464"/>
      <c r="E39" s="464"/>
      <c r="F39" s="464"/>
      <c r="G39" s="464"/>
      <c r="H39" s="155"/>
      <c r="I39" s="155"/>
      <c r="J39" s="151"/>
      <c r="K39" s="245"/>
      <c r="L39" s="152"/>
      <c r="M39" s="26"/>
      <c r="N39" s="238">
        <v>0</v>
      </c>
      <c r="O39" s="234"/>
      <c r="P39" s="242">
        <f t="shared" si="2"/>
        <v>0</v>
      </c>
      <c r="Q39" s="190" t="s">
        <v>135</v>
      </c>
    </row>
    <row r="40" spans="1:17" s="27" customFormat="1" x14ac:dyDescent="0.2">
      <c r="A40" s="2"/>
      <c r="B40" s="464"/>
      <c r="C40" s="464"/>
      <c r="D40" s="464"/>
      <c r="E40" s="464"/>
      <c r="F40" s="464"/>
      <c r="G40" s="464"/>
      <c r="H40" s="155"/>
      <c r="I40" s="155"/>
      <c r="J40" s="151"/>
      <c r="K40" s="245"/>
      <c r="L40" s="152"/>
      <c r="M40" s="26"/>
      <c r="N40" s="238">
        <f t="shared" si="0"/>
        <v>0</v>
      </c>
      <c r="O40" s="234"/>
      <c r="P40" s="242">
        <f t="shared" si="2"/>
        <v>0</v>
      </c>
      <c r="Q40" s="190"/>
    </row>
    <row r="41" spans="1:17" s="37" customFormat="1" ht="15.75" x14ac:dyDescent="0.2">
      <c r="A41" s="2"/>
      <c r="B41" s="464"/>
      <c r="C41" s="464"/>
      <c r="D41" s="464"/>
      <c r="E41" s="464"/>
      <c r="F41" s="464"/>
      <c r="G41" s="464"/>
      <c r="H41" s="155"/>
      <c r="I41" s="155"/>
      <c r="J41" s="151"/>
      <c r="K41" s="245"/>
      <c r="L41" s="152"/>
      <c r="M41" s="26"/>
      <c r="N41" s="238">
        <f t="shared" si="0"/>
        <v>0</v>
      </c>
      <c r="O41" s="234"/>
      <c r="P41" s="242">
        <f t="shared" si="2"/>
        <v>0</v>
      </c>
      <c r="Q41" s="219"/>
    </row>
    <row r="42" spans="1:17" s="29" customFormat="1" x14ac:dyDescent="0.2">
      <c r="A42" s="2"/>
      <c r="B42" s="464"/>
      <c r="C42" s="464"/>
      <c r="D42" s="464"/>
      <c r="E42" s="464"/>
      <c r="F42" s="464"/>
      <c r="G42" s="464"/>
      <c r="H42" s="155"/>
      <c r="I42" s="155"/>
      <c r="J42" s="151"/>
      <c r="K42" s="245"/>
      <c r="L42" s="152"/>
      <c r="M42" s="26"/>
      <c r="N42" s="238">
        <f t="shared" si="0"/>
        <v>0</v>
      </c>
      <c r="O42" s="234"/>
      <c r="P42" s="242">
        <f t="shared" si="2"/>
        <v>0</v>
      </c>
      <c r="Q42" s="190"/>
    </row>
    <row r="43" spans="1:17" s="29" customFormat="1" x14ac:dyDescent="0.2">
      <c r="A43" s="2"/>
      <c r="B43" s="464"/>
      <c r="C43" s="464"/>
      <c r="D43" s="464"/>
      <c r="E43" s="464"/>
      <c r="F43" s="464"/>
      <c r="G43" s="464"/>
      <c r="H43" s="155"/>
      <c r="I43" s="155"/>
      <c r="J43" s="151"/>
      <c r="K43" s="245"/>
      <c r="L43" s="152"/>
      <c r="M43" s="26"/>
      <c r="N43" s="238">
        <f t="shared" si="0"/>
        <v>0</v>
      </c>
      <c r="O43" s="234"/>
      <c r="P43" s="242">
        <f t="shared" si="2"/>
        <v>0</v>
      </c>
      <c r="Q43" s="190"/>
    </row>
    <row r="44" spans="1:17" s="29" customFormat="1" x14ac:dyDescent="0.2">
      <c r="A44" s="2"/>
      <c r="B44" s="464"/>
      <c r="C44" s="464"/>
      <c r="D44" s="464"/>
      <c r="E44" s="464"/>
      <c r="F44" s="464"/>
      <c r="G44" s="464"/>
      <c r="H44" s="155"/>
      <c r="I44" s="155"/>
      <c r="J44" s="151"/>
      <c r="K44" s="245"/>
      <c r="L44" s="152"/>
      <c r="M44" s="26"/>
      <c r="N44" s="238">
        <f t="shared" si="0"/>
        <v>0</v>
      </c>
      <c r="O44" s="234"/>
      <c r="P44" s="242">
        <f t="shared" si="2"/>
        <v>0</v>
      </c>
      <c r="Q44" s="190"/>
    </row>
    <row r="45" spans="1:17" s="29" customFormat="1" x14ac:dyDescent="0.2">
      <c r="A45" s="2"/>
      <c r="B45" s="464"/>
      <c r="C45" s="464"/>
      <c r="D45" s="464"/>
      <c r="E45" s="464"/>
      <c r="F45" s="464"/>
      <c r="G45" s="464"/>
      <c r="H45" s="155"/>
      <c r="I45" s="155"/>
      <c r="J45" s="151"/>
      <c r="K45" s="245"/>
      <c r="L45" s="152"/>
      <c r="M45" s="26"/>
      <c r="N45" s="238">
        <f t="shared" si="0"/>
        <v>0</v>
      </c>
      <c r="O45" s="234"/>
      <c r="P45" s="242">
        <f t="shared" si="2"/>
        <v>0</v>
      </c>
      <c r="Q45" s="190"/>
    </row>
    <row r="46" spans="1:17" s="29" customFormat="1" x14ac:dyDescent="0.2">
      <c r="A46" s="2"/>
      <c r="B46" s="464"/>
      <c r="C46" s="464"/>
      <c r="D46" s="464"/>
      <c r="E46" s="464"/>
      <c r="F46" s="464"/>
      <c r="G46" s="464"/>
      <c r="H46" s="155"/>
      <c r="I46" s="155"/>
      <c r="J46" s="151"/>
      <c r="K46" s="245"/>
      <c r="L46" s="152"/>
      <c r="M46" s="26"/>
      <c r="N46" s="238">
        <f t="shared" si="0"/>
        <v>0</v>
      </c>
      <c r="O46" s="234"/>
      <c r="P46" s="242">
        <f t="shared" si="2"/>
        <v>0</v>
      </c>
      <c r="Q46" s="190"/>
    </row>
    <row r="47" spans="1:17" s="29" customFormat="1" x14ac:dyDescent="0.2">
      <c r="A47" s="2"/>
      <c r="B47" s="464"/>
      <c r="C47" s="464"/>
      <c r="D47" s="464"/>
      <c r="E47" s="464"/>
      <c r="F47" s="464"/>
      <c r="G47" s="464"/>
      <c r="H47" s="155"/>
      <c r="I47" s="155"/>
      <c r="J47" s="151"/>
      <c r="K47" s="245"/>
      <c r="L47" s="152"/>
      <c r="M47" s="26"/>
      <c r="N47" s="238">
        <f t="shared" si="0"/>
        <v>0</v>
      </c>
      <c r="O47" s="234"/>
      <c r="P47" s="242">
        <f t="shared" si="2"/>
        <v>0</v>
      </c>
      <c r="Q47" s="190"/>
    </row>
    <row r="48" spans="1:17" s="29" customFormat="1" x14ac:dyDescent="0.2">
      <c r="A48" s="2"/>
      <c r="B48" s="455"/>
      <c r="C48" s="456"/>
      <c r="D48" s="456"/>
      <c r="E48" s="456"/>
      <c r="F48" s="456"/>
      <c r="G48" s="457"/>
      <c r="H48" s="156"/>
      <c r="I48" s="156"/>
      <c r="J48" s="151"/>
      <c r="K48" s="245"/>
      <c r="L48" s="152"/>
      <c r="M48" s="26"/>
      <c r="N48" s="238">
        <f t="shared" si="0"/>
        <v>0</v>
      </c>
      <c r="O48" s="234"/>
      <c r="P48" s="242">
        <f t="shared" si="2"/>
        <v>0</v>
      </c>
      <c r="Q48" s="190"/>
    </row>
    <row r="49" spans="1:17" s="25" customFormat="1" ht="15.75" x14ac:dyDescent="0.2">
      <c r="A49" s="2"/>
      <c r="B49" s="455"/>
      <c r="C49" s="456"/>
      <c r="D49" s="456"/>
      <c r="E49" s="456"/>
      <c r="F49" s="456"/>
      <c r="G49" s="457"/>
      <c r="H49" s="156"/>
      <c r="I49" s="156"/>
      <c r="J49" s="151"/>
      <c r="K49" s="245"/>
      <c r="L49" s="152"/>
      <c r="M49" s="26"/>
      <c r="N49" s="238">
        <f t="shared" si="0"/>
        <v>0</v>
      </c>
      <c r="O49" s="234"/>
      <c r="P49" s="242">
        <f t="shared" si="2"/>
        <v>0</v>
      </c>
      <c r="Q49" s="219"/>
    </row>
    <row r="50" spans="1:17" s="29" customFormat="1" x14ac:dyDescent="0.2">
      <c r="A50" s="2"/>
      <c r="B50" s="455"/>
      <c r="C50" s="456"/>
      <c r="D50" s="456"/>
      <c r="E50" s="456"/>
      <c r="F50" s="456"/>
      <c r="G50" s="457"/>
      <c r="H50" s="156"/>
      <c r="I50" s="156"/>
      <c r="J50" s="151"/>
      <c r="K50" s="245"/>
      <c r="L50" s="152"/>
      <c r="M50" s="26"/>
      <c r="N50" s="238">
        <f t="shared" si="0"/>
        <v>0</v>
      </c>
      <c r="O50" s="234"/>
      <c r="P50" s="242">
        <f t="shared" si="2"/>
        <v>0</v>
      </c>
      <c r="Q50" s="190"/>
    </row>
    <row r="51" spans="1:17" s="29" customFormat="1" x14ac:dyDescent="0.2">
      <c r="A51" s="2"/>
      <c r="B51" s="464"/>
      <c r="C51" s="464"/>
      <c r="D51" s="464"/>
      <c r="E51" s="464"/>
      <c r="F51" s="464"/>
      <c r="G51" s="464"/>
      <c r="H51" s="155"/>
      <c r="I51" s="155"/>
      <c r="J51" s="151"/>
      <c r="K51" s="245"/>
      <c r="L51" s="152"/>
      <c r="M51" s="26"/>
      <c r="N51" s="238">
        <f t="shared" si="0"/>
        <v>0</v>
      </c>
      <c r="O51" s="234"/>
      <c r="P51" s="242">
        <f t="shared" si="2"/>
        <v>0</v>
      </c>
      <c r="Q51" s="190"/>
    </row>
    <row r="52" spans="1:17" s="29" customFormat="1" x14ac:dyDescent="0.2">
      <c r="A52" s="2"/>
      <c r="B52" s="464"/>
      <c r="C52" s="464"/>
      <c r="D52" s="464"/>
      <c r="E52" s="464"/>
      <c r="F52" s="464"/>
      <c r="G52" s="464"/>
      <c r="H52" s="155"/>
      <c r="I52" s="155"/>
      <c r="J52" s="151"/>
      <c r="K52" s="245"/>
      <c r="L52" s="152"/>
      <c r="M52" s="26"/>
      <c r="N52" s="238">
        <f t="shared" si="0"/>
        <v>0</v>
      </c>
      <c r="O52" s="234"/>
      <c r="P52" s="242">
        <f t="shared" si="2"/>
        <v>0</v>
      </c>
      <c r="Q52" s="190"/>
    </row>
    <row r="53" spans="1:17" s="29" customFormat="1" x14ac:dyDescent="0.2">
      <c r="A53" s="2"/>
      <c r="B53" s="464"/>
      <c r="C53" s="464"/>
      <c r="D53" s="464"/>
      <c r="E53" s="464"/>
      <c r="F53" s="464"/>
      <c r="G53" s="464"/>
      <c r="H53" s="155"/>
      <c r="I53" s="155"/>
      <c r="J53" s="151"/>
      <c r="K53" s="245"/>
      <c r="L53" s="152"/>
      <c r="M53" s="26"/>
      <c r="N53" s="238">
        <f t="shared" si="0"/>
        <v>0</v>
      </c>
      <c r="O53" s="234"/>
      <c r="P53" s="242">
        <f t="shared" si="2"/>
        <v>0</v>
      </c>
      <c r="Q53" s="190"/>
    </row>
    <row r="54" spans="1:17" s="29" customFormat="1" x14ac:dyDescent="0.2">
      <c r="A54" s="2"/>
      <c r="B54" s="464"/>
      <c r="C54" s="464"/>
      <c r="D54" s="464"/>
      <c r="E54" s="464"/>
      <c r="F54" s="464"/>
      <c r="G54" s="464"/>
      <c r="H54" s="153"/>
      <c r="I54" s="153"/>
      <c r="J54" s="151"/>
      <c r="K54" s="245"/>
      <c r="L54" s="152"/>
      <c r="M54" s="26"/>
      <c r="N54" s="238">
        <f t="shared" si="0"/>
        <v>0</v>
      </c>
      <c r="O54" s="234"/>
      <c r="P54" s="242">
        <f t="shared" si="2"/>
        <v>0</v>
      </c>
      <c r="Q54" s="190"/>
    </row>
    <row r="55" spans="1:17" s="29" customFormat="1" x14ac:dyDescent="0.2">
      <c r="A55" s="2"/>
      <c r="B55" s="464"/>
      <c r="C55" s="464"/>
      <c r="D55" s="464"/>
      <c r="E55" s="464"/>
      <c r="F55" s="464"/>
      <c r="G55" s="464"/>
      <c r="H55" s="153"/>
      <c r="I55" s="153"/>
      <c r="J55" s="151"/>
      <c r="K55" s="245"/>
      <c r="L55" s="152"/>
      <c r="M55" s="26"/>
      <c r="N55" s="240">
        <f t="shared" si="0"/>
        <v>0</v>
      </c>
      <c r="O55" s="234"/>
      <c r="P55" s="242">
        <f t="shared" si="2"/>
        <v>0</v>
      </c>
      <c r="Q55" s="190"/>
    </row>
    <row r="56" spans="1:17" s="29" customFormat="1" ht="39" customHeight="1" x14ac:dyDescent="0.2">
      <c r="A56" s="31">
        <v>3</v>
      </c>
      <c r="B56" s="479" t="s">
        <v>7</v>
      </c>
      <c r="C56" s="480"/>
      <c r="D56" s="480"/>
      <c r="E56" s="480"/>
      <c r="F56" s="480"/>
      <c r="G56" s="481"/>
      <c r="H56" s="36"/>
      <c r="I56" s="36"/>
      <c r="J56" s="33">
        <f>SUM(J57:J86)</f>
        <v>0</v>
      </c>
      <c r="K56" s="33"/>
      <c r="L56" s="34"/>
      <c r="M56" s="34"/>
      <c r="N56" s="33">
        <f>SUM(N57:N86)</f>
        <v>0</v>
      </c>
      <c r="O56" s="221">
        <f>SUM(O57:O86)</f>
        <v>0</v>
      </c>
      <c r="P56" s="33">
        <f>N56+O56</f>
        <v>0</v>
      </c>
      <c r="Q56" s="34"/>
    </row>
    <row r="57" spans="1:17" s="29" customFormat="1" x14ac:dyDescent="0.2">
      <c r="A57" s="2"/>
      <c r="B57" s="455"/>
      <c r="C57" s="456"/>
      <c r="D57" s="456"/>
      <c r="E57" s="456"/>
      <c r="F57" s="456"/>
      <c r="G57" s="457"/>
      <c r="H57" s="155"/>
      <c r="I57" s="155"/>
      <c r="J57" s="151"/>
      <c r="K57" s="245"/>
      <c r="L57" s="152"/>
      <c r="M57" s="26"/>
      <c r="N57" s="241">
        <f t="shared" si="0"/>
        <v>0</v>
      </c>
      <c r="O57" s="234"/>
      <c r="P57" s="242">
        <f>N57+O57</f>
        <v>0</v>
      </c>
      <c r="Q57" s="190"/>
    </row>
    <row r="58" spans="1:17" s="29" customFormat="1" x14ac:dyDescent="0.2">
      <c r="A58" s="2"/>
      <c r="B58" s="455"/>
      <c r="C58" s="456"/>
      <c r="D58" s="456"/>
      <c r="E58" s="456"/>
      <c r="F58" s="456"/>
      <c r="G58" s="457"/>
      <c r="H58" s="155"/>
      <c r="I58" s="155"/>
      <c r="J58" s="151"/>
      <c r="K58" s="245"/>
      <c r="L58" s="152"/>
      <c r="M58" s="26"/>
      <c r="N58" s="238">
        <f t="shared" si="0"/>
        <v>0</v>
      </c>
      <c r="O58" s="234"/>
      <c r="P58" s="242">
        <f t="shared" ref="P58:P86" si="3">N58+O58</f>
        <v>0</v>
      </c>
      <c r="Q58" s="190"/>
    </row>
    <row r="59" spans="1:17" s="29" customFormat="1" x14ac:dyDescent="0.2">
      <c r="A59" s="2"/>
      <c r="B59" s="455"/>
      <c r="C59" s="456"/>
      <c r="D59" s="456"/>
      <c r="E59" s="456"/>
      <c r="F59" s="456"/>
      <c r="G59" s="457"/>
      <c r="H59" s="155"/>
      <c r="I59" s="155"/>
      <c r="J59" s="151"/>
      <c r="K59" s="245"/>
      <c r="L59" s="152"/>
      <c r="M59" s="26"/>
      <c r="N59" s="238">
        <f t="shared" si="0"/>
        <v>0</v>
      </c>
      <c r="O59" s="234"/>
      <c r="P59" s="242">
        <f t="shared" si="3"/>
        <v>0</v>
      </c>
      <c r="Q59" s="190"/>
    </row>
    <row r="60" spans="1:17" s="29" customFormat="1" x14ac:dyDescent="0.2">
      <c r="A60" s="2"/>
      <c r="B60" s="455"/>
      <c r="C60" s="456"/>
      <c r="D60" s="456"/>
      <c r="E60" s="456"/>
      <c r="F60" s="456"/>
      <c r="G60" s="457"/>
      <c r="H60" s="155"/>
      <c r="I60" s="155"/>
      <c r="J60" s="151"/>
      <c r="K60" s="245"/>
      <c r="L60" s="152"/>
      <c r="M60" s="26"/>
      <c r="N60" s="238">
        <f t="shared" si="0"/>
        <v>0</v>
      </c>
      <c r="O60" s="234"/>
      <c r="P60" s="242">
        <f t="shared" si="3"/>
        <v>0</v>
      </c>
      <c r="Q60" s="190"/>
    </row>
    <row r="61" spans="1:17" s="29" customFormat="1" x14ac:dyDescent="0.2">
      <c r="A61" s="2"/>
      <c r="B61" s="455"/>
      <c r="C61" s="456"/>
      <c r="D61" s="456"/>
      <c r="E61" s="456"/>
      <c r="F61" s="456"/>
      <c r="G61" s="457"/>
      <c r="H61" s="155"/>
      <c r="I61" s="155"/>
      <c r="J61" s="151"/>
      <c r="K61" s="245"/>
      <c r="L61" s="152"/>
      <c r="M61" s="26"/>
      <c r="N61" s="238">
        <f t="shared" si="0"/>
        <v>0</v>
      </c>
      <c r="O61" s="234"/>
      <c r="P61" s="242">
        <f t="shared" si="3"/>
        <v>0</v>
      </c>
      <c r="Q61" s="190"/>
    </row>
    <row r="62" spans="1:17" s="29" customFormat="1" x14ac:dyDescent="0.2">
      <c r="A62" s="2"/>
      <c r="B62" s="455"/>
      <c r="C62" s="456"/>
      <c r="D62" s="456"/>
      <c r="E62" s="456"/>
      <c r="F62" s="456"/>
      <c r="G62" s="457"/>
      <c r="H62" s="155"/>
      <c r="I62" s="155"/>
      <c r="J62" s="151"/>
      <c r="K62" s="245"/>
      <c r="L62" s="152"/>
      <c r="M62" s="26"/>
      <c r="N62" s="238">
        <f t="shared" si="0"/>
        <v>0</v>
      </c>
      <c r="O62" s="234"/>
      <c r="P62" s="242">
        <f t="shared" si="3"/>
        <v>0</v>
      </c>
      <c r="Q62" s="190"/>
    </row>
    <row r="63" spans="1:17" s="37" customFormat="1" ht="15.75" x14ac:dyDescent="0.2">
      <c r="A63" s="2"/>
      <c r="B63" s="455"/>
      <c r="C63" s="456"/>
      <c r="D63" s="456"/>
      <c r="E63" s="456"/>
      <c r="F63" s="456"/>
      <c r="G63" s="457"/>
      <c r="H63" s="155"/>
      <c r="I63" s="155"/>
      <c r="J63" s="151"/>
      <c r="K63" s="245"/>
      <c r="L63" s="152"/>
      <c r="M63" s="26"/>
      <c r="N63" s="238">
        <f t="shared" si="0"/>
        <v>0</v>
      </c>
      <c r="O63" s="234"/>
      <c r="P63" s="242">
        <f t="shared" si="3"/>
        <v>0</v>
      </c>
      <c r="Q63" s="219"/>
    </row>
    <row r="64" spans="1:17" s="25" customFormat="1" ht="15.75" x14ac:dyDescent="0.2">
      <c r="A64" s="2"/>
      <c r="B64" s="455"/>
      <c r="C64" s="456"/>
      <c r="D64" s="456"/>
      <c r="E64" s="456"/>
      <c r="F64" s="456"/>
      <c r="G64" s="457"/>
      <c r="H64" s="155"/>
      <c r="I64" s="155"/>
      <c r="J64" s="151"/>
      <c r="K64" s="245"/>
      <c r="L64" s="152"/>
      <c r="M64" s="26"/>
      <c r="N64" s="238">
        <f t="shared" si="0"/>
        <v>0</v>
      </c>
      <c r="O64" s="234"/>
      <c r="P64" s="242">
        <f t="shared" si="3"/>
        <v>0</v>
      </c>
      <c r="Q64" s="219"/>
    </row>
    <row r="65" spans="1:17" s="8" customFormat="1" x14ac:dyDescent="0.2">
      <c r="A65" s="2"/>
      <c r="B65" s="455"/>
      <c r="C65" s="456"/>
      <c r="D65" s="456"/>
      <c r="E65" s="456"/>
      <c r="F65" s="456"/>
      <c r="G65" s="457"/>
      <c r="H65" s="155"/>
      <c r="I65" s="155"/>
      <c r="J65" s="151"/>
      <c r="K65" s="245"/>
      <c r="L65" s="152"/>
      <c r="M65" s="26"/>
      <c r="N65" s="238">
        <f t="shared" si="0"/>
        <v>0</v>
      </c>
      <c r="O65" s="234"/>
      <c r="P65" s="242">
        <f t="shared" si="3"/>
        <v>0</v>
      </c>
      <c r="Q65" s="30"/>
    </row>
    <row r="66" spans="1:17" s="25" customFormat="1" ht="15.75" x14ac:dyDescent="0.2">
      <c r="A66" s="2"/>
      <c r="B66" s="455"/>
      <c r="C66" s="456"/>
      <c r="D66" s="456"/>
      <c r="E66" s="456"/>
      <c r="F66" s="456"/>
      <c r="G66" s="457"/>
      <c r="H66" s="155"/>
      <c r="I66" s="155"/>
      <c r="J66" s="151"/>
      <c r="K66" s="245"/>
      <c r="L66" s="152"/>
      <c r="M66" s="26"/>
      <c r="N66" s="238">
        <f t="shared" si="0"/>
        <v>0</v>
      </c>
      <c r="O66" s="234"/>
      <c r="P66" s="242">
        <f t="shared" si="3"/>
        <v>0</v>
      </c>
      <c r="Q66" s="219"/>
    </row>
    <row r="67" spans="1:17" s="29" customFormat="1" x14ac:dyDescent="0.2">
      <c r="A67" s="2"/>
      <c r="B67" s="455"/>
      <c r="C67" s="456"/>
      <c r="D67" s="456"/>
      <c r="E67" s="456"/>
      <c r="F67" s="456"/>
      <c r="G67" s="457"/>
      <c r="H67" s="155"/>
      <c r="I67" s="155"/>
      <c r="J67" s="151"/>
      <c r="K67" s="245"/>
      <c r="L67" s="152"/>
      <c r="M67" s="26"/>
      <c r="N67" s="238">
        <f t="shared" si="0"/>
        <v>0</v>
      </c>
      <c r="O67" s="234"/>
      <c r="P67" s="242">
        <f t="shared" si="3"/>
        <v>0</v>
      </c>
      <c r="Q67" s="190"/>
    </row>
    <row r="68" spans="1:17" s="25" customFormat="1" ht="15.75" x14ac:dyDescent="0.2">
      <c r="A68" s="2"/>
      <c r="B68" s="455"/>
      <c r="C68" s="456"/>
      <c r="D68" s="456"/>
      <c r="E68" s="456"/>
      <c r="F68" s="456"/>
      <c r="G68" s="457"/>
      <c r="H68" s="155"/>
      <c r="I68" s="155"/>
      <c r="J68" s="151"/>
      <c r="K68" s="245"/>
      <c r="L68" s="152"/>
      <c r="M68" s="26"/>
      <c r="N68" s="238">
        <f t="shared" si="0"/>
        <v>0</v>
      </c>
      <c r="O68" s="234"/>
      <c r="P68" s="242">
        <f t="shared" si="3"/>
        <v>0</v>
      </c>
      <c r="Q68" s="219"/>
    </row>
    <row r="69" spans="1:17" s="29" customFormat="1" x14ac:dyDescent="0.2">
      <c r="A69" s="2"/>
      <c r="B69" s="455"/>
      <c r="C69" s="456"/>
      <c r="D69" s="456"/>
      <c r="E69" s="456"/>
      <c r="F69" s="456"/>
      <c r="G69" s="457"/>
      <c r="H69" s="155"/>
      <c r="I69" s="155"/>
      <c r="J69" s="151"/>
      <c r="K69" s="245"/>
      <c r="L69" s="152"/>
      <c r="M69" s="26"/>
      <c r="N69" s="238">
        <f t="shared" si="0"/>
        <v>0</v>
      </c>
      <c r="O69" s="234"/>
      <c r="P69" s="242">
        <f t="shared" si="3"/>
        <v>0</v>
      </c>
      <c r="Q69" s="190"/>
    </row>
    <row r="70" spans="1:17" s="29" customFormat="1" x14ac:dyDescent="0.2">
      <c r="A70" s="2"/>
      <c r="B70" s="455"/>
      <c r="C70" s="456"/>
      <c r="D70" s="456"/>
      <c r="E70" s="456"/>
      <c r="F70" s="456"/>
      <c r="G70" s="457"/>
      <c r="H70" s="155"/>
      <c r="I70" s="155"/>
      <c r="J70" s="151"/>
      <c r="K70" s="245"/>
      <c r="L70" s="152"/>
      <c r="M70" s="26"/>
      <c r="N70" s="238">
        <f t="shared" ref="N70:N132" si="4">IF(M70="Yes",J70,0)</f>
        <v>0</v>
      </c>
      <c r="O70" s="234"/>
      <c r="P70" s="242">
        <f t="shared" si="3"/>
        <v>0</v>
      </c>
      <c r="Q70" s="190"/>
    </row>
    <row r="71" spans="1:17" s="29" customFormat="1" x14ac:dyDescent="0.2">
      <c r="A71" s="2"/>
      <c r="B71" s="455"/>
      <c r="C71" s="456"/>
      <c r="D71" s="456"/>
      <c r="E71" s="456"/>
      <c r="F71" s="456"/>
      <c r="G71" s="457"/>
      <c r="H71" s="155"/>
      <c r="I71" s="155"/>
      <c r="J71" s="151"/>
      <c r="K71" s="245"/>
      <c r="L71" s="152"/>
      <c r="M71" s="26"/>
      <c r="N71" s="238">
        <f t="shared" si="4"/>
        <v>0</v>
      </c>
      <c r="O71" s="234"/>
      <c r="P71" s="242">
        <f t="shared" si="3"/>
        <v>0</v>
      </c>
      <c r="Q71" s="190"/>
    </row>
    <row r="72" spans="1:17" s="29" customFormat="1" x14ac:dyDescent="0.2">
      <c r="A72" s="2"/>
      <c r="B72" s="455"/>
      <c r="C72" s="456"/>
      <c r="D72" s="456"/>
      <c r="E72" s="456"/>
      <c r="F72" s="456"/>
      <c r="G72" s="457"/>
      <c r="H72" s="155"/>
      <c r="I72" s="155"/>
      <c r="J72" s="151"/>
      <c r="K72" s="245"/>
      <c r="L72" s="152"/>
      <c r="M72" s="26"/>
      <c r="N72" s="238">
        <f t="shared" si="4"/>
        <v>0</v>
      </c>
      <c r="O72" s="234"/>
      <c r="P72" s="242">
        <f t="shared" si="3"/>
        <v>0</v>
      </c>
      <c r="Q72" s="190"/>
    </row>
    <row r="73" spans="1:17" s="29" customFormat="1" x14ac:dyDescent="0.2">
      <c r="A73" s="2"/>
      <c r="B73" s="455"/>
      <c r="C73" s="456"/>
      <c r="D73" s="456"/>
      <c r="E73" s="456"/>
      <c r="F73" s="456"/>
      <c r="G73" s="457"/>
      <c r="H73" s="155"/>
      <c r="I73" s="155"/>
      <c r="J73" s="151"/>
      <c r="K73" s="245"/>
      <c r="L73" s="152"/>
      <c r="M73" s="26"/>
      <c r="N73" s="238">
        <f t="shared" si="4"/>
        <v>0</v>
      </c>
      <c r="O73" s="234"/>
      <c r="P73" s="242">
        <f t="shared" si="3"/>
        <v>0</v>
      </c>
      <c r="Q73" s="190"/>
    </row>
    <row r="74" spans="1:17" s="25" customFormat="1" ht="15.75" x14ac:dyDescent="0.2">
      <c r="A74" s="2"/>
      <c r="B74" s="455"/>
      <c r="C74" s="456"/>
      <c r="D74" s="456"/>
      <c r="E74" s="456"/>
      <c r="F74" s="456"/>
      <c r="G74" s="457"/>
      <c r="H74" s="155"/>
      <c r="I74" s="155"/>
      <c r="J74" s="151"/>
      <c r="K74" s="245"/>
      <c r="L74" s="152"/>
      <c r="M74" s="26"/>
      <c r="N74" s="238">
        <f t="shared" si="4"/>
        <v>0</v>
      </c>
      <c r="O74" s="234"/>
      <c r="P74" s="242">
        <f t="shared" si="3"/>
        <v>0</v>
      </c>
      <c r="Q74" s="219"/>
    </row>
    <row r="75" spans="1:17" s="29" customFormat="1" x14ac:dyDescent="0.2">
      <c r="A75" s="2"/>
      <c r="B75" s="455"/>
      <c r="C75" s="456"/>
      <c r="D75" s="456"/>
      <c r="E75" s="456"/>
      <c r="F75" s="456"/>
      <c r="G75" s="457"/>
      <c r="H75" s="155"/>
      <c r="I75" s="155"/>
      <c r="J75" s="151"/>
      <c r="K75" s="245"/>
      <c r="L75" s="152"/>
      <c r="M75" s="26"/>
      <c r="N75" s="238">
        <f t="shared" si="4"/>
        <v>0</v>
      </c>
      <c r="O75" s="234"/>
      <c r="P75" s="242">
        <f t="shared" si="3"/>
        <v>0</v>
      </c>
      <c r="Q75" s="190"/>
    </row>
    <row r="76" spans="1:17" s="29" customFormat="1" x14ac:dyDescent="0.2">
      <c r="A76" s="2"/>
      <c r="B76" s="455"/>
      <c r="C76" s="456"/>
      <c r="D76" s="456"/>
      <c r="E76" s="456"/>
      <c r="F76" s="456"/>
      <c r="G76" s="457"/>
      <c r="H76" s="155"/>
      <c r="I76" s="155"/>
      <c r="J76" s="151"/>
      <c r="K76" s="245"/>
      <c r="L76" s="152"/>
      <c r="M76" s="26"/>
      <c r="N76" s="238">
        <f t="shared" si="4"/>
        <v>0</v>
      </c>
      <c r="O76" s="234"/>
      <c r="P76" s="242">
        <f t="shared" si="3"/>
        <v>0</v>
      </c>
      <c r="Q76" s="190"/>
    </row>
    <row r="77" spans="1:17" s="29" customFormat="1" x14ac:dyDescent="0.2">
      <c r="A77" s="2"/>
      <c r="B77" s="455"/>
      <c r="C77" s="456"/>
      <c r="D77" s="456"/>
      <c r="E77" s="456"/>
      <c r="F77" s="456"/>
      <c r="G77" s="457"/>
      <c r="H77" s="155"/>
      <c r="I77" s="155"/>
      <c r="J77" s="151"/>
      <c r="K77" s="245"/>
      <c r="L77" s="152"/>
      <c r="M77" s="26"/>
      <c r="N77" s="238">
        <f t="shared" si="4"/>
        <v>0</v>
      </c>
      <c r="O77" s="234"/>
      <c r="P77" s="242">
        <f t="shared" si="3"/>
        <v>0</v>
      </c>
      <c r="Q77" s="190"/>
    </row>
    <row r="78" spans="1:17" s="29" customFormat="1" x14ac:dyDescent="0.2">
      <c r="A78" s="2"/>
      <c r="B78" s="455"/>
      <c r="C78" s="456"/>
      <c r="D78" s="456"/>
      <c r="E78" s="456"/>
      <c r="F78" s="456"/>
      <c r="G78" s="457"/>
      <c r="H78" s="155"/>
      <c r="I78" s="155"/>
      <c r="J78" s="151"/>
      <c r="K78" s="245"/>
      <c r="L78" s="152"/>
      <c r="M78" s="26"/>
      <c r="N78" s="238">
        <f t="shared" si="4"/>
        <v>0</v>
      </c>
      <c r="O78" s="234"/>
      <c r="P78" s="242">
        <f t="shared" si="3"/>
        <v>0</v>
      </c>
      <c r="Q78" s="190"/>
    </row>
    <row r="79" spans="1:17" s="25" customFormat="1" ht="15.75" x14ac:dyDescent="0.2">
      <c r="A79" s="2"/>
      <c r="B79" s="455"/>
      <c r="C79" s="456"/>
      <c r="D79" s="456"/>
      <c r="E79" s="456"/>
      <c r="F79" s="456"/>
      <c r="G79" s="457"/>
      <c r="H79" s="155"/>
      <c r="I79" s="155"/>
      <c r="J79" s="151"/>
      <c r="K79" s="245"/>
      <c r="L79" s="152"/>
      <c r="M79" s="26"/>
      <c r="N79" s="238">
        <f t="shared" si="4"/>
        <v>0</v>
      </c>
      <c r="O79" s="234"/>
      <c r="P79" s="242">
        <f t="shared" si="3"/>
        <v>0</v>
      </c>
      <c r="Q79" s="219"/>
    </row>
    <row r="80" spans="1:17" s="29" customFormat="1" x14ac:dyDescent="0.2">
      <c r="A80" s="2"/>
      <c r="B80" s="455"/>
      <c r="C80" s="456"/>
      <c r="D80" s="456"/>
      <c r="E80" s="456"/>
      <c r="F80" s="456"/>
      <c r="G80" s="457"/>
      <c r="H80" s="155"/>
      <c r="I80" s="155"/>
      <c r="J80" s="151"/>
      <c r="K80" s="245"/>
      <c r="L80" s="152"/>
      <c r="M80" s="26"/>
      <c r="N80" s="238">
        <f t="shared" si="4"/>
        <v>0</v>
      </c>
      <c r="O80" s="234"/>
      <c r="P80" s="242">
        <f t="shared" si="3"/>
        <v>0</v>
      </c>
      <c r="Q80" s="190"/>
    </row>
    <row r="81" spans="1:17" s="29" customFormat="1" x14ac:dyDescent="0.2">
      <c r="A81" s="2"/>
      <c r="B81" s="455"/>
      <c r="C81" s="456"/>
      <c r="D81" s="456"/>
      <c r="E81" s="456"/>
      <c r="F81" s="456"/>
      <c r="G81" s="457"/>
      <c r="H81" s="155"/>
      <c r="I81" s="155"/>
      <c r="J81" s="151"/>
      <c r="K81" s="245"/>
      <c r="L81" s="152"/>
      <c r="M81" s="26"/>
      <c r="N81" s="238">
        <f t="shared" si="4"/>
        <v>0</v>
      </c>
      <c r="O81" s="234"/>
      <c r="P81" s="242">
        <f t="shared" si="3"/>
        <v>0</v>
      </c>
      <c r="Q81" s="190"/>
    </row>
    <row r="82" spans="1:17" s="29" customFormat="1" x14ac:dyDescent="0.2">
      <c r="A82" s="2"/>
      <c r="B82" s="455"/>
      <c r="C82" s="456"/>
      <c r="D82" s="456"/>
      <c r="E82" s="456"/>
      <c r="F82" s="456"/>
      <c r="G82" s="457"/>
      <c r="H82" s="155"/>
      <c r="I82" s="155"/>
      <c r="J82" s="151"/>
      <c r="K82" s="245"/>
      <c r="L82" s="152"/>
      <c r="M82" s="26"/>
      <c r="N82" s="238">
        <f t="shared" si="4"/>
        <v>0</v>
      </c>
      <c r="O82" s="234"/>
      <c r="P82" s="242">
        <f t="shared" si="3"/>
        <v>0</v>
      </c>
      <c r="Q82" s="190"/>
    </row>
    <row r="83" spans="1:17" s="25" customFormat="1" ht="15.75" x14ac:dyDescent="0.2">
      <c r="A83" s="2"/>
      <c r="B83" s="455"/>
      <c r="C83" s="456"/>
      <c r="D83" s="456"/>
      <c r="E83" s="456"/>
      <c r="F83" s="456"/>
      <c r="G83" s="457"/>
      <c r="H83" s="155"/>
      <c r="I83" s="155"/>
      <c r="J83" s="151"/>
      <c r="K83" s="245"/>
      <c r="L83" s="152"/>
      <c r="M83" s="26"/>
      <c r="N83" s="238">
        <f t="shared" si="4"/>
        <v>0</v>
      </c>
      <c r="O83" s="234"/>
      <c r="P83" s="242">
        <f t="shared" si="3"/>
        <v>0</v>
      </c>
      <c r="Q83" s="219"/>
    </row>
    <row r="84" spans="1:17" s="25" customFormat="1" ht="15.75" x14ac:dyDescent="0.2">
      <c r="A84" s="2"/>
      <c r="B84" s="455"/>
      <c r="C84" s="456"/>
      <c r="D84" s="456"/>
      <c r="E84" s="456"/>
      <c r="F84" s="456"/>
      <c r="G84" s="457"/>
      <c r="H84" s="155"/>
      <c r="I84" s="155"/>
      <c r="J84" s="151"/>
      <c r="K84" s="245"/>
      <c r="L84" s="152"/>
      <c r="M84" s="26"/>
      <c r="N84" s="238">
        <f t="shared" si="4"/>
        <v>0</v>
      </c>
      <c r="O84" s="234"/>
      <c r="P84" s="242">
        <f t="shared" si="3"/>
        <v>0</v>
      </c>
      <c r="Q84" s="219"/>
    </row>
    <row r="85" spans="1:17" s="27" customFormat="1" x14ac:dyDescent="0.2">
      <c r="A85" s="2"/>
      <c r="B85" s="455"/>
      <c r="C85" s="456"/>
      <c r="D85" s="456"/>
      <c r="E85" s="456"/>
      <c r="F85" s="456"/>
      <c r="G85" s="457"/>
      <c r="H85" s="155"/>
      <c r="I85" s="155"/>
      <c r="J85" s="151"/>
      <c r="K85" s="245"/>
      <c r="L85" s="152"/>
      <c r="M85" s="26"/>
      <c r="N85" s="238">
        <f t="shared" si="4"/>
        <v>0</v>
      </c>
      <c r="O85" s="234"/>
      <c r="P85" s="242">
        <f t="shared" si="3"/>
        <v>0</v>
      </c>
      <c r="Q85" s="190"/>
    </row>
    <row r="86" spans="1:17" s="27" customFormat="1" x14ac:dyDescent="0.2">
      <c r="A86" s="2"/>
      <c r="B86" s="455"/>
      <c r="C86" s="456"/>
      <c r="D86" s="456"/>
      <c r="E86" s="456"/>
      <c r="F86" s="456"/>
      <c r="G86" s="457"/>
      <c r="H86" s="155"/>
      <c r="I86" s="155"/>
      <c r="J86" s="151"/>
      <c r="K86" s="245"/>
      <c r="L86" s="152"/>
      <c r="M86" s="26"/>
      <c r="N86" s="240">
        <f t="shared" si="4"/>
        <v>0</v>
      </c>
      <c r="O86" s="234"/>
      <c r="P86" s="242">
        <f t="shared" si="3"/>
        <v>0</v>
      </c>
      <c r="Q86" s="190"/>
    </row>
    <row r="87" spans="1:17" s="25" customFormat="1" ht="39" customHeight="1" x14ac:dyDescent="0.2">
      <c r="A87" s="38">
        <v>4</v>
      </c>
      <c r="B87" s="497" t="s">
        <v>4</v>
      </c>
      <c r="C87" s="498"/>
      <c r="D87" s="498"/>
      <c r="E87" s="498"/>
      <c r="F87" s="498"/>
      <c r="G87" s="499"/>
      <c r="H87" s="39"/>
      <c r="I87" s="39"/>
      <c r="J87" s="40">
        <f>J88+J109+J130</f>
        <v>0</v>
      </c>
      <c r="K87" s="40"/>
      <c r="L87" s="41"/>
      <c r="M87" s="34"/>
      <c r="N87" s="33">
        <f>SUM(N88:N151)</f>
        <v>0</v>
      </c>
      <c r="O87" s="221">
        <f>SUM(O88:O151)</f>
        <v>0</v>
      </c>
      <c r="P87" s="33">
        <f>N87+O87</f>
        <v>0</v>
      </c>
      <c r="Q87" s="34"/>
    </row>
    <row r="88" spans="1:17" s="27" customFormat="1" ht="39" customHeight="1" x14ac:dyDescent="0.2">
      <c r="A88" s="18" t="s">
        <v>5</v>
      </c>
      <c r="B88" s="476" t="s">
        <v>16</v>
      </c>
      <c r="C88" s="477"/>
      <c r="D88" s="477"/>
      <c r="E88" s="477"/>
      <c r="F88" s="477"/>
      <c r="G88" s="478"/>
      <c r="H88" s="19"/>
      <c r="I88" s="19"/>
      <c r="J88" s="22">
        <f>SUM(J89:J108)</f>
        <v>0</v>
      </c>
      <c r="K88" s="22"/>
      <c r="L88" s="23"/>
      <c r="M88" s="23"/>
      <c r="N88" s="23"/>
      <c r="O88" s="235"/>
      <c r="P88" s="23"/>
      <c r="Q88" s="23"/>
    </row>
    <row r="89" spans="1:17" s="27" customFormat="1" x14ac:dyDescent="0.2">
      <c r="A89" s="2"/>
      <c r="B89" s="473"/>
      <c r="C89" s="474"/>
      <c r="D89" s="474"/>
      <c r="E89" s="474"/>
      <c r="F89" s="474"/>
      <c r="G89" s="475"/>
      <c r="H89" s="157"/>
      <c r="I89" s="157"/>
      <c r="J89" s="151"/>
      <c r="K89" s="321"/>
      <c r="L89" s="152"/>
      <c r="M89" s="26"/>
      <c r="N89" s="238">
        <f t="shared" si="4"/>
        <v>0</v>
      </c>
      <c r="O89" s="234"/>
      <c r="P89" s="239">
        <f>N89+O89</f>
        <v>0</v>
      </c>
      <c r="Q89" s="190"/>
    </row>
    <row r="90" spans="1:17" s="27" customFormat="1" x14ac:dyDescent="0.2">
      <c r="A90" s="2"/>
      <c r="B90" s="473"/>
      <c r="C90" s="474"/>
      <c r="D90" s="474"/>
      <c r="E90" s="474"/>
      <c r="F90" s="474"/>
      <c r="G90" s="475"/>
      <c r="H90" s="157"/>
      <c r="I90" s="157"/>
      <c r="J90" s="151"/>
      <c r="K90" s="321"/>
      <c r="L90" s="152"/>
      <c r="M90" s="26"/>
      <c r="N90" s="238">
        <f t="shared" si="4"/>
        <v>0</v>
      </c>
      <c r="O90" s="234"/>
      <c r="P90" s="239">
        <f t="shared" ref="P90:P108" si="5">N90+O90</f>
        <v>0</v>
      </c>
      <c r="Q90" s="190"/>
    </row>
    <row r="91" spans="1:17" s="27" customFormat="1" x14ac:dyDescent="0.2">
      <c r="A91" s="2"/>
      <c r="B91" s="455"/>
      <c r="C91" s="456"/>
      <c r="D91" s="456"/>
      <c r="E91" s="456"/>
      <c r="F91" s="456"/>
      <c r="G91" s="457"/>
      <c r="H91" s="155"/>
      <c r="I91" s="155"/>
      <c r="J91" s="151"/>
      <c r="K91" s="321"/>
      <c r="L91" s="152"/>
      <c r="M91" s="26"/>
      <c r="N91" s="238">
        <f t="shared" si="4"/>
        <v>0</v>
      </c>
      <c r="O91" s="234"/>
      <c r="P91" s="239">
        <f t="shared" si="5"/>
        <v>0</v>
      </c>
      <c r="Q91" s="190"/>
    </row>
    <row r="92" spans="1:17" s="27" customFormat="1" x14ac:dyDescent="0.2">
      <c r="A92" s="2"/>
      <c r="B92" s="455"/>
      <c r="C92" s="456"/>
      <c r="D92" s="456"/>
      <c r="E92" s="456"/>
      <c r="F92" s="456"/>
      <c r="G92" s="457"/>
      <c r="H92" s="155"/>
      <c r="I92" s="155"/>
      <c r="J92" s="151"/>
      <c r="K92" s="321"/>
      <c r="L92" s="152"/>
      <c r="M92" s="26"/>
      <c r="N92" s="238">
        <f t="shared" si="4"/>
        <v>0</v>
      </c>
      <c r="O92" s="234"/>
      <c r="P92" s="239">
        <f t="shared" si="5"/>
        <v>0</v>
      </c>
      <c r="Q92" s="190"/>
    </row>
    <row r="93" spans="1:17" s="25" customFormat="1" ht="15.75" x14ac:dyDescent="0.2">
      <c r="A93" s="2"/>
      <c r="B93" s="455"/>
      <c r="C93" s="456"/>
      <c r="D93" s="456"/>
      <c r="E93" s="456"/>
      <c r="F93" s="456"/>
      <c r="G93" s="457"/>
      <c r="H93" s="155"/>
      <c r="I93" s="155"/>
      <c r="J93" s="151"/>
      <c r="K93" s="321"/>
      <c r="L93" s="152"/>
      <c r="M93" s="26"/>
      <c r="N93" s="238">
        <f t="shared" si="4"/>
        <v>0</v>
      </c>
      <c r="O93" s="234"/>
      <c r="P93" s="239">
        <f t="shared" si="5"/>
        <v>0</v>
      </c>
      <c r="Q93" s="219"/>
    </row>
    <row r="94" spans="1:17" s="27" customFormat="1" x14ac:dyDescent="0.2">
      <c r="A94" s="2"/>
      <c r="B94" s="455"/>
      <c r="C94" s="456"/>
      <c r="D94" s="456"/>
      <c r="E94" s="456"/>
      <c r="F94" s="456"/>
      <c r="G94" s="457"/>
      <c r="H94" s="155"/>
      <c r="I94" s="155"/>
      <c r="J94" s="151"/>
      <c r="K94" s="321"/>
      <c r="L94" s="152"/>
      <c r="M94" s="26"/>
      <c r="N94" s="238">
        <f t="shared" si="4"/>
        <v>0</v>
      </c>
      <c r="O94" s="234"/>
      <c r="P94" s="239">
        <f t="shared" si="5"/>
        <v>0</v>
      </c>
      <c r="Q94" s="190"/>
    </row>
    <row r="95" spans="1:17" s="27" customFormat="1" x14ac:dyDescent="0.2">
      <c r="A95" s="2"/>
      <c r="B95" s="455"/>
      <c r="C95" s="456"/>
      <c r="D95" s="456"/>
      <c r="E95" s="456"/>
      <c r="F95" s="456"/>
      <c r="G95" s="457"/>
      <c r="H95" s="155"/>
      <c r="I95" s="155"/>
      <c r="J95" s="151"/>
      <c r="K95" s="321"/>
      <c r="L95" s="152"/>
      <c r="M95" s="26"/>
      <c r="N95" s="238">
        <f t="shared" si="4"/>
        <v>0</v>
      </c>
      <c r="O95" s="234"/>
      <c r="P95" s="239">
        <f t="shared" si="5"/>
        <v>0</v>
      </c>
      <c r="Q95" s="190"/>
    </row>
    <row r="96" spans="1:17" s="27" customFormat="1" x14ac:dyDescent="0.2">
      <c r="A96" s="2"/>
      <c r="B96" s="455"/>
      <c r="C96" s="456"/>
      <c r="D96" s="456"/>
      <c r="E96" s="456"/>
      <c r="F96" s="456"/>
      <c r="G96" s="457"/>
      <c r="H96" s="155"/>
      <c r="I96" s="155"/>
      <c r="J96" s="151"/>
      <c r="K96" s="321"/>
      <c r="L96" s="152"/>
      <c r="M96" s="26"/>
      <c r="N96" s="238">
        <f t="shared" si="4"/>
        <v>0</v>
      </c>
      <c r="O96" s="234"/>
      <c r="P96" s="239">
        <f t="shared" si="5"/>
        <v>0</v>
      </c>
      <c r="Q96" s="190"/>
    </row>
    <row r="97" spans="1:17" s="25" customFormat="1" ht="15.75" x14ac:dyDescent="0.2">
      <c r="A97" s="2"/>
      <c r="B97" s="455"/>
      <c r="C97" s="456"/>
      <c r="D97" s="456"/>
      <c r="E97" s="456"/>
      <c r="F97" s="456"/>
      <c r="G97" s="457"/>
      <c r="H97" s="155"/>
      <c r="I97" s="155"/>
      <c r="J97" s="151"/>
      <c r="K97" s="321"/>
      <c r="L97" s="152"/>
      <c r="M97" s="26"/>
      <c r="N97" s="238">
        <f t="shared" si="4"/>
        <v>0</v>
      </c>
      <c r="O97" s="234"/>
      <c r="P97" s="239">
        <f t="shared" si="5"/>
        <v>0</v>
      </c>
      <c r="Q97" s="219"/>
    </row>
    <row r="98" spans="1:17" s="29" customFormat="1" x14ac:dyDescent="0.2">
      <c r="A98" s="2"/>
      <c r="B98" s="455"/>
      <c r="C98" s="456"/>
      <c r="D98" s="456"/>
      <c r="E98" s="456"/>
      <c r="F98" s="456"/>
      <c r="G98" s="457"/>
      <c r="H98" s="155"/>
      <c r="I98" s="155"/>
      <c r="J98" s="151"/>
      <c r="K98" s="321"/>
      <c r="L98" s="152"/>
      <c r="M98" s="26"/>
      <c r="N98" s="238">
        <f t="shared" si="4"/>
        <v>0</v>
      </c>
      <c r="O98" s="234"/>
      <c r="P98" s="239">
        <f t="shared" si="5"/>
        <v>0</v>
      </c>
      <c r="Q98" s="190"/>
    </row>
    <row r="99" spans="1:17" s="29" customFormat="1" x14ac:dyDescent="0.2">
      <c r="A99" s="2"/>
      <c r="B99" s="455"/>
      <c r="C99" s="456"/>
      <c r="D99" s="456"/>
      <c r="E99" s="456"/>
      <c r="F99" s="456"/>
      <c r="G99" s="457"/>
      <c r="H99" s="155"/>
      <c r="I99" s="155"/>
      <c r="J99" s="151"/>
      <c r="K99" s="321"/>
      <c r="L99" s="152"/>
      <c r="M99" s="26"/>
      <c r="N99" s="238">
        <f t="shared" si="4"/>
        <v>0</v>
      </c>
      <c r="O99" s="234"/>
      <c r="P99" s="239">
        <f t="shared" si="5"/>
        <v>0</v>
      </c>
      <c r="Q99" s="190"/>
    </row>
    <row r="100" spans="1:17" s="27" customFormat="1" x14ac:dyDescent="0.2">
      <c r="A100" s="2"/>
      <c r="B100" s="455"/>
      <c r="C100" s="456"/>
      <c r="D100" s="456"/>
      <c r="E100" s="456"/>
      <c r="F100" s="456"/>
      <c r="G100" s="457"/>
      <c r="H100" s="155"/>
      <c r="I100" s="155"/>
      <c r="J100" s="151"/>
      <c r="K100" s="321"/>
      <c r="L100" s="152"/>
      <c r="M100" s="26"/>
      <c r="N100" s="238">
        <f t="shared" si="4"/>
        <v>0</v>
      </c>
      <c r="O100" s="234"/>
      <c r="P100" s="239">
        <f t="shared" si="5"/>
        <v>0</v>
      </c>
      <c r="Q100" s="190"/>
    </row>
    <row r="101" spans="1:17" s="27" customFormat="1" x14ac:dyDescent="0.2">
      <c r="A101" s="2"/>
      <c r="B101" s="455"/>
      <c r="C101" s="456"/>
      <c r="D101" s="456"/>
      <c r="E101" s="456"/>
      <c r="F101" s="456"/>
      <c r="G101" s="457"/>
      <c r="H101" s="155"/>
      <c r="I101" s="155"/>
      <c r="J101" s="151"/>
      <c r="K101" s="321"/>
      <c r="L101" s="152"/>
      <c r="M101" s="26"/>
      <c r="N101" s="238">
        <f t="shared" si="4"/>
        <v>0</v>
      </c>
      <c r="O101" s="234"/>
      <c r="P101" s="239">
        <f t="shared" si="5"/>
        <v>0</v>
      </c>
      <c r="Q101" s="190"/>
    </row>
    <row r="102" spans="1:17" s="27" customFormat="1" x14ac:dyDescent="0.2">
      <c r="A102" s="2"/>
      <c r="B102" s="455"/>
      <c r="C102" s="456"/>
      <c r="D102" s="456"/>
      <c r="E102" s="456"/>
      <c r="F102" s="456"/>
      <c r="G102" s="457"/>
      <c r="H102" s="155"/>
      <c r="I102" s="155"/>
      <c r="J102" s="151"/>
      <c r="K102" s="321"/>
      <c r="L102" s="152"/>
      <c r="M102" s="26"/>
      <c r="N102" s="238">
        <f t="shared" si="4"/>
        <v>0</v>
      </c>
      <c r="O102" s="234"/>
      <c r="P102" s="239">
        <f t="shared" si="5"/>
        <v>0</v>
      </c>
      <c r="Q102" s="190"/>
    </row>
    <row r="103" spans="1:17" s="25" customFormat="1" ht="15.75" x14ac:dyDescent="0.2">
      <c r="A103" s="2"/>
      <c r="B103" s="455"/>
      <c r="C103" s="456"/>
      <c r="D103" s="456"/>
      <c r="E103" s="456"/>
      <c r="F103" s="456"/>
      <c r="G103" s="457"/>
      <c r="H103" s="155"/>
      <c r="I103" s="155"/>
      <c r="J103" s="151"/>
      <c r="K103" s="321"/>
      <c r="L103" s="152"/>
      <c r="M103" s="26"/>
      <c r="N103" s="238">
        <f t="shared" si="4"/>
        <v>0</v>
      </c>
      <c r="O103" s="234"/>
      <c r="P103" s="239">
        <f t="shared" si="5"/>
        <v>0</v>
      </c>
      <c r="Q103" s="219"/>
    </row>
    <row r="104" spans="1:17" s="29" customFormat="1" x14ac:dyDescent="0.2">
      <c r="A104" s="2"/>
      <c r="B104" s="455"/>
      <c r="C104" s="456"/>
      <c r="D104" s="456"/>
      <c r="E104" s="456"/>
      <c r="F104" s="456"/>
      <c r="G104" s="457"/>
      <c r="H104" s="155"/>
      <c r="I104" s="155"/>
      <c r="J104" s="151"/>
      <c r="K104" s="321"/>
      <c r="L104" s="152"/>
      <c r="M104" s="26"/>
      <c r="N104" s="238">
        <f t="shared" si="4"/>
        <v>0</v>
      </c>
      <c r="O104" s="234"/>
      <c r="P104" s="239">
        <f t="shared" si="5"/>
        <v>0</v>
      </c>
      <c r="Q104" s="190"/>
    </row>
    <row r="105" spans="1:17" s="29" customFormat="1" x14ac:dyDescent="0.2">
      <c r="A105" s="2"/>
      <c r="B105" s="455"/>
      <c r="C105" s="456"/>
      <c r="D105" s="456"/>
      <c r="E105" s="456"/>
      <c r="F105" s="456"/>
      <c r="G105" s="457"/>
      <c r="H105" s="155"/>
      <c r="I105" s="155"/>
      <c r="J105" s="151"/>
      <c r="K105" s="321"/>
      <c r="L105" s="152"/>
      <c r="M105" s="26"/>
      <c r="N105" s="238">
        <f t="shared" si="4"/>
        <v>0</v>
      </c>
      <c r="O105" s="234"/>
      <c r="P105" s="239">
        <f t="shared" si="5"/>
        <v>0</v>
      </c>
      <c r="Q105" s="190"/>
    </row>
    <row r="106" spans="1:17" s="25" customFormat="1" ht="15.75" x14ac:dyDescent="0.2">
      <c r="A106" s="2"/>
      <c r="B106" s="455"/>
      <c r="C106" s="456"/>
      <c r="D106" s="456"/>
      <c r="E106" s="456"/>
      <c r="F106" s="456"/>
      <c r="G106" s="457"/>
      <c r="H106" s="155"/>
      <c r="I106" s="155"/>
      <c r="J106" s="151"/>
      <c r="K106" s="321"/>
      <c r="L106" s="152"/>
      <c r="M106" s="26"/>
      <c r="N106" s="238">
        <f t="shared" si="4"/>
        <v>0</v>
      </c>
      <c r="O106" s="234"/>
      <c r="P106" s="239">
        <f t="shared" si="5"/>
        <v>0</v>
      </c>
      <c r="Q106" s="219"/>
    </row>
    <row r="107" spans="1:17" s="25" customFormat="1" ht="15.75" x14ac:dyDescent="0.2">
      <c r="A107" s="2"/>
      <c r="B107" s="455"/>
      <c r="C107" s="456"/>
      <c r="D107" s="456"/>
      <c r="E107" s="456"/>
      <c r="F107" s="456"/>
      <c r="G107" s="457"/>
      <c r="H107" s="155"/>
      <c r="I107" s="155"/>
      <c r="J107" s="151"/>
      <c r="K107" s="321"/>
      <c r="L107" s="152"/>
      <c r="M107" s="26"/>
      <c r="N107" s="238">
        <f t="shared" si="4"/>
        <v>0</v>
      </c>
      <c r="O107" s="234"/>
      <c r="P107" s="239">
        <f t="shared" si="5"/>
        <v>0</v>
      </c>
      <c r="Q107" s="219"/>
    </row>
    <row r="108" spans="1:17" s="29" customFormat="1" x14ac:dyDescent="0.2">
      <c r="A108" s="2"/>
      <c r="B108" s="455"/>
      <c r="C108" s="456"/>
      <c r="D108" s="456"/>
      <c r="E108" s="456"/>
      <c r="F108" s="456"/>
      <c r="G108" s="457"/>
      <c r="H108" s="155"/>
      <c r="I108" s="155"/>
      <c r="J108" s="151"/>
      <c r="K108" s="321"/>
      <c r="L108" s="152"/>
      <c r="M108" s="26"/>
      <c r="N108" s="238">
        <f t="shared" si="4"/>
        <v>0</v>
      </c>
      <c r="O108" s="234"/>
      <c r="P108" s="239">
        <f t="shared" si="5"/>
        <v>0</v>
      </c>
      <c r="Q108" s="190"/>
    </row>
    <row r="109" spans="1:17" s="29" customFormat="1" ht="39" customHeight="1" x14ac:dyDescent="0.2">
      <c r="A109" s="18" t="s">
        <v>6</v>
      </c>
      <c r="B109" s="476" t="s">
        <v>21</v>
      </c>
      <c r="C109" s="477"/>
      <c r="D109" s="477"/>
      <c r="E109" s="477"/>
      <c r="F109" s="477"/>
      <c r="G109" s="478"/>
      <c r="H109" s="19"/>
      <c r="I109" s="19"/>
      <c r="J109" s="22">
        <f>SUM(J110:J129)</f>
        <v>0</v>
      </c>
      <c r="K109" s="22"/>
      <c r="L109" s="23"/>
      <c r="M109" s="23"/>
      <c r="N109" s="23"/>
      <c r="O109" s="235"/>
      <c r="P109" s="23"/>
      <c r="Q109" s="23"/>
    </row>
    <row r="110" spans="1:17" s="25" customFormat="1" ht="15.75" x14ac:dyDescent="0.2">
      <c r="A110" s="2"/>
      <c r="B110" s="455"/>
      <c r="C110" s="456"/>
      <c r="D110" s="456"/>
      <c r="E110" s="456"/>
      <c r="F110" s="456"/>
      <c r="G110" s="457"/>
      <c r="H110" s="153"/>
      <c r="I110" s="153"/>
      <c r="J110" s="151"/>
      <c r="K110" s="245"/>
      <c r="L110" s="152"/>
      <c r="M110" s="26"/>
      <c r="N110" s="238">
        <f t="shared" si="4"/>
        <v>0</v>
      </c>
      <c r="O110" s="234"/>
      <c r="P110" s="187">
        <f>N110+O110</f>
        <v>0</v>
      </c>
      <c r="Q110" s="219"/>
    </row>
    <row r="111" spans="1:17" s="29" customFormat="1" ht="15.75" x14ac:dyDescent="0.2">
      <c r="A111" s="2"/>
      <c r="B111" s="455"/>
      <c r="C111" s="456"/>
      <c r="D111" s="456"/>
      <c r="E111" s="456"/>
      <c r="F111" s="456"/>
      <c r="G111" s="457"/>
      <c r="H111" s="153"/>
      <c r="I111" s="153"/>
      <c r="J111" s="151"/>
      <c r="K111" s="245"/>
      <c r="L111" s="152"/>
      <c r="M111" s="26"/>
      <c r="N111" s="238">
        <f t="shared" si="4"/>
        <v>0</v>
      </c>
      <c r="O111" s="234"/>
      <c r="P111" s="187">
        <f t="shared" ref="P111:P129" si="6">N111+O111</f>
        <v>0</v>
      </c>
      <c r="Q111" s="190"/>
    </row>
    <row r="112" spans="1:17" s="29" customFormat="1" ht="15.75" x14ac:dyDescent="0.2">
      <c r="A112" s="2"/>
      <c r="B112" s="455"/>
      <c r="C112" s="456"/>
      <c r="D112" s="456"/>
      <c r="E112" s="456"/>
      <c r="F112" s="456"/>
      <c r="G112" s="457"/>
      <c r="H112" s="153"/>
      <c r="I112" s="153"/>
      <c r="J112" s="151"/>
      <c r="K112" s="245"/>
      <c r="L112" s="152"/>
      <c r="M112" s="26"/>
      <c r="N112" s="238">
        <f t="shared" si="4"/>
        <v>0</v>
      </c>
      <c r="O112" s="234"/>
      <c r="P112" s="187">
        <f t="shared" si="6"/>
        <v>0</v>
      </c>
      <c r="Q112" s="190"/>
    </row>
    <row r="113" spans="1:17" s="29" customFormat="1" ht="15.75" x14ac:dyDescent="0.2">
      <c r="A113" s="2"/>
      <c r="B113" s="455"/>
      <c r="C113" s="456"/>
      <c r="D113" s="456"/>
      <c r="E113" s="456"/>
      <c r="F113" s="456"/>
      <c r="G113" s="457"/>
      <c r="H113" s="153"/>
      <c r="I113" s="153"/>
      <c r="J113" s="151"/>
      <c r="K113" s="245"/>
      <c r="L113" s="152"/>
      <c r="M113" s="26"/>
      <c r="N113" s="238">
        <f t="shared" si="4"/>
        <v>0</v>
      </c>
      <c r="O113" s="234"/>
      <c r="P113" s="187">
        <f t="shared" si="6"/>
        <v>0</v>
      </c>
      <c r="Q113" s="190"/>
    </row>
    <row r="114" spans="1:17" s="25" customFormat="1" ht="15.75" x14ac:dyDescent="0.2">
      <c r="A114" s="2"/>
      <c r="B114" s="455"/>
      <c r="C114" s="456"/>
      <c r="D114" s="456"/>
      <c r="E114" s="456"/>
      <c r="F114" s="456"/>
      <c r="G114" s="457"/>
      <c r="H114" s="153"/>
      <c r="I114" s="153"/>
      <c r="J114" s="151"/>
      <c r="K114" s="245"/>
      <c r="L114" s="152"/>
      <c r="M114" s="26"/>
      <c r="N114" s="238">
        <f t="shared" si="4"/>
        <v>0</v>
      </c>
      <c r="O114" s="234"/>
      <c r="P114" s="187">
        <f t="shared" si="6"/>
        <v>0</v>
      </c>
      <c r="Q114" s="219"/>
    </row>
    <row r="115" spans="1:17" s="29" customFormat="1" ht="15.75" x14ac:dyDescent="0.2">
      <c r="A115" s="2"/>
      <c r="B115" s="455"/>
      <c r="C115" s="456"/>
      <c r="D115" s="456"/>
      <c r="E115" s="456"/>
      <c r="F115" s="456"/>
      <c r="G115" s="457"/>
      <c r="H115" s="153"/>
      <c r="I115" s="153"/>
      <c r="J115" s="151"/>
      <c r="K115" s="245"/>
      <c r="L115" s="152"/>
      <c r="M115" s="26"/>
      <c r="N115" s="238">
        <f t="shared" si="4"/>
        <v>0</v>
      </c>
      <c r="O115" s="234"/>
      <c r="P115" s="187">
        <f t="shared" si="6"/>
        <v>0</v>
      </c>
      <c r="Q115" s="190"/>
    </row>
    <row r="116" spans="1:17" s="29" customFormat="1" ht="15.75" x14ac:dyDescent="0.2">
      <c r="A116" s="2"/>
      <c r="B116" s="455"/>
      <c r="C116" s="456"/>
      <c r="D116" s="456"/>
      <c r="E116" s="456"/>
      <c r="F116" s="456"/>
      <c r="G116" s="457"/>
      <c r="H116" s="153"/>
      <c r="I116" s="153"/>
      <c r="J116" s="151"/>
      <c r="K116" s="245"/>
      <c r="L116" s="152"/>
      <c r="M116" s="26"/>
      <c r="N116" s="238">
        <f t="shared" si="4"/>
        <v>0</v>
      </c>
      <c r="O116" s="234"/>
      <c r="P116" s="187">
        <f t="shared" si="6"/>
        <v>0</v>
      </c>
      <c r="Q116" s="190"/>
    </row>
    <row r="117" spans="1:17" s="29" customFormat="1" ht="15.75" x14ac:dyDescent="0.2">
      <c r="A117" s="2"/>
      <c r="B117" s="455"/>
      <c r="C117" s="456"/>
      <c r="D117" s="456"/>
      <c r="E117" s="456"/>
      <c r="F117" s="456"/>
      <c r="G117" s="457"/>
      <c r="H117" s="153"/>
      <c r="I117" s="153"/>
      <c r="J117" s="151"/>
      <c r="K117" s="245"/>
      <c r="L117" s="152"/>
      <c r="M117" s="26"/>
      <c r="N117" s="238">
        <f t="shared" si="4"/>
        <v>0</v>
      </c>
      <c r="O117" s="234"/>
      <c r="P117" s="187">
        <f t="shared" si="6"/>
        <v>0</v>
      </c>
      <c r="Q117" s="190"/>
    </row>
    <row r="118" spans="1:17" s="25" customFormat="1" ht="15.75" x14ac:dyDescent="0.2">
      <c r="A118" s="2"/>
      <c r="B118" s="455"/>
      <c r="C118" s="456"/>
      <c r="D118" s="456"/>
      <c r="E118" s="456"/>
      <c r="F118" s="456"/>
      <c r="G118" s="457"/>
      <c r="H118" s="153"/>
      <c r="I118" s="153"/>
      <c r="J118" s="151"/>
      <c r="K118" s="245"/>
      <c r="L118" s="152"/>
      <c r="M118" s="26"/>
      <c r="N118" s="238">
        <f t="shared" si="4"/>
        <v>0</v>
      </c>
      <c r="O118" s="234"/>
      <c r="P118" s="187">
        <f t="shared" si="6"/>
        <v>0</v>
      </c>
      <c r="Q118" s="219"/>
    </row>
    <row r="119" spans="1:17" s="25" customFormat="1" ht="15.75" x14ac:dyDescent="0.2">
      <c r="A119" s="2"/>
      <c r="B119" s="455"/>
      <c r="C119" s="456"/>
      <c r="D119" s="456"/>
      <c r="E119" s="456"/>
      <c r="F119" s="456"/>
      <c r="G119" s="457"/>
      <c r="H119" s="153"/>
      <c r="I119" s="153"/>
      <c r="J119" s="151"/>
      <c r="K119" s="245"/>
      <c r="L119" s="152"/>
      <c r="M119" s="26"/>
      <c r="N119" s="238">
        <f t="shared" si="4"/>
        <v>0</v>
      </c>
      <c r="O119" s="234"/>
      <c r="P119" s="187">
        <f t="shared" si="6"/>
        <v>0</v>
      </c>
      <c r="Q119" s="219"/>
    </row>
    <row r="120" spans="1:17" s="29" customFormat="1" ht="15.75" x14ac:dyDescent="0.2">
      <c r="A120" s="2"/>
      <c r="B120" s="455"/>
      <c r="C120" s="456"/>
      <c r="D120" s="456"/>
      <c r="E120" s="456"/>
      <c r="F120" s="456"/>
      <c r="G120" s="457"/>
      <c r="H120" s="153"/>
      <c r="I120" s="153"/>
      <c r="J120" s="151"/>
      <c r="K120" s="245"/>
      <c r="L120" s="152"/>
      <c r="M120" s="26"/>
      <c r="N120" s="238">
        <f t="shared" si="4"/>
        <v>0</v>
      </c>
      <c r="O120" s="234"/>
      <c r="P120" s="187">
        <f t="shared" si="6"/>
        <v>0</v>
      </c>
      <c r="Q120" s="190"/>
    </row>
    <row r="121" spans="1:17" s="29" customFormat="1" ht="15.75" x14ac:dyDescent="0.2">
      <c r="A121" s="2"/>
      <c r="B121" s="455"/>
      <c r="C121" s="456"/>
      <c r="D121" s="456"/>
      <c r="E121" s="456"/>
      <c r="F121" s="456"/>
      <c r="G121" s="457"/>
      <c r="H121" s="153"/>
      <c r="I121" s="153"/>
      <c r="J121" s="151"/>
      <c r="K121" s="245"/>
      <c r="L121" s="152"/>
      <c r="M121" s="26"/>
      <c r="N121" s="238">
        <f t="shared" si="4"/>
        <v>0</v>
      </c>
      <c r="O121" s="234"/>
      <c r="P121" s="187">
        <f t="shared" si="6"/>
        <v>0</v>
      </c>
      <c r="Q121" s="190"/>
    </row>
    <row r="122" spans="1:17" s="29" customFormat="1" ht="15.75" x14ac:dyDescent="0.2">
      <c r="A122" s="2"/>
      <c r="B122" s="455"/>
      <c r="C122" s="456"/>
      <c r="D122" s="456"/>
      <c r="E122" s="456"/>
      <c r="F122" s="456"/>
      <c r="G122" s="457"/>
      <c r="H122" s="153"/>
      <c r="I122" s="153"/>
      <c r="J122" s="151"/>
      <c r="K122" s="245"/>
      <c r="L122" s="152"/>
      <c r="M122" s="26"/>
      <c r="N122" s="238">
        <f t="shared" si="4"/>
        <v>0</v>
      </c>
      <c r="O122" s="234"/>
      <c r="P122" s="187">
        <f t="shared" si="6"/>
        <v>0</v>
      </c>
      <c r="Q122" s="190"/>
    </row>
    <row r="123" spans="1:17" s="25" customFormat="1" ht="15.75" x14ac:dyDescent="0.2">
      <c r="A123" s="2"/>
      <c r="B123" s="455"/>
      <c r="C123" s="456"/>
      <c r="D123" s="456"/>
      <c r="E123" s="456"/>
      <c r="F123" s="456"/>
      <c r="G123" s="457"/>
      <c r="H123" s="153"/>
      <c r="I123" s="153"/>
      <c r="J123" s="151"/>
      <c r="K123" s="245"/>
      <c r="L123" s="152"/>
      <c r="M123" s="26"/>
      <c r="N123" s="238">
        <f t="shared" si="4"/>
        <v>0</v>
      </c>
      <c r="O123" s="234"/>
      <c r="P123" s="187">
        <f t="shared" si="6"/>
        <v>0</v>
      </c>
      <c r="Q123" s="219"/>
    </row>
    <row r="124" spans="1:17" s="29" customFormat="1" ht="15.75" x14ac:dyDescent="0.2">
      <c r="A124" s="2"/>
      <c r="B124" s="455"/>
      <c r="C124" s="456"/>
      <c r="D124" s="456"/>
      <c r="E124" s="456"/>
      <c r="F124" s="456"/>
      <c r="G124" s="457"/>
      <c r="H124" s="153"/>
      <c r="I124" s="153"/>
      <c r="J124" s="151"/>
      <c r="K124" s="245"/>
      <c r="L124" s="152"/>
      <c r="M124" s="26"/>
      <c r="N124" s="238">
        <f t="shared" si="4"/>
        <v>0</v>
      </c>
      <c r="O124" s="234"/>
      <c r="P124" s="187">
        <f t="shared" si="6"/>
        <v>0</v>
      </c>
      <c r="Q124" s="190"/>
    </row>
    <row r="125" spans="1:17" s="29" customFormat="1" ht="15.75" x14ac:dyDescent="0.2">
      <c r="A125" s="2"/>
      <c r="B125" s="455"/>
      <c r="C125" s="456"/>
      <c r="D125" s="456"/>
      <c r="E125" s="456"/>
      <c r="F125" s="456"/>
      <c r="G125" s="457"/>
      <c r="H125" s="153"/>
      <c r="I125" s="153"/>
      <c r="J125" s="151"/>
      <c r="K125" s="245"/>
      <c r="L125" s="152"/>
      <c r="M125" s="26"/>
      <c r="N125" s="238">
        <f t="shared" si="4"/>
        <v>0</v>
      </c>
      <c r="O125" s="234"/>
      <c r="P125" s="187">
        <f t="shared" si="6"/>
        <v>0</v>
      </c>
      <c r="Q125" s="190"/>
    </row>
    <row r="126" spans="1:17" s="29" customFormat="1" ht="15.75" x14ac:dyDescent="0.2">
      <c r="A126" s="2"/>
      <c r="B126" s="455"/>
      <c r="C126" s="456"/>
      <c r="D126" s="456"/>
      <c r="E126" s="456"/>
      <c r="F126" s="456"/>
      <c r="G126" s="457"/>
      <c r="H126" s="153"/>
      <c r="I126" s="153"/>
      <c r="J126" s="151"/>
      <c r="K126" s="245"/>
      <c r="L126" s="152"/>
      <c r="M126" s="26"/>
      <c r="N126" s="238">
        <f t="shared" si="4"/>
        <v>0</v>
      </c>
      <c r="O126" s="234"/>
      <c r="P126" s="187">
        <f t="shared" si="6"/>
        <v>0</v>
      </c>
      <c r="Q126" s="190"/>
    </row>
    <row r="127" spans="1:17" s="25" customFormat="1" ht="15.75" x14ac:dyDescent="0.2">
      <c r="A127" s="2"/>
      <c r="B127" s="455"/>
      <c r="C127" s="456"/>
      <c r="D127" s="456"/>
      <c r="E127" s="456"/>
      <c r="F127" s="456"/>
      <c r="G127" s="457"/>
      <c r="H127" s="155"/>
      <c r="I127" s="155"/>
      <c r="J127" s="151"/>
      <c r="K127" s="245"/>
      <c r="L127" s="152"/>
      <c r="M127" s="26"/>
      <c r="N127" s="238">
        <f t="shared" si="4"/>
        <v>0</v>
      </c>
      <c r="O127" s="234"/>
      <c r="P127" s="187">
        <f t="shared" si="6"/>
        <v>0</v>
      </c>
      <c r="Q127" s="219"/>
    </row>
    <row r="128" spans="1:17" s="29" customFormat="1" ht="15.75" x14ac:dyDescent="0.2">
      <c r="A128" s="2"/>
      <c r="B128" s="455"/>
      <c r="C128" s="456"/>
      <c r="D128" s="456"/>
      <c r="E128" s="456"/>
      <c r="F128" s="456"/>
      <c r="G128" s="457"/>
      <c r="H128" s="155"/>
      <c r="I128" s="155"/>
      <c r="J128" s="151"/>
      <c r="K128" s="245"/>
      <c r="L128" s="152"/>
      <c r="M128" s="26"/>
      <c r="N128" s="238">
        <f t="shared" si="4"/>
        <v>0</v>
      </c>
      <c r="O128" s="234"/>
      <c r="P128" s="187">
        <f t="shared" si="6"/>
        <v>0</v>
      </c>
      <c r="Q128" s="190"/>
    </row>
    <row r="129" spans="1:18" s="29" customFormat="1" ht="15.75" x14ac:dyDescent="0.2">
      <c r="A129" s="2"/>
      <c r="B129" s="455"/>
      <c r="C129" s="456"/>
      <c r="D129" s="456"/>
      <c r="E129" s="456"/>
      <c r="F129" s="456"/>
      <c r="G129" s="457"/>
      <c r="H129" s="155"/>
      <c r="I129" s="155"/>
      <c r="J129" s="151"/>
      <c r="K129" s="245"/>
      <c r="L129" s="152"/>
      <c r="M129" s="26"/>
      <c r="N129" s="238">
        <f t="shared" si="4"/>
        <v>0</v>
      </c>
      <c r="O129" s="234"/>
      <c r="P129" s="187">
        <f t="shared" si="6"/>
        <v>0</v>
      </c>
      <c r="Q129" s="190"/>
    </row>
    <row r="130" spans="1:18" s="29" customFormat="1" ht="39" customHeight="1" x14ac:dyDescent="0.2">
      <c r="A130" s="18" t="s">
        <v>9</v>
      </c>
      <c r="B130" s="476" t="s">
        <v>10</v>
      </c>
      <c r="C130" s="477"/>
      <c r="D130" s="477"/>
      <c r="E130" s="477"/>
      <c r="F130" s="477"/>
      <c r="G130" s="478"/>
      <c r="H130" s="19"/>
      <c r="I130" s="19"/>
      <c r="J130" s="22">
        <f>SUM(J131:J151)</f>
        <v>0</v>
      </c>
      <c r="K130" s="22"/>
      <c r="L130" s="23"/>
      <c r="M130" s="23"/>
      <c r="N130" s="23"/>
      <c r="O130" s="235"/>
      <c r="P130" s="23"/>
      <c r="Q130" s="23"/>
    </row>
    <row r="131" spans="1:18" s="29" customFormat="1" x14ac:dyDescent="0.2">
      <c r="A131" s="2"/>
      <c r="B131" s="473"/>
      <c r="C131" s="474"/>
      <c r="D131" s="474"/>
      <c r="E131" s="474"/>
      <c r="F131" s="474"/>
      <c r="G131" s="475"/>
      <c r="H131" s="157"/>
      <c r="I131" s="157"/>
      <c r="J131" s="151"/>
      <c r="K131" s="152"/>
      <c r="L131" s="152"/>
      <c r="M131" s="26"/>
      <c r="N131" s="238">
        <f t="shared" si="4"/>
        <v>0</v>
      </c>
      <c r="O131" s="234"/>
      <c r="P131" s="239">
        <f>N131+O131</f>
        <v>0</v>
      </c>
      <c r="Q131" s="190"/>
    </row>
    <row r="132" spans="1:18" s="29" customFormat="1" x14ac:dyDescent="0.2">
      <c r="A132" s="2"/>
      <c r="B132" s="473"/>
      <c r="C132" s="474"/>
      <c r="D132" s="474"/>
      <c r="E132" s="474"/>
      <c r="F132" s="474"/>
      <c r="G132" s="475"/>
      <c r="H132" s="157"/>
      <c r="I132" s="157"/>
      <c r="J132" s="151"/>
      <c r="K132" s="152"/>
      <c r="L132" s="152"/>
      <c r="M132" s="26"/>
      <c r="N132" s="238">
        <f t="shared" si="4"/>
        <v>0</v>
      </c>
      <c r="O132" s="234"/>
      <c r="P132" s="239">
        <f t="shared" ref="P132:P151" si="7">N132+O132</f>
        <v>0</v>
      </c>
      <c r="Q132" s="190"/>
    </row>
    <row r="133" spans="1:18" s="29" customFormat="1" x14ac:dyDescent="0.2">
      <c r="A133" s="2"/>
      <c r="B133" s="473"/>
      <c r="C133" s="474"/>
      <c r="D133" s="474"/>
      <c r="E133" s="474"/>
      <c r="F133" s="474"/>
      <c r="G133" s="475"/>
      <c r="H133" s="157"/>
      <c r="I133" s="157"/>
      <c r="J133" s="151"/>
      <c r="K133" s="152"/>
      <c r="L133" s="152"/>
      <c r="M133" s="26"/>
      <c r="N133" s="238">
        <f t="shared" ref="N133:N153" si="8">IF(M133="Yes",J133,0)</f>
        <v>0</v>
      </c>
      <c r="O133" s="234"/>
      <c r="P133" s="239">
        <f t="shared" si="7"/>
        <v>0</v>
      </c>
      <c r="Q133" s="190"/>
    </row>
    <row r="134" spans="1:18" s="29" customFormat="1" x14ac:dyDescent="0.2">
      <c r="A134" s="2"/>
      <c r="B134" s="455"/>
      <c r="C134" s="456"/>
      <c r="D134" s="456"/>
      <c r="E134" s="456"/>
      <c r="F134" s="456"/>
      <c r="G134" s="457"/>
      <c r="H134" s="155"/>
      <c r="I134" s="155"/>
      <c r="J134" s="151"/>
      <c r="K134" s="152"/>
      <c r="L134" s="152"/>
      <c r="M134" s="26"/>
      <c r="N134" s="238">
        <f t="shared" si="8"/>
        <v>0</v>
      </c>
      <c r="O134" s="234"/>
      <c r="P134" s="239">
        <f t="shared" si="7"/>
        <v>0</v>
      </c>
      <c r="Q134" s="190"/>
    </row>
    <row r="135" spans="1:18" s="29" customFormat="1" x14ac:dyDescent="0.2">
      <c r="A135" s="2"/>
      <c r="B135" s="455"/>
      <c r="C135" s="456"/>
      <c r="D135" s="456"/>
      <c r="E135" s="456"/>
      <c r="F135" s="456"/>
      <c r="G135" s="457"/>
      <c r="H135" s="155"/>
      <c r="I135" s="155"/>
      <c r="J135" s="151"/>
      <c r="K135" s="152"/>
      <c r="L135" s="152"/>
      <c r="M135" s="26"/>
      <c r="N135" s="238">
        <f t="shared" si="8"/>
        <v>0</v>
      </c>
      <c r="O135" s="234"/>
      <c r="P135" s="239">
        <f t="shared" si="7"/>
        <v>0</v>
      </c>
      <c r="Q135" s="190"/>
    </row>
    <row r="136" spans="1:18" s="28" customFormat="1" ht="15.75" x14ac:dyDescent="0.2">
      <c r="A136" s="2"/>
      <c r="B136" s="455"/>
      <c r="C136" s="456"/>
      <c r="D136" s="456"/>
      <c r="E136" s="456"/>
      <c r="F136" s="456"/>
      <c r="G136" s="457"/>
      <c r="H136" s="155"/>
      <c r="I136" s="155"/>
      <c r="J136" s="151"/>
      <c r="K136" s="152"/>
      <c r="L136" s="152"/>
      <c r="M136" s="26"/>
      <c r="N136" s="238">
        <f t="shared" si="8"/>
        <v>0</v>
      </c>
      <c r="O136" s="234"/>
      <c r="P136" s="239">
        <f t="shared" si="7"/>
        <v>0</v>
      </c>
      <c r="Q136" s="219"/>
    </row>
    <row r="137" spans="1:18" s="37" customFormat="1" ht="15.75" x14ac:dyDescent="0.2">
      <c r="A137" s="2"/>
      <c r="B137" s="455"/>
      <c r="C137" s="456"/>
      <c r="D137" s="456"/>
      <c r="E137" s="456"/>
      <c r="F137" s="456"/>
      <c r="G137" s="457"/>
      <c r="H137" s="155"/>
      <c r="I137" s="155"/>
      <c r="J137" s="151"/>
      <c r="K137" s="152"/>
      <c r="L137" s="152"/>
      <c r="M137" s="26"/>
      <c r="N137" s="238">
        <f t="shared" si="8"/>
        <v>0</v>
      </c>
      <c r="O137" s="234"/>
      <c r="P137" s="239">
        <f t="shared" si="7"/>
        <v>0</v>
      </c>
      <c r="Q137" s="219"/>
    </row>
    <row r="138" spans="1:18" s="29" customFormat="1" x14ac:dyDescent="0.2">
      <c r="A138" s="2"/>
      <c r="B138" s="455"/>
      <c r="C138" s="456"/>
      <c r="D138" s="456"/>
      <c r="E138" s="456"/>
      <c r="F138" s="456"/>
      <c r="G138" s="457"/>
      <c r="H138" s="155"/>
      <c r="I138" s="155"/>
      <c r="J138" s="151"/>
      <c r="K138" s="152"/>
      <c r="L138" s="152"/>
      <c r="M138" s="26"/>
      <c r="N138" s="238">
        <f t="shared" si="8"/>
        <v>0</v>
      </c>
      <c r="O138" s="234"/>
      <c r="P138" s="239">
        <f t="shared" si="7"/>
        <v>0</v>
      </c>
      <c r="Q138" s="190"/>
    </row>
    <row r="139" spans="1:18" s="29" customFormat="1" x14ac:dyDescent="0.2">
      <c r="A139" s="2"/>
      <c r="B139" s="455"/>
      <c r="C139" s="456"/>
      <c r="D139" s="456"/>
      <c r="E139" s="456"/>
      <c r="F139" s="456"/>
      <c r="G139" s="457"/>
      <c r="H139" s="155"/>
      <c r="I139" s="155"/>
      <c r="J139" s="151"/>
      <c r="K139" s="152"/>
      <c r="L139" s="152"/>
      <c r="M139" s="26"/>
      <c r="N139" s="238">
        <f t="shared" si="8"/>
        <v>0</v>
      </c>
      <c r="O139" s="234"/>
      <c r="P139" s="239">
        <f t="shared" si="7"/>
        <v>0</v>
      </c>
      <c r="Q139" s="190"/>
    </row>
    <row r="140" spans="1:18" s="28" customFormat="1" ht="15.75" x14ac:dyDescent="0.2">
      <c r="A140" s="2"/>
      <c r="B140" s="455"/>
      <c r="C140" s="456"/>
      <c r="D140" s="456"/>
      <c r="E140" s="456"/>
      <c r="F140" s="456"/>
      <c r="G140" s="457"/>
      <c r="H140" s="155"/>
      <c r="I140" s="155"/>
      <c r="J140" s="151"/>
      <c r="K140" s="152"/>
      <c r="L140" s="152"/>
      <c r="M140" s="26"/>
      <c r="N140" s="238">
        <f t="shared" si="8"/>
        <v>0</v>
      </c>
      <c r="O140" s="234"/>
      <c r="P140" s="239">
        <f t="shared" si="7"/>
        <v>0</v>
      </c>
      <c r="Q140" s="219"/>
    </row>
    <row r="141" spans="1:18" s="37" customFormat="1" ht="15.75" x14ac:dyDescent="0.2">
      <c r="A141" s="2"/>
      <c r="B141" s="455"/>
      <c r="C141" s="456"/>
      <c r="D141" s="456"/>
      <c r="E141" s="456"/>
      <c r="F141" s="456"/>
      <c r="G141" s="457"/>
      <c r="H141" s="155"/>
      <c r="I141" s="155"/>
      <c r="J141" s="151"/>
      <c r="K141" s="152"/>
      <c r="L141" s="152"/>
      <c r="M141" s="26"/>
      <c r="N141" s="238">
        <f t="shared" si="8"/>
        <v>0</v>
      </c>
      <c r="O141" s="234"/>
      <c r="P141" s="239">
        <f t="shared" si="7"/>
        <v>0</v>
      </c>
      <c r="Q141" s="219"/>
    </row>
    <row r="142" spans="1:18" s="13" customFormat="1" ht="18" x14ac:dyDescent="0.2">
      <c r="A142" s="2"/>
      <c r="B142" s="455"/>
      <c r="C142" s="456"/>
      <c r="D142" s="456"/>
      <c r="E142" s="456"/>
      <c r="F142" s="456"/>
      <c r="G142" s="457"/>
      <c r="H142" s="155"/>
      <c r="I142" s="155"/>
      <c r="J142" s="151"/>
      <c r="K142" s="152"/>
      <c r="L142" s="152"/>
      <c r="M142" s="26"/>
      <c r="N142" s="238">
        <f t="shared" si="8"/>
        <v>0</v>
      </c>
      <c r="O142" s="234"/>
      <c r="P142" s="239">
        <f t="shared" si="7"/>
        <v>0</v>
      </c>
      <c r="Q142" s="223"/>
      <c r="R142" s="14"/>
    </row>
    <row r="143" spans="1:18" s="13" customFormat="1" ht="18" x14ac:dyDescent="0.2">
      <c r="A143" s="2"/>
      <c r="B143" s="455"/>
      <c r="C143" s="456"/>
      <c r="D143" s="456"/>
      <c r="E143" s="456"/>
      <c r="F143" s="456"/>
      <c r="G143" s="457"/>
      <c r="H143" s="155"/>
      <c r="I143" s="155"/>
      <c r="J143" s="151"/>
      <c r="K143" s="152"/>
      <c r="L143" s="152"/>
      <c r="M143" s="26"/>
      <c r="N143" s="238">
        <f t="shared" si="8"/>
        <v>0</v>
      </c>
      <c r="O143" s="234"/>
      <c r="P143" s="239">
        <f t="shared" si="7"/>
        <v>0</v>
      </c>
      <c r="Q143" s="223"/>
      <c r="R143" s="14"/>
    </row>
    <row r="144" spans="1:18" x14ac:dyDescent="0.2">
      <c r="A144" s="2"/>
      <c r="B144" s="455"/>
      <c r="C144" s="456"/>
      <c r="D144" s="456"/>
      <c r="E144" s="456"/>
      <c r="F144" s="456"/>
      <c r="G144" s="457"/>
      <c r="H144" s="155"/>
      <c r="I144" s="155"/>
      <c r="J144" s="151"/>
      <c r="K144" s="152"/>
      <c r="L144" s="152"/>
      <c r="M144" s="26"/>
      <c r="N144" s="238">
        <f t="shared" si="8"/>
        <v>0</v>
      </c>
      <c r="O144" s="234"/>
      <c r="P144" s="239">
        <f t="shared" si="7"/>
        <v>0</v>
      </c>
      <c r="Q144" s="224"/>
    </row>
    <row r="145" spans="1:17" x14ac:dyDescent="0.2">
      <c r="A145" s="2"/>
      <c r="B145" s="455"/>
      <c r="C145" s="456"/>
      <c r="D145" s="456"/>
      <c r="E145" s="456"/>
      <c r="F145" s="456"/>
      <c r="G145" s="457"/>
      <c r="H145" s="155"/>
      <c r="I145" s="155"/>
      <c r="J145" s="151"/>
      <c r="K145" s="152"/>
      <c r="L145" s="152"/>
      <c r="M145" s="26"/>
      <c r="N145" s="238">
        <f t="shared" si="8"/>
        <v>0</v>
      </c>
      <c r="O145" s="234"/>
      <c r="P145" s="239">
        <f t="shared" si="7"/>
        <v>0</v>
      </c>
      <c r="Q145" s="224"/>
    </row>
    <row r="146" spans="1:17" x14ac:dyDescent="0.2">
      <c r="A146" s="2"/>
      <c r="B146" s="455"/>
      <c r="C146" s="456"/>
      <c r="D146" s="456"/>
      <c r="E146" s="456"/>
      <c r="F146" s="456"/>
      <c r="G146" s="457"/>
      <c r="H146" s="155"/>
      <c r="I146" s="155"/>
      <c r="J146" s="151"/>
      <c r="K146" s="152"/>
      <c r="L146" s="152"/>
      <c r="M146" s="26"/>
      <c r="N146" s="238">
        <f t="shared" si="8"/>
        <v>0</v>
      </c>
      <c r="O146" s="234"/>
      <c r="P146" s="239">
        <f t="shared" si="7"/>
        <v>0</v>
      </c>
      <c r="Q146" s="224"/>
    </row>
    <row r="147" spans="1:17" x14ac:dyDescent="0.2">
      <c r="A147" s="2"/>
      <c r="B147" s="455"/>
      <c r="C147" s="456"/>
      <c r="D147" s="456"/>
      <c r="E147" s="456"/>
      <c r="F147" s="456"/>
      <c r="G147" s="457"/>
      <c r="H147" s="155"/>
      <c r="I147" s="155"/>
      <c r="J147" s="151"/>
      <c r="K147" s="152"/>
      <c r="L147" s="152"/>
      <c r="M147" s="26"/>
      <c r="N147" s="238">
        <f t="shared" si="8"/>
        <v>0</v>
      </c>
      <c r="O147" s="234"/>
      <c r="P147" s="239">
        <f t="shared" si="7"/>
        <v>0</v>
      </c>
      <c r="Q147" s="224"/>
    </row>
    <row r="148" spans="1:17" x14ac:dyDescent="0.2">
      <c r="A148" s="2"/>
      <c r="B148" s="455"/>
      <c r="C148" s="456"/>
      <c r="D148" s="456"/>
      <c r="E148" s="456"/>
      <c r="F148" s="456"/>
      <c r="G148" s="457"/>
      <c r="H148" s="155"/>
      <c r="I148" s="155"/>
      <c r="J148" s="151"/>
      <c r="K148" s="152"/>
      <c r="L148" s="152"/>
      <c r="M148" s="26"/>
      <c r="N148" s="238">
        <f t="shared" si="8"/>
        <v>0</v>
      </c>
      <c r="O148" s="234"/>
      <c r="P148" s="239">
        <f t="shared" si="7"/>
        <v>0</v>
      </c>
      <c r="Q148" s="224"/>
    </row>
    <row r="149" spans="1:17" x14ac:dyDescent="0.2">
      <c r="A149" s="2"/>
      <c r="B149" s="455"/>
      <c r="C149" s="456"/>
      <c r="D149" s="456"/>
      <c r="E149" s="456"/>
      <c r="F149" s="456"/>
      <c r="G149" s="457"/>
      <c r="H149" s="155"/>
      <c r="I149" s="155"/>
      <c r="J149" s="151"/>
      <c r="K149" s="152"/>
      <c r="L149" s="152"/>
      <c r="M149" s="26"/>
      <c r="N149" s="238">
        <f t="shared" si="8"/>
        <v>0</v>
      </c>
      <c r="O149" s="234"/>
      <c r="P149" s="239">
        <f t="shared" si="7"/>
        <v>0</v>
      </c>
      <c r="Q149" s="224"/>
    </row>
    <row r="150" spans="1:17" x14ac:dyDescent="0.2">
      <c r="A150" s="2"/>
      <c r="B150" s="455"/>
      <c r="C150" s="456"/>
      <c r="D150" s="456"/>
      <c r="E150" s="456"/>
      <c r="F150" s="456"/>
      <c r="G150" s="457"/>
      <c r="H150" s="155"/>
      <c r="I150" s="155"/>
      <c r="J150" s="151"/>
      <c r="K150" s="152"/>
      <c r="L150" s="152"/>
      <c r="M150" s="26"/>
      <c r="N150" s="238">
        <f t="shared" si="8"/>
        <v>0</v>
      </c>
      <c r="O150" s="234"/>
      <c r="P150" s="239">
        <f t="shared" si="7"/>
        <v>0</v>
      </c>
      <c r="Q150" s="224"/>
    </row>
    <row r="151" spans="1:17" x14ac:dyDescent="0.2">
      <c r="A151" s="2"/>
      <c r="B151" s="455"/>
      <c r="C151" s="456"/>
      <c r="D151" s="456"/>
      <c r="E151" s="456"/>
      <c r="F151" s="456"/>
      <c r="G151" s="457"/>
      <c r="H151" s="155"/>
      <c r="I151" s="155"/>
      <c r="J151" s="151"/>
      <c r="K151" s="152"/>
      <c r="L151" s="152"/>
      <c r="M151" s="26"/>
      <c r="N151" s="238">
        <f t="shared" si="8"/>
        <v>0</v>
      </c>
      <c r="O151" s="234"/>
      <c r="P151" s="239">
        <f t="shared" si="7"/>
        <v>0</v>
      </c>
      <c r="Q151" s="224"/>
    </row>
    <row r="152" spans="1:17" ht="39" customHeight="1" x14ac:dyDescent="0.2">
      <c r="A152" s="11"/>
      <c r="B152" s="504" t="s">
        <v>1</v>
      </c>
      <c r="C152" s="505"/>
      <c r="D152" s="505"/>
      <c r="E152" s="505"/>
      <c r="F152" s="505"/>
      <c r="G152" s="505"/>
      <c r="H152" s="505"/>
      <c r="I152" s="82"/>
      <c r="J152" s="22">
        <f>J8+J35+J56+J87</f>
        <v>0</v>
      </c>
      <c r="K152" s="22"/>
      <c r="L152" s="22"/>
      <c r="M152" s="22"/>
      <c r="N152" s="22"/>
      <c r="O152" s="22"/>
      <c r="P152" s="22">
        <f>SUM(P8+P35+P56+P87)</f>
        <v>0</v>
      </c>
      <c r="Q152" s="22"/>
    </row>
    <row r="153" spans="1:17" ht="39" customHeight="1" x14ac:dyDescent="0.2">
      <c r="A153" s="31">
        <v>5</v>
      </c>
      <c r="B153" s="479" t="s">
        <v>150</v>
      </c>
      <c r="C153" s="480"/>
      <c r="D153" s="480"/>
      <c r="E153" s="480"/>
      <c r="F153" s="480"/>
      <c r="G153" s="481"/>
      <c r="H153" s="36"/>
      <c r="I153" s="36"/>
      <c r="J153" s="33">
        <f>J154</f>
        <v>0</v>
      </c>
      <c r="K153" s="33"/>
      <c r="L153" s="34"/>
      <c r="M153" s="226" t="s">
        <v>134</v>
      </c>
      <c r="N153" s="243">
        <f t="shared" si="8"/>
        <v>0</v>
      </c>
      <c r="O153" s="234"/>
      <c r="P153" s="225">
        <f>N153+O153</f>
        <v>0</v>
      </c>
      <c r="Q153" s="228"/>
    </row>
    <row r="154" spans="1:17" ht="64.5" customHeight="1" x14ac:dyDescent="0.2">
      <c r="A154" s="2"/>
      <c r="B154" s="471" t="s">
        <v>136</v>
      </c>
      <c r="C154" s="472"/>
      <c r="D154" s="472"/>
      <c r="E154" s="472"/>
      <c r="F154" s="472"/>
      <c r="G154" s="472"/>
      <c r="H154" s="158"/>
      <c r="I154" s="158"/>
      <c r="J154" s="151"/>
      <c r="K154" s="159"/>
      <c r="L154" s="160"/>
      <c r="M154" s="160"/>
      <c r="N154" s="160"/>
      <c r="O154" s="160"/>
      <c r="P154" s="160"/>
      <c r="Q154" s="160"/>
    </row>
    <row r="155" spans="1:17" ht="23.25" x14ac:dyDescent="0.2">
      <c r="A155" s="11"/>
      <c r="B155" s="502" t="s">
        <v>0</v>
      </c>
      <c r="C155" s="503"/>
      <c r="D155" s="503"/>
      <c r="E155" s="503"/>
      <c r="F155" s="503"/>
      <c r="G155" s="503"/>
      <c r="H155" s="503"/>
      <c r="I155" s="503"/>
      <c r="J155" s="12">
        <f>J152+J153</f>
        <v>0</v>
      </c>
      <c r="K155" s="12"/>
      <c r="L155" s="10"/>
      <c r="M155" s="22"/>
      <c r="N155" s="22"/>
      <c r="O155" s="22"/>
      <c r="P155" s="22">
        <f>P152+P153</f>
        <v>0</v>
      </c>
      <c r="Q155" s="22"/>
    </row>
    <row r="156" spans="1:17" s="4" customFormat="1" ht="23.25" x14ac:dyDescent="0.2">
      <c r="A156" s="69"/>
      <c r="B156" s="70"/>
      <c r="C156" s="70"/>
      <c r="D156" s="70"/>
      <c r="E156" s="70"/>
      <c r="F156" s="70"/>
      <c r="G156" s="70"/>
      <c r="H156" s="70"/>
      <c r="I156" s="70"/>
      <c r="J156"/>
      <c r="K156"/>
      <c r="L156"/>
      <c r="M156"/>
    </row>
    <row r="157" spans="1:17" ht="18" x14ac:dyDescent="0.2">
      <c r="A157" s="68"/>
      <c r="B157" s="174"/>
      <c r="C157" s="175"/>
      <c r="D157" s="175"/>
      <c r="E157" s="176"/>
      <c r="F157" s="176"/>
      <c r="G157" s="176"/>
      <c r="H157" s="176"/>
      <c r="I157" s="176"/>
      <c r="J157"/>
      <c r="K157"/>
      <c r="L157"/>
      <c r="M157"/>
    </row>
    <row r="158" spans="1:17" ht="18" x14ac:dyDescent="0.2">
      <c r="A158" s="68"/>
      <c r="B158" s="174"/>
      <c r="C158" s="175"/>
      <c r="D158" s="175"/>
      <c r="E158" s="176"/>
      <c r="F158" s="176"/>
      <c r="G158" s="176"/>
      <c r="H158" s="176"/>
      <c r="I158" s="176"/>
      <c r="J158"/>
      <c r="K158"/>
      <c r="L158"/>
      <c r="M158"/>
    </row>
    <row r="159" spans="1:17" customFormat="1" ht="30" customHeight="1" x14ac:dyDescent="0.2">
      <c r="A159" s="370" t="s">
        <v>91</v>
      </c>
      <c r="B159" s="513"/>
      <c r="C159" s="513"/>
      <c r="D159" s="513"/>
      <c r="E159" s="513"/>
      <c r="F159" s="513"/>
      <c r="G159" s="514"/>
    </row>
    <row r="160" spans="1:17" s="45" customFormat="1" ht="18.75" thickBot="1" x14ac:dyDescent="0.25">
      <c r="A160" s="43"/>
      <c r="B160" s="44"/>
      <c r="C160" s="44"/>
      <c r="D160" s="44"/>
      <c r="E160" s="44"/>
      <c r="F160" s="44"/>
      <c r="G160" s="44"/>
      <c r="I160" s="46"/>
    </row>
    <row r="161" spans="1:13" s="42" customFormat="1" ht="52.5" customHeight="1" thickBot="1" x14ac:dyDescent="0.25">
      <c r="A161" s="77"/>
      <c r="B161" s="302" t="s">
        <v>83</v>
      </c>
      <c r="C161" s="510"/>
      <c r="D161" s="511"/>
      <c r="E161" s="511"/>
      <c r="F161" s="511"/>
      <c r="G161" s="512"/>
    </row>
    <row r="162" spans="1:13" s="42" customFormat="1" ht="18.75" thickBot="1" x14ac:dyDescent="0.25">
      <c r="A162" s="80"/>
      <c r="B162" s="49"/>
      <c r="C162" s="50"/>
      <c r="D162" s="51"/>
      <c r="E162" s="47"/>
      <c r="F162" s="47"/>
      <c r="G162" s="47"/>
    </row>
    <row r="163" spans="1:13" s="42" customFormat="1" ht="54.75" customHeight="1" thickBot="1" x14ac:dyDescent="0.25">
      <c r="A163" s="80"/>
      <c r="B163" s="52" t="s">
        <v>84</v>
      </c>
      <c r="C163" s="510"/>
      <c r="D163" s="511"/>
      <c r="E163" s="511"/>
      <c r="F163" s="511"/>
      <c r="G163" s="512"/>
    </row>
    <row r="164" spans="1:13" s="42" customFormat="1" ht="16.5" thickBot="1" x14ac:dyDescent="0.25">
      <c r="A164" s="80"/>
      <c r="B164" s="53"/>
      <c r="C164" s="54"/>
      <c r="D164" s="55"/>
      <c r="E164" s="56"/>
      <c r="F164" s="56"/>
      <c r="G164" s="56"/>
    </row>
    <row r="165" spans="1:13" s="42" customFormat="1" ht="53.25" customHeight="1" thickBot="1" x14ac:dyDescent="0.25">
      <c r="A165" s="80"/>
      <c r="B165" s="52" t="s">
        <v>85</v>
      </c>
      <c r="C165" s="510"/>
      <c r="D165" s="511"/>
      <c r="E165" s="511"/>
      <c r="F165" s="511"/>
      <c r="G165" s="512"/>
    </row>
    <row r="166" spans="1:13" s="42" customFormat="1" ht="16.5" thickBot="1" x14ac:dyDescent="0.25">
      <c r="A166" s="80"/>
      <c r="B166" s="53"/>
      <c r="C166" s="54"/>
      <c r="D166" s="55"/>
      <c r="E166" s="56"/>
      <c r="F166" s="56"/>
      <c r="G166" s="56"/>
    </row>
    <row r="167" spans="1:13" s="42" customFormat="1" ht="52.5" customHeight="1" thickBot="1" x14ac:dyDescent="0.25">
      <c r="A167" s="80"/>
      <c r="B167" s="52" t="s">
        <v>86</v>
      </c>
      <c r="C167" s="510"/>
      <c r="D167" s="511"/>
      <c r="E167" s="511"/>
      <c r="F167" s="511"/>
      <c r="G167" s="512"/>
    </row>
    <row r="168" spans="1:13" s="42" customFormat="1" ht="16.5" thickBot="1" x14ac:dyDescent="0.25">
      <c r="A168" s="80"/>
      <c r="B168" s="53"/>
      <c r="C168" s="54"/>
      <c r="D168" s="55"/>
      <c r="E168" s="56"/>
      <c r="F168" s="56"/>
      <c r="G168" s="56"/>
    </row>
    <row r="169" spans="1:13" s="42" customFormat="1" ht="52.5" customHeight="1" thickBot="1" x14ac:dyDescent="0.25">
      <c r="A169" s="80"/>
      <c r="B169" s="52" t="s">
        <v>87</v>
      </c>
      <c r="C169" s="510"/>
      <c r="D169" s="511"/>
      <c r="E169" s="511"/>
      <c r="F169" s="511"/>
      <c r="G169" s="512"/>
    </row>
    <row r="170" spans="1:13" s="42" customFormat="1" ht="18.75" thickBot="1" x14ac:dyDescent="0.25">
      <c r="A170" s="81"/>
      <c r="B170" s="49"/>
      <c r="C170" s="50"/>
      <c r="D170" s="57"/>
      <c r="E170" s="47"/>
      <c r="F170" s="47"/>
      <c r="G170" s="47"/>
    </row>
    <row r="171" spans="1:13" s="4" customFormat="1" ht="35.25" thickBot="1" x14ac:dyDescent="0.25">
      <c r="A171" s="69"/>
      <c r="B171" s="48" t="s">
        <v>141</v>
      </c>
      <c r="C171" s="517">
        <f>C161+C163+C165+C167+C169</f>
        <v>0</v>
      </c>
      <c r="D171" s="517"/>
      <c r="E171" s="517"/>
      <c r="F171" s="517"/>
      <c r="G171" s="517"/>
      <c r="H171" s="42"/>
      <c r="I171" s="42"/>
      <c r="J171" s="42"/>
      <c r="K171" s="42"/>
    </row>
    <row r="172" spans="1:13" ht="18" x14ac:dyDescent="0.25">
      <c r="A172" s="68"/>
      <c r="B172" s="174"/>
      <c r="C172" s="175"/>
      <c r="D172" s="175"/>
      <c r="E172" s="176"/>
      <c r="F172" s="176"/>
      <c r="G172" s="176"/>
      <c r="H172" s="176"/>
      <c r="I172" s="176"/>
      <c r="J172" s="62"/>
      <c r="K172" s="62"/>
      <c r="L172" s="62"/>
    </row>
    <row r="173" spans="1:13" ht="18" x14ac:dyDescent="0.25">
      <c r="A173" s="60"/>
      <c r="B173" s="65" t="s">
        <v>68</v>
      </c>
      <c r="C173" s="61"/>
      <c r="D173" s="61"/>
      <c r="E173" s="61"/>
      <c r="F173" s="62"/>
      <c r="G173" s="61"/>
      <c r="H173" s="61"/>
      <c r="I173" s="61"/>
      <c r="J173" s="62"/>
      <c r="K173" s="62"/>
      <c r="L173" s="62"/>
      <c r="M173" s="73"/>
    </row>
    <row r="174" spans="1:13" ht="22.5" x14ac:dyDescent="0.3">
      <c r="A174" s="64"/>
      <c r="C174" s="65"/>
      <c r="D174" s="66" t="s">
        <v>69</v>
      </c>
      <c r="E174" s="515" t="s">
        <v>70</v>
      </c>
      <c r="F174" s="515"/>
      <c r="G174" s="515"/>
      <c r="H174" s="515"/>
      <c r="I174" s="515"/>
      <c r="J174" s="62"/>
      <c r="K174" s="62"/>
      <c r="L174" s="62"/>
      <c r="M174" s="73"/>
    </row>
    <row r="175" spans="1:13" ht="18" x14ac:dyDescent="0.25">
      <c r="A175" s="60"/>
      <c r="B175" s="67"/>
      <c r="C175" s="67"/>
      <c r="D175" s="67"/>
      <c r="E175" s="67"/>
      <c r="F175" s="67"/>
      <c r="G175" s="67"/>
      <c r="H175" s="67"/>
      <c r="I175" s="67"/>
      <c r="J175" s="62"/>
      <c r="K175" s="62"/>
      <c r="L175" s="62"/>
    </row>
    <row r="176" spans="1:13" ht="18" x14ac:dyDescent="0.25">
      <c r="A176" s="68"/>
      <c r="B176" s="506" t="s">
        <v>71</v>
      </c>
      <c r="C176" s="507" t="s">
        <v>72</v>
      </c>
      <c r="D176" s="507"/>
      <c r="E176" s="508"/>
      <c r="F176" s="508"/>
      <c r="G176" s="508"/>
      <c r="H176" s="508"/>
      <c r="I176" s="508"/>
      <c r="J176" s="509"/>
      <c r="K176" s="509"/>
      <c r="L176" s="62"/>
    </row>
    <row r="177" spans="1:12" ht="18" x14ac:dyDescent="0.25">
      <c r="A177" s="68"/>
      <c r="B177" s="506"/>
      <c r="C177" s="507"/>
      <c r="D177" s="507"/>
      <c r="E177" s="508"/>
      <c r="F177" s="508"/>
      <c r="G177" s="508"/>
      <c r="H177" s="508"/>
      <c r="I177" s="508"/>
      <c r="J177" s="509"/>
      <c r="K177" s="509"/>
      <c r="L177" s="62"/>
    </row>
    <row r="178" spans="1:12" ht="18" x14ac:dyDescent="0.25">
      <c r="A178" s="68"/>
      <c r="B178" s="506"/>
      <c r="C178" s="507"/>
      <c r="D178" s="507"/>
      <c r="E178" s="508"/>
      <c r="F178" s="508"/>
      <c r="G178" s="508"/>
      <c r="H178" s="508"/>
      <c r="I178" s="508"/>
      <c r="J178" s="509"/>
      <c r="K178" s="509"/>
      <c r="L178" s="62"/>
    </row>
    <row r="179" spans="1:12" ht="18" x14ac:dyDescent="0.25">
      <c r="A179" s="68"/>
      <c r="B179" s="65" t="s">
        <v>75</v>
      </c>
      <c r="C179" s="65"/>
      <c r="D179" s="175"/>
      <c r="E179" s="176"/>
      <c r="F179" s="176"/>
      <c r="G179" s="176"/>
      <c r="H179" s="176"/>
      <c r="I179" s="176"/>
      <c r="J179" s="62"/>
      <c r="K179" s="62"/>
      <c r="L179" s="62"/>
    </row>
    <row r="180" spans="1:12" ht="22.5" x14ac:dyDescent="0.3">
      <c r="A180" s="64"/>
      <c r="D180" s="66" t="s">
        <v>69</v>
      </c>
      <c r="E180" s="515" t="s">
        <v>73</v>
      </c>
      <c r="F180" s="515"/>
      <c r="G180" s="515"/>
      <c r="H180" s="515"/>
      <c r="I180" s="515"/>
      <c r="J180" s="62"/>
      <c r="K180" s="62"/>
      <c r="L180" s="62"/>
    </row>
    <row r="181" spans="1:12" ht="18.75" x14ac:dyDescent="0.25">
      <c r="A181" s="60"/>
      <c r="B181" s="67"/>
      <c r="C181" s="67"/>
      <c r="D181" s="67"/>
      <c r="E181" s="516" t="s">
        <v>74</v>
      </c>
      <c r="F181" s="516"/>
      <c r="G181" s="516"/>
      <c r="H181" s="516"/>
      <c r="I181" s="516"/>
      <c r="J181" s="62"/>
      <c r="K181" s="62"/>
      <c r="L181" s="62"/>
    </row>
    <row r="182" spans="1:12" ht="18" x14ac:dyDescent="0.25">
      <c r="A182" s="68"/>
      <c r="B182" s="506" t="s">
        <v>71</v>
      </c>
      <c r="C182" s="507" t="s">
        <v>132</v>
      </c>
      <c r="D182" s="507"/>
      <c r="E182" s="508"/>
      <c r="F182" s="508"/>
      <c r="G182" s="508"/>
      <c r="H182" s="508"/>
      <c r="I182" s="508"/>
      <c r="J182" s="509"/>
      <c r="K182" s="509"/>
      <c r="L182" s="62"/>
    </row>
    <row r="183" spans="1:12" ht="18" x14ac:dyDescent="0.25">
      <c r="A183" s="68"/>
      <c r="B183" s="506"/>
      <c r="C183" s="507"/>
      <c r="D183" s="507"/>
      <c r="E183" s="508"/>
      <c r="F183" s="508"/>
      <c r="G183" s="508"/>
      <c r="H183" s="508"/>
      <c r="I183" s="508"/>
      <c r="J183" s="509"/>
      <c r="K183" s="509"/>
      <c r="L183" s="62"/>
    </row>
    <row r="184" spans="1:12" ht="18" x14ac:dyDescent="0.25">
      <c r="A184" s="68"/>
      <c r="B184" s="506"/>
      <c r="C184" s="507"/>
      <c r="D184" s="507"/>
      <c r="E184" s="508"/>
      <c r="F184" s="508"/>
      <c r="G184" s="508"/>
      <c r="H184" s="508"/>
      <c r="I184" s="508"/>
      <c r="J184" s="509"/>
      <c r="K184" s="509"/>
      <c r="L184" s="62"/>
    </row>
    <row r="185" spans="1:12" ht="18" x14ac:dyDescent="0.25">
      <c r="A185" s="68"/>
      <c r="B185" s="174"/>
      <c r="C185" s="175"/>
      <c r="D185" s="175"/>
      <c r="E185" s="176"/>
      <c r="F185" s="176"/>
      <c r="G185" s="176"/>
      <c r="H185" s="176"/>
      <c r="I185" s="176"/>
      <c r="J185" s="62"/>
      <c r="K185" s="62"/>
      <c r="L185" s="62"/>
    </row>
  </sheetData>
  <sheetProtection algorithmName="SHA-512" hashValue="9HKd5Ble0IpMwEebQJenBrgpLAWxotbbtX6CVUCu337TUN2m3GZSBLPlmW/hHL5Kn9U4SkOaAE/ZuJT5nrlaVg==" saltValue="7xFu3U5kYeinjCVF5iXltQ==" spinCount="100000" sheet="1" formatCells="0" insertRows="0" deleteRows="0"/>
  <protectedRanges>
    <protectedRange sqref="O104:O105 O111:O113 O124:O126 O120:O122 L154:M154 O109:XFD109 O89:XFD89 O98:O102 O94:O96 A114:I129 O115:O117 O138:O139 A131:I151 A154:I154 L129:M129 K131:M149 M114:M128 L110:L128 O130:XFD131 Q104:XFD105 O108 Q108:XFD108 O90:O92 Q90:XFD92 Q98:XFD102 Q94:XFD96 P90:P108 Q111:XFD113 Q124:XFD126 Q120:XFD122 Q115:XFD117 O128:O129 Q128:XFD129 Q138:XFD139 O132:O135 Q132:XFD135 P132:P151 K150:L151 M150:M153" name="Plage3"/>
    <protectedRange sqref="A57:I86 O50:O55 O75:O78 O42:O48 O9:XFD10 O14:O16 O19:O21 O67 O69:O73 O80:O82 O85:O86 A10:I34 O23:O25 O27:O29 A36:I55 A89:I108 A119:I120 A110:I115 M110:M115 M119:M120 L89:M108 L57:M86 L36:M55 L10:M34 O88:XFD89 O32:O34 O36:XFD36 P35:XFD35 O57:XFD57 P56:XFD56 Q14:XFD16 Q19:XFD21 Q23:XFD25 Q27:XFD29 O11 Q11:XFD11 Q32:XFD34 P11:P34 Q50:XFD55 Q42:XFD48 O37:O40 Q37:XFD40 P37:P55 Q75:XFD78 Q67:XFD67 Q69:XFD73 Q80:XFD82 Q85:XFD86 O58:O62 Q58:XFD62 P58:P86 O90 Q90:XFD90 P90:P108" name="Plage2"/>
    <protectedRange sqref="J154:K154 J10:J34 J89:J108 J131:J151 J110:K129 J36:K55 J57:K86" name="Plage2_1"/>
  </protectedRanges>
  <dataConsolidate link="1"/>
  <mergeCells count="178">
    <mergeCell ref="B182:B184"/>
    <mergeCell ref="C176:K178"/>
    <mergeCell ref="C182:K184"/>
    <mergeCell ref="C161:G161"/>
    <mergeCell ref="C163:G163"/>
    <mergeCell ref="C165:G165"/>
    <mergeCell ref="C167:G167"/>
    <mergeCell ref="A159:G159"/>
    <mergeCell ref="C169:G169"/>
    <mergeCell ref="E174:I174"/>
    <mergeCell ref="B176:B178"/>
    <mergeCell ref="E180:I180"/>
    <mergeCell ref="E181:I181"/>
    <mergeCell ref="C171:G171"/>
    <mergeCell ref="M5:M7"/>
    <mergeCell ref="N5:N7"/>
    <mergeCell ref="O5:O7"/>
    <mergeCell ref="P5:P7"/>
    <mergeCell ref="Q5:Q7"/>
    <mergeCell ref="B155:I155"/>
    <mergeCell ref="B78:G78"/>
    <mergeCell ref="B66:G66"/>
    <mergeCell ref="B138:G138"/>
    <mergeCell ref="B131:G131"/>
    <mergeCell ref="B68:G68"/>
    <mergeCell ref="B71:G71"/>
    <mergeCell ref="B73:G73"/>
    <mergeCell ref="B74:G74"/>
    <mergeCell ref="B69:G69"/>
    <mergeCell ref="B70:G70"/>
    <mergeCell ref="B92:G92"/>
    <mergeCell ref="B106:G106"/>
    <mergeCell ref="B107:G107"/>
    <mergeCell ref="B105:G105"/>
    <mergeCell ref="B86:G86"/>
    <mergeCell ref="B152:H152"/>
    <mergeCell ref="B94:G94"/>
    <mergeCell ref="B84:G84"/>
    <mergeCell ref="A2:F2"/>
    <mergeCell ref="B10:G10"/>
    <mergeCell ref="B33:G33"/>
    <mergeCell ref="B34:G34"/>
    <mergeCell ref="B83:G83"/>
    <mergeCell ref="B45:G45"/>
    <mergeCell ref="B46:G46"/>
    <mergeCell ref="A4:F4"/>
    <mergeCell ref="B80:G80"/>
    <mergeCell ref="B72:G72"/>
    <mergeCell ref="B15:G15"/>
    <mergeCell ref="B16:G16"/>
    <mergeCell ref="B17:G17"/>
    <mergeCell ref="B18:G18"/>
    <mergeCell ref="B19:G19"/>
    <mergeCell ref="B20:G20"/>
    <mergeCell ref="B64:G64"/>
    <mergeCell ref="B65:G65"/>
    <mergeCell ref="B37:G37"/>
    <mergeCell ref="B21:G21"/>
    <mergeCell ref="B22:G22"/>
    <mergeCell ref="B23:G23"/>
    <mergeCell ref="B30:G30"/>
    <mergeCell ref="B60:G60"/>
    <mergeCell ref="B89:G89"/>
    <mergeCell ref="B104:G104"/>
    <mergeCell ref="B75:G75"/>
    <mergeCell ref="B95:G95"/>
    <mergeCell ref="B99:G99"/>
    <mergeCell ref="B100:G100"/>
    <mergeCell ref="B103:G103"/>
    <mergeCell ref="B91:G91"/>
    <mergeCell ref="B79:G79"/>
    <mergeCell ref="B85:G85"/>
    <mergeCell ref="B93:G93"/>
    <mergeCell ref="B82:G82"/>
    <mergeCell ref="B81:G81"/>
    <mergeCell ref="B97:G97"/>
    <mergeCell ref="B102:G102"/>
    <mergeCell ref="B90:G90"/>
    <mergeCell ref="B87:G87"/>
    <mergeCell ref="B88:G88"/>
    <mergeCell ref="B77:G77"/>
    <mergeCell ref="B76:G76"/>
    <mergeCell ref="B61:G61"/>
    <mergeCell ref="B62:G62"/>
    <mergeCell ref="B63:G63"/>
    <mergeCell ref="B24:G24"/>
    <mergeCell ref="B25:G25"/>
    <mergeCell ref="B26:G26"/>
    <mergeCell ref="B27:G27"/>
    <mergeCell ref="B29:G29"/>
    <mergeCell ref="A1:L1"/>
    <mergeCell ref="B8:G8"/>
    <mergeCell ref="B52:G52"/>
    <mergeCell ref="B32:G32"/>
    <mergeCell ref="G3:L3"/>
    <mergeCell ref="H5:H7"/>
    <mergeCell ref="B51:G51"/>
    <mergeCell ref="A3:F3"/>
    <mergeCell ref="B9:G9"/>
    <mergeCell ref="G2:L2"/>
    <mergeCell ref="B53:G53"/>
    <mergeCell ref="B59:G59"/>
    <mergeCell ref="B56:G56"/>
    <mergeCell ref="B58:G58"/>
    <mergeCell ref="B11:G11"/>
    <mergeCell ref="B12:G12"/>
    <mergeCell ref="B28:G28"/>
    <mergeCell ref="B13:G13"/>
    <mergeCell ref="B14:G14"/>
    <mergeCell ref="B67:G67"/>
    <mergeCell ref="B31:G31"/>
    <mergeCell ref="B47:G47"/>
    <mergeCell ref="B142:G142"/>
    <mergeCell ref="B96:G96"/>
    <mergeCell ref="B153:G153"/>
    <mergeCell ref="B108:G108"/>
    <mergeCell ref="B98:G98"/>
    <mergeCell ref="B101:G101"/>
    <mergeCell ref="B109:G109"/>
    <mergeCell ref="B112:G112"/>
    <mergeCell ref="B119:G119"/>
    <mergeCell ref="B120:G120"/>
    <mergeCell ref="B122:G122"/>
    <mergeCell ref="B121:G121"/>
    <mergeCell ref="B113:G113"/>
    <mergeCell ref="B123:G123"/>
    <mergeCell ref="B115:G115"/>
    <mergeCell ref="B114:G114"/>
    <mergeCell ref="B116:G116"/>
    <mergeCell ref="B117:G117"/>
    <mergeCell ref="B39:G39"/>
    <mergeCell ref="B41:G41"/>
    <mergeCell ref="B154:G154"/>
    <mergeCell ref="B124:G124"/>
    <mergeCell ref="B132:G132"/>
    <mergeCell ref="B133:G133"/>
    <mergeCell ref="B144:G144"/>
    <mergeCell ref="B145:G145"/>
    <mergeCell ref="B151:G151"/>
    <mergeCell ref="B148:G148"/>
    <mergeCell ref="B149:G149"/>
    <mergeCell ref="B150:G150"/>
    <mergeCell ref="B146:G146"/>
    <mergeCell ref="B140:G140"/>
    <mergeCell ref="B127:G127"/>
    <mergeCell ref="B128:G128"/>
    <mergeCell ref="B139:G139"/>
    <mergeCell ref="B143:G143"/>
    <mergeCell ref="B130:G130"/>
    <mergeCell ref="B147:G147"/>
    <mergeCell ref="B136:G136"/>
    <mergeCell ref="B141:G141"/>
    <mergeCell ref="B135:G135"/>
    <mergeCell ref="B134:G134"/>
    <mergeCell ref="B118:G118"/>
    <mergeCell ref="B137:G137"/>
    <mergeCell ref="B129:G129"/>
    <mergeCell ref="B125:G125"/>
    <mergeCell ref="B126:G126"/>
    <mergeCell ref="B111:G111"/>
    <mergeCell ref="B110:G110"/>
    <mergeCell ref="L5:L7"/>
    <mergeCell ref="B35:G35"/>
    <mergeCell ref="B38:G38"/>
    <mergeCell ref="B36:G36"/>
    <mergeCell ref="B57:G57"/>
    <mergeCell ref="B42:G42"/>
    <mergeCell ref="B54:G54"/>
    <mergeCell ref="B55:G55"/>
    <mergeCell ref="B43:G43"/>
    <mergeCell ref="B44:G44"/>
    <mergeCell ref="B40:G40"/>
    <mergeCell ref="B48:G48"/>
    <mergeCell ref="B49:G49"/>
    <mergeCell ref="J5:J6"/>
    <mergeCell ref="K5:K6"/>
    <mergeCell ref="I5:I7"/>
    <mergeCell ref="B50:G50"/>
  </mergeCells>
  <conditionalFormatting sqref="E162:G162 E170:G170">
    <cfRule type="cellIs" dxfId="37" priority="5" stopIfTrue="1" operator="equal">
      <formula>"ERROR"</formula>
    </cfRule>
  </conditionalFormatting>
  <conditionalFormatting sqref="E164:G164 E166:G166 E168:G168">
    <cfRule type="cellIs" dxfId="36" priority="4" stopIfTrue="1" operator="equal">
      <formula>"ERROR"</formula>
    </cfRule>
  </conditionalFormatting>
  <conditionalFormatting sqref="A159">
    <cfRule type="cellIs" dxfId="35" priority="2" stopIfTrue="1" operator="equal">
      <formula>"ERROR"</formula>
    </cfRule>
  </conditionalFormatting>
  <dataValidations count="3">
    <dataValidation type="list" allowBlank="1" showInputMessage="1" showErrorMessage="1" sqref="M57:M86 M10:M34 M89:M108 M110:M129 K131:K151 M36:M55 M131:M153">
      <formula1>"Yes, No"</formula1>
    </dataValidation>
    <dataValidation type="list" allowBlank="1" showInputMessage="1" showErrorMessage="1" sqref="K36:K55 K57:K86 K110:K129 K10:K34 K89:K108">
      <formula1>"Yes,No"</formula1>
    </dataValidation>
    <dataValidation type="custom" allowBlank="1" showInputMessage="1" showErrorMessage="1" error="Only two decimals" sqref="C169:G169 C163:G163">
      <formula1>EXACT(C163,TRUNC(C163,2))</formula1>
    </dataValidation>
  </dataValidations>
  <printOptions horizontalCentered="1"/>
  <pageMargins left="0.23622047244094491" right="0.23622047244094491" top="0.74803149606299213" bottom="0.74803149606299213" header="0.31496062992125984" footer="0.31496062992125984"/>
  <pageSetup paperSize="9" scale="40" fitToHeight="24" orientation="portrait" r:id="rId1"/>
  <headerFooter alignWithMargins="0">
    <oddFooter>&amp;RPage &amp;P</oddFooter>
  </headerFooter>
  <colBreaks count="1" manualBreakCount="1">
    <brk id="12" max="196" man="1"/>
  </colBreaks>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185"/>
  <sheetViews>
    <sheetView view="pageBreakPreview" zoomScale="70" zoomScaleNormal="100" zoomScaleSheetLayoutView="70" workbookViewId="0">
      <pane xSplit="8" ySplit="7" topLeftCell="I130" activePane="bottomRight" state="frozen"/>
      <selection sqref="A1:L1"/>
      <selection pane="topRight" sqref="A1:L1"/>
      <selection pane="bottomLeft" sqref="A1:L1"/>
      <selection pane="bottomRight" activeCell="J154" sqref="J154"/>
    </sheetView>
  </sheetViews>
  <sheetFormatPr defaultColWidth="9.140625" defaultRowHeight="15" x14ac:dyDescent="0.2"/>
  <cols>
    <col min="1" max="1" width="12.7109375" style="1" customWidth="1"/>
    <col min="2" max="6" width="15.28515625" style="15" customWidth="1"/>
    <col min="7" max="7" width="19.7109375" style="15" customWidth="1"/>
    <col min="8" max="8" width="26.28515625" style="20" customWidth="1"/>
    <col min="9" max="9" width="21.28515625" style="20" customWidth="1"/>
    <col min="10" max="11" width="25.28515625" style="4" customWidth="1"/>
    <col min="12" max="12" width="24.28515625" style="4" customWidth="1"/>
    <col min="13" max="13" width="21.85546875" style="4" hidden="1" customWidth="1"/>
    <col min="14" max="14" width="16.28515625" style="15" hidden="1" customWidth="1"/>
    <col min="15" max="15" width="18.7109375" style="15" hidden="1" customWidth="1"/>
    <col min="16" max="16" width="16.28515625" style="15" hidden="1" customWidth="1"/>
    <col min="17" max="17" width="28.42578125" style="15" hidden="1" customWidth="1"/>
    <col min="18" max="16384" width="9.140625" style="15"/>
  </cols>
  <sheetData>
    <row r="1" spans="1:17" s="3" customFormat="1" ht="24" customHeight="1" x14ac:dyDescent="0.2">
      <c r="A1" s="520" t="s">
        <v>174</v>
      </c>
      <c r="B1" s="520"/>
      <c r="C1" s="520"/>
      <c r="D1" s="520"/>
      <c r="E1" s="520"/>
      <c r="F1" s="520"/>
      <c r="G1" s="520"/>
      <c r="H1" s="520"/>
      <c r="I1" s="520"/>
      <c r="J1" s="520"/>
      <c r="K1" s="520"/>
      <c r="L1" s="520"/>
      <c r="M1" s="184"/>
      <c r="P1" s="5"/>
    </row>
    <row r="2" spans="1:17" s="5" customFormat="1" ht="20.25" customHeight="1" x14ac:dyDescent="0.2">
      <c r="A2" s="491" t="s">
        <v>82</v>
      </c>
      <c r="B2" s="492"/>
      <c r="C2" s="492"/>
      <c r="D2" s="492"/>
      <c r="E2" s="492"/>
      <c r="F2" s="493"/>
      <c r="G2" s="422"/>
      <c r="H2" s="423"/>
      <c r="I2" s="423"/>
      <c r="J2" s="423"/>
      <c r="K2" s="423"/>
      <c r="L2" s="423"/>
      <c r="M2" s="59"/>
    </row>
    <row r="3" spans="1:17" s="5" customFormat="1" ht="20.25" customHeight="1" x14ac:dyDescent="0.2">
      <c r="A3" s="491" t="s">
        <v>15</v>
      </c>
      <c r="B3" s="492"/>
      <c r="C3" s="492"/>
      <c r="D3" s="492"/>
      <c r="E3" s="492"/>
      <c r="F3" s="493"/>
      <c r="G3" s="485">
        <f>'1 Consolidated Summary  Budget'!D4</f>
        <v>0</v>
      </c>
      <c r="H3" s="486"/>
      <c r="I3" s="486"/>
      <c r="J3" s="486"/>
      <c r="K3" s="486"/>
      <c r="L3" s="486"/>
      <c r="M3" s="59"/>
    </row>
    <row r="4" spans="1:17" s="5" customFormat="1" ht="20.25" customHeight="1" thickBot="1" x14ac:dyDescent="0.25">
      <c r="A4" s="491" t="str">
        <f>'1 Consolidated Summary  Budget'!A5:C5</f>
        <v>Implementation period of the project:</v>
      </c>
      <c r="B4" s="492"/>
      <c r="C4" s="492"/>
      <c r="D4" s="492"/>
      <c r="E4" s="492"/>
      <c r="F4" s="493"/>
      <c r="G4" s="196" t="str">
        <f>'1 Consolidated Summary  Budget'!D5</f>
        <v>from:</v>
      </c>
      <c r="H4" s="197">
        <f>'1 Consolidated Summary  Budget'!E5</f>
        <v>0</v>
      </c>
      <c r="I4" s="197"/>
      <c r="J4" s="196" t="s">
        <v>66</v>
      </c>
      <c r="K4" s="198">
        <f>'1 Consolidated Summary  Budget'!I5</f>
        <v>0</v>
      </c>
      <c r="L4" s="196"/>
      <c r="M4" s="59"/>
      <c r="P4" s="3"/>
    </row>
    <row r="5" spans="1:17" s="8" customFormat="1" ht="26.25" customHeight="1" x14ac:dyDescent="0.2">
      <c r="A5" s="6"/>
      <c r="B5" s="7"/>
      <c r="H5" s="488" t="s">
        <v>147</v>
      </c>
      <c r="I5" s="468" t="s">
        <v>148</v>
      </c>
      <c r="J5" s="458" t="s">
        <v>13</v>
      </c>
      <c r="K5" s="466" t="s">
        <v>20</v>
      </c>
      <c r="L5" s="466" t="s">
        <v>67</v>
      </c>
      <c r="M5" s="458" t="s">
        <v>118</v>
      </c>
      <c r="N5" s="458" t="s">
        <v>119</v>
      </c>
      <c r="O5" s="466" t="s">
        <v>117</v>
      </c>
      <c r="P5" s="466" t="s">
        <v>120</v>
      </c>
      <c r="Q5" s="466" t="s">
        <v>121</v>
      </c>
    </row>
    <row r="6" spans="1:17" s="8" customFormat="1" ht="31.5" customHeight="1" thickBot="1" x14ac:dyDescent="0.25">
      <c r="A6" s="9"/>
      <c r="H6" s="489"/>
      <c r="I6" s="469"/>
      <c r="J6" s="465"/>
      <c r="K6" s="467"/>
      <c r="L6" s="501"/>
      <c r="M6" s="459"/>
      <c r="N6" s="459"/>
      <c r="O6" s="501"/>
      <c r="P6" s="501"/>
      <c r="Q6" s="501"/>
    </row>
    <row r="7" spans="1:17" s="8" customFormat="1" ht="28.5" customHeight="1" thickBot="1" x14ac:dyDescent="0.25">
      <c r="A7" s="9"/>
      <c r="H7" s="490"/>
      <c r="I7" s="470"/>
      <c r="J7" s="21" t="s">
        <v>11</v>
      </c>
      <c r="K7" s="21" t="s">
        <v>2</v>
      </c>
      <c r="L7" s="467"/>
      <c r="M7" s="460"/>
      <c r="N7" s="460"/>
      <c r="O7" s="501"/>
      <c r="P7" s="501"/>
      <c r="Q7" s="501"/>
    </row>
    <row r="8" spans="1:17" s="35" customFormat="1" ht="39" customHeight="1" thickBot="1" x14ac:dyDescent="0.25">
      <c r="A8" s="74">
        <v>1</v>
      </c>
      <c r="B8" s="461" t="s">
        <v>12</v>
      </c>
      <c r="C8" s="462"/>
      <c r="D8" s="462"/>
      <c r="E8" s="462"/>
      <c r="F8" s="462"/>
      <c r="G8" s="463"/>
      <c r="H8" s="32"/>
      <c r="I8" s="32"/>
      <c r="J8" s="33">
        <f>J9</f>
        <v>0</v>
      </c>
      <c r="K8" s="33"/>
      <c r="L8" s="34"/>
      <c r="M8" s="34"/>
      <c r="N8" s="185">
        <f>SUM(N9:N34)</f>
        <v>0</v>
      </c>
      <c r="O8" s="185">
        <f>SUM(O9:O34)</f>
        <v>0</v>
      </c>
      <c r="P8" s="189">
        <f>N8+O8</f>
        <v>0</v>
      </c>
      <c r="Q8" s="186"/>
    </row>
    <row r="9" spans="1:17" s="27" customFormat="1" ht="56.45" customHeight="1" x14ac:dyDescent="0.2">
      <c r="A9" s="16"/>
      <c r="B9" s="476" t="s">
        <v>162</v>
      </c>
      <c r="C9" s="477"/>
      <c r="D9" s="477"/>
      <c r="E9" s="477"/>
      <c r="F9" s="477"/>
      <c r="G9" s="478"/>
      <c r="H9" s="17"/>
      <c r="I9" s="19"/>
      <c r="J9" s="24">
        <f>SUM(J10:J34)</f>
        <v>0</v>
      </c>
      <c r="K9" s="24"/>
      <c r="L9" s="78"/>
      <c r="M9" s="216"/>
      <c r="N9" s="216"/>
      <c r="O9" s="216"/>
      <c r="P9" s="216"/>
      <c r="Q9" s="229"/>
    </row>
    <row r="10" spans="1:17" s="27" customFormat="1" ht="15.75" x14ac:dyDescent="0.2">
      <c r="A10" s="2"/>
      <c r="B10" s="500"/>
      <c r="C10" s="500"/>
      <c r="D10" s="500"/>
      <c r="E10" s="500"/>
      <c r="F10" s="500"/>
      <c r="G10" s="500"/>
      <c r="H10" s="154"/>
      <c r="I10" s="154"/>
      <c r="J10" s="151"/>
      <c r="K10" s="321"/>
      <c r="L10" s="152"/>
      <c r="M10" s="26"/>
      <c r="N10" s="218">
        <f t="shared" ref="N10:N69" si="0">IF(M10="Yes",J10,0)</f>
        <v>0</v>
      </c>
      <c r="O10" s="244"/>
      <c r="P10" s="190">
        <f>N10+O10</f>
        <v>0</v>
      </c>
      <c r="Q10" s="190"/>
    </row>
    <row r="11" spans="1:17" s="27" customFormat="1" ht="15.75" x14ac:dyDescent="0.2">
      <c r="A11" s="2"/>
      <c r="B11" s="455"/>
      <c r="C11" s="456"/>
      <c r="D11" s="456"/>
      <c r="E11" s="456"/>
      <c r="F11" s="456"/>
      <c r="G11" s="457"/>
      <c r="H11" s="153"/>
      <c r="I11" s="153"/>
      <c r="J11" s="151"/>
      <c r="K11" s="321"/>
      <c r="L11" s="152"/>
      <c r="M11" s="26"/>
      <c r="N11" s="218">
        <f t="shared" si="0"/>
        <v>0</v>
      </c>
      <c r="O11" s="244"/>
      <c r="P11" s="190">
        <f t="shared" ref="P11:P34" si="1">N11+O11</f>
        <v>0</v>
      </c>
      <c r="Q11" s="190"/>
    </row>
    <row r="12" spans="1:17" s="35" customFormat="1" ht="15.75" x14ac:dyDescent="0.2">
      <c r="A12" s="2"/>
      <c r="B12" s="455"/>
      <c r="C12" s="456"/>
      <c r="D12" s="456"/>
      <c r="E12" s="456"/>
      <c r="F12" s="456"/>
      <c r="G12" s="457"/>
      <c r="H12" s="153"/>
      <c r="I12" s="153"/>
      <c r="J12" s="151"/>
      <c r="K12" s="321"/>
      <c r="L12" s="152"/>
      <c r="M12" s="26"/>
      <c r="N12" s="218">
        <f t="shared" si="0"/>
        <v>0</v>
      </c>
      <c r="O12" s="244"/>
      <c r="P12" s="190">
        <f t="shared" si="1"/>
        <v>0</v>
      </c>
      <c r="Q12" s="30"/>
    </row>
    <row r="13" spans="1:17" s="25" customFormat="1" ht="15.75" x14ac:dyDescent="0.2">
      <c r="A13" s="2"/>
      <c r="B13" s="455"/>
      <c r="C13" s="456"/>
      <c r="D13" s="456"/>
      <c r="E13" s="456"/>
      <c r="F13" s="456"/>
      <c r="G13" s="457"/>
      <c r="H13" s="153"/>
      <c r="I13" s="153"/>
      <c r="J13" s="151"/>
      <c r="K13" s="321"/>
      <c r="L13" s="152"/>
      <c r="M13" s="26"/>
      <c r="N13" s="218">
        <f t="shared" si="0"/>
        <v>0</v>
      </c>
      <c r="O13" s="151"/>
      <c r="P13" s="190">
        <f t="shared" si="1"/>
        <v>0</v>
      </c>
      <c r="Q13" s="30"/>
    </row>
    <row r="14" spans="1:17" s="27" customFormat="1" x14ac:dyDescent="0.2">
      <c r="A14" s="2"/>
      <c r="B14" s="455"/>
      <c r="C14" s="456"/>
      <c r="D14" s="456"/>
      <c r="E14" s="456"/>
      <c r="F14" s="456"/>
      <c r="G14" s="457"/>
      <c r="H14" s="153"/>
      <c r="I14" s="153"/>
      <c r="J14" s="151"/>
      <c r="K14" s="321"/>
      <c r="L14" s="152"/>
      <c r="M14" s="26"/>
      <c r="N14" s="218">
        <f t="shared" si="0"/>
        <v>0</v>
      </c>
      <c r="O14" s="245"/>
      <c r="P14" s="190">
        <f t="shared" si="1"/>
        <v>0</v>
      </c>
      <c r="Q14" s="190"/>
    </row>
    <row r="15" spans="1:17" s="27" customFormat="1" x14ac:dyDescent="0.2">
      <c r="A15" s="2"/>
      <c r="B15" s="455"/>
      <c r="C15" s="456"/>
      <c r="D15" s="456"/>
      <c r="E15" s="456"/>
      <c r="F15" s="456"/>
      <c r="G15" s="457"/>
      <c r="H15" s="153"/>
      <c r="I15" s="153"/>
      <c r="J15" s="151"/>
      <c r="K15" s="321"/>
      <c r="L15" s="152"/>
      <c r="M15" s="26"/>
      <c r="N15" s="218">
        <f t="shared" si="0"/>
        <v>0</v>
      </c>
      <c r="O15" s="245"/>
      <c r="P15" s="190">
        <f t="shared" si="1"/>
        <v>0</v>
      </c>
      <c r="Q15" s="190"/>
    </row>
    <row r="16" spans="1:17" s="27" customFormat="1" ht="15.75" x14ac:dyDescent="0.2">
      <c r="A16" s="2"/>
      <c r="B16" s="455"/>
      <c r="C16" s="456"/>
      <c r="D16" s="456"/>
      <c r="E16" s="456"/>
      <c r="F16" s="456"/>
      <c r="G16" s="457"/>
      <c r="H16" s="153"/>
      <c r="I16" s="153"/>
      <c r="J16" s="151"/>
      <c r="K16" s="321"/>
      <c r="L16" s="152"/>
      <c r="M16" s="26"/>
      <c r="N16" s="218">
        <f t="shared" si="0"/>
        <v>0</v>
      </c>
      <c r="O16" s="244"/>
      <c r="P16" s="190">
        <f t="shared" si="1"/>
        <v>0</v>
      </c>
      <c r="Q16" s="190"/>
    </row>
    <row r="17" spans="1:17" s="25" customFormat="1" ht="15.75" x14ac:dyDescent="0.2">
      <c r="A17" s="2"/>
      <c r="B17" s="455"/>
      <c r="C17" s="456"/>
      <c r="D17" s="456"/>
      <c r="E17" s="456"/>
      <c r="F17" s="456"/>
      <c r="G17" s="457"/>
      <c r="H17" s="153"/>
      <c r="I17" s="153"/>
      <c r="J17" s="151"/>
      <c r="K17" s="321"/>
      <c r="L17" s="152"/>
      <c r="M17" s="26"/>
      <c r="N17" s="218">
        <f t="shared" si="0"/>
        <v>0</v>
      </c>
      <c r="O17" s="151"/>
      <c r="P17" s="190">
        <f t="shared" si="1"/>
        <v>0</v>
      </c>
      <c r="Q17" s="30"/>
    </row>
    <row r="18" spans="1:17" s="25" customFormat="1" ht="15.75" x14ac:dyDescent="0.2">
      <c r="A18" s="2"/>
      <c r="B18" s="455"/>
      <c r="C18" s="456"/>
      <c r="D18" s="456"/>
      <c r="E18" s="456"/>
      <c r="F18" s="456"/>
      <c r="G18" s="457"/>
      <c r="H18" s="153"/>
      <c r="I18" s="153"/>
      <c r="J18" s="151"/>
      <c r="K18" s="321"/>
      <c r="L18" s="152"/>
      <c r="M18" s="26"/>
      <c r="N18" s="218">
        <f t="shared" si="0"/>
        <v>0</v>
      </c>
      <c r="O18" s="151"/>
      <c r="P18" s="190">
        <f t="shared" si="1"/>
        <v>0</v>
      </c>
      <c r="Q18" s="30"/>
    </row>
    <row r="19" spans="1:17" s="27" customFormat="1" x14ac:dyDescent="0.2">
      <c r="A19" s="2"/>
      <c r="B19" s="455"/>
      <c r="C19" s="456"/>
      <c r="D19" s="456"/>
      <c r="E19" s="456"/>
      <c r="F19" s="456"/>
      <c r="G19" s="457"/>
      <c r="H19" s="153"/>
      <c r="I19" s="153"/>
      <c r="J19" s="151"/>
      <c r="K19" s="321"/>
      <c r="L19" s="152"/>
      <c r="M19" s="26"/>
      <c r="N19" s="218">
        <f t="shared" si="0"/>
        <v>0</v>
      </c>
      <c r="O19" s="245"/>
      <c r="P19" s="190">
        <f t="shared" si="1"/>
        <v>0</v>
      </c>
      <c r="Q19" s="190"/>
    </row>
    <row r="20" spans="1:17" s="27" customFormat="1" x14ac:dyDescent="0.2">
      <c r="A20" s="2"/>
      <c r="B20" s="455"/>
      <c r="C20" s="456"/>
      <c r="D20" s="456"/>
      <c r="E20" s="456"/>
      <c r="F20" s="456"/>
      <c r="G20" s="457"/>
      <c r="H20" s="153"/>
      <c r="I20" s="153"/>
      <c r="J20" s="151"/>
      <c r="K20" s="321"/>
      <c r="L20" s="152"/>
      <c r="M20" s="26"/>
      <c r="N20" s="218">
        <f t="shared" si="0"/>
        <v>0</v>
      </c>
      <c r="O20" s="245"/>
      <c r="P20" s="190">
        <f t="shared" si="1"/>
        <v>0</v>
      </c>
      <c r="Q20" s="190"/>
    </row>
    <row r="21" spans="1:17" s="27" customFormat="1" ht="15.75" x14ac:dyDescent="0.2">
      <c r="A21" s="2"/>
      <c r="B21" s="455"/>
      <c r="C21" s="456"/>
      <c r="D21" s="456"/>
      <c r="E21" s="456"/>
      <c r="F21" s="456"/>
      <c r="G21" s="457"/>
      <c r="H21" s="153"/>
      <c r="I21" s="153"/>
      <c r="J21" s="151"/>
      <c r="K21" s="321"/>
      <c r="L21" s="152"/>
      <c r="M21" s="26"/>
      <c r="N21" s="218">
        <f t="shared" si="0"/>
        <v>0</v>
      </c>
      <c r="O21" s="244"/>
      <c r="P21" s="190">
        <f t="shared" si="1"/>
        <v>0</v>
      </c>
      <c r="Q21" s="190"/>
    </row>
    <row r="22" spans="1:17" s="25" customFormat="1" ht="15.75" x14ac:dyDescent="0.2">
      <c r="A22" s="2"/>
      <c r="B22" s="455"/>
      <c r="C22" s="456"/>
      <c r="D22" s="456"/>
      <c r="E22" s="456"/>
      <c r="F22" s="456"/>
      <c r="G22" s="457"/>
      <c r="H22" s="153"/>
      <c r="I22" s="153"/>
      <c r="J22" s="151"/>
      <c r="K22" s="321"/>
      <c r="L22" s="152"/>
      <c r="M22" s="26"/>
      <c r="N22" s="218">
        <f t="shared" si="0"/>
        <v>0</v>
      </c>
      <c r="O22" s="151"/>
      <c r="P22" s="190">
        <f t="shared" si="1"/>
        <v>0</v>
      </c>
      <c r="Q22" s="30"/>
    </row>
    <row r="23" spans="1:17" s="29" customFormat="1" x14ac:dyDescent="0.2">
      <c r="A23" s="2"/>
      <c r="B23" s="455"/>
      <c r="C23" s="456"/>
      <c r="D23" s="456"/>
      <c r="E23" s="456"/>
      <c r="F23" s="456"/>
      <c r="G23" s="457"/>
      <c r="H23" s="153"/>
      <c r="I23" s="153"/>
      <c r="J23" s="151"/>
      <c r="K23" s="321"/>
      <c r="L23" s="152"/>
      <c r="M23" s="26"/>
      <c r="N23" s="218">
        <f t="shared" si="0"/>
        <v>0</v>
      </c>
      <c r="O23" s="245"/>
      <c r="P23" s="190">
        <f t="shared" si="1"/>
        <v>0</v>
      </c>
      <c r="Q23" s="190"/>
    </row>
    <row r="24" spans="1:17" s="27" customFormat="1" x14ac:dyDescent="0.2">
      <c r="A24" s="2"/>
      <c r="B24" s="455"/>
      <c r="C24" s="456"/>
      <c r="D24" s="456"/>
      <c r="E24" s="456"/>
      <c r="F24" s="456"/>
      <c r="G24" s="457"/>
      <c r="H24" s="153"/>
      <c r="I24" s="153"/>
      <c r="J24" s="151"/>
      <c r="K24" s="321"/>
      <c r="L24" s="152"/>
      <c r="M24" s="26"/>
      <c r="N24" s="218">
        <f t="shared" si="0"/>
        <v>0</v>
      </c>
      <c r="O24" s="245"/>
      <c r="P24" s="190">
        <f t="shared" si="1"/>
        <v>0</v>
      </c>
      <c r="Q24" s="190"/>
    </row>
    <row r="25" spans="1:17" s="29" customFormat="1" ht="15.75" x14ac:dyDescent="0.2">
      <c r="A25" s="2"/>
      <c r="B25" s="455"/>
      <c r="C25" s="456"/>
      <c r="D25" s="456"/>
      <c r="E25" s="456"/>
      <c r="F25" s="456"/>
      <c r="G25" s="457"/>
      <c r="H25" s="153"/>
      <c r="I25" s="153"/>
      <c r="J25" s="151"/>
      <c r="K25" s="321"/>
      <c r="L25" s="152"/>
      <c r="M25" s="26"/>
      <c r="N25" s="218">
        <f t="shared" si="0"/>
        <v>0</v>
      </c>
      <c r="O25" s="244"/>
      <c r="P25" s="190">
        <f t="shared" si="1"/>
        <v>0</v>
      </c>
      <c r="Q25" s="190"/>
    </row>
    <row r="26" spans="1:17" s="25" customFormat="1" ht="15.75" x14ac:dyDescent="0.2">
      <c r="A26" s="2"/>
      <c r="B26" s="455"/>
      <c r="C26" s="456"/>
      <c r="D26" s="456"/>
      <c r="E26" s="456"/>
      <c r="F26" s="456"/>
      <c r="G26" s="457"/>
      <c r="H26" s="153"/>
      <c r="I26" s="153"/>
      <c r="J26" s="151"/>
      <c r="K26" s="321"/>
      <c r="L26" s="152"/>
      <c r="M26" s="26"/>
      <c r="N26" s="218">
        <f t="shared" si="0"/>
        <v>0</v>
      </c>
      <c r="O26" s="151"/>
      <c r="P26" s="190">
        <f t="shared" si="1"/>
        <v>0</v>
      </c>
      <c r="Q26" s="30"/>
    </row>
    <row r="27" spans="1:17" s="27" customFormat="1" x14ac:dyDescent="0.2">
      <c r="A27" s="2"/>
      <c r="B27" s="455"/>
      <c r="C27" s="456"/>
      <c r="D27" s="456"/>
      <c r="E27" s="456"/>
      <c r="F27" s="456"/>
      <c r="G27" s="457"/>
      <c r="H27" s="153"/>
      <c r="I27" s="153"/>
      <c r="J27" s="151"/>
      <c r="K27" s="321"/>
      <c r="L27" s="152"/>
      <c r="M27" s="26"/>
      <c r="N27" s="218">
        <f t="shared" si="0"/>
        <v>0</v>
      </c>
      <c r="O27" s="245"/>
      <c r="P27" s="190">
        <f t="shared" si="1"/>
        <v>0</v>
      </c>
      <c r="Q27" s="190"/>
    </row>
    <row r="28" spans="1:17" s="27" customFormat="1" x14ac:dyDescent="0.2">
      <c r="A28" s="2"/>
      <c r="B28" s="455"/>
      <c r="C28" s="456"/>
      <c r="D28" s="456"/>
      <c r="E28" s="456"/>
      <c r="F28" s="456"/>
      <c r="G28" s="457"/>
      <c r="H28" s="153"/>
      <c r="I28" s="153"/>
      <c r="J28" s="151"/>
      <c r="K28" s="321"/>
      <c r="L28" s="152"/>
      <c r="M28" s="26"/>
      <c r="N28" s="218">
        <f t="shared" si="0"/>
        <v>0</v>
      </c>
      <c r="O28" s="245"/>
      <c r="P28" s="190">
        <f t="shared" si="1"/>
        <v>0</v>
      </c>
      <c r="Q28" s="190"/>
    </row>
    <row r="29" spans="1:17" s="27" customFormat="1" ht="15.75" x14ac:dyDescent="0.2">
      <c r="A29" s="2"/>
      <c r="B29" s="455"/>
      <c r="C29" s="456"/>
      <c r="D29" s="456"/>
      <c r="E29" s="456"/>
      <c r="F29" s="456"/>
      <c r="G29" s="457"/>
      <c r="H29" s="153"/>
      <c r="I29" s="153"/>
      <c r="J29" s="151"/>
      <c r="K29" s="321"/>
      <c r="L29" s="152"/>
      <c r="M29" s="26"/>
      <c r="N29" s="218">
        <f t="shared" si="0"/>
        <v>0</v>
      </c>
      <c r="O29" s="244"/>
      <c r="P29" s="190">
        <f t="shared" si="1"/>
        <v>0</v>
      </c>
      <c r="Q29" s="190"/>
    </row>
    <row r="30" spans="1:17" s="25" customFormat="1" ht="15.75" x14ac:dyDescent="0.2">
      <c r="A30" s="2"/>
      <c r="B30" s="455"/>
      <c r="C30" s="456"/>
      <c r="D30" s="456"/>
      <c r="E30" s="456"/>
      <c r="F30" s="456"/>
      <c r="G30" s="457"/>
      <c r="H30" s="153"/>
      <c r="I30" s="153"/>
      <c r="J30" s="151"/>
      <c r="K30" s="321"/>
      <c r="L30" s="152"/>
      <c r="M30" s="26"/>
      <c r="N30" s="218">
        <f t="shared" si="0"/>
        <v>0</v>
      </c>
      <c r="O30" s="151"/>
      <c r="P30" s="190">
        <f t="shared" si="1"/>
        <v>0</v>
      </c>
      <c r="Q30" s="30"/>
    </row>
    <row r="31" spans="1:17" s="25" customFormat="1" ht="15.75" x14ac:dyDescent="0.2">
      <c r="A31" s="2"/>
      <c r="B31" s="455"/>
      <c r="C31" s="456"/>
      <c r="D31" s="456"/>
      <c r="E31" s="456"/>
      <c r="F31" s="456"/>
      <c r="G31" s="457"/>
      <c r="H31" s="153"/>
      <c r="I31" s="153"/>
      <c r="J31" s="151"/>
      <c r="K31" s="321"/>
      <c r="L31" s="152"/>
      <c r="M31" s="26"/>
      <c r="N31" s="218">
        <f t="shared" si="0"/>
        <v>0</v>
      </c>
      <c r="O31" s="151"/>
      <c r="P31" s="190">
        <f t="shared" si="1"/>
        <v>0</v>
      </c>
      <c r="Q31" s="30"/>
    </row>
    <row r="32" spans="1:17" s="27" customFormat="1" x14ac:dyDescent="0.2">
      <c r="A32" s="2"/>
      <c r="B32" s="455"/>
      <c r="C32" s="456"/>
      <c r="D32" s="456"/>
      <c r="E32" s="456"/>
      <c r="F32" s="456"/>
      <c r="G32" s="457"/>
      <c r="H32" s="153"/>
      <c r="I32" s="153"/>
      <c r="J32" s="151"/>
      <c r="K32" s="321"/>
      <c r="L32" s="152"/>
      <c r="M32" s="26"/>
      <c r="N32" s="218">
        <f t="shared" si="0"/>
        <v>0</v>
      </c>
      <c r="O32" s="245"/>
      <c r="P32" s="190">
        <f t="shared" si="1"/>
        <v>0</v>
      </c>
      <c r="Q32" s="190"/>
    </row>
    <row r="33" spans="1:17" s="27" customFormat="1" x14ac:dyDescent="0.2">
      <c r="A33" s="2"/>
      <c r="B33" s="455"/>
      <c r="C33" s="456"/>
      <c r="D33" s="456"/>
      <c r="E33" s="456"/>
      <c r="F33" s="456"/>
      <c r="G33" s="457"/>
      <c r="H33" s="153"/>
      <c r="I33" s="153"/>
      <c r="J33" s="151"/>
      <c r="K33" s="321"/>
      <c r="L33" s="152"/>
      <c r="M33" s="26"/>
      <c r="N33" s="218">
        <f t="shared" si="0"/>
        <v>0</v>
      </c>
      <c r="O33" s="245"/>
      <c r="P33" s="190">
        <f t="shared" si="1"/>
        <v>0</v>
      </c>
      <c r="Q33" s="190"/>
    </row>
    <row r="34" spans="1:17" s="27" customFormat="1" x14ac:dyDescent="0.2">
      <c r="A34" s="2"/>
      <c r="B34" s="455"/>
      <c r="C34" s="456"/>
      <c r="D34" s="456"/>
      <c r="E34" s="456"/>
      <c r="F34" s="456"/>
      <c r="G34" s="457"/>
      <c r="H34" s="153"/>
      <c r="I34" s="153"/>
      <c r="J34" s="151"/>
      <c r="K34" s="321"/>
      <c r="L34" s="152"/>
      <c r="M34" s="26"/>
      <c r="N34" s="220">
        <f t="shared" si="0"/>
        <v>0</v>
      </c>
      <c r="O34" s="245"/>
      <c r="P34" s="190">
        <f t="shared" si="1"/>
        <v>0</v>
      </c>
      <c r="Q34" s="190"/>
    </row>
    <row r="35" spans="1:17" s="27" customFormat="1" ht="39" customHeight="1" x14ac:dyDescent="0.2">
      <c r="A35" s="31">
        <v>2</v>
      </c>
      <c r="B35" s="461" t="s">
        <v>142</v>
      </c>
      <c r="C35" s="462"/>
      <c r="D35" s="462"/>
      <c r="E35" s="462"/>
      <c r="F35" s="462"/>
      <c r="G35" s="463"/>
      <c r="H35" s="32"/>
      <c r="I35" s="32"/>
      <c r="J35" s="33">
        <f>SUM(J36:J55)</f>
        <v>0</v>
      </c>
      <c r="K35" s="33"/>
      <c r="L35" s="34"/>
      <c r="M35" s="34"/>
      <c r="N35" s="221">
        <f>SUM(N36:N55)</f>
        <v>0</v>
      </c>
      <c r="O35" s="221">
        <f>SUM(O36:O55)</f>
        <v>0</v>
      </c>
      <c r="P35" s="221">
        <f>N35+O35</f>
        <v>0</v>
      </c>
      <c r="Q35" s="227"/>
    </row>
    <row r="36" spans="1:17" s="27" customFormat="1" x14ac:dyDescent="0.2">
      <c r="A36" s="2"/>
      <c r="B36" s="464"/>
      <c r="C36" s="464"/>
      <c r="D36" s="464"/>
      <c r="E36" s="464"/>
      <c r="F36" s="464"/>
      <c r="G36" s="464"/>
      <c r="H36" s="155"/>
      <c r="I36" s="155"/>
      <c r="J36" s="151"/>
      <c r="K36" s="245"/>
      <c r="L36" s="152"/>
      <c r="M36" s="26"/>
      <c r="N36" s="222">
        <f t="shared" si="0"/>
        <v>0</v>
      </c>
      <c r="O36" s="245"/>
      <c r="P36" s="192">
        <f>N36+O36</f>
        <v>0</v>
      </c>
      <c r="Q36" s="190"/>
    </row>
    <row r="37" spans="1:17" s="27" customFormat="1" x14ac:dyDescent="0.2">
      <c r="A37" s="2"/>
      <c r="B37" s="464"/>
      <c r="C37" s="464"/>
      <c r="D37" s="464"/>
      <c r="E37" s="464"/>
      <c r="F37" s="464"/>
      <c r="G37" s="464"/>
      <c r="H37" s="155"/>
      <c r="I37" s="155"/>
      <c r="J37" s="151"/>
      <c r="K37" s="245"/>
      <c r="L37" s="152"/>
      <c r="M37" s="26"/>
      <c r="N37" s="218">
        <f t="shared" si="0"/>
        <v>0</v>
      </c>
      <c r="O37" s="245"/>
      <c r="P37" s="192">
        <f t="shared" ref="P37:P55" si="2">N37+O37</f>
        <v>0</v>
      </c>
      <c r="Q37" s="190"/>
    </row>
    <row r="38" spans="1:17" s="27" customFormat="1" ht="15.75" x14ac:dyDescent="0.2">
      <c r="A38" s="2"/>
      <c r="B38" s="464"/>
      <c r="C38" s="464"/>
      <c r="D38" s="464"/>
      <c r="E38" s="464"/>
      <c r="F38" s="464"/>
      <c r="G38" s="464"/>
      <c r="H38" s="155"/>
      <c r="I38" s="155"/>
      <c r="J38" s="151"/>
      <c r="K38" s="245"/>
      <c r="L38" s="152"/>
      <c r="M38" s="26"/>
      <c r="N38" s="218">
        <f t="shared" si="0"/>
        <v>0</v>
      </c>
      <c r="O38" s="244"/>
      <c r="P38" s="192">
        <f t="shared" si="2"/>
        <v>0</v>
      </c>
      <c r="Q38" s="190"/>
    </row>
    <row r="39" spans="1:17" s="27" customFormat="1" x14ac:dyDescent="0.2">
      <c r="A39" s="2"/>
      <c r="B39" s="464"/>
      <c r="C39" s="464"/>
      <c r="D39" s="464"/>
      <c r="E39" s="464"/>
      <c r="F39" s="464"/>
      <c r="G39" s="464"/>
      <c r="H39" s="155"/>
      <c r="I39" s="155"/>
      <c r="J39" s="151"/>
      <c r="K39" s="245"/>
      <c r="L39" s="152"/>
      <c r="M39" s="26"/>
      <c r="N39" s="218">
        <f t="shared" si="0"/>
        <v>0</v>
      </c>
      <c r="O39" s="245"/>
      <c r="P39" s="192">
        <f t="shared" si="2"/>
        <v>0</v>
      </c>
      <c r="Q39" s="190"/>
    </row>
    <row r="40" spans="1:17" s="27" customFormat="1" ht="15.75" x14ac:dyDescent="0.2">
      <c r="A40" s="2"/>
      <c r="B40" s="464"/>
      <c r="C40" s="464"/>
      <c r="D40" s="464"/>
      <c r="E40" s="464"/>
      <c r="F40" s="464"/>
      <c r="G40" s="464"/>
      <c r="H40" s="155"/>
      <c r="I40" s="155"/>
      <c r="J40" s="151"/>
      <c r="K40" s="245"/>
      <c r="L40" s="152"/>
      <c r="M40" s="26"/>
      <c r="N40" s="218">
        <f t="shared" si="0"/>
        <v>0</v>
      </c>
      <c r="O40" s="244"/>
      <c r="P40" s="192">
        <f t="shared" si="2"/>
        <v>0</v>
      </c>
      <c r="Q40" s="190"/>
    </row>
    <row r="41" spans="1:17" s="37" customFormat="1" ht="15.75" x14ac:dyDescent="0.2">
      <c r="A41" s="2"/>
      <c r="B41" s="464"/>
      <c r="C41" s="464"/>
      <c r="D41" s="464"/>
      <c r="E41" s="464"/>
      <c r="F41" s="464"/>
      <c r="G41" s="464"/>
      <c r="H41" s="155"/>
      <c r="I41" s="155"/>
      <c r="J41" s="151"/>
      <c r="K41" s="245"/>
      <c r="L41" s="152"/>
      <c r="M41" s="26"/>
      <c r="N41" s="218">
        <f t="shared" si="0"/>
        <v>0</v>
      </c>
      <c r="O41" s="244"/>
      <c r="P41" s="192">
        <f t="shared" si="2"/>
        <v>0</v>
      </c>
      <c r="Q41" s="30"/>
    </row>
    <row r="42" spans="1:17" s="29" customFormat="1" x14ac:dyDescent="0.2">
      <c r="A42" s="2"/>
      <c r="B42" s="464"/>
      <c r="C42" s="464"/>
      <c r="D42" s="464"/>
      <c r="E42" s="464"/>
      <c r="F42" s="464"/>
      <c r="G42" s="464"/>
      <c r="H42" s="155"/>
      <c r="I42" s="155"/>
      <c r="J42" s="151"/>
      <c r="K42" s="245"/>
      <c r="L42" s="152"/>
      <c r="M42" s="26"/>
      <c r="N42" s="218">
        <f t="shared" si="0"/>
        <v>0</v>
      </c>
      <c r="O42" s="245"/>
      <c r="P42" s="192">
        <f t="shared" si="2"/>
        <v>0</v>
      </c>
      <c r="Q42" s="190"/>
    </row>
    <row r="43" spans="1:17" s="29" customFormat="1" x14ac:dyDescent="0.2">
      <c r="A43" s="2"/>
      <c r="B43" s="464"/>
      <c r="C43" s="464"/>
      <c r="D43" s="464"/>
      <c r="E43" s="464"/>
      <c r="F43" s="464"/>
      <c r="G43" s="464"/>
      <c r="H43" s="155"/>
      <c r="I43" s="155"/>
      <c r="J43" s="151"/>
      <c r="K43" s="245"/>
      <c r="L43" s="152"/>
      <c r="M43" s="26"/>
      <c r="N43" s="218">
        <f t="shared" si="0"/>
        <v>0</v>
      </c>
      <c r="O43" s="245"/>
      <c r="P43" s="192">
        <f t="shared" si="2"/>
        <v>0</v>
      </c>
      <c r="Q43" s="190"/>
    </row>
    <row r="44" spans="1:17" s="29" customFormat="1" x14ac:dyDescent="0.2">
      <c r="A44" s="2"/>
      <c r="B44" s="464"/>
      <c r="C44" s="464"/>
      <c r="D44" s="464"/>
      <c r="E44" s="464"/>
      <c r="F44" s="464"/>
      <c r="G44" s="464"/>
      <c r="H44" s="155"/>
      <c r="I44" s="155"/>
      <c r="J44" s="151"/>
      <c r="K44" s="245"/>
      <c r="L44" s="152"/>
      <c r="M44" s="26"/>
      <c r="N44" s="218">
        <f t="shared" si="0"/>
        <v>0</v>
      </c>
      <c r="O44" s="245"/>
      <c r="P44" s="192">
        <f t="shared" si="2"/>
        <v>0</v>
      </c>
      <c r="Q44" s="190"/>
    </row>
    <row r="45" spans="1:17" s="29" customFormat="1" x14ac:dyDescent="0.2">
      <c r="A45" s="2"/>
      <c r="B45" s="464"/>
      <c r="C45" s="464"/>
      <c r="D45" s="464"/>
      <c r="E45" s="464"/>
      <c r="F45" s="464"/>
      <c r="G45" s="464"/>
      <c r="H45" s="155"/>
      <c r="I45" s="155"/>
      <c r="J45" s="151"/>
      <c r="K45" s="245"/>
      <c r="L45" s="152"/>
      <c r="M45" s="26"/>
      <c r="N45" s="218">
        <f t="shared" si="0"/>
        <v>0</v>
      </c>
      <c r="O45" s="245"/>
      <c r="P45" s="192">
        <f t="shared" si="2"/>
        <v>0</v>
      </c>
      <c r="Q45" s="190"/>
    </row>
    <row r="46" spans="1:17" s="29" customFormat="1" x14ac:dyDescent="0.2">
      <c r="A46" s="2"/>
      <c r="B46" s="464"/>
      <c r="C46" s="464"/>
      <c r="D46" s="464"/>
      <c r="E46" s="464"/>
      <c r="F46" s="464"/>
      <c r="G46" s="464"/>
      <c r="H46" s="155"/>
      <c r="I46" s="155"/>
      <c r="J46" s="151"/>
      <c r="K46" s="245"/>
      <c r="L46" s="152"/>
      <c r="M46" s="26"/>
      <c r="N46" s="218">
        <f t="shared" si="0"/>
        <v>0</v>
      </c>
      <c r="O46" s="245"/>
      <c r="P46" s="192">
        <f t="shared" si="2"/>
        <v>0</v>
      </c>
      <c r="Q46" s="190"/>
    </row>
    <row r="47" spans="1:17" s="29" customFormat="1" x14ac:dyDescent="0.2">
      <c r="A47" s="2"/>
      <c r="B47" s="464"/>
      <c r="C47" s="464"/>
      <c r="D47" s="464"/>
      <c r="E47" s="464"/>
      <c r="F47" s="464"/>
      <c r="G47" s="464"/>
      <c r="H47" s="155"/>
      <c r="I47" s="155"/>
      <c r="J47" s="151"/>
      <c r="K47" s="245"/>
      <c r="L47" s="152"/>
      <c r="M47" s="26"/>
      <c r="N47" s="218">
        <f t="shared" si="0"/>
        <v>0</v>
      </c>
      <c r="O47" s="245"/>
      <c r="P47" s="192">
        <f t="shared" si="2"/>
        <v>0</v>
      </c>
      <c r="Q47" s="190"/>
    </row>
    <row r="48" spans="1:17" s="29" customFormat="1" ht="15.75" x14ac:dyDescent="0.2">
      <c r="A48" s="2"/>
      <c r="B48" s="455"/>
      <c r="C48" s="456"/>
      <c r="D48" s="456"/>
      <c r="E48" s="456"/>
      <c r="F48" s="456"/>
      <c r="G48" s="457"/>
      <c r="H48" s="156"/>
      <c r="I48" s="156"/>
      <c r="J48" s="151"/>
      <c r="K48" s="245"/>
      <c r="L48" s="152"/>
      <c r="M48" s="26"/>
      <c r="N48" s="218">
        <f t="shared" si="0"/>
        <v>0</v>
      </c>
      <c r="O48" s="244"/>
      <c r="P48" s="192">
        <f t="shared" si="2"/>
        <v>0</v>
      </c>
      <c r="Q48" s="190"/>
    </row>
    <row r="49" spans="1:17" s="25" customFormat="1" ht="15.75" x14ac:dyDescent="0.2">
      <c r="A49" s="2"/>
      <c r="B49" s="455"/>
      <c r="C49" s="456"/>
      <c r="D49" s="456"/>
      <c r="E49" s="456"/>
      <c r="F49" s="456"/>
      <c r="G49" s="457"/>
      <c r="H49" s="156"/>
      <c r="I49" s="156"/>
      <c r="J49" s="151"/>
      <c r="K49" s="245"/>
      <c r="L49" s="152"/>
      <c r="M49" s="26"/>
      <c r="N49" s="218">
        <f t="shared" si="0"/>
        <v>0</v>
      </c>
      <c r="O49" s="151"/>
      <c r="P49" s="192">
        <f t="shared" si="2"/>
        <v>0</v>
      </c>
      <c r="Q49" s="30"/>
    </row>
    <row r="50" spans="1:17" s="29" customFormat="1" x14ac:dyDescent="0.2">
      <c r="A50" s="2"/>
      <c r="B50" s="455"/>
      <c r="C50" s="456"/>
      <c r="D50" s="456"/>
      <c r="E50" s="456"/>
      <c r="F50" s="456"/>
      <c r="G50" s="457"/>
      <c r="H50" s="156"/>
      <c r="I50" s="156"/>
      <c r="J50" s="151"/>
      <c r="K50" s="245"/>
      <c r="L50" s="152"/>
      <c r="M50" s="26"/>
      <c r="N50" s="218">
        <f t="shared" si="0"/>
        <v>0</v>
      </c>
      <c r="O50" s="245"/>
      <c r="P50" s="192">
        <f t="shared" si="2"/>
        <v>0</v>
      </c>
      <c r="Q50" s="190"/>
    </row>
    <row r="51" spans="1:17" s="29" customFormat="1" x14ac:dyDescent="0.2">
      <c r="A51" s="2"/>
      <c r="B51" s="464"/>
      <c r="C51" s="464"/>
      <c r="D51" s="464"/>
      <c r="E51" s="464"/>
      <c r="F51" s="464"/>
      <c r="G51" s="464"/>
      <c r="H51" s="155"/>
      <c r="I51" s="155"/>
      <c r="J51" s="151"/>
      <c r="K51" s="245"/>
      <c r="L51" s="152"/>
      <c r="M51" s="26"/>
      <c r="N51" s="218">
        <f t="shared" si="0"/>
        <v>0</v>
      </c>
      <c r="O51" s="245"/>
      <c r="P51" s="192">
        <f t="shared" si="2"/>
        <v>0</v>
      </c>
      <c r="Q51" s="190"/>
    </row>
    <row r="52" spans="1:17" s="29" customFormat="1" x14ac:dyDescent="0.2">
      <c r="A52" s="2"/>
      <c r="B52" s="464"/>
      <c r="C52" s="464"/>
      <c r="D52" s="464"/>
      <c r="E52" s="464"/>
      <c r="F52" s="464"/>
      <c r="G52" s="464"/>
      <c r="H52" s="155"/>
      <c r="I52" s="155"/>
      <c r="J52" s="151"/>
      <c r="K52" s="245"/>
      <c r="L52" s="152"/>
      <c r="M52" s="26"/>
      <c r="N52" s="218">
        <f t="shared" si="0"/>
        <v>0</v>
      </c>
      <c r="O52" s="245"/>
      <c r="P52" s="192">
        <f t="shared" si="2"/>
        <v>0</v>
      </c>
      <c r="Q52" s="190"/>
    </row>
    <row r="53" spans="1:17" s="29" customFormat="1" x14ac:dyDescent="0.2">
      <c r="A53" s="2"/>
      <c r="B53" s="464"/>
      <c r="C53" s="464"/>
      <c r="D53" s="464"/>
      <c r="E53" s="464"/>
      <c r="F53" s="464"/>
      <c r="G53" s="464"/>
      <c r="H53" s="155"/>
      <c r="I53" s="155"/>
      <c r="J53" s="151"/>
      <c r="K53" s="245"/>
      <c r="L53" s="152"/>
      <c r="M53" s="26"/>
      <c r="N53" s="218">
        <f t="shared" si="0"/>
        <v>0</v>
      </c>
      <c r="O53" s="245"/>
      <c r="P53" s="192">
        <f t="shared" si="2"/>
        <v>0</v>
      </c>
      <c r="Q53" s="190"/>
    </row>
    <row r="54" spans="1:17" s="29" customFormat="1" x14ac:dyDescent="0.2">
      <c r="A54" s="2"/>
      <c r="B54" s="464"/>
      <c r="C54" s="464"/>
      <c r="D54" s="464"/>
      <c r="E54" s="464"/>
      <c r="F54" s="464"/>
      <c r="G54" s="464"/>
      <c r="H54" s="153"/>
      <c r="I54" s="153"/>
      <c r="J54" s="151"/>
      <c r="K54" s="245"/>
      <c r="L54" s="152"/>
      <c r="M54" s="26"/>
      <c r="N54" s="218">
        <f t="shared" si="0"/>
        <v>0</v>
      </c>
      <c r="O54" s="245"/>
      <c r="P54" s="192">
        <f t="shared" si="2"/>
        <v>0</v>
      </c>
      <c r="Q54" s="190"/>
    </row>
    <row r="55" spans="1:17" s="29" customFormat="1" x14ac:dyDescent="0.2">
      <c r="A55" s="2"/>
      <c r="B55" s="464"/>
      <c r="C55" s="464"/>
      <c r="D55" s="464"/>
      <c r="E55" s="464"/>
      <c r="F55" s="464"/>
      <c r="G55" s="464"/>
      <c r="H55" s="153"/>
      <c r="I55" s="153"/>
      <c r="J55" s="151"/>
      <c r="K55" s="245"/>
      <c r="L55" s="152"/>
      <c r="M55" s="26"/>
      <c r="N55" s="220">
        <f t="shared" si="0"/>
        <v>0</v>
      </c>
      <c r="O55" s="245"/>
      <c r="P55" s="192">
        <f t="shared" si="2"/>
        <v>0</v>
      </c>
      <c r="Q55" s="190"/>
    </row>
    <row r="56" spans="1:17" s="29" customFormat="1" ht="39" customHeight="1" x14ac:dyDescent="0.2">
      <c r="A56" s="31">
        <v>3</v>
      </c>
      <c r="B56" s="479" t="s">
        <v>7</v>
      </c>
      <c r="C56" s="480"/>
      <c r="D56" s="480"/>
      <c r="E56" s="480"/>
      <c r="F56" s="480"/>
      <c r="G56" s="481"/>
      <c r="H56" s="36"/>
      <c r="I56" s="36"/>
      <c r="J56" s="33">
        <f>SUM(J57:J86)</f>
        <v>0</v>
      </c>
      <c r="K56" s="33"/>
      <c r="L56" s="34"/>
      <c r="M56" s="34"/>
      <c r="N56" s="221">
        <f>SUM(N57:N86)</f>
        <v>0</v>
      </c>
      <c r="O56" s="221">
        <f>SUM(O57:O86)</f>
        <v>0</v>
      </c>
      <c r="P56" s="221">
        <f>N56+O56</f>
        <v>0</v>
      </c>
      <c r="Q56" s="227"/>
    </row>
    <row r="57" spans="1:17" s="29" customFormat="1" x14ac:dyDescent="0.2">
      <c r="A57" s="2"/>
      <c r="B57" s="455"/>
      <c r="C57" s="456"/>
      <c r="D57" s="456"/>
      <c r="E57" s="456"/>
      <c r="F57" s="456"/>
      <c r="G57" s="457"/>
      <c r="H57" s="155"/>
      <c r="I57" s="155"/>
      <c r="J57" s="151"/>
      <c r="K57" s="245"/>
      <c r="L57" s="152"/>
      <c r="M57" s="26"/>
      <c r="N57" s="222">
        <f t="shared" si="0"/>
        <v>0</v>
      </c>
      <c r="O57" s="245"/>
      <c r="P57" s="192">
        <f>N57+O57</f>
        <v>0</v>
      </c>
      <c r="Q57" s="190"/>
    </row>
    <row r="58" spans="1:17" s="29" customFormat="1" x14ac:dyDescent="0.2">
      <c r="A58" s="2"/>
      <c r="B58" s="455"/>
      <c r="C58" s="456"/>
      <c r="D58" s="456"/>
      <c r="E58" s="456"/>
      <c r="F58" s="456"/>
      <c r="G58" s="457"/>
      <c r="H58" s="155"/>
      <c r="I58" s="155"/>
      <c r="J58" s="151"/>
      <c r="K58" s="245"/>
      <c r="L58" s="152"/>
      <c r="M58" s="26"/>
      <c r="N58" s="218">
        <f t="shared" si="0"/>
        <v>0</v>
      </c>
      <c r="O58" s="245"/>
      <c r="P58" s="192">
        <f t="shared" ref="P58:P86" si="3">N58+O58</f>
        <v>0</v>
      </c>
      <c r="Q58" s="190"/>
    </row>
    <row r="59" spans="1:17" s="29" customFormat="1" x14ac:dyDescent="0.2">
      <c r="A59" s="2"/>
      <c r="B59" s="455"/>
      <c r="C59" s="456"/>
      <c r="D59" s="456"/>
      <c r="E59" s="456"/>
      <c r="F59" s="456"/>
      <c r="G59" s="457"/>
      <c r="H59" s="155"/>
      <c r="I59" s="155"/>
      <c r="J59" s="151"/>
      <c r="K59" s="245"/>
      <c r="L59" s="152"/>
      <c r="M59" s="26"/>
      <c r="N59" s="218">
        <f t="shared" si="0"/>
        <v>0</v>
      </c>
      <c r="O59" s="245"/>
      <c r="P59" s="192">
        <f t="shared" si="3"/>
        <v>0</v>
      </c>
      <c r="Q59" s="190"/>
    </row>
    <row r="60" spans="1:17" s="29" customFormat="1" x14ac:dyDescent="0.2">
      <c r="A60" s="2"/>
      <c r="B60" s="455"/>
      <c r="C60" s="456"/>
      <c r="D60" s="456"/>
      <c r="E60" s="456"/>
      <c r="F60" s="456"/>
      <c r="G60" s="457"/>
      <c r="H60" s="155"/>
      <c r="I60" s="155"/>
      <c r="J60" s="151"/>
      <c r="K60" s="245"/>
      <c r="L60" s="152"/>
      <c r="M60" s="26"/>
      <c r="N60" s="218">
        <f t="shared" si="0"/>
        <v>0</v>
      </c>
      <c r="O60" s="245"/>
      <c r="P60" s="192">
        <f t="shared" si="3"/>
        <v>0</v>
      </c>
      <c r="Q60" s="190"/>
    </row>
    <row r="61" spans="1:17" s="29" customFormat="1" x14ac:dyDescent="0.2">
      <c r="A61" s="2"/>
      <c r="B61" s="455"/>
      <c r="C61" s="456"/>
      <c r="D61" s="456"/>
      <c r="E61" s="456"/>
      <c r="F61" s="456"/>
      <c r="G61" s="457"/>
      <c r="H61" s="155"/>
      <c r="I61" s="155"/>
      <c r="J61" s="151"/>
      <c r="K61" s="245"/>
      <c r="L61" s="152"/>
      <c r="M61" s="26"/>
      <c r="N61" s="218">
        <f t="shared" si="0"/>
        <v>0</v>
      </c>
      <c r="O61" s="245"/>
      <c r="P61" s="192">
        <f t="shared" si="3"/>
        <v>0</v>
      </c>
      <c r="Q61" s="190"/>
    </row>
    <row r="62" spans="1:17" s="29" customFormat="1" ht="15.75" x14ac:dyDescent="0.2">
      <c r="A62" s="2"/>
      <c r="B62" s="455"/>
      <c r="C62" s="456"/>
      <c r="D62" s="456"/>
      <c r="E62" s="456"/>
      <c r="F62" s="456"/>
      <c r="G62" s="457"/>
      <c r="H62" s="155"/>
      <c r="I62" s="155"/>
      <c r="J62" s="151"/>
      <c r="K62" s="245"/>
      <c r="L62" s="152"/>
      <c r="M62" s="26"/>
      <c r="N62" s="218">
        <f t="shared" si="0"/>
        <v>0</v>
      </c>
      <c r="O62" s="244"/>
      <c r="P62" s="192">
        <f t="shared" si="3"/>
        <v>0</v>
      </c>
      <c r="Q62" s="190"/>
    </row>
    <row r="63" spans="1:17" s="37" customFormat="1" ht="15.75" x14ac:dyDescent="0.2">
      <c r="A63" s="2"/>
      <c r="B63" s="455"/>
      <c r="C63" s="456"/>
      <c r="D63" s="456"/>
      <c r="E63" s="456"/>
      <c r="F63" s="456"/>
      <c r="G63" s="457"/>
      <c r="H63" s="155"/>
      <c r="I63" s="155"/>
      <c r="J63" s="151"/>
      <c r="K63" s="245"/>
      <c r="L63" s="152"/>
      <c r="M63" s="26"/>
      <c r="N63" s="218">
        <f t="shared" si="0"/>
        <v>0</v>
      </c>
      <c r="O63" s="244"/>
      <c r="P63" s="192">
        <f t="shared" si="3"/>
        <v>0</v>
      </c>
      <c r="Q63" s="30"/>
    </row>
    <row r="64" spans="1:17" s="25" customFormat="1" ht="15.75" x14ac:dyDescent="0.2">
      <c r="A64" s="2"/>
      <c r="B64" s="455"/>
      <c r="C64" s="456"/>
      <c r="D64" s="456"/>
      <c r="E64" s="456"/>
      <c r="F64" s="456"/>
      <c r="G64" s="457"/>
      <c r="H64" s="155"/>
      <c r="I64" s="155"/>
      <c r="J64" s="151"/>
      <c r="K64" s="245"/>
      <c r="L64" s="152"/>
      <c r="M64" s="26"/>
      <c r="N64" s="218">
        <f t="shared" si="0"/>
        <v>0</v>
      </c>
      <c r="O64" s="151"/>
      <c r="P64" s="192">
        <f t="shared" si="3"/>
        <v>0</v>
      </c>
      <c r="Q64" s="30"/>
    </row>
    <row r="65" spans="1:17" s="8" customFormat="1" ht="15.75" x14ac:dyDescent="0.2">
      <c r="A65" s="2"/>
      <c r="B65" s="455"/>
      <c r="C65" s="456"/>
      <c r="D65" s="456"/>
      <c r="E65" s="456"/>
      <c r="F65" s="456"/>
      <c r="G65" s="457"/>
      <c r="H65" s="155"/>
      <c r="I65" s="155"/>
      <c r="J65" s="151"/>
      <c r="K65" s="245"/>
      <c r="L65" s="152"/>
      <c r="M65" s="26"/>
      <c r="N65" s="218">
        <f t="shared" si="0"/>
        <v>0</v>
      </c>
      <c r="O65" s="244"/>
      <c r="P65" s="192">
        <f t="shared" si="3"/>
        <v>0</v>
      </c>
      <c r="Q65" s="30"/>
    </row>
    <row r="66" spans="1:17" s="25" customFormat="1" ht="15.75" x14ac:dyDescent="0.2">
      <c r="A66" s="2"/>
      <c r="B66" s="455"/>
      <c r="C66" s="456"/>
      <c r="D66" s="456"/>
      <c r="E66" s="456"/>
      <c r="F66" s="456"/>
      <c r="G66" s="457"/>
      <c r="H66" s="155"/>
      <c r="I66" s="155"/>
      <c r="J66" s="151"/>
      <c r="K66" s="245"/>
      <c r="L66" s="152"/>
      <c r="M66" s="26"/>
      <c r="N66" s="218">
        <f t="shared" si="0"/>
        <v>0</v>
      </c>
      <c r="O66" s="151"/>
      <c r="P66" s="192">
        <f t="shared" si="3"/>
        <v>0</v>
      </c>
      <c r="Q66" s="30"/>
    </row>
    <row r="67" spans="1:17" s="29" customFormat="1" ht="15.75" x14ac:dyDescent="0.2">
      <c r="A67" s="2"/>
      <c r="B67" s="455"/>
      <c r="C67" s="456"/>
      <c r="D67" s="456"/>
      <c r="E67" s="456"/>
      <c r="F67" s="456"/>
      <c r="G67" s="457"/>
      <c r="H67" s="155"/>
      <c r="I67" s="155"/>
      <c r="J67" s="151"/>
      <c r="K67" s="245"/>
      <c r="L67" s="152"/>
      <c r="M67" s="26"/>
      <c r="N67" s="218">
        <f t="shared" si="0"/>
        <v>0</v>
      </c>
      <c r="O67" s="244"/>
      <c r="P67" s="192">
        <f t="shared" si="3"/>
        <v>0</v>
      </c>
      <c r="Q67" s="190"/>
    </row>
    <row r="68" spans="1:17" s="25" customFormat="1" ht="15.75" x14ac:dyDescent="0.2">
      <c r="A68" s="2"/>
      <c r="B68" s="455"/>
      <c r="C68" s="456"/>
      <c r="D68" s="456"/>
      <c r="E68" s="456"/>
      <c r="F68" s="456"/>
      <c r="G68" s="457"/>
      <c r="H68" s="155"/>
      <c r="I68" s="155"/>
      <c r="J68" s="151"/>
      <c r="K68" s="245"/>
      <c r="L68" s="152"/>
      <c r="M68" s="26"/>
      <c r="N68" s="218">
        <f t="shared" si="0"/>
        <v>0</v>
      </c>
      <c r="O68" s="151"/>
      <c r="P68" s="192">
        <f t="shared" si="3"/>
        <v>0</v>
      </c>
      <c r="Q68" s="30"/>
    </row>
    <row r="69" spans="1:17" s="29" customFormat="1" x14ac:dyDescent="0.2">
      <c r="A69" s="2"/>
      <c r="B69" s="455"/>
      <c r="C69" s="456"/>
      <c r="D69" s="456"/>
      <c r="E69" s="456"/>
      <c r="F69" s="456"/>
      <c r="G69" s="457"/>
      <c r="H69" s="155"/>
      <c r="I69" s="155"/>
      <c r="J69" s="151"/>
      <c r="K69" s="245"/>
      <c r="L69" s="152"/>
      <c r="M69" s="26"/>
      <c r="N69" s="218">
        <f t="shared" si="0"/>
        <v>0</v>
      </c>
      <c r="O69" s="245"/>
      <c r="P69" s="192">
        <f t="shared" si="3"/>
        <v>0</v>
      </c>
      <c r="Q69" s="190"/>
    </row>
    <row r="70" spans="1:17" s="29" customFormat="1" x14ac:dyDescent="0.2">
      <c r="A70" s="2"/>
      <c r="B70" s="455"/>
      <c r="C70" s="456"/>
      <c r="D70" s="456"/>
      <c r="E70" s="456"/>
      <c r="F70" s="456"/>
      <c r="G70" s="457"/>
      <c r="H70" s="155"/>
      <c r="I70" s="155"/>
      <c r="J70" s="151"/>
      <c r="K70" s="245"/>
      <c r="L70" s="152"/>
      <c r="M70" s="26"/>
      <c r="N70" s="218">
        <f t="shared" ref="N70:N132" si="4">IF(M70="Yes",J70,0)</f>
        <v>0</v>
      </c>
      <c r="O70" s="245"/>
      <c r="P70" s="192">
        <f t="shared" si="3"/>
        <v>0</v>
      </c>
      <c r="Q70" s="190"/>
    </row>
    <row r="71" spans="1:17" s="29" customFormat="1" x14ac:dyDescent="0.2">
      <c r="A71" s="2"/>
      <c r="B71" s="455"/>
      <c r="C71" s="456"/>
      <c r="D71" s="456"/>
      <c r="E71" s="456"/>
      <c r="F71" s="456"/>
      <c r="G71" s="457"/>
      <c r="H71" s="155"/>
      <c r="I71" s="155"/>
      <c r="J71" s="151"/>
      <c r="K71" s="245"/>
      <c r="L71" s="152"/>
      <c r="M71" s="26"/>
      <c r="N71" s="218">
        <f t="shared" si="4"/>
        <v>0</v>
      </c>
      <c r="O71" s="245"/>
      <c r="P71" s="192">
        <f t="shared" si="3"/>
        <v>0</v>
      </c>
      <c r="Q71" s="190"/>
    </row>
    <row r="72" spans="1:17" s="29" customFormat="1" x14ac:dyDescent="0.2">
      <c r="A72" s="2"/>
      <c r="B72" s="455"/>
      <c r="C72" s="456"/>
      <c r="D72" s="456"/>
      <c r="E72" s="456"/>
      <c r="F72" s="456"/>
      <c r="G72" s="457"/>
      <c r="H72" s="155"/>
      <c r="I72" s="155"/>
      <c r="J72" s="151"/>
      <c r="K72" s="245"/>
      <c r="L72" s="152"/>
      <c r="M72" s="26"/>
      <c r="N72" s="218">
        <f t="shared" si="4"/>
        <v>0</v>
      </c>
      <c r="O72" s="245"/>
      <c r="P72" s="192">
        <f t="shared" si="3"/>
        <v>0</v>
      </c>
      <c r="Q72" s="190"/>
    </row>
    <row r="73" spans="1:17" s="29" customFormat="1" ht="15.75" x14ac:dyDescent="0.2">
      <c r="A73" s="2"/>
      <c r="B73" s="455"/>
      <c r="C73" s="456"/>
      <c r="D73" s="456"/>
      <c r="E73" s="456"/>
      <c r="F73" s="456"/>
      <c r="G73" s="457"/>
      <c r="H73" s="155"/>
      <c r="I73" s="155"/>
      <c r="J73" s="151"/>
      <c r="K73" s="245"/>
      <c r="L73" s="152"/>
      <c r="M73" s="26"/>
      <c r="N73" s="218">
        <f t="shared" si="4"/>
        <v>0</v>
      </c>
      <c r="O73" s="244"/>
      <c r="P73" s="192">
        <f t="shared" si="3"/>
        <v>0</v>
      </c>
      <c r="Q73" s="190"/>
    </row>
    <row r="74" spans="1:17" s="25" customFormat="1" ht="15.75" x14ac:dyDescent="0.2">
      <c r="A74" s="2"/>
      <c r="B74" s="455"/>
      <c r="C74" s="456"/>
      <c r="D74" s="456"/>
      <c r="E74" s="456"/>
      <c r="F74" s="456"/>
      <c r="G74" s="457"/>
      <c r="H74" s="155"/>
      <c r="I74" s="155"/>
      <c r="J74" s="151"/>
      <c r="K74" s="245"/>
      <c r="L74" s="152"/>
      <c r="M74" s="26"/>
      <c r="N74" s="218">
        <f t="shared" si="4"/>
        <v>0</v>
      </c>
      <c r="O74" s="151"/>
      <c r="P74" s="192">
        <f t="shared" si="3"/>
        <v>0</v>
      </c>
      <c r="Q74" s="30"/>
    </row>
    <row r="75" spans="1:17" s="29" customFormat="1" x14ac:dyDescent="0.2">
      <c r="A75" s="2"/>
      <c r="B75" s="455"/>
      <c r="C75" s="456"/>
      <c r="D75" s="456"/>
      <c r="E75" s="456"/>
      <c r="F75" s="456"/>
      <c r="G75" s="457"/>
      <c r="H75" s="155"/>
      <c r="I75" s="155"/>
      <c r="J75" s="151"/>
      <c r="K75" s="245"/>
      <c r="L75" s="152"/>
      <c r="M75" s="26"/>
      <c r="N75" s="218">
        <f t="shared" si="4"/>
        <v>0</v>
      </c>
      <c r="O75" s="245"/>
      <c r="P75" s="192">
        <f t="shared" si="3"/>
        <v>0</v>
      </c>
      <c r="Q75" s="190"/>
    </row>
    <row r="76" spans="1:17" s="29" customFormat="1" x14ac:dyDescent="0.2">
      <c r="A76" s="2"/>
      <c r="B76" s="455"/>
      <c r="C76" s="456"/>
      <c r="D76" s="456"/>
      <c r="E76" s="456"/>
      <c r="F76" s="456"/>
      <c r="G76" s="457"/>
      <c r="H76" s="155"/>
      <c r="I76" s="155"/>
      <c r="J76" s="151"/>
      <c r="K76" s="245"/>
      <c r="L76" s="152"/>
      <c r="M76" s="26"/>
      <c r="N76" s="218">
        <f t="shared" si="4"/>
        <v>0</v>
      </c>
      <c r="O76" s="245"/>
      <c r="P76" s="192">
        <f t="shared" si="3"/>
        <v>0</v>
      </c>
      <c r="Q76" s="190"/>
    </row>
    <row r="77" spans="1:17" s="29" customFormat="1" x14ac:dyDescent="0.2">
      <c r="A77" s="2"/>
      <c r="B77" s="455"/>
      <c r="C77" s="456"/>
      <c r="D77" s="456"/>
      <c r="E77" s="456"/>
      <c r="F77" s="456"/>
      <c r="G77" s="457"/>
      <c r="H77" s="155"/>
      <c r="I77" s="155"/>
      <c r="J77" s="151"/>
      <c r="K77" s="245"/>
      <c r="L77" s="152"/>
      <c r="M77" s="26"/>
      <c r="N77" s="218">
        <f t="shared" si="4"/>
        <v>0</v>
      </c>
      <c r="O77" s="245"/>
      <c r="P77" s="192">
        <f t="shared" si="3"/>
        <v>0</v>
      </c>
      <c r="Q77" s="190"/>
    </row>
    <row r="78" spans="1:17" s="29" customFormat="1" ht="15.75" x14ac:dyDescent="0.2">
      <c r="A78" s="2"/>
      <c r="B78" s="455"/>
      <c r="C78" s="456"/>
      <c r="D78" s="456"/>
      <c r="E78" s="456"/>
      <c r="F78" s="456"/>
      <c r="G78" s="457"/>
      <c r="H78" s="155"/>
      <c r="I78" s="155"/>
      <c r="J78" s="151"/>
      <c r="K78" s="245"/>
      <c r="L78" s="152"/>
      <c r="M78" s="26"/>
      <c r="N78" s="218">
        <f t="shared" si="4"/>
        <v>0</v>
      </c>
      <c r="O78" s="244"/>
      <c r="P78" s="192">
        <f t="shared" si="3"/>
        <v>0</v>
      </c>
      <c r="Q78" s="190"/>
    </row>
    <row r="79" spans="1:17" s="25" customFormat="1" ht="15.75" x14ac:dyDescent="0.2">
      <c r="A79" s="2"/>
      <c r="B79" s="455"/>
      <c r="C79" s="456"/>
      <c r="D79" s="456"/>
      <c r="E79" s="456"/>
      <c r="F79" s="456"/>
      <c r="G79" s="457"/>
      <c r="H79" s="155"/>
      <c r="I79" s="155"/>
      <c r="J79" s="151"/>
      <c r="K79" s="245"/>
      <c r="L79" s="152"/>
      <c r="M79" s="26"/>
      <c r="N79" s="218">
        <f t="shared" si="4"/>
        <v>0</v>
      </c>
      <c r="O79" s="151"/>
      <c r="P79" s="192">
        <f t="shared" si="3"/>
        <v>0</v>
      </c>
      <c r="Q79" s="30"/>
    </row>
    <row r="80" spans="1:17" s="29" customFormat="1" x14ac:dyDescent="0.2">
      <c r="A80" s="2"/>
      <c r="B80" s="455"/>
      <c r="C80" s="456"/>
      <c r="D80" s="456"/>
      <c r="E80" s="456"/>
      <c r="F80" s="456"/>
      <c r="G80" s="457"/>
      <c r="H80" s="155"/>
      <c r="I80" s="155"/>
      <c r="J80" s="151"/>
      <c r="K80" s="245"/>
      <c r="L80" s="152"/>
      <c r="M80" s="26"/>
      <c r="N80" s="218">
        <f t="shared" si="4"/>
        <v>0</v>
      </c>
      <c r="O80" s="245"/>
      <c r="P80" s="192">
        <f t="shared" si="3"/>
        <v>0</v>
      </c>
      <c r="Q80" s="190"/>
    </row>
    <row r="81" spans="1:17" s="29" customFormat="1" x14ac:dyDescent="0.2">
      <c r="A81" s="2"/>
      <c r="B81" s="455"/>
      <c r="C81" s="456"/>
      <c r="D81" s="456"/>
      <c r="E81" s="456"/>
      <c r="F81" s="456"/>
      <c r="G81" s="457"/>
      <c r="H81" s="155"/>
      <c r="I81" s="155"/>
      <c r="J81" s="151"/>
      <c r="K81" s="245"/>
      <c r="L81" s="152"/>
      <c r="M81" s="26"/>
      <c r="N81" s="218">
        <f t="shared" si="4"/>
        <v>0</v>
      </c>
      <c r="O81" s="245"/>
      <c r="P81" s="192">
        <f t="shared" si="3"/>
        <v>0</v>
      </c>
      <c r="Q81" s="190"/>
    </row>
    <row r="82" spans="1:17" s="29" customFormat="1" ht="15.75" x14ac:dyDescent="0.2">
      <c r="A82" s="2"/>
      <c r="B82" s="455"/>
      <c r="C82" s="456"/>
      <c r="D82" s="456"/>
      <c r="E82" s="456"/>
      <c r="F82" s="456"/>
      <c r="G82" s="457"/>
      <c r="H82" s="155"/>
      <c r="I82" s="155"/>
      <c r="J82" s="151"/>
      <c r="K82" s="245"/>
      <c r="L82" s="152"/>
      <c r="M82" s="26"/>
      <c r="N82" s="218">
        <f t="shared" si="4"/>
        <v>0</v>
      </c>
      <c r="O82" s="244"/>
      <c r="P82" s="192">
        <f t="shared" si="3"/>
        <v>0</v>
      </c>
      <c r="Q82" s="190"/>
    </row>
    <row r="83" spans="1:17" s="25" customFormat="1" ht="15.75" x14ac:dyDescent="0.2">
      <c r="A83" s="2"/>
      <c r="B83" s="455"/>
      <c r="C83" s="456"/>
      <c r="D83" s="456"/>
      <c r="E83" s="456"/>
      <c r="F83" s="456"/>
      <c r="G83" s="457"/>
      <c r="H83" s="155"/>
      <c r="I83" s="155"/>
      <c r="J83" s="151"/>
      <c r="K83" s="245"/>
      <c r="L83" s="152"/>
      <c r="M83" s="26"/>
      <c r="N83" s="218">
        <f t="shared" si="4"/>
        <v>0</v>
      </c>
      <c r="O83" s="151"/>
      <c r="P83" s="192">
        <f t="shared" si="3"/>
        <v>0</v>
      </c>
      <c r="Q83" s="30"/>
    </row>
    <row r="84" spans="1:17" s="25" customFormat="1" ht="15.75" x14ac:dyDescent="0.2">
      <c r="A84" s="2"/>
      <c r="B84" s="455"/>
      <c r="C84" s="456"/>
      <c r="D84" s="456"/>
      <c r="E84" s="456"/>
      <c r="F84" s="456"/>
      <c r="G84" s="457"/>
      <c r="H84" s="155"/>
      <c r="I84" s="155"/>
      <c r="J84" s="151"/>
      <c r="K84" s="245"/>
      <c r="L84" s="152"/>
      <c r="M84" s="26"/>
      <c r="N84" s="218">
        <f t="shared" si="4"/>
        <v>0</v>
      </c>
      <c r="O84" s="151"/>
      <c r="P84" s="192">
        <f t="shared" si="3"/>
        <v>0</v>
      </c>
      <c r="Q84" s="30"/>
    </row>
    <row r="85" spans="1:17" s="27" customFormat="1" x14ac:dyDescent="0.2">
      <c r="A85" s="2"/>
      <c r="B85" s="455"/>
      <c r="C85" s="456"/>
      <c r="D85" s="456"/>
      <c r="E85" s="456"/>
      <c r="F85" s="456"/>
      <c r="G85" s="457"/>
      <c r="H85" s="155"/>
      <c r="I85" s="155"/>
      <c r="J85" s="151"/>
      <c r="K85" s="245"/>
      <c r="L85" s="152"/>
      <c r="M85" s="26"/>
      <c r="N85" s="218">
        <f t="shared" si="4"/>
        <v>0</v>
      </c>
      <c r="O85" s="245"/>
      <c r="P85" s="192">
        <f t="shared" si="3"/>
        <v>0</v>
      </c>
      <c r="Q85" s="190"/>
    </row>
    <row r="86" spans="1:17" s="27" customFormat="1" ht="15.75" x14ac:dyDescent="0.2">
      <c r="A86" s="2"/>
      <c r="B86" s="455"/>
      <c r="C86" s="456"/>
      <c r="D86" s="456"/>
      <c r="E86" s="456"/>
      <c r="F86" s="456"/>
      <c r="G86" s="457"/>
      <c r="H86" s="155"/>
      <c r="I86" s="155"/>
      <c r="J86" s="151"/>
      <c r="K86" s="245"/>
      <c r="L86" s="152"/>
      <c r="M86" s="26"/>
      <c r="N86" s="220">
        <f t="shared" si="4"/>
        <v>0</v>
      </c>
      <c r="O86" s="244"/>
      <c r="P86" s="192">
        <f t="shared" si="3"/>
        <v>0</v>
      </c>
      <c r="Q86" s="190"/>
    </row>
    <row r="87" spans="1:17" s="25" customFormat="1" ht="39" customHeight="1" x14ac:dyDescent="0.2">
      <c r="A87" s="38">
        <v>4</v>
      </c>
      <c r="B87" s="497" t="s">
        <v>4</v>
      </c>
      <c r="C87" s="498"/>
      <c r="D87" s="498"/>
      <c r="E87" s="498"/>
      <c r="F87" s="498"/>
      <c r="G87" s="499"/>
      <c r="H87" s="39"/>
      <c r="I87" s="39"/>
      <c r="J87" s="40">
        <f>J88+J109+J130</f>
        <v>0</v>
      </c>
      <c r="K87" s="40"/>
      <c r="L87" s="41"/>
      <c r="M87" s="34"/>
      <c r="N87" s="221">
        <f>SUM(N88:N151)</f>
        <v>0</v>
      </c>
      <c r="O87" s="221">
        <f>SUM(O88:O151)</f>
        <v>0</v>
      </c>
      <c r="P87" s="221">
        <f>N87+O87</f>
        <v>0</v>
      </c>
      <c r="Q87" s="227"/>
    </row>
    <row r="88" spans="1:17" s="27" customFormat="1" ht="39" customHeight="1" x14ac:dyDescent="0.2">
      <c r="A88" s="18" t="s">
        <v>5</v>
      </c>
      <c r="B88" s="476" t="s">
        <v>16</v>
      </c>
      <c r="C88" s="477"/>
      <c r="D88" s="477"/>
      <c r="E88" s="477"/>
      <c r="F88" s="477"/>
      <c r="G88" s="478"/>
      <c r="H88" s="19"/>
      <c r="I88" s="19"/>
      <c r="J88" s="22">
        <f>SUM(J89:J108)</f>
        <v>0</v>
      </c>
      <c r="K88" s="22"/>
      <c r="L88" s="23"/>
      <c r="M88" s="23"/>
      <c r="N88" s="23"/>
      <c r="O88" s="23"/>
      <c r="P88" s="23"/>
      <c r="Q88" s="230"/>
    </row>
    <row r="89" spans="1:17" s="27" customFormat="1" x14ac:dyDescent="0.2">
      <c r="A89" s="2"/>
      <c r="B89" s="464"/>
      <c r="C89" s="464"/>
      <c r="D89" s="464"/>
      <c r="E89" s="464"/>
      <c r="F89" s="464"/>
      <c r="G89" s="464"/>
      <c r="H89" s="156"/>
      <c r="I89" s="156"/>
      <c r="J89" s="151"/>
      <c r="K89" s="321"/>
      <c r="L89" s="152"/>
      <c r="M89" s="26"/>
      <c r="N89" s="218">
        <f t="shared" si="4"/>
        <v>0</v>
      </c>
      <c r="O89" s="245"/>
      <c r="P89" s="190">
        <f>N89+O89</f>
        <v>0</v>
      </c>
      <c r="Q89" s="190"/>
    </row>
    <row r="90" spans="1:17" s="27" customFormat="1" ht="15.75" x14ac:dyDescent="0.2">
      <c r="A90" s="2"/>
      <c r="B90" s="473"/>
      <c r="C90" s="474"/>
      <c r="D90" s="474"/>
      <c r="E90" s="474"/>
      <c r="F90" s="474"/>
      <c r="G90" s="475"/>
      <c r="H90" s="157"/>
      <c r="I90" s="157"/>
      <c r="J90" s="151"/>
      <c r="K90" s="321"/>
      <c r="L90" s="152"/>
      <c r="M90" s="26"/>
      <c r="N90" s="218">
        <f t="shared" si="4"/>
        <v>0</v>
      </c>
      <c r="O90" s="244"/>
      <c r="P90" s="190">
        <f t="shared" ref="P90:P108" si="5">N90+O90</f>
        <v>0</v>
      </c>
      <c r="Q90" s="190"/>
    </row>
    <row r="91" spans="1:17" s="27" customFormat="1" x14ac:dyDescent="0.2">
      <c r="A91" s="2"/>
      <c r="B91" s="455"/>
      <c r="C91" s="456"/>
      <c r="D91" s="456"/>
      <c r="E91" s="456"/>
      <c r="F91" s="456"/>
      <c r="G91" s="457"/>
      <c r="H91" s="155"/>
      <c r="I91" s="155"/>
      <c r="J91" s="151"/>
      <c r="K91" s="321"/>
      <c r="L91" s="152"/>
      <c r="M91" s="26"/>
      <c r="N91" s="218">
        <f t="shared" si="4"/>
        <v>0</v>
      </c>
      <c r="O91" s="245"/>
      <c r="P91" s="190">
        <f t="shared" si="5"/>
        <v>0</v>
      </c>
      <c r="Q91" s="190"/>
    </row>
    <row r="92" spans="1:17" s="27" customFormat="1" ht="15.75" x14ac:dyDescent="0.2">
      <c r="A92" s="2"/>
      <c r="B92" s="455"/>
      <c r="C92" s="456"/>
      <c r="D92" s="456"/>
      <c r="E92" s="456"/>
      <c r="F92" s="456"/>
      <c r="G92" s="457"/>
      <c r="H92" s="155"/>
      <c r="I92" s="155"/>
      <c r="J92" s="151"/>
      <c r="K92" s="321"/>
      <c r="L92" s="152"/>
      <c r="M92" s="26"/>
      <c r="N92" s="218">
        <f t="shared" si="4"/>
        <v>0</v>
      </c>
      <c r="O92" s="244"/>
      <c r="P92" s="190">
        <f t="shared" si="5"/>
        <v>0</v>
      </c>
      <c r="Q92" s="190"/>
    </row>
    <row r="93" spans="1:17" s="25" customFormat="1" ht="15.75" x14ac:dyDescent="0.2">
      <c r="A93" s="2"/>
      <c r="B93" s="455"/>
      <c r="C93" s="456"/>
      <c r="D93" s="456"/>
      <c r="E93" s="456"/>
      <c r="F93" s="456"/>
      <c r="G93" s="457"/>
      <c r="H93" s="155"/>
      <c r="I93" s="155"/>
      <c r="J93" s="151"/>
      <c r="K93" s="321"/>
      <c r="L93" s="152"/>
      <c r="M93" s="26"/>
      <c r="N93" s="218">
        <f t="shared" si="4"/>
        <v>0</v>
      </c>
      <c r="O93" s="151"/>
      <c r="P93" s="190">
        <f t="shared" si="5"/>
        <v>0</v>
      </c>
      <c r="Q93" s="30"/>
    </row>
    <row r="94" spans="1:17" s="27" customFormat="1" x14ac:dyDescent="0.2">
      <c r="A94" s="2"/>
      <c r="B94" s="455"/>
      <c r="C94" s="456"/>
      <c r="D94" s="456"/>
      <c r="E94" s="456"/>
      <c r="F94" s="456"/>
      <c r="G94" s="457"/>
      <c r="H94" s="155"/>
      <c r="I94" s="155"/>
      <c r="J94" s="151"/>
      <c r="K94" s="321"/>
      <c r="L94" s="152"/>
      <c r="M94" s="26"/>
      <c r="N94" s="218">
        <f t="shared" si="4"/>
        <v>0</v>
      </c>
      <c r="O94" s="245"/>
      <c r="P94" s="190">
        <f t="shared" si="5"/>
        <v>0</v>
      </c>
      <c r="Q94" s="190"/>
    </row>
    <row r="95" spans="1:17" s="27" customFormat="1" x14ac:dyDescent="0.2">
      <c r="A95" s="2"/>
      <c r="B95" s="455"/>
      <c r="C95" s="456"/>
      <c r="D95" s="456"/>
      <c r="E95" s="456"/>
      <c r="F95" s="456"/>
      <c r="G95" s="457"/>
      <c r="H95" s="155"/>
      <c r="I95" s="155"/>
      <c r="J95" s="151"/>
      <c r="K95" s="321"/>
      <c r="L95" s="152"/>
      <c r="M95" s="26"/>
      <c r="N95" s="218">
        <f t="shared" si="4"/>
        <v>0</v>
      </c>
      <c r="O95" s="245"/>
      <c r="P95" s="190">
        <f t="shared" si="5"/>
        <v>0</v>
      </c>
      <c r="Q95" s="190"/>
    </row>
    <row r="96" spans="1:17" s="27" customFormat="1" ht="15.75" x14ac:dyDescent="0.2">
      <c r="A96" s="2"/>
      <c r="B96" s="455"/>
      <c r="C96" s="456"/>
      <c r="D96" s="456"/>
      <c r="E96" s="456"/>
      <c r="F96" s="456"/>
      <c r="G96" s="457"/>
      <c r="H96" s="155"/>
      <c r="I96" s="155"/>
      <c r="J96" s="151"/>
      <c r="K96" s="321"/>
      <c r="L96" s="152"/>
      <c r="M96" s="26"/>
      <c r="N96" s="218">
        <f t="shared" si="4"/>
        <v>0</v>
      </c>
      <c r="O96" s="244"/>
      <c r="P96" s="190">
        <f t="shared" si="5"/>
        <v>0</v>
      </c>
      <c r="Q96" s="190"/>
    </row>
    <row r="97" spans="1:17" s="25" customFormat="1" ht="15.75" x14ac:dyDescent="0.2">
      <c r="A97" s="2"/>
      <c r="B97" s="455"/>
      <c r="C97" s="456"/>
      <c r="D97" s="456"/>
      <c r="E97" s="456"/>
      <c r="F97" s="456"/>
      <c r="G97" s="457"/>
      <c r="H97" s="155"/>
      <c r="I97" s="155"/>
      <c r="J97" s="151"/>
      <c r="K97" s="321"/>
      <c r="L97" s="152"/>
      <c r="M97" s="26"/>
      <c r="N97" s="218">
        <f t="shared" si="4"/>
        <v>0</v>
      </c>
      <c r="O97" s="151"/>
      <c r="P97" s="190">
        <f t="shared" si="5"/>
        <v>0</v>
      </c>
      <c r="Q97" s="30"/>
    </row>
    <row r="98" spans="1:17" s="29" customFormat="1" x14ac:dyDescent="0.2">
      <c r="A98" s="2"/>
      <c r="B98" s="455"/>
      <c r="C98" s="456"/>
      <c r="D98" s="456"/>
      <c r="E98" s="456"/>
      <c r="F98" s="456"/>
      <c r="G98" s="457"/>
      <c r="H98" s="155"/>
      <c r="I98" s="155"/>
      <c r="J98" s="151"/>
      <c r="K98" s="321"/>
      <c r="L98" s="152"/>
      <c r="M98" s="26"/>
      <c r="N98" s="218">
        <f t="shared" si="4"/>
        <v>0</v>
      </c>
      <c r="O98" s="245"/>
      <c r="P98" s="190">
        <f t="shared" si="5"/>
        <v>0</v>
      </c>
      <c r="Q98" s="190"/>
    </row>
    <row r="99" spans="1:17" s="29" customFormat="1" x14ac:dyDescent="0.2">
      <c r="A99" s="2"/>
      <c r="B99" s="455"/>
      <c r="C99" s="456"/>
      <c r="D99" s="456"/>
      <c r="E99" s="456"/>
      <c r="F99" s="456"/>
      <c r="G99" s="457"/>
      <c r="H99" s="155"/>
      <c r="I99" s="155"/>
      <c r="J99" s="151"/>
      <c r="K99" s="321"/>
      <c r="L99" s="152"/>
      <c r="M99" s="26"/>
      <c r="N99" s="218">
        <f t="shared" si="4"/>
        <v>0</v>
      </c>
      <c r="O99" s="245"/>
      <c r="P99" s="190">
        <f t="shared" si="5"/>
        <v>0</v>
      </c>
      <c r="Q99" s="190"/>
    </row>
    <row r="100" spans="1:17" s="27" customFormat="1" ht="15.75" x14ac:dyDescent="0.2">
      <c r="A100" s="2"/>
      <c r="B100" s="455"/>
      <c r="C100" s="456"/>
      <c r="D100" s="456"/>
      <c r="E100" s="456"/>
      <c r="F100" s="456"/>
      <c r="G100" s="457"/>
      <c r="H100" s="155"/>
      <c r="I100" s="155"/>
      <c r="J100" s="151"/>
      <c r="K100" s="321"/>
      <c r="L100" s="152"/>
      <c r="M100" s="26"/>
      <c r="N100" s="218">
        <f t="shared" si="4"/>
        <v>0</v>
      </c>
      <c r="O100" s="244"/>
      <c r="P100" s="190">
        <f t="shared" si="5"/>
        <v>0</v>
      </c>
      <c r="Q100" s="190"/>
    </row>
    <row r="101" spans="1:17" s="27" customFormat="1" x14ac:dyDescent="0.2">
      <c r="A101" s="2"/>
      <c r="B101" s="455"/>
      <c r="C101" s="456"/>
      <c r="D101" s="456"/>
      <c r="E101" s="456"/>
      <c r="F101" s="456"/>
      <c r="G101" s="457"/>
      <c r="H101" s="155"/>
      <c r="I101" s="155"/>
      <c r="J101" s="151"/>
      <c r="K101" s="321"/>
      <c r="L101" s="152"/>
      <c r="M101" s="26"/>
      <c r="N101" s="218">
        <f t="shared" si="4"/>
        <v>0</v>
      </c>
      <c r="O101" s="245"/>
      <c r="P101" s="190">
        <f t="shared" si="5"/>
        <v>0</v>
      </c>
      <c r="Q101" s="190"/>
    </row>
    <row r="102" spans="1:17" s="27" customFormat="1" ht="15.75" x14ac:dyDescent="0.2">
      <c r="A102" s="2"/>
      <c r="B102" s="455"/>
      <c r="C102" s="456"/>
      <c r="D102" s="456"/>
      <c r="E102" s="456"/>
      <c r="F102" s="456"/>
      <c r="G102" s="457"/>
      <c r="H102" s="155"/>
      <c r="I102" s="155"/>
      <c r="J102" s="151"/>
      <c r="K102" s="321"/>
      <c r="L102" s="152"/>
      <c r="M102" s="26"/>
      <c r="N102" s="218">
        <f t="shared" si="4"/>
        <v>0</v>
      </c>
      <c r="O102" s="244"/>
      <c r="P102" s="190">
        <f t="shared" si="5"/>
        <v>0</v>
      </c>
      <c r="Q102" s="190"/>
    </row>
    <row r="103" spans="1:17" s="25" customFormat="1" ht="15.75" x14ac:dyDescent="0.2">
      <c r="A103" s="2"/>
      <c r="B103" s="455"/>
      <c r="C103" s="456"/>
      <c r="D103" s="456"/>
      <c r="E103" s="456"/>
      <c r="F103" s="456"/>
      <c r="G103" s="457"/>
      <c r="H103" s="155"/>
      <c r="I103" s="155"/>
      <c r="J103" s="151"/>
      <c r="K103" s="321"/>
      <c r="L103" s="152"/>
      <c r="M103" s="26"/>
      <c r="N103" s="218">
        <f t="shared" si="4"/>
        <v>0</v>
      </c>
      <c r="O103" s="151"/>
      <c r="P103" s="190">
        <f t="shared" si="5"/>
        <v>0</v>
      </c>
      <c r="Q103" s="30"/>
    </row>
    <row r="104" spans="1:17" s="29" customFormat="1" x14ac:dyDescent="0.2">
      <c r="A104" s="2"/>
      <c r="B104" s="455"/>
      <c r="C104" s="456"/>
      <c r="D104" s="456"/>
      <c r="E104" s="456"/>
      <c r="F104" s="456"/>
      <c r="G104" s="457"/>
      <c r="H104" s="155"/>
      <c r="I104" s="155"/>
      <c r="J104" s="151"/>
      <c r="K104" s="321"/>
      <c r="L104" s="152"/>
      <c r="M104" s="26"/>
      <c r="N104" s="218">
        <f t="shared" si="4"/>
        <v>0</v>
      </c>
      <c r="O104" s="245"/>
      <c r="P104" s="190">
        <f t="shared" si="5"/>
        <v>0</v>
      </c>
      <c r="Q104" s="190"/>
    </row>
    <row r="105" spans="1:17" s="29" customFormat="1" x14ac:dyDescent="0.2">
      <c r="A105" s="2"/>
      <c r="B105" s="455"/>
      <c r="C105" s="456"/>
      <c r="D105" s="456"/>
      <c r="E105" s="456"/>
      <c r="F105" s="456"/>
      <c r="G105" s="457"/>
      <c r="H105" s="155"/>
      <c r="I105" s="155"/>
      <c r="J105" s="151"/>
      <c r="K105" s="321"/>
      <c r="L105" s="152"/>
      <c r="M105" s="26"/>
      <c r="N105" s="218">
        <f t="shared" si="4"/>
        <v>0</v>
      </c>
      <c r="O105" s="245"/>
      <c r="P105" s="190">
        <f t="shared" si="5"/>
        <v>0</v>
      </c>
      <c r="Q105" s="190"/>
    </row>
    <row r="106" spans="1:17" s="25" customFormat="1" ht="15.75" x14ac:dyDescent="0.2">
      <c r="A106" s="2"/>
      <c r="B106" s="455"/>
      <c r="C106" s="456"/>
      <c r="D106" s="456"/>
      <c r="E106" s="456"/>
      <c r="F106" s="456"/>
      <c r="G106" s="457"/>
      <c r="H106" s="155"/>
      <c r="I106" s="155"/>
      <c r="J106" s="151"/>
      <c r="K106" s="321"/>
      <c r="L106" s="152"/>
      <c r="M106" s="26"/>
      <c r="N106" s="218">
        <f t="shared" si="4"/>
        <v>0</v>
      </c>
      <c r="O106" s="151"/>
      <c r="P106" s="190">
        <f t="shared" si="5"/>
        <v>0</v>
      </c>
      <c r="Q106" s="30"/>
    </row>
    <row r="107" spans="1:17" s="25" customFormat="1" ht="15.75" x14ac:dyDescent="0.2">
      <c r="A107" s="2"/>
      <c r="B107" s="455"/>
      <c r="C107" s="456"/>
      <c r="D107" s="456"/>
      <c r="E107" s="456"/>
      <c r="F107" s="456"/>
      <c r="G107" s="457"/>
      <c r="H107" s="155"/>
      <c r="I107" s="155"/>
      <c r="J107" s="151"/>
      <c r="K107" s="321"/>
      <c r="L107" s="152"/>
      <c r="M107" s="26"/>
      <c r="N107" s="218">
        <f t="shared" si="4"/>
        <v>0</v>
      </c>
      <c r="O107" s="151"/>
      <c r="P107" s="190">
        <f t="shared" si="5"/>
        <v>0</v>
      </c>
      <c r="Q107" s="30"/>
    </row>
    <row r="108" spans="1:17" s="29" customFormat="1" x14ac:dyDescent="0.2">
      <c r="A108" s="2"/>
      <c r="B108" s="455"/>
      <c r="C108" s="456"/>
      <c r="D108" s="456"/>
      <c r="E108" s="456"/>
      <c r="F108" s="456"/>
      <c r="G108" s="457"/>
      <c r="H108" s="155"/>
      <c r="I108" s="155"/>
      <c r="J108" s="151"/>
      <c r="K108" s="321"/>
      <c r="L108" s="152"/>
      <c r="M108" s="26"/>
      <c r="N108" s="218">
        <f t="shared" si="4"/>
        <v>0</v>
      </c>
      <c r="O108" s="245"/>
      <c r="P108" s="190">
        <f t="shared" si="5"/>
        <v>0</v>
      </c>
      <c r="Q108" s="190"/>
    </row>
    <row r="109" spans="1:17" s="29" customFormat="1" ht="39" customHeight="1" x14ac:dyDescent="0.2">
      <c r="A109" s="18" t="s">
        <v>6</v>
      </c>
      <c r="B109" s="476" t="s">
        <v>21</v>
      </c>
      <c r="C109" s="477"/>
      <c r="D109" s="477"/>
      <c r="E109" s="477"/>
      <c r="F109" s="477"/>
      <c r="G109" s="478"/>
      <c r="H109" s="19"/>
      <c r="I109" s="19"/>
      <c r="J109" s="22">
        <f>SUM(J110:J129)</f>
        <v>0</v>
      </c>
      <c r="K109" s="22"/>
      <c r="L109" s="23"/>
      <c r="M109" s="23"/>
      <c r="N109" s="23"/>
      <c r="O109" s="23"/>
      <c r="P109" s="23"/>
      <c r="Q109" s="230"/>
    </row>
    <row r="110" spans="1:17" s="25" customFormat="1" ht="15.75" x14ac:dyDescent="0.2">
      <c r="A110" s="2"/>
      <c r="B110" s="455"/>
      <c r="C110" s="456"/>
      <c r="D110" s="456"/>
      <c r="E110" s="456"/>
      <c r="F110" s="456"/>
      <c r="G110" s="457"/>
      <c r="H110" s="153"/>
      <c r="I110" s="153"/>
      <c r="J110" s="151"/>
      <c r="K110" s="151"/>
      <c r="L110" s="152"/>
      <c r="M110" s="26"/>
      <c r="N110" s="218">
        <f t="shared" si="4"/>
        <v>0</v>
      </c>
      <c r="O110" s="151"/>
      <c r="P110" s="30">
        <f>N110+O110</f>
        <v>0</v>
      </c>
      <c r="Q110" s="30"/>
    </row>
    <row r="111" spans="1:17" s="29" customFormat="1" x14ac:dyDescent="0.2">
      <c r="A111" s="2"/>
      <c r="B111" s="455"/>
      <c r="C111" s="456"/>
      <c r="D111" s="456"/>
      <c r="E111" s="456"/>
      <c r="F111" s="456"/>
      <c r="G111" s="457"/>
      <c r="H111" s="153"/>
      <c r="I111" s="153"/>
      <c r="J111" s="151"/>
      <c r="K111" s="151"/>
      <c r="L111" s="152"/>
      <c r="M111" s="26"/>
      <c r="N111" s="218">
        <f t="shared" si="4"/>
        <v>0</v>
      </c>
      <c r="O111" s="245"/>
      <c r="P111" s="30">
        <f t="shared" ref="P111:P129" si="6">N111+O111</f>
        <v>0</v>
      </c>
      <c r="Q111" s="190"/>
    </row>
    <row r="112" spans="1:17" s="29" customFormat="1" x14ac:dyDescent="0.2">
      <c r="A112" s="2"/>
      <c r="B112" s="455"/>
      <c r="C112" s="456"/>
      <c r="D112" s="456"/>
      <c r="E112" s="456"/>
      <c r="F112" s="456"/>
      <c r="G112" s="457"/>
      <c r="H112" s="153"/>
      <c r="I112" s="153"/>
      <c r="J112" s="151"/>
      <c r="K112" s="151"/>
      <c r="L112" s="152"/>
      <c r="M112" s="26"/>
      <c r="N112" s="218">
        <f t="shared" si="4"/>
        <v>0</v>
      </c>
      <c r="O112" s="245"/>
      <c r="P112" s="30">
        <f t="shared" si="6"/>
        <v>0</v>
      </c>
      <c r="Q112" s="190"/>
    </row>
    <row r="113" spans="1:17" s="29" customFormat="1" x14ac:dyDescent="0.2">
      <c r="A113" s="2"/>
      <c r="B113" s="455"/>
      <c r="C113" s="456"/>
      <c r="D113" s="456"/>
      <c r="E113" s="456"/>
      <c r="F113" s="456"/>
      <c r="G113" s="457"/>
      <c r="H113" s="153"/>
      <c r="I113" s="153"/>
      <c r="J113" s="151"/>
      <c r="K113" s="151"/>
      <c r="L113" s="152"/>
      <c r="M113" s="26"/>
      <c r="N113" s="218">
        <f t="shared" si="4"/>
        <v>0</v>
      </c>
      <c r="O113" s="245"/>
      <c r="P113" s="30">
        <f t="shared" si="6"/>
        <v>0</v>
      </c>
      <c r="Q113" s="190"/>
    </row>
    <row r="114" spans="1:17" s="25" customFormat="1" ht="15.75" x14ac:dyDescent="0.2">
      <c r="A114" s="2"/>
      <c r="B114" s="455"/>
      <c r="C114" s="456"/>
      <c r="D114" s="456"/>
      <c r="E114" s="456"/>
      <c r="F114" s="456"/>
      <c r="G114" s="457"/>
      <c r="H114" s="153"/>
      <c r="I114" s="153"/>
      <c r="J114" s="151"/>
      <c r="K114" s="151"/>
      <c r="L114" s="152"/>
      <c r="M114" s="26"/>
      <c r="N114" s="218">
        <f t="shared" si="4"/>
        <v>0</v>
      </c>
      <c r="O114" s="151"/>
      <c r="P114" s="30">
        <f t="shared" si="6"/>
        <v>0</v>
      </c>
      <c r="Q114" s="30"/>
    </row>
    <row r="115" spans="1:17" s="29" customFormat="1" x14ac:dyDescent="0.2">
      <c r="A115" s="2"/>
      <c r="B115" s="455"/>
      <c r="C115" s="456"/>
      <c r="D115" s="456"/>
      <c r="E115" s="456"/>
      <c r="F115" s="456"/>
      <c r="G115" s="457"/>
      <c r="H115" s="153"/>
      <c r="I115" s="153"/>
      <c r="J115" s="151"/>
      <c r="K115" s="151"/>
      <c r="L115" s="152"/>
      <c r="M115" s="26"/>
      <c r="N115" s="218">
        <f t="shared" si="4"/>
        <v>0</v>
      </c>
      <c r="O115" s="245"/>
      <c r="P115" s="30">
        <f t="shared" si="6"/>
        <v>0</v>
      </c>
      <c r="Q115" s="190"/>
    </row>
    <row r="116" spans="1:17" s="29" customFormat="1" x14ac:dyDescent="0.2">
      <c r="A116" s="2"/>
      <c r="B116" s="455"/>
      <c r="C116" s="456"/>
      <c r="D116" s="456"/>
      <c r="E116" s="456"/>
      <c r="F116" s="456"/>
      <c r="G116" s="457"/>
      <c r="H116" s="153"/>
      <c r="I116" s="153"/>
      <c r="J116" s="151"/>
      <c r="K116" s="151"/>
      <c r="L116" s="152"/>
      <c r="M116" s="26"/>
      <c r="N116" s="218">
        <f t="shared" si="4"/>
        <v>0</v>
      </c>
      <c r="O116" s="245"/>
      <c r="P116" s="30">
        <f t="shared" si="6"/>
        <v>0</v>
      </c>
      <c r="Q116" s="190"/>
    </row>
    <row r="117" spans="1:17" s="29" customFormat="1" x14ac:dyDescent="0.2">
      <c r="A117" s="2"/>
      <c r="B117" s="455"/>
      <c r="C117" s="456"/>
      <c r="D117" s="456"/>
      <c r="E117" s="456"/>
      <c r="F117" s="456"/>
      <c r="G117" s="457"/>
      <c r="H117" s="153"/>
      <c r="I117" s="153"/>
      <c r="J117" s="151"/>
      <c r="K117" s="151"/>
      <c r="L117" s="152"/>
      <c r="M117" s="26"/>
      <c r="N117" s="218">
        <f t="shared" si="4"/>
        <v>0</v>
      </c>
      <c r="O117" s="245"/>
      <c r="P117" s="30">
        <f t="shared" si="6"/>
        <v>0</v>
      </c>
      <c r="Q117" s="190"/>
    </row>
    <row r="118" spans="1:17" s="25" customFormat="1" ht="15.75" x14ac:dyDescent="0.2">
      <c r="A118" s="2"/>
      <c r="B118" s="455"/>
      <c r="C118" s="456"/>
      <c r="D118" s="456"/>
      <c r="E118" s="456"/>
      <c r="F118" s="456"/>
      <c r="G118" s="457"/>
      <c r="H118" s="153"/>
      <c r="I118" s="153"/>
      <c r="J118" s="151"/>
      <c r="K118" s="151"/>
      <c r="L118" s="152"/>
      <c r="M118" s="26"/>
      <c r="N118" s="218">
        <f t="shared" si="4"/>
        <v>0</v>
      </c>
      <c r="O118" s="151"/>
      <c r="P118" s="30">
        <f t="shared" si="6"/>
        <v>0</v>
      </c>
      <c r="Q118" s="30"/>
    </row>
    <row r="119" spans="1:17" s="25" customFormat="1" ht="15.75" x14ac:dyDescent="0.2">
      <c r="A119" s="2"/>
      <c r="B119" s="455"/>
      <c r="C119" s="456"/>
      <c r="D119" s="456"/>
      <c r="E119" s="456"/>
      <c r="F119" s="456"/>
      <c r="G119" s="457"/>
      <c r="H119" s="153"/>
      <c r="I119" s="153"/>
      <c r="J119" s="151"/>
      <c r="K119" s="151"/>
      <c r="L119" s="152"/>
      <c r="M119" s="26"/>
      <c r="N119" s="218">
        <f t="shared" si="4"/>
        <v>0</v>
      </c>
      <c r="O119" s="151"/>
      <c r="P119" s="30">
        <f t="shared" si="6"/>
        <v>0</v>
      </c>
      <c r="Q119" s="30"/>
    </row>
    <row r="120" spans="1:17" s="29" customFormat="1" x14ac:dyDescent="0.2">
      <c r="A120" s="2"/>
      <c r="B120" s="455"/>
      <c r="C120" s="456"/>
      <c r="D120" s="456"/>
      <c r="E120" s="456"/>
      <c r="F120" s="456"/>
      <c r="G120" s="457"/>
      <c r="H120" s="153"/>
      <c r="I120" s="153"/>
      <c r="J120" s="151"/>
      <c r="K120" s="151"/>
      <c r="L120" s="152"/>
      <c r="M120" s="26"/>
      <c r="N120" s="218">
        <f t="shared" si="4"/>
        <v>0</v>
      </c>
      <c r="O120" s="245"/>
      <c r="P120" s="30">
        <f t="shared" si="6"/>
        <v>0</v>
      </c>
      <c r="Q120" s="190"/>
    </row>
    <row r="121" spans="1:17" s="29" customFormat="1" x14ac:dyDescent="0.2">
      <c r="A121" s="2"/>
      <c r="B121" s="455"/>
      <c r="C121" s="456"/>
      <c r="D121" s="456"/>
      <c r="E121" s="456"/>
      <c r="F121" s="456"/>
      <c r="G121" s="457"/>
      <c r="H121" s="153"/>
      <c r="I121" s="153"/>
      <c r="J121" s="151"/>
      <c r="K121" s="151"/>
      <c r="L121" s="152"/>
      <c r="M121" s="26"/>
      <c r="N121" s="218">
        <f t="shared" si="4"/>
        <v>0</v>
      </c>
      <c r="O121" s="245"/>
      <c r="P121" s="30">
        <f t="shared" si="6"/>
        <v>0</v>
      </c>
      <c r="Q121" s="190"/>
    </row>
    <row r="122" spans="1:17" s="29" customFormat="1" x14ac:dyDescent="0.2">
      <c r="A122" s="2"/>
      <c r="B122" s="455"/>
      <c r="C122" s="456"/>
      <c r="D122" s="456"/>
      <c r="E122" s="456"/>
      <c r="F122" s="456"/>
      <c r="G122" s="457"/>
      <c r="H122" s="153"/>
      <c r="I122" s="153"/>
      <c r="J122" s="151"/>
      <c r="K122" s="151"/>
      <c r="L122" s="152"/>
      <c r="M122" s="26"/>
      <c r="N122" s="218">
        <f t="shared" si="4"/>
        <v>0</v>
      </c>
      <c r="O122" s="245"/>
      <c r="P122" s="30">
        <f t="shared" si="6"/>
        <v>0</v>
      </c>
      <c r="Q122" s="190"/>
    </row>
    <row r="123" spans="1:17" s="25" customFormat="1" ht="15.75" x14ac:dyDescent="0.2">
      <c r="A123" s="2"/>
      <c r="B123" s="455"/>
      <c r="C123" s="456"/>
      <c r="D123" s="456"/>
      <c r="E123" s="456"/>
      <c r="F123" s="456"/>
      <c r="G123" s="457"/>
      <c r="H123" s="153"/>
      <c r="I123" s="153"/>
      <c r="J123" s="151"/>
      <c r="K123" s="151"/>
      <c r="L123" s="152"/>
      <c r="M123" s="26"/>
      <c r="N123" s="218">
        <f t="shared" si="4"/>
        <v>0</v>
      </c>
      <c r="O123" s="151"/>
      <c r="P123" s="30">
        <f t="shared" si="6"/>
        <v>0</v>
      </c>
      <c r="Q123" s="30"/>
    </row>
    <row r="124" spans="1:17" s="29" customFormat="1" x14ac:dyDescent="0.2">
      <c r="A124" s="2"/>
      <c r="B124" s="455"/>
      <c r="C124" s="456"/>
      <c r="D124" s="456"/>
      <c r="E124" s="456"/>
      <c r="F124" s="456"/>
      <c r="G124" s="457"/>
      <c r="H124" s="153"/>
      <c r="I124" s="153"/>
      <c r="J124" s="151"/>
      <c r="K124" s="151"/>
      <c r="L124" s="152"/>
      <c r="M124" s="26"/>
      <c r="N124" s="218">
        <f t="shared" si="4"/>
        <v>0</v>
      </c>
      <c r="O124" s="245"/>
      <c r="P124" s="30">
        <f t="shared" si="6"/>
        <v>0</v>
      </c>
      <c r="Q124" s="190"/>
    </row>
    <row r="125" spans="1:17" s="29" customFormat="1" x14ac:dyDescent="0.2">
      <c r="A125" s="2"/>
      <c r="B125" s="455"/>
      <c r="C125" s="456"/>
      <c r="D125" s="456"/>
      <c r="E125" s="456"/>
      <c r="F125" s="456"/>
      <c r="G125" s="457"/>
      <c r="H125" s="153"/>
      <c r="I125" s="153"/>
      <c r="J125" s="151"/>
      <c r="K125" s="151"/>
      <c r="L125" s="152"/>
      <c r="M125" s="26"/>
      <c r="N125" s="218">
        <f t="shared" si="4"/>
        <v>0</v>
      </c>
      <c r="O125" s="245"/>
      <c r="P125" s="30">
        <f t="shared" si="6"/>
        <v>0</v>
      </c>
      <c r="Q125" s="190"/>
    </row>
    <row r="126" spans="1:17" s="29" customFormat="1" x14ac:dyDescent="0.2">
      <c r="A126" s="2"/>
      <c r="B126" s="455"/>
      <c r="C126" s="456"/>
      <c r="D126" s="456"/>
      <c r="E126" s="456"/>
      <c r="F126" s="456"/>
      <c r="G126" s="457"/>
      <c r="H126" s="153"/>
      <c r="I126" s="153"/>
      <c r="J126" s="151"/>
      <c r="K126" s="151"/>
      <c r="L126" s="152"/>
      <c r="M126" s="26"/>
      <c r="N126" s="218">
        <f t="shared" si="4"/>
        <v>0</v>
      </c>
      <c r="O126" s="245"/>
      <c r="P126" s="30">
        <f t="shared" si="6"/>
        <v>0</v>
      </c>
      <c r="Q126" s="190"/>
    </row>
    <row r="127" spans="1:17" s="25" customFormat="1" ht="15.75" x14ac:dyDescent="0.2">
      <c r="A127" s="2"/>
      <c r="B127" s="455"/>
      <c r="C127" s="456"/>
      <c r="D127" s="456"/>
      <c r="E127" s="456"/>
      <c r="F127" s="456"/>
      <c r="G127" s="457"/>
      <c r="H127" s="155"/>
      <c r="I127" s="155"/>
      <c r="J127" s="151"/>
      <c r="K127" s="151"/>
      <c r="L127" s="152"/>
      <c r="M127" s="26"/>
      <c r="N127" s="218">
        <f t="shared" si="4"/>
        <v>0</v>
      </c>
      <c r="O127" s="151"/>
      <c r="P127" s="30">
        <f t="shared" si="6"/>
        <v>0</v>
      </c>
      <c r="Q127" s="30"/>
    </row>
    <row r="128" spans="1:17" s="29" customFormat="1" x14ac:dyDescent="0.2">
      <c r="A128" s="2"/>
      <c r="B128" s="455"/>
      <c r="C128" s="456"/>
      <c r="D128" s="456"/>
      <c r="E128" s="456"/>
      <c r="F128" s="456"/>
      <c r="G128" s="457"/>
      <c r="H128" s="155"/>
      <c r="I128" s="155"/>
      <c r="J128" s="151"/>
      <c r="K128" s="151"/>
      <c r="L128" s="152"/>
      <c r="M128" s="26"/>
      <c r="N128" s="218">
        <f t="shared" si="4"/>
        <v>0</v>
      </c>
      <c r="O128" s="245"/>
      <c r="P128" s="30">
        <f t="shared" si="6"/>
        <v>0</v>
      </c>
      <c r="Q128" s="190"/>
    </row>
    <row r="129" spans="1:18" s="29" customFormat="1" x14ac:dyDescent="0.2">
      <c r="A129" s="2"/>
      <c r="B129" s="455"/>
      <c r="C129" s="456"/>
      <c r="D129" s="456"/>
      <c r="E129" s="456"/>
      <c r="F129" s="456"/>
      <c r="G129" s="457"/>
      <c r="H129" s="155"/>
      <c r="I129" s="155"/>
      <c r="J129" s="151"/>
      <c r="K129" s="151"/>
      <c r="L129" s="152"/>
      <c r="M129" s="26"/>
      <c r="N129" s="218">
        <f t="shared" si="4"/>
        <v>0</v>
      </c>
      <c r="O129" s="245"/>
      <c r="P129" s="30">
        <f t="shared" si="6"/>
        <v>0</v>
      </c>
      <c r="Q129" s="190"/>
    </row>
    <row r="130" spans="1:18" s="29" customFormat="1" ht="39" customHeight="1" x14ac:dyDescent="0.2">
      <c r="A130" s="18" t="s">
        <v>9</v>
      </c>
      <c r="B130" s="476" t="s">
        <v>10</v>
      </c>
      <c r="C130" s="477"/>
      <c r="D130" s="477"/>
      <c r="E130" s="477"/>
      <c r="F130" s="477"/>
      <c r="G130" s="478"/>
      <c r="H130" s="19"/>
      <c r="I130" s="19"/>
      <c r="J130" s="22">
        <f>SUM(J131:J151)</f>
        <v>0</v>
      </c>
      <c r="K130" s="22"/>
      <c r="L130" s="23"/>
      <c r="M130" s="23"/>
      <c r="N130" s="23"/>
      <c r="O130" s="23"/>
      <c r="P130" s="23"/>
      <c r="Q130" s="230"/>
    </row>
    <row r="131" spans="1:18" s="29" customFormat="1" x14ac:dyDescent="0.2">
      <c r="A131" s="2"/>
      <c r="B131" s="473"/>
      <c r="C131" s="474"/>
      <c r="D131" s="474"/>
      <c r="E131" s="474"/>
      <c r="F131" s="474"/>
      <c r="G131" s="475"/>
      <c r="H131" s="157"/>
      <c r="I131" s="157"/>
      <c r="J131" s="151"/>
      <c r="K131" s="152"/>
      <c r="L131" s="152"/>
      <c r="M131" s="26"/>
      <c r="N131" s="218">
        <f t="shared" si="4"/>
        <v>0</v>
      </c>
      <c r="O131" s="245"/>
      <c r="P131" s="190">
        <f>N131+O131</f>
        <v>0</v>
      </c>
      <c r="Q131" s="190"/>
    </row>
    <row r="132" spans="1:18" s="29" customFormat="1" x14ac:dyDescent="0.2">
      <c r="A132" s="2"/>
      <c r="B132" s="473"/>
      <c r="C132" s="474"/>
      <c r="D132" s="474"/>
      <c r="E132" s="474"/>
      <c r="F132" s="474"/>
      <c r="G132" s="475"/>
      <c r="H132" s="157"/>
      <c r="I132" s="157"/>
      <c r="J132" s="151"/>
      <c r="K132" s="152"/>
      <c r="L132" s="152"/>
      <c r="M132" s="26"/>
      <c r="N132" s="218">
        <f t="shared" si="4"/>
        <v>0</v>
      </c>
      <c r="O132" s="245"/>
      <c r="P132" s="190">
        <f t="shared" ref="P132:P151" si="7">N132+O132</f>
        <v>0</v>
      </c>
      <c r="Q132" s="190"/>
    </row>
    <row r="133" spans="1:18" s="29" customFormat="1" ht="15.75" x14ac:dyDescent="0.2">
      <c r="A133" s="2"/>
      <c r="B133" s="473"/>
      <c r="C133" s="474"/>
      <c r="D133" s="474"/>
      <c r="E133" s="474"/>
      <c r="F133" s="474"/>
      <c r="G133" s="475"/>
      <c r="H133" s="157"/>
      <c r="I133" s="157"/>
      <c r="J133" s="151"/>
      <c r="K133" s="152"/>
      <c r="L133" s="152"/>
      <c r="M133" s="26"/>
      <c r="N133" s="218">
        <f t="shared" ref="N133:N151" si="8">IF(M133="Yes",J133,0)</f>
        <v>0</v>
      </c>
      <c r="O133" s="244"/>
      <c r="P133" s="190">
        <f t="shared" si="7"/>
        <v>0</v>
      </c>
      <c r="Q133" s="190"/>
    </row>
    <row r="134" spans="1:18" s="29" customFormat="1" x14ac:dyDescent="0.2">
      <c r="A134" s="2"/>
      <c r="B134" s="455"/>
      <c r="C134" s="456"/>
      <c r="D134" s="456"/>
      <c r="E134" s="456"/>
      <c r="F134" s="456"/>
      <c r="G134" s="457"/>
      <c r="H134" s="155"/>
      <c r="I134" s="155"/>
      <c r="J134" s="151"/>
      <c r="K134" s="152"/>
      <c r="L134" s="152"/>
      <c r="M134" s="26"/>
      <c r="N134" s="218">
        <f t="shared" si="8"/>
        <v>0</v>
      </c>
      <c r="O134" s="245"/>
      <c r="P134" s="190">
        <f t="shared" si="7"/>
        <v>0</v>
      </c>
      <c r="Q134" s="190"/>
    </row>
    <row r="135" spans="1:18" s="29" customFormat="1" ht="15.75" x14ac:dyDescent="0.2">
      <c r="A135" s="2"/>
      <c r="B135" s="455"/>
      <c r="C135" s="456"/>
      <c r="D135" s="456"/>
      <c r="E135" s="456"/>
      <c r="F135" s="456"/>
      <c r="G135" s="457"/>
      <c r="H135" s="155"/>
      <c r="I135" s="155"/>
      <c r="J135" s="151"/>
      <c r="K135" s="152"/>
      <c r="L135" s="152"/>
      <c r="M135" s="26"/>
      <c r="N135" s="218">
        <f t="shared" si="8"/>
        <v>0</v>
      </c>
      <c r="O135" s="244"/>
      <c r="P135" s="190">
        <f t="shared" si="7"/>
        <v>0</v>
      </c>
      <c r="Q135" s="190"/>
    </row>
    <row r="136" spans="1:18" s="28" customFormat="1" ht="15.75" x14ac:dyDescent="0.2">
      <c r="A136" s="2"/>
      <c r="B136" s="455"/>
      <c r="C136" s="456"/>
      <c r="D136" s="456"/>
      <c r="E136" s="456"/>
      <c r="F136" s="456"/>
      <c r="G136" s="457"/>
      <c r="H136" s="155"/>
      <c r="I136" s="155"/>
      <c r="J136" s="151"/>
      <c r="K136" s="152"/>
      <c r="L136" s="152"/>
      <c r="M136" s="26"/>
      <c r="N136" s="218">
        <f t="shared" si="8"/>
        <v>0</v>
      </c>
      <c r="O136" s="244"/>
      <c r="P136" s="190">
        <f t="shared" si="7"/>
        <v>0</v>
      </c>
      <c r="Q136" s="30"/>
    </row>
    <row r="137" spans="1:18" s="37" customFormat="1" ht="15.75" x14ac:dyDescent="0.2">
      <c r="A137" s="2"/>
      <c r="B137" s="455"/>
      <c r="C137" s="456"/>
      <c r="D137" s="456"/>
      <c r="E137" s="456"/>
      <c r="F137" s="456"/>
      <c r="G137" s="457"/>
      <c r="H137" s="155"/>
      <c r="I137" s="155"/>
      <c r="J137" s="151"/>
      <c r="K137" s="152"/>
      <c r="L137" s="152"/>
      <c r="M137" s="26"/>
      <c r="N137" s="218">
        <f t="shared" si="8"/>
        <v>0</v>
      </c>
      <c r="O137" s="151"/>
      <c r="P137" s="190">
        <f t="shared" si="7"/>
        <v>0</v>
      </c>
      <c r="Q137" s="30"/>
    </row>
    <row r="138" spans="1:18" s="29" customFormat="1" x14ac:dyDescent="0.2">
      <c r="A138" s="2"/>
      <c r="B138" s="455"/>
      <c r="C138" s="456"/>
      <c r="D138" s="456"/>
      <c r="E138" s="456"/>
      <c r="F138" s="456"/>
      <c r="G138" s="457"/>
      <c r="H138" s="155"/>
      <c r="I138" s="155"/>
      <c r="J138" s="151"/>
      <c r="K138" s="152"/>
      <c r="L138" s="152"/>
      <c r="M138" s="26"/>
      <c r="N138" s="218">
        <f t="shared" si="8"/>
        <v>0</v>
      </c>
      <c r="O138" s="245"/>
      <c r="P138" s="190">
        <f t="shared" si="7"/>
        <v>0</v>
      </c>
      <c r="Q138" s="190"/>
    </row>
    <row r="139" spans="1:18" s="29" customFormat="1" ht="15.75" x14ac:dyDescent="0.2">
      <c r="A139" s="2"/>
      <c r="B139" s="455"/>
      <c r="C139" s="456"/>
      <c r="D139" s="456"/>
      <c r="E139" s="456"/>
      <c r="F139" s="456"/>
      <c r="G139" s="457"/>
      <c r="H139" s="155"/>
      <c r="I139" s="155"/>
      <c r="J139" s="151"/>
      <c r="K139" s="152"/>
      <c r="L139" s="152"/>
      <c r="M139" s="26"/>
      <c r="N139" s="218">
        <f t="shared" si="8"/>
        <v>0</v>
      </c>
      <c r="O139" s="244"/>
      <c r="P139" s="190">
        <f t="shared" si="7"/>
        <v>0</v>
      </c>
      <c r="Q139" s="190"/>
    </row>
    <row r="140" spans="1:18" s="28" customFormat="1" ht="15.75" x14ac:dyDescent="0.2">
      <c r="A140" s="2"/>
      <c r="B140" s="455"/>
      <c r="C140" s="456"/>
      <c r="D140" s="456"/>
      <c r="E140" s="456"/>
      <c r="F140" s="456"/>
      <c r="G140" s="457"/>
      <c r="H140" s="155"/>
      <c r="I140" s="155"/>
      <c r="J140" s="151"/>
      <c r="K140" s="152"/>
      <c r="L140" s="152"/>
      <c r="M140" s="26"/>
      <c r="N140" s="218">
        <f t="shared" si="8"/>
        <v>0</v>
      </c>
      <c r="O140" s="244"/>
      <c r="P140" s="190">
        <f t="shared" si="7"/>
        <v>0</v>
      </c>
      <c r="Q140" s="30"/>
    </row>
    <row r="141" spans="1:18" s="37" customFormat="1" ht="15.75" x14ac:dyDescent="0.2">
      <c r="A141" s="2"/>
      <c r="B141" s="455"/>
      <c r="C141" s="456"/>
      <c r="D141" s="456"/>
      <c r="E141" s="456"/>
      <c r="F141" s="456"/>
      <c r="G141" s="457"/>
      <c r="H141" s="155"/>
      <c r="I141" s="155"/>
      <c r="J141" s="151"/>
      <c r="K141" s="152"/>
      <c r="L141" s="152"/>
      <c r="M141" s="26"/>
      <c r="N141" s="218">
        <f t="shared" si="8"/>
        <v>0</v>
      </c>
      <c r="O141" s="151"/>
      <c r="P141" s="190">
        <f t="shared" si="7"/>
        <v>0</v>
      </c>
      <c r="Q141" s="30"/>
    </row>
    <row r="142" spans="1:18" s="13" customFormat="1" ht="18" x14ac:dyDescent="0.2">
      <c r="A142" s="2"/>
      <c r="B142" s="455"/>
      <c r="C142" s="456"/>
      <c r="D142" s="456"/>
      <c r="E142" s="456"/>
      <c r="F142" s="456"/>
      <c r="G142" s="457"/>
      <c r="H142" s="155"/>
      <c r="I142" s="155"/>
      <c r="J142" s="151"/>
      <c r="K142" s="152"/>
      <c r="L142" s="152"/>
      <c r="M142" s="26"/>
      <c r="N142" s="218">
        <f t="shared" si="8"/>
        <v>0</v>
      </c>
      <c r="O142" s="246"/>
      <c r="P142" s="190">
        <f t="shared" si="7"/>
        <v>0</v>
      </c>
      <c r="Q142" s="231"/>
      <c r="R142" s="14"/>
    </row>
    <row r="143" spans="1:18" s="13" customFormat="1" ht="18" x14ac:dyDescent="0.2">
      <c r="A143" s="2"/>
      <c r="B143" s="455"/>
      <c r="C143" s="456"/>
      <c r="D143" s="456"/>
      <c r="E143" s="456"/>
      <c r="F143" s="456"/>
      <c r="G143" s="457"/>
      <c r="H143" s="155"/>
      <c r="I143" s="155"/>
      <c r="J143" s="151"/>
      <c r="K143" s="152"/>
      <c r="L143" s="152"/>
      <c r="M143" s="26"/>
      <c r="N143" s="218">
        <f t="shared" si="8"/>
        <v>0</v>
      </c>
      <c r="O143" s="246"/>
      <c r="P143" s="190">
        <f t="shared" si="7"/>
        <v>0</v>
      </c>
      <c r="Q143" s="231"/>
      <c r="R143" s="14"/>
    </row>
    <row r="144" spans="1:18" x14ac:dyDescent="0.2">
      <c r="A144" s="2"/>
      <c r="B144" s="455"/>
      <c r="C144" s="456"/>
      <c r="D144" s="456"/>
      <c r="E144" s="456"/>
      <c r="F144" s="456"/>
      <c r="G144" s="457"/>
      <c r="H144" s="155"/>
      <c r="I144" s="155"/>
      <c r="J144" s="151"/>
      <c r="K144" s="152"/>
      <c r="L144" s="152"/>
      <c r="M144" s="26"/>
      <c r="N144" s="218">
        <f t="shared" si="8"/>
        <v>0</v>
      </c>
      <c r="O144" s="247"/>
      <c r="P144" s="190">
        <f t="shared" si="7"/>
        <v>0</v>
      </c>
      <c r="Q144" s="224"/>
    </row>
    <row r="145" spans="1:17" x14ac:dyDescent="0.2">
      <c r="A145" s="2"/>
      <c r="B145" s="455"/>
      <c r="C145" s="456"/>
      <c r="D145" s="456"/>
      <c r="E145" s="456"/>
      <c r="F145" s="456"/>
      <c r="G145" s="457"/>
      <c r="H145" s="155"/>
      <c r="I145" s="155"/>
      <c r="J145" s="151"/>
      <c r="K145" s="152"/>
      <c r="L145" s="152"/>
      <c r="M145" s="26"/>
      <c r="N145" s="218">
        <f t="shared" si="8"/>
        <v>0</v>
      </c>
      <c r="O145" s="247"/>
      <c r="P145" s="190">
        <f t="shared" si="7"/>
        <v>0</v>
      </c>
      <c r="Q145" s="224"/>
    </row>
    <row r="146" spans="1:17" x14ac:dyDescent="0.2">
      <c r="A146" s="2"/>
      <c r="B146" s="455"/>
      <c r="C146" s="456"/>
      <c r="D146" s="456"/>
      <c r="E146" s="456"/>
      <c r="F146" s="456"/>
      <c r="G146" s="457"/>
      <c r="H146" s="155"/>
      <c r="I146" s="155"/>
      <c r="J146" s="151"/>
      <c r="K146" s="152"/>
      <c r="L146" s="152"/>
      <c r="M146" s="26"/>
      <c r="N146" s="218">
        <f t="shared" si="8"/>
        <v>0</v>
      </c>
      <c r="O146" s="247"/>
      <c r="P146" s="190">
        <f t="shared" si="7"/>
        <v>0</v>
      </c>
      <c r="Q146" s="224"/>
    </row>
    <row r="147" spans="1:17" x14ac:dyDescent="0.2">
      <c r="A147" s="2"/>
      <c r="B147" s="455"/>
      <c r="C147" s="456"/>
      <c r="D147" s="456"/>
      <c r="E147" s="456"/>
      <c r="F147" s="456"/>
      <c r="G147" s="457"/>
      <c r="H147" s="155"/>
      <c r="I147" s="155"/>
      <c r="J147" s="151"/>
      <c r="K147" s="152"/>
      <c r="L147" s="152"/>
      <c r="M147" s="26"/>
      <c r="N147" s="218">
        <f t="shared" si="8"/>
        <v>0</v>
      </c>
      <c r="O147" s="247"/>
      <c r="P147" s="190">
        <f t="shared" si="7"/>
        <v>0</v>
      </c>
      <c r="Q147" s="224"/>
    </row>
    <row r="148" spans="1:17" x14ac:dyDescent="0.2">
      <c r="A148" s="2"/>
      <c r="B148" s="455"/>
      <c r="C148" s="456"/>
      <c r="D148" s="456"/>
      <c r="E148" s="456"/>
      <c r="F148" s="456"/>
      <c r="G148" s="457"/>
      <c r="H148" s="155"/>
      <c r="I148" s="155"/>
      <c r="J148" s="151"/>
      <c r="K148" s="152"/>
      <c r="L148" s="152"/>
      <c r="M148" s="26"/>
      <c r="N148" s="218">
        <f t="shared" si="8"/>
        <v>0</v>
      </c>
      <c r="O148" s="247"/>
      <c r="P148" s="190">
        <f t="shared" si="7"/>
        <v>0</v>
      </c>
      <c r="Q148" s="224"/>
    </row>
    <row r="149" spans="1:17" x14ac:dyDescent="0.2">
      <c r="A149" s="2"/>
      <c r="B149" s="455"/>
      <c r="C149" s="456"/>
      <c r="D149" s="456"/>
      <c r="E149" s="456"/>
      <c r="F149" s="456"/>
      <c r="G149" s="457"/>
      <c r="H149" s="155"/>
      <c r="I149" s="155"/>
      <c r="J149" s="151"/>
      <c r="K149" s="152"/>
      <c r="L149" s="152"/>
      <c r="M149" s="26"/>
      <c r="N149" s="218">
        <f t="shared" si="8"/>
        <v>0</v>
      </c>
      <c r="O149" s="247"/>
      <c r="P149" s="190">
        <f t="shared" si="7"/>
        <v>0</v>
      </c>
      <c r="Q149" s="224"/>
    </row>
    <row r="150" spans="1:17" x14ac:dyDescent="0.2">
      <c r="A150" s="2"/>
      <c r="B150" s="455"/>
      <c r="C150" s="456"/>
      <c r="D150" s="456"/>
      <c r="E150" s="456"/>
      <c r="F150" s="456"/>
      <c r="G150" s="457"/>
      <c r="H150" s="155"/>
      <c r="I150" s="155"/>
      <c r="J150" s="151"/>
      <c r="K150" s="152"/>
      <c r="L150" s="152"/>
      <c r="M150" s="26"/>
      <c r="N150" s="218">
        <f t="shared" si="8"/>
        <v>0</v>
      </c>
      <c r="O150" s="247"/>
      <c r="P150" s="190">
        <f t="shared" si="7"/>
        <v>0</v>
      </c>
      <c r="Q150" s="224"/>
    </row>
    <row r="151" spans="1:17" x14ac:dyDescent="0.2">
      <c r="A151" s="2"/>
      <c r="B151" s="455"/>
      <c r="C151" s="456"/>
      <c r="D151" s="456"/>
      <c r="E151" s="456"/>
      <c r="F151" s="456"/>
      <c r="G151" s="457"/>
      <c r="H151" s="155"/>
      <c r="I151" s="155"/>
      <c r="J151" s="151"/>
      <c r="K151" s="152"/>
      <c r="L151" s="152"/>
      <c r="M151" s="26"/>
      <c r="N151" s="218">
        <f t="shared" si="8"/>
        <v>0</v>
      </c>
      <c r="O151" s="247"/>
      <c r="P151" s="190">
        <f t="shared" si="7"/>
        <v>0</v>
      </c>
      <c r="Q151" s="224"/>
    </row>
    <row r="152" spans="1:17" ht="39" customHeight="1" x14ac:dyDescent="0.2">
      <c r="A152" s="11"/>
      <c r="B152" s="504" t="s">
        <v>1</v>
      </c>
      <c r="C152" s="505"/>
      <c r="D152" s="505"/>
      <c r="E152" s="505"/>
      <c r="F152" s="505"/>
      <c r="G152" s="505"/>
      <c r="H152" s="505"/>
      <c r="I152" s="79"/>
      <c r="J152" s="22">
        <f>J8+J35+J56+J87</f>
        <v>0</v>
      </c>
      <c r="K152" s="22"/>
      <c r="L152" s="22"/>
      <c r="M152" s="22"/>
      <c r="N152" s="22"/>
      <c r="O152" s="22"/>
      <c r="P152" s="22">
        <f>SUM(P8+P35+P56+P87)</f>
        <v>0</v>
      </c>
      <c r="Q152" s="232"/>
    </row>
    <row r="153" spans="1:17" ht="39" customHeight="1" x14ac:dyDescent="0.2">
      <c r="A153" s="31">
        <v>5</v>
      </c>
      <c r="B153" s="479" t="s">
        <v>152</v>
      </c>
      <c r="C153" s="480"/>
      <c r="D153" s="480"/>
      <c r="E153" s="480"/>
      <c r="F153" s="480"/>
      <c r="G153" s="481"/>
      <c r="H153" s="36"/>
      <c r="I153" s="36"/>
      <c r="J153" s="33">
        <f>J154</f>
        <v>0</v>
      </c>
      <c r="K153" s="33"/>
      <c r="L153" s="34"/>
      <c r="M153" s="226"/>
      <c r="N153" s="188">
        <f>IF(M153="Yes",J153,0)</f>
        <v>0</v>
      </c>
      <c r="O153" s="152"/>
      <c r="P153" s="225">
        <f>N153+O153</f>
        <v>0</v>
      </c>
      <c r="Q153" s="228"/>
    </row>
    <row r="154" spans="1:17" ht="64.5" customHeight="1" x14ac:dyDescent="0.2">
      <c r="A154" s="2"/>
      <c r="B154" s="518" t="s">
        <v>136</v>
      </c>
      <c r="C154" s="519"/>
      <c r="D154" s="519"/>
      <c r="E154" s="519"/>
      <c r="F154" s="519"/>
      <c r="G154" s="519"/>
      <c r="H154" s="158"/>
      <c r="I154" s="158"/>
      <c r="J154" s="151"/>
      <c r="K154" s="159"/>
      <c r="L154" s="160"/>
      <c r="M154" s="160"/>
      <c r="N154" s="160"/>
      <c r="O154" s="160"/>
      <c r="P154" s="160"/>
      <c r="Q154" s="233"/>
    </row>
    <row r="155" spans="1:17" ht="23.25" x14ac:dyDescent="0.2">
      <c r="A155" s="11"/>
      <c r="B155" s="502" t="s">
        <v>0</v>
      </c>
      <c r="C155" s="503"/>
      <c r="D155" s="503"/>
      <c r="E155" s="503"/>
      <c r="F155" s="503"/>
      <c r="G155" s="503"/>
      <c r="H155" s="503"/>
      <c r="I155" s="503"/>
      <c r="J155" s="12">
        <f>J152+J153</f>
        <v>0</v>
      </c>
      <c r="K155" s="12"/>
      <c r="L155" s="10"/>
      <c r="M155" s="22"/>
      <c r="N155" s="22"/>
      <c r="O155" s="22"/>
      <c r="P155" s="22">
        <f>P152+P153</f>
        <v>0</v>
      </c>
      <c r="Q155" s="232"/>
    </row>
    <row r="156" spans="1:17" s="4" customFormat="1" ht="23.25" x14ac:dyDescent="0.2">
      <c r="A156" s="69"/>
      <c r="B156" s="70"/>
      <c r="C156" s="70"/>
      <c r="D156" s="70"/>
      <c r="E156" s="70"/>
      <c r="F156" s="70"/>
      <c r="G156" s="70"/>
      <c r="H156" s="70"/>
      <c r="I156" s="70"/>
      <c r="J156"/>
      <c r="K156"/>
      <c r="L156"/>
      <c r="M156" s="73"/>
    </row>
    <row r="157" spans="1:17" ht="18" x14ac:dyDescent="0.25">
      <c r="A157" s="60"/>
      <c r="B157" s="65"/>
      <c r="C157" s="61"/>
      <c r="D157" s="61"/>
      <c r="E157" s="61"/>
      <c r="F157" s="62"/>
      <c r="G157" s="61"/>
      <c r="H157" s="61"/>
      <c r="I157" s="61"/>
      <c r="J157"/>
      <c r="K157"/>
      <c r="L157"/>
      <c r="M157" s="73"/>
    </row>
    <row r="158" spans="1:17" ht="22.5" x14ac:dyDescent="0.3">
      <c r="A158" s="64"/>
      <c r="C158" s="65"/>
      <c r="D158" s="66"/>
      <c r="E158" s="515"/>
      <c r="F158" s="515"/>
      <c r="G158" s="515"/>
      <c r="H158" s="515"/>
      <c r="I158" s="515"/>
      <c r="J158"/>
      <c r="K158"/>
      <c r="L158"/>
      <c r="M158" s="73"/>
    </row>
    <row r="159" spans="1:17" customFormat="1" ht="30" customHeight="1" x14ac:dyDescent="0.2">
      <c r="A159" s="370" t="s">
        <v>91</v>
      </c>
      <c r="B159" s="513"/>
      <c r="C159" s="513"/>
      <c r="D159" s="513"/>
      <c r="E159" s="513"/>
      <c r="F159" s="513"/>
      <c r="G159" s="514"/>
    </row>
    <row r="160" spans="1:17" s="45" customFormat="1" ht="18.75" thickBot="1" x14ac:dyDescent="0.25">
      <c r="A160" s="43"/>
      <c r="B160" s="44"/>
      <c r="C160" s="44"/>
      <c r="D160" s="44"/>
      <c r="E160" s="44"/>
      <c r="F160" s="44"/>
      <c r="G160" s="44"/>
      <c r="I160" s="46"/>
    </row>
    <row r="161" spans="1:13" s="42" customFormat="1" ht="52.5" customHeight="1" thickBot="1" x14ac:dyDescent="0.25">
      <c r="A161" s="77"/>
      <c r="B161" s="302" t="s">
        <v>83</v>
      </c>
      <c r="C161" s="510"/>
      <c r="D161" s="511"/>
      <c r="E161" s="511"/>
      <c r="F161" s="511"/>
      <c r="G161" s="512"/>
    </row>
    <row r="162" spans="1:13" s="42" customFormat="1" ht="18.75" thickBot="1" x14ac:dyDescent="0.25">
      <c r="A162" s="80"/>
      <c r="B162" s="49"/>
      <c r="C162" s="50"/>
      <c r="D162" s="51"/>
      <c r="E162" s="47"/>
      <c r="F162" s="47"/>
      <c r="G162" s="47"/>
    </row>
    <row r="163" spans="1:13" s="42" customFormat="1" ht="54.75" customHeight="1" thickBot="1" x14ac:dyDescent="0.25">
      <c r="A163" s="80"/>
      <c r="B163" s="52" t="s">
        <v>84</v>
      </c>
      <c r="C163" s="510"/>
      <c r="D163" s="511"/>
      <c r="E163" s="511"/>
      <c r="F163" s="511"/>
      <c r="G163" s="512"/>
    </row>
    <row r="164" spans="1:13" s="42" customFormat="1" ht="16.5" thickBot="1" x14ac:dyDescent="0.25">
      <c r="A164" s="80"/>
      <c r="B164" s="53"/>
      <c r="C164" s="54"/>
      <c r="D164" s="55"/>
      <c r="E164" s="56"/>
      <c r="F164" s="56"/>
      <c r="G164" s="56"/>
    </row>
    <row r="165" spans="1:13" s="42" customFormat="1" ht="53.25" customHeight="1" thickBot="1" x14ac:dyDescent="0.25">
      <c r="A165" s="80"/>
      <c r="B165" s="52" t="s">
        <v>85</v>
      </c>
      <c r="C165" s="510"/>
      <c r="D165" s="511"/>
      <c r="E165" s="511"/>
      <c r="F165" s="511"/>
      <c r="G165" s="512"/>
    </row>
    <row r="166" spans="1:13" s="42" customFormat="1" ht="16.5" thickBot="1" x14ac:dyDescent="0.25">
      <c r="A166" s="80"/>
      <c r="B166" s="53"/>
      <c r="C166" s="54"/>
      <c r="D166" s="55"/>
      <c r="E166" s="56"/>
      <c r="F166" s="56"/>
      <c r="G166" s="56"/>
    </row>
    <row r="167" spans="1:13" s="42" customFormat="1" ht="52.5" customHeight="1" thickBot="1" x14ac:dyDescent="0.25">
      <c r="A167" s="80"/>
      <c r="B167" s="52" t="s">
        <v>86</v>
      </c>
      <c r="C167" s="510"/>
      <c r="D167" s="511"/>
      <c r="E167" s="511"/>
      <c r="F167" s="511"/>
      <c r="G167" s="512"/>
    </row>
    <row r="168" spans="1:13" s="42" customFormat="1" ht="16.5" thickBot="1" x14ac:dyDescent="0.25">
      <c r="A168" s="80"/>
      <c r="B168" s="53"/>
      <c r="C168" s="54"/>
      <c r="D168" s="55"/>
      <c r="E168" s="56"/>
      <c r="F168" s="56"/>
      <c r="G168" s="56"/>
    </row>
    <row r="169" spans="1:13" s="42" customFormat="1" ht="52.5" customHeight="1" thickBot="1" x14ac:dyDescent="0.25">
      <c r="A169" s="80"/>
      <c r="B169" s="52" t="s">
        <v>87</v>
      </c>
      <c r="C169" s="510"/>
      <c r="D169" s="511"/>
      <c r="E169" s="511"/>
      <c r="F169" s="511"/>
      <c r="G169" s="512"/>
    </row>
    <row r="170" spans="1:13" s="42" customFormat="1" ht="18.75" thickBot="1" x14ac:dyDescent="0.25">
      <c r="A170" s="81"/>
      <c r="B170" s="49"/>
      <c r="C170" s="50"/>
      <c r="D170" s="57"/>
      <c r="E170" s="47"/>
      <c r="F170" s="47"/>
      <c r="G170" s="47"/>
    </row>
    <row r="171" spans="1:13" s="4" customFormat="1" ht="35.25" thickBot="1" x14ac:dyDescent="0.25">
      <c r="A171" s="69"/>
      <c r="B171" s="48" t="s">
        <v>141</v>
      </c>
      <c r="C171" s="517">
        <f>C161+C163+C165+C167+C169</f>
        <v>0</v>
      </c>
      <c r="D171" s="517"/>
      <c r="E171" s="517"/>
      <c r="F171" s="517"/>
      <c r="G171" s="517"/>
      <c r="H171" s="42"/>
      <c r="I171" s="42"/>
      <c r="J171" s="42"/>
      <c r="K171" s="42"/>
    </row>
    <row r="172" spans="1:13" ht="18" x14ac:dyDescent="0.25">
      <c r="A172" s="68"/>
      <c r="B172" s="174"/>
      <c r="C172" s="175"/>
      <c r="D172" s="175"/>
      <c r="E172" s="176"/>
      <c r="F172" s="176"/>
      <c r="G172" s="176"/>
      <c r="H172" s="176"/>
      <c r="I172" s="176"/>
      <c r="J172" s="62"/>
      <c r="K172" s="62"/>
      <c r="L172" s="63"/>
    </row>
    <row r="173" spans="1:13" ht="18" x14ac:dyDescent="0.25">
      <c r="A173" s="60"/>
      <c r="B173" s="65" t="s">
        <v>68</v>
      </c>
      <c r="C173" s="61"/>
      <c r="D173" s="61"/>
      <c r="E173" s="61"/>
      <c r="F173" s="62"/>
      <c r="G173" s="61"/>
      <c r="H173" s="61"/>
      <c r="I173" s="61"/>
      <c r="J173" s="62"/>
      <c r="K173" s="62"/>
      <c r="L173" s="63"/>
      <c r="M173" s="73"/>
    </row>
    <row r="174" spans="1:13" ht="22.5" x14ac:dyDescent="0.3">
      <c r="A174" s="64"/>
      <c r="C174" s="65"/>
      <c r="D174" s="66" t="s">
        <v>69</v>
      </c>
      <c r="E174" s="515" t="s">
        <v>70</v>
      </c>
      <c r="F174" s="515"/>
      <c r="G174" s="515"/>
      <c r="H174" s="515"/>
      <c r="I174" s="515"/>
      <c r="J174" s="62"/>
      <c r="K174" s="62"/>
      <c r="L174" s="63"/>
      <c r="M174" s="73"/>
    </row>
    <row r="175" spans="1:13" ht="18" x14ac:dyDescent="0.25">
      <c r="A175" s="60"/>
      <c r="B175" s="67"/>
      <c r="C175" s="67"/>
      <c r="D175" s="67"/>
      <c r="E175" s="67"/>
      <c r="F175" s="67"/>
      <c r="G175" s="67"/>
      <c r="H175" s="67"/>
      <c r="I175" s="67"/>
      <c r="J175" s="62"/>
      <c r="K175" s="62"/>
      <c r="L175" s="63"/>
    </row>
    <row r="176" spans="1:13" ht="18" x14ac:dyDescent="0.25">
      <c r="A176" s="68"/>
      <c r="B176" s="506" t="s">
        <v>71</v>
      </c>
      <c r="C176" s="507" t="s">
        <v>72</v>
      </c>
      <c r="D176" s="507"/>
      <c r="E176" s="508"/>
      <c r="F176" s="508"/>
      <c r="G176" s="508"/>
      <c r="H176" s="508"/>
      <c r="I176" s="508"/>
      <c r="J176" s="509"/>
      <c r="K176" s="509"/>
      <c r="L176" s="62"/>
    </row>
    <row r="177" spans="1:12" ht="18" x14ac:dyDescent="0.25">
      <c r="A177" s="68"/>
      <c r="B177" s="506"/>
      <c r="C177" s="507"/>
      <c r="D177" s="507"/>
      <c r="E177" s="508"/>
      <c r="F177" s="508"/>
      <c r="G177" s="508"/>
      <c r="H177" s="508"/>
      <c r="I177" s="508"/>
      <c r="J177" s="509"/>
      <c r="K177" s="509"/>
      <c r="L177" s="62"/>
    </row>
    <row r="178" spans="1:12" ht="18" x14ac:dyDescent="0.25">
      <c r="A178" s="68"/>
      <c r="B178" s="506"/>
      <c r="C178" s="507"/>
      <c r="D178" s="507"/>
      <c r="E178" s="508"/>
      <c r="F178" s="508"/>
      <c r="G178" s="508"/>
      <c r="H178" s="508"/>
      <c r="I178" s="508"/>
      <c r="J178" s="509"/>
      <c r="K178" s="509"/>
      <c r="L178" s="62"/>
    </row>
    <row r="179" spans="1:12" ht="18" x14ac:dyDescent="0.25">
      <c r="A179" s="68"/>
      <c r="B179" s="65" t="s">
        <v>75</v>
      </c>
      <c r="C179" s="65"/>
      <c r="D179" s="175"/>
      <c r="E179" s="176"/>
      <c r="F179" s="176"/>
      <c r="G179" s="176"/>
      <c r="H179" s="176"/>
      <c r="I179" s="176"/>
      <c r="J179" s="62"/>
      <c r="K179" s="62"/>
      <c r="L179" s="62"/>
    </row>
    <row r="180" spans="1:12" ht="22.5" x14ac:dyDescent="0.3">
      <c r="A180" s="64"/>
      <c r="D180" s="66" t="s">
        <v>69</v>
      </c>
      <c r="E180" s="515" t="s">
        <v>73</v>
      </c>
      <c r="F180" s="515"/>
      <c r="G180" s="515"/>
      <c r="H180" s="515"/>
      <c r="I180" s="515"/>
      <c r="J180" s="62"/>
      <c r="K180" s="62"/>
      <c r="L180" s="62"/>
    </row>
    <row r="181" spans="1:12" ht="18.75" x14ac:dyDescent="0.25">
      <c r="A181" s="60"/>
      <c r="B181" s="67"/>
      <c r="C181" s="67"/>
      <c r="D181" s="67"/>
      <c r="E181" s="516" t="s">
        <v>74</v>
      </c>
      <c r="F181" s="516"/>
      <c r="G181" s="516"/>
      <c r="H181" s="516"/>
      <c r="I181" s="516"/>
      <c r="J181" s="62"/>
      <c r="K181" s="62"/>
      <c r="L181" s="62"/>
    </row>
    <row r="182" spans="1:12" ht="18" x14ac:dyDescent="0.25">
      <c r="A182" s="68"/>
      <c r="L182" s="62"/>
    </row>
    <row r="183" spans="1:12" ht="18" x14ac:dyDescent="0.25">
      <c r="A183" s="68"/>
      <c r="B183" s="506" t="s">
        <v>71</v>
      </c>
      <c r="C183" s="507" t="s">
        <v>132</v>
      </c>
      <c r="D183" s="507"/>
      <c r="E183" s="508"/>
      <c r="F183" s="508"/>
      <c r="G183" s="508"/>
      <c r="H183" s="508"/>
      <c r="I183" s="508"/>
      <c r="J183" s="509"/>
      <c r="K183" s="509"/>
      <c r="L183" s="62"/>
    </row>
    <row r="184" spans="1:12" x14ac:dyDescent="0.2">
      <c r="B184" s="506"/>
      <c r="C184" s="507"/>
      <c r="D184" s="507"/>
      <c r="E184" s="508"/>
      <c r="F184" s="508"/>
      <c r="G184" s="508"/>
      <c r="H184" s="508"/>
      <c r="I184" s="508"/>
      <c r="J184" s="509"/>
      <c r="K184" s="509"/>
    </row>
    <row r="185" spans="1:12" x14ac:dyDescent="0.2">
      <c r="B185" s="506"/>
      <c r="C185" s="507"/>
      <c r="D185" s="507"/>
      <c r="E185" s="508"/>
      <c r="F185" s="508"/>
      <c r="G185" s="508"/>
      <c r="H185" s="508"/>
      <c r="I185" s="508"/>
      <c r="J185" s="509"/>
      <c r="K185" s="509"/>
    </row>
  </sheetData>
  <sheetProtection formatCells="0" insertRows="0" deleteRows="0"/>
  <protectedRanges>
    <protectedRange sqref="R128:XFD135 L154 A114:I129 A131:I151 A154 K131:L151 L110:L129 R138:XFD139 R115:XFD117 R94:XFD96 R98:XFD102 R89:XFD92 R108:XFD109 R120:XFD122 R124:XFD126 R111:XFD113 R104:XFD105 H154:I154" name="Plage3"/>
    <protectedRange sqref="A57:I86 R9:XFD11 A10:I34 R32:XFD40 A36:I55 A89:I108 A119:I120 A110:I115 L89:L108 L57:L86 L36:L55 L10:L34 R88:XFD90 R27:XFD29 R23:XFD25 R85:XFD86 R80:XFD82 R69:XFD73 R67:XFD67 R19:XFD21 R14:XFD16 R42:XFD48 R75:XFD78 R50:XFD62" name="Plage2"/>
    <protectedRange sqref="J154:K154 J10:J34 J89:J108 J131:J151 J110:K129 J36:K55 J57:K86" name="Plage2_1"/>
    <protectedRange sqref="O104:O105 O111:O113 O124:O126 O120:O122 O109:Q109 O89:Q89 O98:O102 O94:O96 O115:O117 O138:O139 M131:M151 M114:M129 O130:Q131 Q104:Q105 O108 Q108 O90:O92 Q90:Q92 Q98:Q102 Q94:Q96 P90:P108 Q111:Q113 Q124:Q126 Q120:Q122 Q115:Q117 O128:O129 Q128:Q129 Q138:Q139 O132:O135 Q132:Q135 P132:P151" name="Plage3_3"/>
    <protectedRange sqref="O50:O55 O75:O78 O42:O48 O14:O16 O19:O21 O67 O69:O73 O80:O82 O85:O86 O23:O25 O27:O29 M110:M115 M119:M120 M89:M108 M57:M86 M36:M55 M10:M34 P90:P108 O32:O34 O36:Q36 P35:Q35 O57:Q57 P56:Q56 O9:Q10 O88:Q89 Q14:Q16 Q19:Q21 Q23:Q25 Q27:Q29 O11 Q11 Q32:Q34 P11:P34 Q50:Q55 Q42:Q48 O37:O40 Q37:Q40 P37:P55 Q75:Q78 Q67 Q69:Q73 Q80:Q82 Q85:Q86 O58:O62 Q58:Q62 P58:P86 O90 Q90" name="Plage2_4"/>
    <protectedRange sqref="M153:M154" name="Plage3_1"/>
    <protectedRange sqref="B154:G154" name="Plage3_2"/>
  </protectedRanges>
  <dataConsolidate link="1"/>
  <mergeCells count="179">
    <mergeCell ref="Q5:Q7"/>
    <mergeCell ref="B14:G14"/>
    <mergeCell ref="B15:G15"/>
    <mergeCell ref="B16:G16"/>
    <mergeCell ref="C169:G169"/>
    <mergeCell ref="C171:G171"/>
    <mergeCell ref="E174:I174"/>
    <mergeCell ref="B176:B178"/>
    <mergeCell ref="C176:K178"/>
    <mergeCell ref="B17:G17"/>
    <mergeCell ref="B18:G18"/>
    <mergeCell ref="B19:G19"/>
    <mergeCell ref="B9:G9"/>
    <mergeCell ref="B10:G10"/>
    <mergeCell ref="B11:G11"/>
    <mergeCell ref="B12:G12"/>
    <mergeCell ref="B13:G13"/>
    <mergeCell ref="B26:G26"/>
    <mergeCell ref="B27:G27"/>
    <mergeCell ref="B28:G28"/>
    <mergeCell ref="B29:G29"/>
    <mergeCell ref="B30:G30"/>
    <mergeCell ref="B31:G31"/>
    <mergeCell ref="B8:G8"/>
    <mergeCell ref="E180:I180"/>
    <mergeCell ref="E181:I181"/>
    <mergeCell ref="B183:B185"/>
    <mergeCell ref="C183:K185"/>
    <mergeCell ref="M5:M7"/>
    <mergeCell ref="N5:N7"/>
    <mergeCell ref="O5:O7"/>
    <mergeCell ref="P5:P7"/>
    <mergeCell ref="A1:L1"/>
    <mergeCell ref="A2:F2"/>
    <mergeCell ref="G2:L2"/>
    <mergeCell ref="A3:F3"/>
    <mergeCell ref="G3:L3"/>
    <mergeCell ref="A4:F4"/>
    <mergeCell ref="H5:H7"/>
    <mergeCell ref="I5:I7"/>
    <mergeCell ref="J5:J6"/>
    <mergeCell ref="K5:K6"/>
    <mergeCell ref="L5:L7"/>
    <mergeCell ref="B20:G20"/>
    <mergeCell ref="B21:G21"/>
    <mergeCell ref="B22:G22"/>
    <mergeCell ref="B23:G23"/>
    <mergeCell ref="B24:G24"/>
    <mergeCell ref="B25:G25"/>
    <mergeCell ref="B38:G38"/>
    <mergeCell ref="B39:G39"/>
    <mergeCell ref="B40:G40"/>
    <mergeCell ref="B41:G41"/>
    <mergeCell ref="B42:G42"/>
    <mergeCell ref="B43:G43"/>
    <mergeCell ref="B32:G32"/>
    <mergeCell ref="B33:G33"/>
    <mergeCell ref="B34:G34"/>
    <mergeCell ref="B35:G35"/>
    <mergeCell ref="B36:G36"/>
    <mergeCell ref="B37:G37"/>
    <mergeCell ref="B50:G50"/>
    <mergeCell ref="B51:G51"/>
    <mergeCell ref="B52:G52"/>
    <mergeCell ref="B53:G53"/>
    <mergeCell ref="B54:G54"/>
    <mergeCell ref="B55:G55"/>
    <mergeCell ref="B44:G44"/>
    <mergeCell ref="B45:G45"/>
    <mergeCell ref="B46:G46"/>
    <mergeCell ref="B47:G47"/>
    <mergeCell ref="B48:G48"/>
    <mergeCell ref="B49:G49"/>
    <mergeCell ref="B62:G62"/>
    <mergeCell ref="B63:G63"/>
    <mergeCell ref="B64:G64"/>
    <mergeCell ref="B65:G65"/>
    <mergeCell ref="B66:G66"/>
    <mergeCell ref="B67:G67"/>
    <mergeCell ref="B56:G56"/>
    <mergeCell ref="B57:G57"/>
    <mergeCell ref="B58:G58"/>
    <mergeCell ref="B59:G59"/>
    <mergeCell ref="B60:G60"/>
    <mergeCell ref="B61:G61"/>
    <mergeCell ref="B74:G74"/>
    <mergeCell ref="B75:G75"/>
    <mergeCell ref="B76:G76"/>
    <mergeCell ref="B77:G77"/>
    <mergeCell ref="B78:G78"/>
    <mergeCell ref="B79:G79"/>
    <mergeCell ref="B68:G68"/>
    <mergeCell ref="B69:G69"/>
    <mergeCell ref="B70:G70"/>
    <mergeCell ref="B71:G71"/>
    <mergeCell ref="B72:G72"/>
    <mergeCell ref="B73:G73"/>
    <mergeCell ref="B86:G86"/>
    <mergeCell ref="B87:G87"/>
    <mergeCell ref="B88:G88"/>
    <mergeCell ref="B89:G89"/>
    <mergeCell ref="B90:G90"/>
    <mergeCell ref="B80:G80"/>
    <mergeCell ref="B81:G81"/>
    <mergeCell ref="B82:G82"/>
    <mergeCell ref="B83:G83"/>
    <mergeCell ref="B84:G84"/>
    <mergeCell ref="B85:G85"/>
    <mergeCell ref="B97:G97"/>
    <mergeCell ref="B98:G98"/>
    <mergeCell ref="B99:G99"/>
    <mergeCell ref="B100:G100"/>
    <mergeCell ref="B101:G101"/>
    <mergeCell ref="B102:G102"/>
    <mergeCell ref="B91:G91"/>
    <mergeCell ref="B92:G92"/>
    <mergeCell ref="B93:G93"/>
    <mergeCell ref="B94:G94"/>
    <mergeCell ref="B95:G95"/>
    <mergeCell ref="B96:G96"/>
    <mergeCell ref="B109:G109"/>
    <mergeCell ref="B110:G110"/>
    <mergeCell ref="B111:G111"/>
    <mergeCell ref="B112:G112"/>
    <mergeCell ref="B113:G113"/>
    <mergeCell ref="B114:G114"/>
    <mergeCell ref="B103:G103"/>
    <mergeCell ref="B104:G104"/>
    <mergeCell ref="B105:G105"/>
    <mergeCell ref="B106:G106"/>
    <mergeCell ref="B107:G107"/>
    <mergeCell ref="B108:G108"/>
    <mergeCell ref="B121:G121"/>
    <mergeCell ref="B122:G122"/>
    <mergeCell ref="B123:G123"/>
    <mergeCell ref="B124:G124"/>
    <mergeCell ref="B125:G125"/>
    <mergeCell ref="B126:G126"/>
    <mergeCell ref="B115:G115"/>
    <mergeCell ref="B116:G116"/>
    <mergeCell ref="B117:G117"/>
    <mergeCell ref="B118:G118"/>
    <mergeCell ref="B119:G119"/>
    <mergeCell ref="B120:G120"/>
    <mergeCell ref="B133:G133"/>
    <mergeCell ref="B134:G134"/>
    <mergeCell ref="B135:G135"/>
    <mergeCell ref="B136:G136"/>
    <mergeCell ref="B137:G137"/>
    <mergeCell ref="B138:G138"/>
    <mergeCell ref="B127:G127"/>
    <mergeCell ref="B128:G128"/>
    <mergeCell ref="B129:G129"/>
    <mergeCell ref="B130:G130"/>
    <mergeCell ref="B131:G131"/>
    <mergeCell ref="B132:G132"/>
    <mergeCell ref="B145:G145"/>
    <mergeCell ref="B146:G146"/>
    <mergeCell ref="B147:G147"/>
    <mergeCell ref="B148:G148"/>
    <mergeCell ref="B149:G149"/>
    <mergeCell ref="B150:G150"/>
    <mergeCell ref="B139:G139"/>
    <mergeCell ref="B140:G140"/>
    <mergeCell ref="B141:G141"/>
    <mergeCell ref="B142:G142"/>
    <mergeCell ref="B143:G143"/>
    <mergeCell ref="B144:G144"/>
    <mergeCell ref="C165:G165"/>
    <mergeCell ref="C167:G167"/>
    <mergeCell ref="B151:G151"/>
    <mergeCell ref="B152:H152"/>
    <mergeCell ref="B153:G153"/>
    <mergeCell ref="B154:G154"/>
    <mergeCell ref="B155:I155"/>
    <mergeCell ref="E158:I158"/>
    <mergeCell ref="A159:G159"/>
    <mergeCell ref="C161:G161"/>
    <mergeCell ref="C163:G163"/>
  </mergeCells>
  <conditionalFormatting sqref="E162:G162 E170:G170">
    <cfRule type="cellIs" dxfId="34" priority="4" stopIfTrue="1" operator="equal">
      <formula>"ERROR"</formula>
    </cfRule>
  </conditionalFormatting>
  <conditionalFormatting sqref="E164:G164 E166:G166 E168:G168">
    <cfRule type="cellIs" dxfId="33" priority="3" stopIfTrue="1" operator="equal">
      <formula>"ERROR"</formula>
    </cfRule>
  </conditionalFormatting>
  <conditionalFormatting sqref="A159">
    <cfRule type="cellIs" dxfId="32" priority="2" stopIfTrue="1" operator="equal">
      <formula>"ERROR"</formula>
    </cfRule>
  </conditionalFormatting>
  <dataValidations count="3">
    <dataValidation type="list" allowBlank="1" showInputMessage="1" showErrorMessage="1" sqref="K36:K55 K57:K86 K110:K129 K10:K34 K89:K108">
      <formula1>"Yes,No"</formula1>
    </dataValidation>
    <dataValidation type="list" allowBlank="1" showInputMessage="1" showErrorMessage="1" sqref="K131:K151 M57:M86 M10:M34 M89:M108 M110:M129 M131:M151 M36:M55 M153">
      <formula1>"Yes, No"</formula1>
    </dataValidation>
    <dataValidation type="custom" allowBlank="1" showInputMessage="1" showErrorMessage="1" error="Only two decimals" sqref="C169:G169 C163:G163">
      <formula1>EXACT(C163,TRUNC(C163,2))</formula1>
    </dataValidation>
  </dataValidations>
  <printOptions horizontalCentered="1"/>
  <pageMargins left="0.25" right="0.25" top="0.75" bottom="0.75" header="0.3" footer="0.3"/>
  <pageSetup paperSize="9" scale="40" fitToHeight="24" orientation="portrait" r:id="rId1"/>
  <headerFooter alignWithMargins="0">
    <oddFooter>&amp;RPage &amp;P</oddFooter>
  </headerFooter>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185"/>
  <sheetViews>
    <sheetView view="pageBreakPreview" zoomScale="70" zoomScaleNormal="100" zoomScaleSheetLayoutView="70" workbookViewId="0">
      <pane xSplit="8" ySplit="7" topLeftCell="I144" activePane="bottomRight" state="frozen"/>
      <selection sqref="A1:L1"/>
      <selection pane="topRight" sqref="A1:L1"/>
      <selection pane="bottomLeft" sqref="A1:L1"/>
      <selection pane="bottomRight" activeCell="J154" sqref="J154"/>
    </sheetView>
  </sheetViews>
  <sheetFormatPr defaultColWidth="9.140625" defaultRowHeight="15" x14ac:dyDescent="0.2"/>
  <cols>
    <col min="1" max="1" width="12.7109375" style="1" customWidth="1"/>
    <col min="2" max="6" width="15.28515625" style="15" customWidth="1"/>
    <col min="7" max="7" width="19.7109375" style="15" customWidth="1"/>
    <col min="8" max="8" width="26.28515625" style="20" customWidth="1"/>
    <col min="9" max="9" width="21.28515625" style="20" customWidth="1"/>
    <col min="10" max="11" width="25.28515625" style="4" customWidth="1"/>
    <col min="12" max="12" width="24.28515625" style="4" customWidth="1"/>
    <col min="13" max="13" width="21.85546875" style="4" hidden="1" customWidth="1"/>
    <col min="14" max="14" width="16.28515625" style="15" hidden="1" customWidth="1"/>
    <col min="15" max="15" width="18.7109375" style="15" hidden="1" customWidth="1"/>
    <col min="16" max="16" width="16.28515625" style="15" hidden="1" customWidth="1"/>
    <col min="17" max="17" width="28.42578125" style="15" hidden="1" customWidth="1"/>
    <col min="18" max="16384" width="9.140625" style="15"/>
  </cols>
  <sheetData>
    <row r="1" spans="1:17" s="3" customFormat="1" ht="24" customHeight="1" x14ac:dyDescent="0.2">
      <c r="A1" s="520" t="s">
        <v>175</v>
      </c>
      <c r="B1" s="520"/>
      <c r="C1" s="520"/>
      <c r="D1" s="520"/>
      <c r="E1" s="520"/>
      <c r="F1" s="520"/>
      <c r="G1" s="520"/>
      <c r="H1" s="520"/>
      <c r="I1" s="520"/>
      <c r="J1" s="520"/>
      <c r="K1" s="520"/>
      <c r="L1" s="520"/>
      <c r="M1" s="184"/>
      <c r="P1" s="5"/>
    </row>
    <row r="2" spans="1:17" s="5" customFormat="1" ht="20.25" customHeight="1" x14ac:dyDescent="0.2">
      <c r="A2" s="491" t="s">
        <v>82</v>
      </c>
      <c r="B2" s="492"/>
      <c r="C2" s="492"/>
      <c r="D2" s="492"/>
      <c r="E2" s="492"/>
      <c r="F2" s="493"/>
      <c r="G2" s="422"/>
      <c r="H2" s="423"/>
      <c r="I2" s="423"/>
      <c r="J2" s="423"/>
      <c r="K2" s="423"/>
      <c r="L2" s="423"/>
      <c r="M2" s="59"/>
    </row>
    <row r="3" spans="1:17" s="5" customFormat="1" ht="20.25" customHeight="1" x14ac:dyDescent="0.2">
      <c r="A3" s="491" t="s">
        <v>15</v>
      </c>
      <c r="B3" s="492"/>
      <c r="C3" s="492"/>
      <c r="D3" s="492"/>
      <c r="E3" s="492"/>
      <c r="F3" s="493"/>
      <c r="G3" s="485">
        <f>'1 Consolidated Summary  Budget'!D4</f>
        <v>0</v>
      </c>
      <c r="H3" s="486"/>
      <c r="I3" s="486"/>
      <c r="J3" s="486"/>
      <c r="K3" s="486"/>
      <c r="L3" s="486"/>
      <c r="M3" s="59"/>
    </row>
    <row r="4" spans="1:17" s="5" customFormat="1" ht="20.25" customHeight="1" thickBot="1" x14ac:dyDescent="0.25">
      <c r="A4" s="491" t="str">
        <f>'1 Consolidated Summary  Budget'!A5:C5</f>
        <v>Implementation period of the project:</v>
      </c>
      <c r="B4" s="492"/>
      <c r="C4" s="492"/>
      <c r="D4" s="492"/>
      <c r="E4" s="492"/>
      <c r="F4" s="493"/>
      <c r="G4" s="196" t="str">
        <f>'1 Consolidated Summary  Budget'!D5</f>
        <v>from:</v>
      </c>
      <c r="H4" s="197">
        <f>'1 Consolidated Summary  Budget'!E5</f>
        <v>0</v>
      </c>
      <c r="I4" s="197"/>
      <c r="J4" s="196" t="s">
        <v>66</v>
      </c>
      <c r="K4" s="198">
        <f>'1 Consolidated Summary  Budget'!I5</f>
        <v>0</v>
      </c>
      <c r="L4" s="196"/>
      <c r="M4" s="59"/>
      <c r="P4" s="3"/>
    </row>
    <row r="5" spans="1:17" s="8" customFormat="1" ht="26.25" customHeight="1" x14ac:dyDescent="0.2">
      <c r="A5" s="6"/>
      <c r="B5" s="7"/>
      <c r="H5" s="488" t="s">
        <v>147</v>
      </c>
      <c r="I5" s="468" t="s">
        <v>148</v>
      </c>
      <c r="J5" s="458" t="s">
        <v>13</v>
      </c>
      <c r="K5" s="466" t="s">
        <v>20</v>
      </c>
      <c r="L5" s="466" t="s">
        <v>67</v>
      </c>
      <c r="M5" s="458" t="s">
        <v>118</v>
      </c>
      <c r="N5" s="458" t="s">
        <v>119</v>
      </c>
      <c r="O5" s="466" t="s">
        <v>117</v>
      </c>
      <c r="P5" s="466" t="s">
        <v>120</v>
      </c>
      <c r="Q5" s="466" t="s">
        <v>121</v>
      </c>
    </row>
    <row r="6" spans="1:17" s="8" customFormat="1" ht="31.5" customHeight="1" thickBot="1" x14ac:dyDescent="0.25">
      <c r="A6" s="9"/>
      <c r="H6" s="489"/>
      <c r="I6" s="469"/>
      <c r="J6" s="465"/>
      <c r="K6" s="467"/>
      <c r="L6" s="501"/>
      <c r="M6" s="459"/>
      <c r="N6" s="459"/>
      <c r="O6" s="501"/>
      <c r="P6" s="501"/>
      <c r="Q6" s="501"/>
    </row>
    <row r="7" spans="1:17" s="8" customFormat="1" ht="28.5" customHeight="1" thickBot="1" x14ac:dyDescent="0.25">
      <c r="A7" s="9"/>
      <c r="H7" s="490"/>
      <c r="I7" s="470"/>
      <c r="J7" s="21" t="s">
        <v>11</v>
      </c>
      <c r="K7" s="21" t="s">
        <v>2</v>
      </c>
      <c r="L7" s="467"/>
      <c r="M7" s="460"/>
      <c r="N7" s="460"/>
      <c r="O7" s="501"/>
      <c r="P7" s="501"/>
      <c r="Q7" s="501"/>
    </row>
    <row r="8" spans="1:17" s="35" customFormat="1" ht="39" customHeight="1" thickBot="1" x14ac:dyDescent="0.25">
      <c r="A8" s="74">
        <v>1</v>
      </c>
      <c r="B8" s="461" t="s">
        <v>12</v>
      </c>
      <c r="C8" s="462"/>
      <c r="D8" s="462"/>
      <c r="E8" s="462"/>
      <c r="F8" s="462"/>
      <c r="G8" s="463"/>
      <c r="H8" s="32"/>
      <c r="I8" s="32"/>
      <c r="J8" s="33">
        <f>J9</f>
        <v>0</v>
      </c>
      <c r="K8" s="33"/>
      <c r="L8" s="34"/>
      <c r="M8" s="34"/>
      <c r="N8" s="185">
        <f>SUM(N9:N34)</f>
        <v>0</v>
      </c>
      <c r="O8" s="185">
        <f>SUM(O9:O34)</f>
        <v>0</v>
      </c>
      <c r="P8" s="185">
        <f>N8+O8</f>
        <v>0</v>
      </c>
      <c r="Q8" s="191"/>
    </row>
    <row r="9" spans="1:17" s="27" customFormat="1" ht="58.9" customHeight="1" x14ac:dyDescent="0.2">
      <c r="A9" s="16"/>
      <c r="B9" s="476" t="s">
        <v>162</v>
      </c>
      <c r="C9" s="477"/>
      <c r="D9" s="477"/>
      <c r="E9" s="477"/>
      <c r="F9" s="477"/>
      <c r="G9" s="478"/>
      <c r="H9" s="17"/>
      <c r="I9" s="19"/>
      <c r="J9" s="24">
        <f>SUM(J10:J34)</f>
        <v>0</v>
      </c>
      <c r="K9" s="24"/>
      <c r="L9" s="78"/>
      <c r="M9" s="216"/>
      <c r="N9" s="216"/>
      <c r="O9" s="217"/>
      <c r="P9" s="216"/>
      <c r="Q9" s="216"/>
    </row>
    <row r="10" spans="1:17" s="27" customFormat="1" x14ac:dyDescent="0.2">
      <c r="A10" s="2"/>
      <c r="B10" s="500"/>
      <c r="C10" s="500"/>
      <c r="D10" s="500"/>
      <c r="E10" s="500"/>
      <c r="F10" s="500"/>
      <c r="G10" s="500"/>
      <c r="H10" s="154"/>
      <c r="I10" s="154"/>
      <c r="J10" s="151"/>
      <c r="K10" s="321"/>
      <c r="L10" s="152"/>
      <c r="M10" s="26"/>
      <c r="N10" s="218">
        <f t="shared" ref="N10:N69" si="0">IF(M10="Yes",J10,0)</f>
        <v>0</v>
      </c>
      <c r="O10" s="234"/>
      <c r="P10" s="190">
        <f>N10+O10</f>
        <v>0</v>
      </c>
      <c r="Q10" s="190"/>
    </row>
    <row r="11" spans="1:17" s="27" customFormat="1" x14ac:dyDescent="0.2">
      <c r="A11" s="2"/>
      <c r="B11" s="455"/>
      <c r="C11" s="456"/>
      <c r="D11" s="456"/>
      <c r="E11" s="456"/>
      <c r="F11" s="456"/>
      <c r="G11" s="457"/>
      <c r="H11" s="153"/>
      <c r="I11" s="153"/>
      <c r="J11" s="151"/>
      <c r="K11" s="321"/>
      <c r="L11" s="152"/>
      <c r="M11" s="26"/>
      <c r="N11" s="218">
        <f t="shared" si="0"/>
        <v>0</v>
      </c>
      <c r="O11" s="234"/>
      <c r="P11" s="190">
        <f t="shared" ref="P11:P34" si="1">N11+O11</f>
        <v>0</v>
      </c>
      <c r="Q11" s="190"/>
    </row>
    <row r="12" spans="1:17" s="35" customFormat="1" x14ac:dyDescent="0.2">
      <c r="A12" s="2"/>
      <c r="B12" s="455"/>
      <c r="C12" s="456"/>
      <c r="D12" s="456"/>
      <c r="E12" s="456"/>
      <c r="F12" s="456"/>
      <c r="G12" s="457"/>
      <c r="H12" s="153"/>
      <c r="I12" s="153"/>
      <c r="J12" s="151"/>
      <c r="K12" s="321"/>
      <c r="L12" s="152"/>
      <c r="M12" s="26"/>
      <c r="N12" s="218">
        <f t="shared" si="0"/>
        <v>0</v>
      </c>
      <c r="O12" s="234"/>
      <c r="P12" s="190">
        <f t="shared" si="1"/>
        <v>0</v>
      </c>
      <c r="Q12" s="30"/>
    </row>
    <row r="13" spans="1:17" s="25" customFormat="1" ht="15.75" x14ac:dyDescent="0.2">
      <c r="A13" s="2"/>
      <c r="B13" s="455"/>
      <c r="C13" s="456"/>
      <c r="D13" s="456"/>
      <c r="E13" s="456"/>
      <c r="F13" s="456"/>
      <c r="G13" s="457"/>
      <c r="H13" s="153"/>
      <c r="I13" s="153"/>
      <c r="J13" s="151"/>
      <c r="K13" s="321"/>
      <c r="L13" s="152"/>
      <c r="M13" s="26"/>
      <c r="N13" s="218">
        <f t="shared" si="0"/>
        <v>0</v>
      </c>
      <c r="O13" s="234"/>
      <c r="P13" s="190">
        <f t="shared" si="1"/>
        <v>0</v>
      </c>
      <c r="Q13" s="219"/>
    </row>
    <row r="14" spans="1:17" s="27" customFormat="1" x14ac:dyDescent="0.2">
      <c r="A14" s="2"/>
      <c r="B14" s="455"/>
      <c r="C14" s="456"/>
      <c r="D14" s="456"/>
      <c r="E14" s="456"/>
      <c r="F14" s="456"/>
      <c r="G14" s="457"/>
      <c r="H14" s="153"/>
      <c r="I14" s="153"/>
      <c r="J14" s="151"/>
      <c r="K14" s="321"/>
      <c r="L14" s="152"/>
      <c r="M14" s="26"/>
      <c r="N14" s="218">
        <f t="shared" si="0"/>
        <v>0</v>
      </c>
      <c r="O14" s="234"/>
      <c r="P14" s="190">
        <f t="shared" si="1"/>
        <v>0</v>
      </c>
      <c r="Q14" s="190"/>
    </row>
    <row r="15" spans="1:17" s="27" customFormat="1" x14ac:dyDescent="0.2">
      <c r="A15" s="2"/>
      <c r="B15" s="455"/>
      <c r="C15" s="456"/>
      <c r="D15" s="456"/>
      <c r="E15" s="456"/>
      <c r="F15" s="456"/>
      <c r="G15" s="457"/>
      <c r="H15" s="153"/>
      <c r="I15" s="153"/>
      <c r="J15" s="151"/>
      <c r="K15" s="321"/>
      <c r="L15" s="152"/>
      <c r="M15" s="26"/>
      <c r="N15" s="218">
        <f t="shared" si="0"/>
        <v>0</v>
      </c>
      <c r="O15" s="234"/>
      <c r="P15" s="190">
        <f t="shared" si="1"/>
        <v>0</v>
      </c>
      <c r="Q15" s="190"/>
    </row>
    <row r="16" spans="1:17" s="27" customFormat="1" x14ac:dyDescent="0.2">
      <c r="A16" s="2"/>
      <c r="B16" s="455"/>
      <c r="C16" s="456"/>
      <c r="D16" s="456"/>
      <c r="E16" s="456"/>
      <c r="F16" s="456"/>
      <c r="G16" s="457"/>
      <c r="H16" s="153"/>
      <c r="I16" s="153"/>
      <c r="J16" s="151"/>
      <c r="K16" s="321"/>
      <c r="L16" s="152"/>
      <c r="M16" s="26"/>
      <c r="N16" s="218">
        <f t="shared" si="0"/>
        <v>0</v>
      </c>
      <c r="O16" s="234"/>
      <c r="P16" s="190">
        <f t="shared" si="1"/>
        <v>0</v>
      </c>
      <c r="Q16" s="190"/>
    </row>
    <row r="17" spans="1:17" s="25" customFormat="1" ht="15.75" x14ac:dyDescent="0.2">
      <c r="A17" s="2"/>
      <c r="B17" s="455"/>
      <c r="C17" s="456"/>
      <c r="D17" s="456"/>
      <c r="E17" s="456"/>
      <c r="F17" s="456"/>
      <c r="G17" s="457"/>
      <c r="H17" s="153"/>
      <c r="I17" s="153"/>
      <c r="J17" s="151"/>
      <c r="K17" s="321"/>
      <c r="L17" s="152"/>
      <c r="M17" s="26"/>
      <c r="N17" s="218">
        <f t="shared" si="0"/>
        <v>0</v>
      </c>
      <c r="O17" s="234"/>
      <c r="P17" s="190">
        <f t="shared" si="1"/>
        <v>0</v>
      </c>
      <c r="Q17" s="219"/>
    </row>
    <row r="18" spans="1:17" s="25" customFormat="1" ht="15.75" x14ac:dyDescent="0.2">
      <c r="A18" s="2"/>
      <c r="B18" s="455"/>
      <c r="C18" s="456"/>
      <c r="D18" s="456"/>
      <c r="E18" s="456"/>
      <c r="F18" s="456"/>
      <c r="G18" s="457"/>
      <c r="H18" s="153"/>
      <c r="I18" s="153"/>
      <c r="J18" s="151"/>
      <c r="K18" s="321"/>
      <c r="L18" s="152"/>
      <c r="M18" s="26"/>
      <c r="N18" s="218">
        <f t="shared" si="0"/>
        <v>0</v>
      </c>
      <c r="O18" s="234"/>
      <c r="P18" s="190">
        <f t="shared" si="1"/>
        <v>0</v>
      </c>
      <c r="Q18" s="219"/>
    </row>
    <row r="19" spans="1:17" s="27" customFormat="1" x14ac:dyDescent="0.2">
      <c r="A19" s="2"/>
      <c r="B19" s="455"/>
      <c r="C19" s="456"/>
      <c r="D19" s="456"/>
      <c r="E19" s="456"/>
      <c r="F19" s="456"/>
      <c r="G19" s="457"/>
      <c r="H19" s="153"/>
      <c r="I19" s="153"/>
      <c r="J19" s="151"/>
      <c r="K19" s="321"/>
      <c r="L19" s="152"/>
      <c r="M19" s="26"/>
      <c r="N19" s="218">
        <f t="shared" si="0"/>
        <v>0</v>
      </c>
      <c r="O19" s="234"/>
      <c r="P19" s="190">
        <f t="shared" si="1"/>
        <v>0</v>
      </c>
      <c r="Q19" s="190"/>
    </row>
    <row r="20" spans="1:17" s="27" customFormat="1" x14ac:dyDescent="0.2">
      <c r="A20" s="2"/>
      <c r="B20" s="455"/>
      <c r="C20" s="456"/>
      <c r="D20" s="456"/>
      <c r="E20" s="456"/>
      <c r="F20" s="456"/>
      <c r="G20" s="457"/>
      <c r="H20" s="153"/>
      <c r="I20" s="153"/>
      <c r="J20" s="151"/>
      <c r="K20" s="321"/>
      <c r="L20" s="152"/>
      <c r="M20" s="26"/>
      <c r="N20" s="218">
        <f t="shared" si="0"/>
        <v>0</v>
      </c>
      <c r="O20" s="234"/>
      <c r="P20" s="190">
        <f t="shared" si="1"/>
        <v>0</v>
      </c>
      <c r="Q20" s="190"/>
    </row>
    <row r="21" spans="1:17" s="27" customFormat="1" x14ac:dyDescent="0.2">
      <c r="A21" s="2"/>
      <c r="B21" s="455"/>
      <c r="C21" s="456"/>
      <c r="D21" s="456"/>
      <c r="E21" s="456"/>
      <c r="F21" s="456"/>
      <c r="G21" s="457"/>
      <c r="H21" s="153"/>
      <c r="I21" s="153"/>
      <c r="J21" s="151"/>
      <c r="K21" s="321"/>
      <c r="L21" s="152"/>
      <c r="M21" s="26"/>
      <c r="N21" s="218">
        <f t="shared" si="0"/>
        <v>0</v>
      </c>
      <c r="O21" s="234"/>
      <c r="P21" s="190">
        <f t="shared" si="1"/>
        <v>0</v>
      </c>
      <c r="Q21" s="190"/>
    </row>
    <row r="22" spans="1:17" s="25" customFormat="1" ht="15.75" x14ac:dyDescent="0.2">
      <c r="A22" s="2"/>
      <c r="B22" s="455"/>
      <c r="C22" s="456"/>
      <c r="D22" s="456"/>
      <c r="E22" s="456"/>
      <c r="F22" s="456"/>
      <c r="G22" s="457"/>
      <c r="H22" s="153"/>
      <c r="I22" s="153"/>
      <c r="J22" s="151"/>
      <c r="K22" s="321"/>
      <c r="L22" s="152"/>
      <c r="M22" s="26"/>
      <c r="N22" s="218">
        <f t="shared" si="0"/>
        <v>0</v>
      </c>
      <c r="O22" s="234"/>
      <c r="P22" s="190">
        <f t="shared" si="1"/>
        <v>0</v>
      </c>
      <c r="Q22" s="219"/>
    </row>
    <row r="23" spans="1:17" s="29" customFormat="1" x14ac:dyDescent="0.2">
      <c r="A23" s="2"/>
      <c r="B23" s="455"/>
      <c r="C23" s="456"/>
      <c r="D23" s="456"/>
      <c r="E23" s="456"/>
      <c r="F23" s="456"/>
      <c r="G23" s="457"/>
      <c r="H23" s="153"/>
      <c r="I23" s="153"/>
      <c r="J23" s="151"/>
      <c r="K23" s="321"/>
      <c r="L23" s="152"/>
      <c r="M23" s="26"/>
      <c r="N23" s="218">
        <f t="shared" si="0"/>
        <v>0</v>
      </c>
      <c r="O23" s="234"/>
      <c r="P23" s="190">
        <f t="shared" si="1"/>
        <v>0</v>
      </c>
      <c r="Q23" s="190"/>
    </row>
    <row r="24" spans="1:17" s="27" customFormat="1" x14ac:dyDescent="0.2">
      <c r="A24" s="2"/>
      <c r="B24" s="455"/>
      <c r="C24" s="456"/>
      <c r="D24" s="456"/>
      <c r="E24" s="456"/>
      <c r="F24" s="456"/>
      <c r="G24" s="457"/>
      <c r="H24" s="153"/>
      <c r="I24" s="153"/>
      <c r="J24" s="151"/>
      <c r="K24" s="321"/>
      <c r="L24" s="152"/>
      <c r="M24" s="26"/>
      <c r="N24" s="218">
        <f t="shared" si="0"/>
        <v>0</v>
      </c>
      <c r="O24" s="234"/>
      <c r="P24" s="190">
        <f t="shared" si="1"/>
        <v>0</v>
      </c>
      <c r="Q24" s="190"/>
    </row>
    <row r="25" spans="1:17" s="29" customFormat="1" x14ac:dyDescent="0.2">
      <c r="A25" s="2"/>
      <c r="B25" s="455"/>
      <c r="C25" s="456"/>
      <c r="D25" s="456"/>
      <c r="E25" s="456"/>
      <c r="F25" s="456"/>
      <c r="G25" s="457"/>
      <c r="H25" s="153"/>
      <c r="I25" s="153"/>
      <c r="J25" s="151"/>
      <c r="K25" s="321"/>
      <c r="L25" s="152"/>
      <c r="M25" s="26"/>
      <c r="N25" s="218">
        <f t="shared" si="0"/>
        <v>0</v>
      </c>
      <c r="O25" s="234"/>
      <c r="P25" s="190">
        <f t="shared" si="1"/>
        <v>0</v>
      </c>
      <c r="Q25" s="190"/>
    </row>
    <row r="26" spans="1:17" s="25" customFormat="1" ht="15.75" x14ac:dyDescent="0.2">
      <c r="A26" s="2"/>
      <c r="B26" s="455"/>
      <c r="C26" s="456"/>
      <c r="D26" s="456"/>
      <c r="E26" s="456"/>
      <c r="F26" s="456"/>
      <c r="G26" s="457"/>
      <c r="H26" s="153"/>
      <c r="I26" s="153"/>
      <c r="J26" s="151"/>
      <c r="K26" s="321"/>
      <c r="L26" s="152"/>
      <c r="M26" s="26"/>
      <c r="N26" s="218">
        <f t="shared" si="0"/>
        <v>0</v>
      </c>
      <c r="O26" s="234"/>
      <c r="P26" s="190">
        <f t="shared" si="1"/>
        <v>0</v>
      </c>
      <c r="Q26" s="219"/>
    </row>
    <row r="27" spans="1:17" s="27" customFormat="1" x14ac:dyDescent="0.2">
      <c r="A27" s="2"/>
      <c r="B27" s="455"/>
      <c r="C27" s="456"/>
      <c r="D27" s="456"/>
      <c r="E27" s="456"/>
      <c r="F27" s="456"/>
      <c r="G27" s="457"/>
      <c r="H27" s="153"/>
      <c r="I27" s="153"/>
      <c r="J27" s="151"/>
      <c r="K27" s="321"/>
      <c r="L27" s="152"/>
      <c r="M27" s="26"/>
      <c r="N27" s="218">
        <f t="shared" si="0"/>
        <v>0</v>
      </c>
      <c r="O27" s="234"/>
      <c r="P27" s="190">
        <f t="shared" si="1"/>
        <v>0</v>
      </c>
      <c r="Q27" s="190"/>
    </row>
    <row r="28" spans="1:17" s="27" customFormat="1" x14ac:dyDescent="0.2">
      <c r="A28" s="2"/>
      <c r="B28" s="455"/>
      <c r="C28" s="456"/>
      <c r="D28" s="456"/>
      <c r="E28" s="456"/>
      <c r="F28" s="456"/>
      <c r="G28" s="457"/>
      <c r="H28" s="153"/>
      <c r="I28" s="153"/>
      <c r="J28" s="151"/>
      <c r="K28" s="321"/>
      <c r="L28" s="152"/>
      <c r="M28" s="26"/>
      <c r="N28" s="218">
        <f t="shared" si="0"/>
        <v>0</v>
      </c>
      <c r="O28" s="234"/>
      <c r="P28" s="190">
        <f t="shared" si="1"/>
        <v>0</v>
      </c>
      <c r="Q28" s="190"/>
    </row>
    <row r="29" spans="1:17" s="27" customFormat="1" x14ac:dyDescent="0.2">
      <c r="A29" s="2"/>
      <c r="B29" s="455"/>
      <c r="C29" s="456"/>
      <c r="D29" s="456"/>
      <c r="E29" s="456"/>
      <c r="F29" s="456"/>
      <c r="G29" s="457"/>
      <c r="H29" s="153"/>
      <c r="I29" s="153"/>
      <c r="J29" s="151"/>
      <c r="K29" s="321"/>
      <c r="L29" s="152"/>
      <c r="M29" s="26"/>
      <c r="N29" s="218">
        <f t="shared" si="0"/>
        <v>0</v>
      </c>
      <c r="O29" s="234"/>
      <c r="P29" s="190">
        <f t="shared" si="1"/>
        <v>0</v>
      </c>
      <c r="Q29" s="190"/>
    </row>
    <row r="30" spans="1:17" s="25" customFormat="1" ht="15.75" x14ac:dyDescent="0.2">
      <c r="A30" s="2"/>
      <c r="B30" s="455"/>
      <c r="C30" s="456"/>
      <c r="D30" s="456"/>
      <c r="E30" s="456"/>
      <c r="F30" s="456"/>
      <c r="G30" s="457"/>
      <c r="H30" s="153"/>
      <c r="I30" s="153"/>
      <c r="J30" s="151"/>
      <c r="K30" s="321"/>
      <c r="L30" s="152"/>
      <c r="M30" s="26"/>
      <c r="N30" s="218">
        <f t="shared" si="0"/>
        <v>0</v>
      </c>
      <c r="O30" s="234"/>
      <c r="P30" s="190">
        <f t="shared" si="1"/>
        <v>0</v>
      </c>
      <c r="Q30" s="219"/>
    </row>
    <row r="31" spans="1:17" s="25" customFormat="1" ht="15.75" x14ac:dyDescent="0.2">
      <c r="A31" s="2"/>
      <c r="B31" s="455"/>
      <c r="C31" s="456"/>
      <c r="D31" s="456"/>
      <c r="E31" s="456"/>
      <c r="F31" s="456"/>
      <c r="G31" s="457"/>
      <c r="H31" s="153"/>
      <c r="I31" s="153"/>
      <c r="J31" s="151"/>
      <c r="K31" s="321"/>
      <c r="L31" s="152"/>
      <c r="M31" s="26"/>
      <c r="N31" s="218">
        <f t="shared" si="0"/>
        <v>0</v>
      </c>
      <c r="O31" s="234"/>
      <c r="P31" s="190">
        <f t="shared" si="1"/>
        <v>0</v>
      </c>
      <c r="Q31" s="219"/>
    </row>
    <row r="32" spans="1:17" s="27" customFormat="1" x14ac:dyDescent="0.2">
      <c r="A32" s="2"/>
      <c r="B32" s="455"/>
      <c r="C32" s="456"/>
      <c r="D32" s="456"/>
      <c r="E32" s="456"/>
      <c r="F32" s="456"/>
      <c r="G32" s="457"/>
      <c r="H32" s="153"/>
      <c r="I32" s="153"/>
      <c r="J32" s="151"/>
      <c r="K32" s="321"/>
      <c r="L32" s="152"/>
      <c r="M32" s="26"/>
      <c r="N32" s="218">
        <f t="shared" si="0"/>
        <v>0</v>
      </c>
      <c r="O32" s="234"/>
      <c r="P32" s="190">
        <f t="shared" si="1"/>
        <v>0</v>
      </c>
      <c r="Q32" s="190"/>
    </row>
    <row r="33" spans="1:17" s="27" customFormat="1" x14ac:dyDescent="0.2">
      <c r="A33" s="2"/>
      <c r="B33" s="455"/>
      <c r="C33" s="456"/>
      <c r="D33" s="456"/>
      <c r="E33" s="456"/>
      <c r="F33" s="456"/>
      <c r="G33" s="457"/>
      <c r="H33" s="153"/>
      <c r="I33" s="153"/>
      <c r="J33" s="151"/>
      <c r="K33" s="321"/>
      <c r="L33" s="152"/>
      <c r="M33" s="26"/>
      <c r="N33" s="218">
        <f t="shared" si="0"/>
        <v>0</v>
      </c>
      <c r="O33" s="234"/>
      <c r="P33" s="190">
        <f t="shared" si="1"/>
        <v>0</v>
      </c>
      <c r="Q33" s="190"/>
    </row>
    <row r="34" spans="1:17" s="27" customFormat="1" x14ac:dyDescent="0.2">
      <c r="A34" s="2"/>
      <c r="B34" s="455"/>
      <c r="C34" s="456"/>
      <c r="D34" s="456"/>
      <c r="E34" s="456"/>
      <c r="F34" s="456"/>
      <c r="G34" s="457"/>
      <c r="H34" s="153"/>
      <c r="I34" s="153"/>
      <c r="J34" s="151"/>
      <c r="K34" s="321"/>
      <c r="L34" s="152"/>
      <c r="M34" s="26"/>
      <c r="N34" s="220">
        <f t="shared" si="0"/>
        <v>0</v>
      </c>
      <c r="O34" s="234"/>
      <c r="P34" s="190">
        <f t="shared" si="1"/>
        <v>0</v>
      </c>
      <c r="Q34" s="190"/>
    </row>
    <row r="35" spans="1:17" s="27" customFormat="1" ht="39" customHeight="1" x14ac:dyDescent="0.2">
      <c r="A35" s="31">
        <v>2</v>
      </c>
      <c r="B35" s="461" t="s">
        <v>142</v>
      </c>
      <c r="C35" s="462"/>
      <c r="D35" s="462"/>
      <c r="E35" s="462"/>
      <c r="F35" s="462"/>
      <c r="G35" s="463"/>
      <c r="H35" s="32"/>
      <c r="I35" s="32"/>
      <c r="J35" s="33">
        <f>SUM(J36:J55)</f>
        <v>0</v>
      </c>
      <c r="K35" s="33"/>
      <c r="L35" s="34"/>
      <c r="M35" s="34"/>
      <c r="N35" s="221">
        <f>SUM(N36:N55)</f>
        <v>0</v>
      </c>
      <c r="O35" s="221">
        <f>SUM(O36:O55)</f>
        <v>0</v>
      </c>
      <c r="P35" s="221">
        <f>N35+O35</f>
        <v>0</v>
      </c>
      <c r="Q35" s="34"/>
    </row>
    <row r="36" spans="1:17" s="27" customFormat="1" x14ac:dyDescent="0.2">
      <c r="A36" s="2"/>
      <c r="B36" s="464"/>
      <c r="C36" s="464"/>
      <c r="D36" s="464"/>
      <c r="E36" s="464"/>
      <c r="F36" s="464"/>
      <c r="G36" s="464"/>
      <c r="H36" s="155"/>
      <c r="I36" s="155"/>
      <c r="J36" s="151"/>
      <c r="K36" s="245"/>
      <c r="L36" s="152"/>
      <c r="M36" s="26"/>
      <c r="N36" s="222">
        <f t="shared" si="0"/>
        <v>0</v>
      </c>
      <c r="O36" s="234"/>
      <c r="P36" s="192">
        <f>N36+O36</f>
        <v>0</v>
      </c>
      <c r="Q36" s="190"/>
    </row>
    <row r="37" spans="1:17" s="27" customFormat="1" x14ac:dyDescent="0.2">
      <c r="A37" s="2"/>
      <c r="B37" s="464"/>
      <c r="C37" s="464"/>
      <c r="D37" s="464"/>
      <c r="E37" s="464"/>
      <c r="F37" s="464"/>
      <c r="G37" s="464"/>
      <c r="H37" s="155"/>
      <c r="I37" s="155"/>
      <c r="J37" s="151"/>
      <c r="K37" s="245"/>
      <c r="L37" s="152"/>
      <c r="M37" s="26"/>
      <c r="N37" s="218">
        <f t="shared" si="0"/>
        <v>0</v>
      </c>
      <c r="O37" s="234"/>
      <c r="P37" s="192">
        <f t="shared" ref="P37:P55" si="2">N37+O37</f>
        <v>0</v>
      </c>
      <c r="Q37" s="190"/>
    </row>
    <row r="38" spans="1:17" s="27" customFormat="1" x14ac:dyDescent="0.2">
      <c r="A38" s="2"/>
      <c r="B38" s="464"/>
      <c r="C38" s="464"/>
      <c r="D38" s="464"/>
      <c r="E38" s="464"/>
      <c r="F38" s="464"/>
      <c r="G38" s="464"/>
      <c r="H38" s="155"/>
      <c r="I38" s="155"/>
      <c r="J38" s="151"/>
      <c r="K38" s="245"/>
      <c r="L38" s="152"/>
      <c r="M38" s="26"/>
      <c r="N38" s="218">
        <f t="shared" si="0"/>
        <v>0</v>
      </c>
      <c r="O38" s="234"/>
      <c r="P38" s="192">
        <f t="shared" si="2"/>
        <v>0</v>
      </c>
      <c r="Q38" s="190"/>
    </row>
    <row r="39" spans="1:17" s="27" customFormat="1" x14ac:dyDescent="0.2">
      <c r="A39" s="2"/>
      <c r="B39" s="464"/>
      <c r="C39" s="464"/>
      <c r="D39" s="464"/>
      <c r="E39" s="464"/>
      <c r="F39" s="464"/>
      <c r="G39" s="464"/>
      <c r="H39" s="155"/>
      <c r="I39" s="155"/>
      <c r="J39" s="151"/>
      <c r="K39" s="245"/>
      <c r="L39" s="152"/>
      <c r="M39" s="26"/>
      <c r="N39" s="218">
        <f t="shared" si="0"/>
        <v>0</v>
      </c>
      <c r="O39" s="234"/>
      <c r="P39" s="192">
        <f t="shared" si="2"/>
        <v>0</v>
      </c>
      <c r="Q39" s="190"/>
    </row>
    <row r="40" spans="1:17" s="27" customFormat="1" x14ac:dyDescent="0.2">
      <c r="A40" s="2"/>
      <c r="B40" s="464"/>
      <c r="C40" s="464"/>
      <c r="D40" s="464"/>
      <c r="E40" s="464"/>
      <c r="F40" s="464"/>
      <c r="G40" s="464"/>
      <c r="H40" s="155"/>
      <c r="I40" s="155"/>
      <c r="J40" s="151"/>
      <c r="K40" s="245"/>
      <c r="L40" s="152"/>
      <c r="M40" s="26"/>
      <c r="N40" s="218">
        <f t="shared" si="0"/>
        <v>0</v>
      </c>
      <c r="O40" s="234"/>
      <c r="P40" s="192">
        <f t="shared" si="2"/>
        <v>0</v>
      </c>
      <c r="Q40" s="190"/>
    </row>
    <row r="41" spans="1:17" s="37" customFormat="1" ht="15.75" x14ac:dyDescent="0.2">
      <c r="A41" s="2"/>
      <c r="B41" s="464"/>
      <c r="C41" s="464"/>
      <c r="D41" s="464"/>
      <c r="E41" s="464"/>
      <c r="F41" s="464"/>
      <c r="G41" s="464"/>
      <c r="H41" s="155"/>
      <c r="I41" s="155"/>
      <c r="J41" s="151"/>
      <c r="K41" s="245"/>
      <c r="L41" s="152"/>
      <c r="M41" s="26"/>
      <c r="N41" s="218">
        <f t="shared" si="0"/>
        <v>0</v>
      </c>
      <c r="O41" s="234"/>
      <c r="P41" s="192">
        <f t="shared" si="2"/>
        <v>0</v>
      </c>
      <c r="Q41" s="219"/>
    </row>
    <row r="42" spans="1:17" s="29" customFormat="1" x14ac:dyDescent="0.2">
      <c r="A42" s="2"/>
      <c r="B42" s="464"/>
      <c r="C42" s="464"/>
      <c r="D42" s="464"/>
      <c r="E42" s="464"/>
      <c r="F42" s="464"/>
      <c r="G42" s="464"/>
      <c r="H42" s="155"/>
      <c r="I42" s="155"/>
      <c r="J42" s="151"/>
      <c r="K42" s="245"/>
      <c r="L42" s="152"/>
      <c r="M42" s="26"/>
      <c r="N42" s="218">
        <f t="shared" si="0"/>
        <v>0</v>
      </c>
      <c r="O42" s="234"/>
      <c r="P42" s="192">
        <f t="shared" si="2"/>
        <v>0</v>
      </c>
      <c r="Q42" s="190"/>
    </row>
    <row r="43" spans="1:17" s="29" customFormat="1" x14ac:dyDescent="0.2">
      <c r="A43" s="2"/>
      <c r="B43" s="464"/>
      <c r="C43" s="464"/>
      <c r="D43" s="464"/>
      <c r="E43" s="464"/>
      <c r="F43" s="464"/>
      <c r="G43" s="464"/>
      <c r="H43" s="155"/>
      <c r="I43" s="155"/>
      <c r="J43" s="151"/>
      <c r="K43" s="245"/>
      <c r="L43" s="152"/>
      <c r="M43" s="26"/>
      <c r="N43" s="218">
        <f t="shared" si="0"/>
        <v>0</v>
      </c>
      <c r="O43" s="234"/>
      <c r="P43" s="192">
        <f t="shared" si="2"/>
        <v>0</v>
      </c>
      <c r="Q43" s="190"/>
    </row>
    <row r="44" spans="1:17" s="29" customFormat="1" x14ac:dyDescent="0.2">
      <c r="A44" s="2"/>
      <c r="B44" s="464"/>
      <c r="C44" s="464"/>
      <c r="D44" s="464"/>
      <c r="E44" s="464"/>
      <c r="F44" s="464"/>
      <c r="G44" s="464"/>
      <c r="H44" s="155"/>
      <c r="I44" s="155"/>
      <c r="J44" s="151"/>
      <c r="K44" s="245"/>
      <c r="L44" s="152"/>
      <c r="M44" s="26"/>
      <c r="N44" s="218">
        <f t="shared" si="0"/>
        <v>0</v>
      </c>
      <c r="O44" s="234"/>
      <c r="P44" s="192">
        <f t="shared" si="2"/>
        <v>0</v>
      </c>
      <c r="Q44" s="190"/>
    </row>
    <row r="45" spans="1:17" s="29" customFormat="1" x14ac:dyDescent="0.2">
      <c r="A45" s="2"/>
      <c r="B45" s="464"/>
      <c r="C45" s="464"/>
      <c r="D45" s="464"/>
      <c r="E45" s="464"/>
      <c r="F45" s="464"/>
      <c r="G45" s="464"/>
      <c r="H45" s="155"/>
      <c r="I45" s="155"/>
      <c r="J45" s="151"/>
      <c r="K45" s="245"/>
      <c r="L45" s="152"/>
      <c r="M45" s="26"/>
      <c r="N45" s="218">
        <f t="shared" si="0"/>
        <v>0</v>
      </c>
      <c r="O45" s="234"/>
      <c r="P45" s="192">
        <f t="shared" si="2"/>
        <v>0</v>
      </c>
      <c r="Q45" s="190"/>
    </row>
    <row r="46" spans="1:17" s="29" customFormat="1" x14ac:dyDescent="0.2">
      <c r="A46" s="2"/>
      <c r="B46" s="464"/>
      <c r="C46" s="464"/>
      <c r="D46" s="464"/>
      <c r="E46" s="464"/>
      <c r="F46" s="464"/>
      <c r="G46" s="464"/>
      <c r="H46" s="155"/>
      <c r="I46" s="155"/>
      <c r="J46" s="151"/>
      <c r="K46" s="245"/>
      <c r="L46" s="152"/>
      <c r="M46" s="26"/>
      <c r="N46" s="218">
        <f t="shared" si="0"/>
        <v>0</v>
      </c>
      <c r="O46" s="234"/>
      <c r="P46" s="192">
        <f t="shared" si="2"/>
        <v>0</v>
      </c>
      <c r="Q46" s="190"/>
    </row>
    <row r="47" spans="1:17" s="29" customFormat="1" x14ac:dyDescent="0.2">
      <c r="A47" s="2"/>
      <c r="B47" s="464"/>
      <c r="C47" s="464"/>
      <c r="D47" s="464"/>
      <c r="E47" s="464"/>
      <c r="F47" s="464"/>
      <c r="G47" s="464"/>
      <c r="H47" s="155"/>
      <c r="I47" s="155"/>
      <c r="J47" s="151"/>
      <c r="K47" s="245"/>
      <c r="L47" s="152"/>
      <c r="M47" s="26"/>
      <c r="N47" s="218">
        <f t="shared" si="0"/>
        <v>0</v>
      </c>
      <c r="O47" s="234"/>
      <c r="P47" s="192">
        <f t="shared" si="2"/>
        <v>0</v>
      </c>
      <c r="Q47" s="190"/>
    </row>
    <row r="48" spans="1:17" s="29" customFormat="1" x14ac:dyDescent="0.2">
      <c r="A48" s="2"/>
      <c r="B48" s="455"/>
      <c r="C48" s="456"/>
      <c r="D48" s="456"/>
      <c r="E48" s="456"/>
      <c r="F48" s="456"/>
      <c r="G48" s="457"/>
      <c r="H48" s="156"/>
      <c r="I48" s="156"/>
      <c r="J48" s="151"/>
      <c r="K48" s="245"/>
      <c r="L48" s="152"/>
      <c r="M48" s="26"/>
      <c r="N48" s="218">
        <f t="shared" si="0"/>
        <v>0</v>
      </c>
      <c r="O48" s="234"/>
      <c r="P48" s="192">
        <f t="shared" si="2"/>
        <v>0</v>
      </c>
      <c r="Q48" s="190"/>
    </row>
    <row r="49" spans="1:17" s="25" customFormat="1" ht="15.75" x14ac:dyDescent="0.2">
      <c r="A49" s="2"/>
      <c r="B49" s="455"/>
      <c r="C49" s="456"/>
      <c r="D49" s="456"/>
      <c r="E49" s="456"/>
      <c r="F49" s="456"/>
      <c r="G49" s="457"/>
      <c r="H49" s="156"/>
      <c r="I49" s="156"/>
      <c r="J49" s="151"/>
      <c r="K49" s="245"/>
      <c r="L49" s="152"/>
      <c r="M49" s="26"/>
      <c r="N49" s="218">
        <f t="shared" si="0"/>
        <v>0</v>
      </c>
      <c r="O49" s="234"/>
      <c r="P49" s="192">
        <f t="shared" si="2"/>
        <v>0</v>
      </c>
      <c r="Q49" s="219"/>
    </row>
    <row r="50" spans="1:17" s="29" customFormat="1" x14ac:dyDescent="0.2">
      <c r="A50" s="2"/>
      <c r="B50" s="455"/>
      <c r="C50" s="456"/>
      <c r="D50" s="456"/>
      <c r="E50" s="456"/>
      <c r="F50" s="456"/>
      <c r="G50" s="457"/>
      <c r="H50" s="156"/>
      <c r="I50" s="156"/>
      <c r="J50" s="151"/>
      <c r="K50" s="245"/>
      <c r="L50" s="152"/>
      <c r="M50" s="26"/>
      <c r="N50" s="218">
        <f t="shared" si="0"/>
        <v>0</v>
      </c>
      <c r="O50" s="234"/>
      <c r="P50" s="192">
        <f t="shared" si="2"/>
        <v>0</v>
      </c>
      <c r="Q50" s="190"/>
    </row>
    <row r="51" spans="1:17" s="29" customFormat="1" x14ac:dyDescent="0.2">
      <c r="A51" s="2"/>
      <c r="B51" s="464"/>
      <c r="C51" s="464"/>
      <c r="D51" s="464"/>
      <c r="E51" s="464"/>
      <c r="F51" s="464"/>
      <c r="G51" s="464"/>
      <c r="H51" s="155"/>
      <c r="I51" s="155"/>
      <c r="J51" s="151"/>
      <c r="K51" s="245"/>
      <c r="L51" s="152"/>
      <c r="M51" s="26"/>
      <c r="N51" s="218">
        <f t="shared" si="0"/>
        <v>0</v>
      </c>
      <c r="O51" s="234"/>
      <c r="P51" s="192">
        <f t="shared" si="2"/>
        <v>0</v>
      </c>
      <c r="Q51" s="190"/>
    </row>
    <row r="52" spans="1:17" s="29" customFormat="1" x14ac:dyDescent="0.2">
      <c r="A52" s="2"/>
      <c r="B52" s="464"/>
      <c r="C52" s="464"/>
      <c r="D52" s="464"/>
      <c r="E52" s="464"/>
      <c r="F52" s="464"/>
      <c r="G52" s="464"/>
      <c r="H52" s="155"/>
      <c r="I52" s="155"/>
      <c r="J52" s="151"/>
      <c r="K52" s="245"/>
      <c r="L52" s="152"/>
      <c r="M52" s="26"/>
      <c r="N52" s="218">
        <f t="shared" si="0"/>
        <v>0</v>
      </c>
      <c r="O52" s="234"/>
      <c r="P52" s="192">
        <f t="shared" si="2"/>
        <v>0</v>
      </c>
      <c r="Q52" s="190"/>
    </row>
    <row r="53" spans="1:17" s="29" customFormat="1" x14ac:dyDescent="0.2">
      <c r="A53" s="2"/>
      <c r="B53" s="464"/>
      <c r="C53" s="464"/>
      <c r="D53" s="464"/>
      <c r="E53" s="464"/>
      <c r="F53" s="464"/>
      <c r="G53" s="464"/>
      <c r="H53" s="155"/>
      <c r="I53" s="155"/>
      <c r="J53" s="151"/>
      <c r="K53" s="245"/>
      <c r="L53" s="152"/>
      <c r="M53" s="26"/>
      <c r="N53" s="218">
        <f t="shared" si="0"/>
        <v>0</v>
      </c>
      <c r="O53" s="234"/>
      <c r="P53" s="192">
        <f t="shared" si="2"/>
        <v>0</v>
      </c>
      <c r="Q53" s="190"/>
    </row>
    <row r="54" spans="1:17" s="29" customFormat="1" x14ac:dyDescent="0.2">
      <c r="A54" s="2"/>
      <c r="B54" s="464"/>
      <c r="C54" s="464"/>
      <c r="D54" s="464"/>
      <c r="E54" s="464"/>
      <c r="F54" s="464"/>
      <c r="G54" s="464"/>
      <c r="H54" s="153"/>
      <c r="I54" s="153"/>
      <c r="J54" s="151"/>
      <c r="K54" s="245"/>
      <c r="L54" s="152"/>
      <c r="M54" s="26"/>
      <c r="N54" s="218">
        <f t="shared" si="0"/>
        <v>0</v>
      </c>
      <c r="O54" s="234"/>
      <c r="P54" s="192">
        <f t="shared" si="2"/>
        <v>0</v>
      </c>
      <c r="Q54" s="190"/>
    </row>
    <row r="55" spans="1:17" s="29" customFormat="1" x14ac:dyDescent="0.2">
      <c r="A55" s="2"/>
      <c r="B55" s="464"/>
      <c r="C55" s="464"/>
      <c r="D55" s="464"/>
      <c r="E55" s="464"/>
      <c r="F55" s="464"/>
      <c r="G55" s="464"/>
      <c r="H55" s="153"/>
      <c r="I55" s="153"/>
      <c r="J55" s="151"/>
      <c r="K55" s="245"/>
      <c r="L55" s="152"/>
      <c r="M55" s="26"/>
      <c r="N55" s="220">
        <f t="shared" si="0"/>
        <v>0</v>
      </c>
      <c r="O55" s="234"/>
      <c r="P55" s="192">
        <f t="shared" si="2"/>
        <v>0</v>
      </c>
      <c r="Q55" s="190"/>
    </row>
    <row r="56" spans="1:17" s="29" customFormat="1" ht="39" customHeight="1" x14ac:dyDescent="0.2">
      <c r="A56" s="31">
        <v>3</v>
      </c>
      <c r="B56" s="479" t="s">
        <v>7</v>
      </c>
      <c r="C56" s="480"/>
      <c r="D56" s="480"/>
      <c r="E56" s="480"/>
      <c r="F56" s="480"/>
      <c r="G56" s="481"/>
      <c r="H56" s="36"/>
      <c r="I56" s="36"/>
      <c r="J56" s="33">
        <f>SUM(J57:J86)</f>
        <v>0</v>
      </c>
      <c r="K56" s="33"/>
      <c r="L56" s="34"/>
      <c r="M56" s="34"/>
      <c r="N56" s="33">
        <f>SUM(N57:N86)</f>
        <v>0</v>
      </c>
      <c r="O56" s="221">
        <f>SUM(O57:O86)</f>
        <v>0</v>
      </c>
      <c r="P56" s="33">
        <f>N56+O56</f>
        <v>0</v>
      </c>
      <c r="Q56" s="34"/>
    </row>
    <row r="57" spans="1:17" s="29" customFormat="1" x14ac:dyDescent="0.2">
      <c r="A57" s="2"/>
      <c r="B57" s="455"/>
      <c r="C57" s="456"/>
      <c r="D57" s="456"/>
      <c r="E57" s="456"/>
      <c r="F57" s="456"/>
      <c r="G57" s="457"/>
      <c r="H57" s="155"/>
      <c r="I57" s="155"/>
      <c r="J57" s="151"/>
      <c r="K57" s="245"/>
      <c r="L57" s="152"/>
      <c r="M57" s="26"/>
      <c r="N57" s="222">
        <f t="shared" si="0"/>
        <v>0</v>
      </c>
      <c r="O57" s="234"/>
      <c r="P57" s="192">
        <f>N57+O57</f>
        <v>0</v>
      </c>
      <c r="Q57" s="190"/>
    </row>
    <row r="58" spans="1:17" s="29" customFormat="1" x14ac:dyDescent="0.2">
      <c r="A58" s="2"/>
      <c r="B58" s="455"/>
      <c r="C58" s="456"/>
      <c r="D58" s="456"/>
      <c r="E58" s="456"/>
      <c r="F58" s="456"/>
      <c r="G58" s="457"/>
      <c r="H58" s="155"/>
      <c r="I58" s="155"/>
      <c r="J58" s="151"/>
      <c r="K58" s="245"/>
      <c r="L58" s="152"/>
      <c r="M58" s="26"/>
      <c r="N58" s="218">
        <f t="shared" si="0"/>
        <v>0</v>
      </c>
      <c r="O58" s="234"/>
      <c r="P58" s="192">
        <f t="shared" ref="P58:P86" si="3">N58+O58</f>
        <v>0</v>
      </c>
      <c r="Q58" s="190"/>
    </row>
    <row r="59" spans="1:17" s="29" customFormat="1" x14ac:dyDescent="0.2">
      <c r="A59" s="2"/>
      <c r="B59" s="455"/>
      <c r="C59" s="456"/>
      <c r="D59" s="456"/>
      <c r="E59" s="456"/>
      <c r="F59" s="456"/>
      <c r="G59" s="457"/>
      <c r="H59" s="155"/>
      <c r="I59" s="155"/>
      <c r="J59" s="151"/>
      <c r="K59" s="245"/>
      <c r="L59" s="152"/>
      <c r="M59" s="26"/>
      <c r="N59" s="218">
        <f t="shared" si="0"/>
        <v>0</v>
      </c>
      <c r="O59" s="234"/>
      <c r="P59" s="192">
        <f t="shared" si="3"/>
        <v>0</v>
      </c>
      <c r="Q59" s="190"/>
    </row>
    <row r="60" spans="1:17" s="29" customFormat="1" x14ac:dyDescent="0.2">
      <c r="A60" s="2"/>
      <c r="B60" s="455"/>
      <c r="C60" s="456"/>
      <c r="D60" s="456"/>
      <c r="E60" s="456"/>
      <c r="F60" s="456"/>
      <c r="G60" s="457"/>
      <c r="H60" s="155"/>
      <c r="I60" s="155"/>
      <c r="J60" s="151"/>
      <c r="K60" s="245"/>
      <c r="L60" s="152"/>
      <c r="M60" s="26"/>
      <c r="N60" s="218">
        <f t="shared" si="0"/>
        <v>0</v>
      </c>
      <c r="O60" s="234"/>
      <c r="P60" s="192">
        <f t="shared" si="3"/>
        <v>0</v>
      </c>
      <c r="Q60" s="190"/>
    </row>
    <row r="61" spans="1:17" s="29" customFormat="1" x14ac:dyDescent="0.2">
      <c r="A61" s="2"/>
      <c r="B61" s="455"/>
      <c r="C61" s="456"/>
      <c r="D61" s="456"/>
      <c r="E61" s="456"/>
      <c r="F61" s="456"/>
      <c r="G61" s="457"/>
      <c r="H61" s="155"/>
      <c r="I61" s="155"/>
      <c r="J61" s="151"/>
      <c r="K61" s="245"/>
      <c r="L61" s="152"/>
      <c r="M61" s="26"/>
      <c r="N61" s="218">
        <f t="shared" si="0"/>
        <v>0</v>
      </c>
      <c r="O61" s="234"/>
      <c r="P61" s="192">
        <f t="shared" si="3"/>
        <v>0</v>
      </c>
      <c r="Q61" s="190"/>
    </row>
    <row r="62" spans="1:17" s="29" customFormat="1" x14ac:dyDescent="0.2">
      <c r="A62" s="2"/>
      <c r="B62" s="455"/>
      <c r="C62" s="456"/>
      <c r="D62" s="456"/>
      <c r="E62" s="456"/>
      <c r="F62" s="456"/>
      <c r="G62" s="457"/>
      <c r="H62" s="155"/>
      <c r="I62" s="155"/>
      <c r="J62" s="151"/>
      <c r="K62" s="245"/>
      <c r="L62" s="152"/>
      <c r="M62" s="26"/>
      <c r="N62" s="218">
        <f t="shared" si="0"/>
        <v>0</v>
      </c>
      <c r="O62" s="234"/>
      <c r="P62" s="192">
        <f t="shared" si="3"/>
        <v>0</v>
      </c>
      <c r="Q62" s="190"/>
    </row>
    <row r="63" spans="1:17" s="37" customFormat="1" ht="15.75" x14ac:dyDescent="0.2">
      <c r="A63" s="2"/>
      <c r="B63" s="455"/>
      <c r="C63" s="456"/>
      <c r="D63" s="456"/>
      <c r="E63" s="456"/>
      <c r="F63" s="456"/>
      <c r="G63" s="457"/>
      <c r="H63" s="155"/>
      <c r="I63" s="155"/>
      <c r="J63" s="151"/>
      <c r="K63" s="245"/>
      <c r="L63" s="152"/>
      <c r="M63" s="26"/>
      <c r="N63" s="218">
        <f t="shared" si="0"/>
        <v>0</v>
      </c>
      <c r="O63" s="234"/>
      <c r="P63" s="192">
        <f t="shared" si="3"/>
        <v>0</v>
      </c>
      <c r="Q63" s="219"/>
    </row>
    <row r="64" spans="1:17" s="25" customFormat="1" ht="15.75" x14ac:dyDescent="0.2">
      <c r="A64" s="2"/>
      <c r="B64" s="455"/>
      <c r="C64" s="456"/>
      <c r="D64" s="456"/>
      <c r="E64" s="456"/>
      <c r="F64" s="456"/>
      <c r="G64" s="457"/>
      <c r="H64" s="155"/>
      <c r="I64" s="155"/>
      <c r="J64" s="151"/>
      <c r="K64" s="245"/>
      <c r="L64" s="152"/>
      <c r="M64" s="26"/>
      <c r="N64" s="218">
        <f t="shared" si="0"/>
        <v>0</v>
      </c>
      <c r="O64" s="234"/>
      <c r="P64" s="192">
        <f t="shared" si="3"/>
        <v>0</v>
      </c>
      <c r="Q64" s="219"/>
    </row>
    <row r="65" spans="1:17" s="8" customFormat="1" x14ac:dyDescent="0.2">
      <c r="A65" s="2"/>
      <c r="B65" s="455"/>
      <c r="C65" s="456"/>
      <c r="D65" s="456"/>
      <c r="E65" s="456"/>
      <c r="F65" s="456"/>
      <c r="G65" s="457"/>
      <c r="H65" s="155"/>
      <c r="I65" s="155"/>
      <c r="J65" s="151"/>
      <c r="K65" s="245"/>
      <c r="L65" s="152"/>
      <c r="M65" s="26"/>
      <c r="N65" s="218">
        <f t="shared" si="0"/>
        <v>0</v>
      </c>
      <c r="O65" s="234"/>
      <c r="P65" s="192">
        <f t="shared" si="3"/>
        <v>0</v>
      </c>
      <c r="Q65" s="30"/>
    </row>
    <row r="66" spans="1:17" s="25" customFormat="1" ht="15.75" x14ac:dyDescent="0.2">
      <c r="A66" s="2"/>
      <c r="B66" s="455"/>
      <c r="C66" s="456"/>
      <c r="D66" s="456"/>
      <c r="E66" s="456"/>
      <c r="F66" s="456"/>
      <c r="G66" s="457"/>
      <c r="H66" s="155"/>
      <c r="I66" s="155"/>
      <c r="J66" s="151"/>
      <c r="K66" s="245"/>
      <c r="L66" s="152"/>
      <c r="M66" s="26"/>
      <c r="N66" s="218">
        <f t="shared" si="0"/>
        <v>0</v>
      </c>
      <c r="O66" s="234"/>
      <c r="P66" s="192">
        <f t="shared" si="3"/>
        <v>0</v>
      </c>
      <c r="Q66" s="219"/>
    </row>
    <row r="67" spans="1:17" s="29" customFormat="1" x14ac:dyDescent="0.2">
      <c r="A67" s="2"/>
      <c r="B67" s="455"/>
      <c r="C67" s="456"/>
      <c r="D67" s="456"/>
      <c r="E67" s="456"/>
      <c r="F67" s="456"/>
      <c r="G67" s="457"/>
      <c r="H67" s="155"/>
      <c r="I67" s="155"/>
      <c r="J67" s="151"/>
      <c r="K67" s="245"/>
      <c r="L67" s="152"/>
      <c r="M67" s="26"/>
      <c r="N67" s="218">
        <f t="shared" si="0"/>
        <v>0</v>
      </c>
      <c r="O67" s="234"/>
      <c r="P67" s="192">
        <f t="shared" si="3"/>
        <v>0</v>
      </c>
      <c r="Q67" s="190"/>
    </row>
    <row r="68" spans="1:17" s="25" customFormat="1" ht="15.75" x14ac:dyDescent="0.2">
      <c r="A68" s="2"/>
      <c r="B68" s="455"/>
      <c r="C68" s="456"/>
      <c r="D68" s="456"/>
      <c r="E68" s="456"/>
      <c r="F68" s="456"/>
      <c r="G68" s="457"/>
      <c r="H68" s="155"/>
      <c r="I68" s="155"/>
      <c r="J68" s="151"/>
      <c r="K68" s="245"/>
      <c r="L68" s="152"/>
      <c r="M68" s="26"/>
      <c r="N68" s="218">
        <f t="shared" si="0"/>
        <v>0</v>
      </c>
      <c r="O68" s="234"/>
      <c r="P68" s="192">
        <f t="shared" si="3"/>
        <v>0</v>
      </c>
      <c r="Q68" s="219"/>
    </row>
    <row r="69" spans="1:17" s="29" customFormat="1" x14ac:dyDescent="0.2">
      <c r="A69" s="2"/>
      <c r="B69" s="455"/>
      <c r="C69" s="456"/>
      <c r="D69" s="456"/>
      <c r="E69" s="456"/>
      <c r="F69" s="456"/>
      <c r="G69" s="457"/>
      <c r="H69" s="155"/>
      <c r="I69" s="155"/>
      <c r="J69" s="151"/>
      <c r="K69" s="245"/>
      <c r="L69" s="152"/>
      <c r="M69" s="26"/>
      <c r="N69" s="218">
        <f t="shared" si="0"/>
        <v>0</v>
      </c>
      <c r="O69" s="234"/>
      <c r="P69" s="192">
        <f t="shared" si="3"/>
        <v>0</v>
      </c>
      <c r="Q69" s="190"/>
    </row>
    <row r="70" spans="1:17" s="29" customFormat="1" x14ac:dyDescent="0.2">
      <c r="A70" s="2"/>
      <c r="B70" s="455"/>
      <c r="C70" s="456"/>
      <c r="D70" s="456"/>
      <c r="E70" s="456"/>
      <c r="F70" s="456"/>
      <c r="G70" s="457"/>
      <c r="H70" s="155"/>
      <c r="I70" s="155"/>
      <c r="J70" s="151"/>
      <c r="K70" s="245"/>
      <c r="L70" s="152"/>
      <c r="M70" s="26"/>
      <c r="N70" s="218">
        <f t="shared" ref="N70:N132" si="4">IF(M70="Yes",J70,0)</f>
        <v>0</v>
      </c>
      <c r="O70" s="234"/>
      <c r="P70" s="192">
        <f t="shared" si="3"/>
        <v>0</v>
      </c>
      <c r="Q70" s="190"/>
    </row>
    <row r="71" spans="1:17" s="29" customFormat="1" x14ac:dyDescent="0.2">
      <c r="A71" s="2"/>
      <c r="B71" s="455"/>
      <c r="C71" s="456"/>
      <c r="D71" s="456"/>
      <c r="E71" s="456"/>
      <c r="F71" s="456"/>
      <c r="G71" s="457"/>
      <c r="H71" s="155"/>
      <c r="I71" s="155"/>
      <c r="J71" s="151"/>
      <c r="K71" s="245"/>
      <c r="L71" s="152"/>
      <c r="M71" s="26"/>
      <c r="N71" s="218">
        <f t="shared" si="4"/>
        <v>0</v>
      </c>
      <c r="O71" s="234"/>
      <c r="P71" s="192">
        <f t="shared" si="3"/>
        <v>0</v>
      </c>
      <c r="Q71" s="190"/>
    </row>
    <row r="72" spans="1:17" s="29" customFormat="1" x14ac:dyDescent="0.2">
      <c r="A72" s="2"/>
      <c r="B72" s="455"/>
      <c r="C72" s="456"/>
      <c r="D72" s="456"/>
      <c r="E72" s="456"/>
      <c r="F72" s="456"/>
      <c r="G72" s="457"/>
      <c r="H72" s="155"/>
      <c r="I72" s="155"/>
      <c r="J72" s="151"/>
      <c r="K72" s="245"/>
      <c r="L72" s="152"/>
      <c r="M72" s="26"/>
      <c r="N72" s="218">
        <f t="shared" si="4"/>
        <v>0</v>
      </c>
      <c r="O72" s="234"/>
      <c r="P72" s="192">
        <f t="shared" si="3"/>
        <v>0</v>
      </c>
      <c r="Q72" s="190"/>
    </row>
    <row r="73" spans="1:17" s="29" customFormat="1" x14ac:dyDescent="0.2">
      <c r="A73" s="2"/>
      <c r="B73" s="455"/>
      <c r="C73" s="456"/>
      <c r="D73" s="456"/>
      <c r="E73" s="456"/>
      <c r="F73" s="456"/>
      <c r="G73" s="457"/>
      <c r="H73" s="155"/>
      <c r="I73" s="155"/>
      <c r="J73" s="151"/>
      <c r="K73" s="245"/>
      <c r="L73" s="152"/>
      <c r="M73" s="26"/>
      <c r="N73" s="218">
        <f t="shared" si="4"/>
        <v>0</v>
      </c>
      <c r="O73" s="234"/>
      <c r="P73" s="192">
        <f t="shared" si="3"/>
        <v>0</v>
      </c>
      <c r="Q73" s="190"/>
    </row>
    <row r="74" spans="1:17" s="25" customFormat="1" ht="15.75" x14ac:dyDescent="0.2">
      <c r="A74" s="2"/>
      <c r="B74" s="455"/>
      <c r="C74" s="456"/>
      <c r="D74" s="456"/>
      <c r="E74" s="456"/>
      <c r="F74" s="456"/>
      <c r="G74" s="457"/>
      <c r="H74" s="155"/>
      <c r="I74" s="155"/>
      <c r="J74" s="151"/>
      <c r="K74" s="245"/>
      <c r="L74" s="152"/>
      <c r="M74" s="26"/>
      <c r="N74" s="218">
        <f t="shared" si="4"/>
        <v>0</v>
      </c>
      <c r="O74" s="234"/>
      <c r="P74" s="192">
        <f t="shared" si="3"/>
        <v>0</v>
      </c>
      <c r="Q74" s="219"/>
    </row>
    <row r="75" spans="1:17" s="29" customFormat="1" x14ac:dyDescent="0.2">
      <c r="A75" s="2"/>
      <c r="B75" s="455"/>
      <c r="C75" s="456"/>
      <c r="D75" s="456"/>
      <c r="E75" s="456"/>
      <c r="F75" s="456"/>
      <c r="G75" s="457"/>
      <c r="H75" s="155"/>
      <c r="I75" s="155"/>
      <c r="J75" s="151"/>
      <c r="K75" s="245"/>
      <c r="L75" s="152"/>
      <c r="M75" s="26"/>
      <c r="N75" s="218">
        <f t="shared" si="4"/>
        <v>0</v>
      </c>
      <c r="O75" s="234"/>
      <c r="P75" s="192">
        <f t="shared" si="3"/>
        <v>0</v>
      </c>
      <c r="Q75" s="190"/>
    </row>
    <row r="76" spans="1:17" s="29" customFormat="1" x14ac:dyDescent="0.2">
      <c r="A76" s="2"/>
      <c r="B76" s="455"/>
      <c r="C76" s="456"/>
      <c r="D76" s="456"/>
      <c r="E76" s="456"/>
      <c r="F76" s="456"/>
      <c r="G76" s="457"/>
      <c r="H76" s="155"/>
      <c r="I76" s="155"/>
      <c r="J76" s="151"/>
      <c r="K76" s="245"/>
      <c r="L76" s="152"/>
      <c r="M76" s="26"/>
      <c r="N76" s="218">
        <f t="shared" si="4"/>
        <v>0</v>
      </c>
      <c r="O76" s="234"/>
      <c r="P76" s="192">
        <f t="shared" si="3"/>
        <v>0</v>
      </c>
      <c r="Q76" s="190"/>
    </row>
    <row r="77" spans="1:17" s="29" customFormat="1" x14ac:dyDescent="0.2">
      <c r="A77" s="2"/>
      <c r="B77" s="455"/>
      <c r="C77" s="456"/>
      <c r="D77" s="456"/>
      <c r="E77" s="456"/>
      <c r="F77" s="456"/>
      <c r="G77" s="457"/>
      <c r="H77" s="155"/>
      <c r="I77" s="155"/>
      <c r="J77" s="151"/>
      <c r="K77" s="245"/>
      <c r="L77" s="152"/>
      <c r="M77" s="26"/>
      <c r="N77" s="218">
        <f t="shared" si="4"/>
        <v>0</v>
      </c>
      <c r="O77" s="234"/>
      <c r="P77" s="192">
        <f t="shared" si="3"/>
        <v>0</v>
      </c>
      <c r="Q77" s="190"/>
    </row>
    <row r="78" spans="1:17" s="29" customFormat="1" x14ac:dyDescent="0.2">
      <c r="A78" s="2"/>
      <c r="B78" s="455"/>
      <c r="C78" s="456"/>
      <c r="D78" s="456"/>
      <c r="E78" s="456"/>
      <c r="F78" s="456"/>
      <c r="G78" s="457"/>
      <c r="H78" s="155"/>
      <c r="I78" s="155"/>
      <c r="J78" s="151"/>
      <c r="K78" s="245"/>
      <c r="L78" s="152"/>
      <c r="M78" s="26"/>
      <c r="N78" s="218">
        <f t="shared" si="4"/>
        <v>0</v>
      </c>
      <c r="O78" s="234"/>
      <c r="P78" s="192">
        <f t="shared" si="3"/>
        <v>0</v>
      </c>
      <c r="Q78" s="190"/>
    </row>
    <row r="79" spans="1:17" s="25" customFormat="1" ht="15.75" x14ac:dyDescent="0.2">
      <c r="A79" s="2"/>
      <c r="B79" s="455"/>
      <c r="C79" s="456"/>
      <c r="D79" s="456"/>
      <c r="E79" s="456"/>
      <c r="F79" s="456"/>
      <c r="G79" s="457"/>
      <c r="H79" s="155"/>
      <c r="I79" s="155"/>
      <c r="J79" s="151"/>
      <c r="K79" s="245"/>
      <c r="L79" s="152"/>
      <c r="M79" s="26"/>
      <c r="N79" s="218">
        <f t="shared" si="4"/>
        <v>0</v>
      </c>
      <c r="O79" s="234"/>
      <c r="P79" s="192">
        <f t="shared" si="3"/>
        <v>0</v>
      </c>
      <c r="Q79" s="219"/>
    </row>
    <row r="80" spans="1:17" s="29" customFormat="1" x14ac:dyDescent="0.2">
      <c r="A80" s="2"/>
      <c r="B80" s="455"/>
      <c r="C80" s="456"/>
      <c r="D80" s="456"/>
      <c r="E80" s="456"/>
      <c r="F80" s="456"/>
      <c r="G80" s="457"/>
      <c r="H80" s="155"/>
      <c r="I80" s="155"/>
      <c r="J80" s="151"/>
      <c r="K80" s="245"/>
      <c r="L80" s="152"/>
      <c r="M80" s="26"/>
      <c r="N80" s="218">
        <f t="shared" si="4"/>
        <v>0</v>
      </c>
      <c r="O80" s="234"/>
      <c r="P80" s="192">
        <f t="shared" si="3"/>
        <v>0</v>
      </c>
      <c r="Q80" s="190"/>
    </row>
    <row r="81" spans="1:17" s="29" customFormat="1" x14ac:dyDescent="0.2">
      <c r="A81" s="2"/>
      <c r="B81" s="455"/>
      <c r="C81" s="456"/>
      <c r="D81" s="456"/>
      <c r="E81" s="456"/>
      <c r="F81" s="456"/>
      <c r="G81" s="457"/>
      <c r="H81" s="155"/>
      <c r="I81" s="155"/>
      <c r="J81" s="151"/>
      <c r="K81" s="245"/>
      <c r="L81" s="152"/>
      <c r="M81" s="26"/>
      <c r="N81" s="218">
        <f t="shared" si="4"/>
        <v>0</v>
      </c>
      <c r="O81" s="234"/>
      <c r="P81" s="192">
        <f t="shared" si="3"/>
        <v>0</v>
      </c>
      <c r="Q81" s="190"/>
    </row>
    <row r="82" spans="1:17" s="29" customFormat="1" x14ac:dyDescent="0.2">
      <c r="A82" s="2"/>
      <c r="B82" s="455"/>
      <c r="C82" s="456"/>
      <c r="D82" s="456"/>
      <c r="E82" s="456"/>
      <c r="F82" s="456"/>
      <c r="G82" s="457"/>
      <c r="H82" s="155"/>
      <c r="I82" s="155"/>
      <c r="J82" s="151"/>
      <c r="K82" s="245"/>
      <c r="L82" s="152"/>
      <c r="M82" s="26"/>
      <c r="N82" s="218">
        <f t="shared" si="4"/>
        <v>0</v>
      </c>
      <c r="O82" s="234"/>
      <c r="P82" s="192">
        <f t="shared" si="3"/>
        <v>0</v>
      </c>
      <c r="Q82" s="190"/>
    </row>
    <row r="83" spans="1:17" s="25" customFormat="1" ht="15.75" x14ac:dyDescent="0.2">
      <c r="A83" s="2"/>
      <c r="B83" s="455"/>
      <c r="C83" s="456"/>
      <c r="D83" s="456"/>
      <c r="E83" s="456"/>
      <c r="F83" s="456"/>
      <c r="G83" s="457"/>
      <c r="H83" s="155"/>
      <c r="I83" s="155"/>
      <c r="J83" s="151"/>
      <c r="K83" s="245"/>
      <c r="L83" s="152"/>
      <c r="M83" s="26"/>
      <c r="N83" s="218">
        <f t="shared" si="4"/>
        <v>0</v>
      </c>
      <c r="O83" s="234"/>
      <c r="P83" s="192">
        <f t="shared" si="3"/>
        <v>0</v>
      </c>
      <c r="Q83" s="219"/>
    </row>
    <row r="84" spans="1:17" s="25" customFormat="1" ht="15.75" x14ac:dyDescent="0.2">
      <c r="A84" s="2"/>
      <c r="B84" s="455"/>
      <c r="C84" s="456"/>
      <c r="D84" s="456"/>
      <c r="E84" s="456"/>
      <c r="F84" s="456"/>
      <c r="G84" s="457"/>
      <c r="H84" s="155"/>
      <c r="I84" s="155"/>
      <c r="J84" s="151"/>
      <c r="K84" s="245"/>
      <c r="L84" s="152"/>
      <c r="M84" s="26"/>
      <c r="N84" s="218">
        <f t="shared" si="4"/>
        <v>0</v>
      </c>
      <c r="O84" s="234"/>
      <c r="P84" s="192">
        <f t="shared" si="3"/>
        <v>0</v>
      </c>
      <c r="Q84" s="219"/>
    </row>
    <row r="85" spans="1:17" s="27" customFormat="1" x14ac:dyDescent="0.2">
      <c r="A85" s="2"/>
      <c r="B85" s="455"/>
      <c r="C85" s="456"/>
      <c r="D85" s="456"/>
      <c r="E85" s="456"/>
      <c r="F85" s="456"/>
      <c r="G85" s="457"/>
      <c r="H85" s="155"/>
      <c r="I85" s="155"/>
      <c r="J85" s="151"/>
      <c r="K85" s="245"/>
      <c r="L85" s="152"/>
      <c r="M85" s="26"/>
      <c r="N85" s="218">
        <f t="shared" si="4"/>
        <v>0</v>
      </c>
      <c r="O85" s="234"/>
      <c r="P85" s="192">
        <f t="shared" si="3"/>
        <v>0</v>
      </c>
      <c r="Q85" s="190"/>
    </row>
    <row r="86" spans="1:17" s="27" customFormat="1" x14ac:dyDescent="0.2">
      <c r="A86" s="2"/>
      <c r="B86" s="455"/>
      <c r="C86" s="456"/>
      <c r="D86" s="456"/>
      <c r="E86" s="456"/>
      <c r="F86" s="456"/>
      <c r="G86" s="457"/>
      <c r="H86" s="155"/>
      <c r="I86" s="155"/>
      <c r="J86" s="151"/>
      <c r="K86" s="245"/>
      <c r="L86" s="152"/>
      <c r="M86" s="26"/>
      <c r="N86" s="220">
        <f t="shared" si="4"/>
        <v>0</v>
      </c>
      <c r="O86" s="234"/>
      <c r="P86" s="192">
        <f t="shared" si="3"/>
        <v>0</v>
      </c>
      <c r="Q86" s="190"/>
    </row>
    <row r="87" spans="1:17" s="25" customFormat="1" ht="39" customHeight="1" x14ac:dyDescent="0.2">
      <c r="A87" s="38">
        <v>4</v>
      </c>
      <c r="B87" s="497" t="s">
        <v>4</v>
      </c>
      <c r="C87" s="498"/>
      <c r="D87" s="498"/>
      <c r="E87" s="498"/>
      <c r="F87" s="498"/>
      <c r="G87" s="499"/>
      <c r="H87" s="39"/>
      <c r="I87" s="39"/>
      <c r="J87" s="40">
        <f>J88+J109+J130</f>
        <v>0</v>
      </c>
      <c r="K87" s="40"/>
      <c r="L87" s="41"/>
      <c r="M87" s="34"/>
      <c r="N87" s="33">
        <f>SUM(N88:N151)</f>
        <v>0</v>
      </c>
      <c r="O87" s="221">
        <f>SUM(O88:O151)</f>
        <v>0</v>
      </c>
      <c r="P87" s="33">
        <f>N87+O87</f>
        <v>0</v>
      </c>
      <c r="Q87" s="34"/>
    </row>
    <row r="88" spans="1:17" s="27" customFormat="1" ht="39" customHeight="1" x14ac:dyDescent="0.2">
      <c r="A88" s="18" t="s">
        <v>5</v>
      </c>
      <c r="B88" s="476" t="s">
        <v>16</v>
      </c>
      <c r="C88" s="477"/>
      <c r="D88" s="477"/>
      <c r="E88" s="477"/>
      <c r="F88" s="477"/>
      <c r="G88" s="478"/>
      <c r="H88" s="19"/>
      <c r="I88" s="19"/>
      <c r="J88" s="22">
        <f>SUM(J89:J108)</f>
        <v>0</v>
      </c>
      <c r="K88" s="22"/>
      <c r="L88" s="23"/>
      <c r="M88" s="23"/>
      <c r="N88" s="23"/>
      <c r="O88" s="235"/>
      <c r="P88" s="23"/>
      <c r="Q88" s="23"/>
    </row>
    <row r="89" spans="1:17" s="27" customFormat="1" x14ac:dyDescent="0.2">
      <c r="A89" s="2"/>
      <c r="B89" s="473"/>
      <c r="C89" s="474"/>
      <c r="D89" s="474"/>
      <c r="E89" s="474"/>
      <c r="F89" s="474"/>
      <c r="G89" s="475"/>
      <c r="H89" s="157"/>
      <c r="I89" s="157"/>
      <c r="J89" s="151"/>
      <c r="K89" s="321"/>
      <c r="L89" s="152"/>
      <c r="M89" s="26"/>
      <c r="N89" s="218">
        <f t="shared" si="4"/>
        <v>0</v>
      </c>
      <c r="O89" s="234"/>
      <c r="P89" s="190">
        <f>N89+O89</f>
        <v>0</v>
      </c>
      <c r="Q89" s="190"/>
    </row>
    <row r="90" spans="1:17" s="27" customFormat="1" x14ac:dyDescent="0.2">
      <c r="A90" s="2"/>
      <c r="B90" s="473"/>
      <c r="C90" s="474"/>
      <c r="D90" s="474"/>
      <c r="E90" s="474"/>
      <c r="F90" s="474"/>
      <c r="G90" s="475"/>
      <c r="H90" s="157"/>
      <c r="I90" s="157"/>
      <c r="J90" s="151"/>
      <c r="K90" s="321"/>
      <c r="L90" s="152"/>
      <c r="M90" s="26"/>
      <c r="N90" s="218">
        <f t="shared" si="4"/>
        <v>0</v>
      </c>
      <c r="O90" s="234"/>
      <c r="P90" s="190">
        <f t="shared" ref="P90:P108" si="5">N90+O90</f>
        <v>0</v>
      </c>
      <c r="Q90" s="190"/>
    </row>
    <row r="91" spans="1:17" s="27" customFormat="1" x14ac:dyDescent="0.2">
      <c r="A91" s="2"/>
      <c r="B91" s="455"/>
      <c r="C91" s="456"/>
      <c r="D91" s="456"/>
      <c r="E91" s="456"/>
      <c r="F91" s="456"/>
      <c r="G91" s="457"/>
      <c r="H91" s="155"/>
      <c r="I91" s="155"/>
      <c r="J91" s="151"/>
      <c r="K91" s="321"/>
      <c r="L91" s="152"/>
      <c r="M91" s="26"/>
      <c r="N91" s="218">
        <f t="shared" si="4"/>
        <v>0</v>
      </c>
      <c r="O91" s="234"/>
      <c r="P91" s="190">
        <f t="shared" si="5"/>
        <v>0</v>
      </c>
      <c r="Q91" s="190"/>
    </row>
    <row r="92" spans="1:17" s="27" customFormat="1" x14ac:dyDescent="0.2">
      <c r="A92" s="2"/>
      <c r="B92" s="455"/>
      <c r="C92" s="456"/>
      <c r="D92" s="456"/>
      <c r="E92" s="456"/>
      <c r="F92" s="456"/>
      <c r="G92" s="457"/>
      <c r="H92" s="155"/>
      <c r="I92" s="155"/>
      <c r="J92" s="151"/>
      <c r="K92" s="321"/>
      <c r="L92" s="152"/>
      <c r="M92" s="26"/>
      <c r="N92" s="218">
        <f t="shared" si="4"/>
        <v>0</v>
      </c>
      <c r="O92" s="234"/>
      <c r="P92" s="190">
        <f t="shared" si="5"/>
        <v>0</v>
      </c>
      <c r="Q92" s="190"/>
    </row>
    <row r="93" spans="1:17" s="25" customFormat="1" ht="15.75" x14ac:dyDescent="0.2">
      <c r="A93" s="2"/>
      <c r="B93" s="455"/>
      <c r="C93" s="456"/>
      <c r="D93" s="456"/>
      <c r="E93" s="456"/>
      <c r="F93" s="456"/>
      <c r="G93" s="457"/>
      <c r="H93" s="155"/>
      <c r="I93" s="155"/>
      <c r="J93" s="151"/>
      <c r="K93" s="321"/>
      <c r="L93" s="152"/>
      <c r="M93" s="26"/>
      <c r="N93" s="218">
        <f t="shared" si="4"/>
        <v>0</v>
      </c>
      <c r="O93" s="234"/>
      <c r="P93" s="190">
        <f t="shared" si="5"/>
        <v>0</v>
      </c>
      <c r="Q93" s="219"/>
    </row>
    <row r="94" spans="1:17" s="27" customFormat="1" x14ac:dyDescent="0.2">
      <c r="A94" s="2"/>
      <c r="B94" s="455"/>
      <c r="C94" s="456"/>
      <c r="D94" s="456"/>
      <c r="E94" s="456"/>
      <c r="F94" s="456"/>
      <c r="G94" s="457"/>
      <c r="H94" s="155"/>
      <c r="I94" s="155"/>
      <c r="J94" s="151"/>
      <c r="K94" s="321"/>
      <c r="L94" s="152"/>
      <c r="M94" s="26"/>
      <c r="N94" s="218">
        <f t="shared" si="4"/>
        <v>0</v>
      </c>
      <c r="O94" s="234"/>
      <c r="P94" s="190">
        <f t="shared" si="5"/>
        <v>0</v>
      </c>
      <c r="Q94" s="190"/>
    </row>
    <row r="95" spans="1:17" s="27" customFormat="1" x14ac:dyDescent="0.2">
      <c r="A95" s="2"/>
      <c r="B95" s="455"/>
      <c r="C95" s="456"/>
      <c r="D95" s="456"/>
      <c r="E95" s="456"/>
      <c r="F95" s="456"/>
      <c r="G95" s="457"/>
      <c r="H95" s="155"/>
      <c r="I95" s="155"/>
      <c r="J95" s="151"/>
      <c r="K95" s="321"/>
      <c r="L95" s="152"/>
      <c r="M95" s="26"/>
      <c r="N95" s="218">
        <f t="shared" si="4"/>
        <v>0</v>
      </c>
      <c r="O95" s="234"/>
      <c r="P95" s="190">
        <f t="shared" si="5"/>
        <v>0</v>
      </c>
      <c r="Q95" s="190"/>
    </row>
    <row r="96" spans="1:17" s="27" customFormat="1" x14ac:dyDescent="0.2">
      <c r="A96" s="2"/>
      <c r="B96" s="455"/>
      <c r="C96" s="456"/>
      <c r="D96" s="456"/>
      <c r="E96" s="456"/>
      <c r="F96" s="456"/>
      <c r="G96" s="457"/>
      <c r="H96" s="155"/>
      <c r="I96" s="155"/>
      <c r="J96" s="151"/>
      <c r="K96" s="321"/>
      <c r="L96" s="152"/>
      <c r="M96" s="26"/>
      <c r="N96" s="218">
        <f t="shared" si="4"/>
        <v>0</v>
      </c>
      <c r="O96" s="234"/>
      <c r="P96" s="190">
        <f t="shared" si="5"/>
        <v>0</v>
      </c>
      <c r="Q96" s="190"/>
    </row>
    <row r="97" spans="1:17" s="25" customFormat="1" ht="15.75" x14ac:dyDescent="0.2">
      <c r="A97" s="2"/>
      <c r="B97" s="455"/>
      <c r="C97" s="456"/>
      <c r="D97" s="456"/>
      <c r="E97" s="456"/>
      <c r="F97" s="456"/>
      <c r="G97" s="457"/>
      <c r="H97" s="155"/>
      <c r="I97" s="155"/>
      <c r="J97" s="151"/>
      <c r="K97" s="321"/>
      <c r="L97" s="152"/>
      <c r="M97" s="26"/>
      <c r="N97" s="218">
        <f t="shared" si="4"/>
        <v>0</v>
      </c>
      <c r="O97" s="234"/>
      <c r="P97" s="190">
        <f t="shared" si="5"/>
        <v>0</v>
      </c>
      <c r="Q97" s="219"/>
    </row>
    <row r="98" spans="1:17" s="29" customFormat="1" x14ac:dyDescent="0.2">
      <c r="A98" s="2"/>
      <c r="B98" s="455"/>
      <c r="C98" s="456"/>
      <c r="D98" s="456"/>
      <c r="E98" s="456"/>
      <c r="F98" s="456"/>
      <c r="G98" s="457"/>
      <c r="H98" s="155"/>
      <c r="I98" s="155"/>
      <c r="J98" s="151"/>
      <c r="K98" s="321"/>
      <c r="L98" s="152"/>
      <c r="M98" s="26"/>
      <c r="N98" s="218">
        <f t="shared" si="4"/>
        <v>0</v>
      </c>
      <c r="O98" s="234"/>
      <c r="P98" s="190">
        <f t="shared" si="5"/>
        <v>0</v>
      </c>
      <c r="Q98" s="190"/>
    </row>
    <row r="99" spans="1:17" s="29" customFormat="1" x14ac:dyDescent="0.2">
      <c r="A99" s="2"/>
      <c r="B99" s="455"/>
      <c r="C99" s="456"/>
      <c r="D99" s="456"/>
      <c r="E99" s="456"/>
      <c r="F99" s="456"/>
      <c r="G99" s="457"/>
      <c r="H99" s="155"/>
      <c r="I99" s="155"/>
      <c r="J99" s="151"/>
      <c r="K99" s="321"/>
      <c r="L99" s="152"/>
      <c r="M99" s="26"/>
      <c r="N99" s="218">
        <f t="shared" si="4"/>
        <v>0</v>
      </c>
      <c r="O99" s="234"/>
      <c r="P99" s="190">
        <f t="shared" si="5"/>
        <v>0</v>
      </c>
      <c r="Q99" s="190"/>
    </row>
    <row r="100" spans="1:17" s="27" customFormat="1" x14ac:dyDescent="0.2">
      <c r="A100" s="2"/>
      <c r="B100" s="455"/>
      <c r="C100" s="456"/>
      <c r="D100" s="456"/>
      <c r="E100" s="456"/>
      <c r="F100" s="456"/>
      <c r="G100" s="457"/>
      <c r="H100" s="155"/>
      <c r="I100" s="155"/>
      <c r="J100" s="151"/>
      <c r="K100" s="321"/>
      <c r="L100" s="152"/>
      <c r="M100" s="26"/>
      <c r="N100" s="218">
        <f t="shared" si="4"/>
        <v>0</v>
      </c>
      <c r="O100" s="234"/>
      <c r="P100" s="190">
        <f t="shared" si="5"/>
        <v>0</v>
      </c>
      <c r="Q100" s="190"/>
    </row>
    <row r="101" spans="1:17" s="27" customFormat="1" x14ac:dyDescent="0.2">
      <c r="A101" s="2"/>
      <c r="B101" s="455"/>
      <c r="C101" s="456"/>
      <c r="D101" s="456"/>
      <c r="E101" s="456"/>
      <c r="F101" s="456"/>
      <c r="G101" s="457"/>
      <c r="H101" s="155"/>
      <c r="I101" s="155"/>
      <c r="J101" s="151"/>
      <c r="K101" s="321"/>
      <c r="L101" s="152"/>
      <c r="M101" s="26"/>
      <c r="N101" s="218">
        <f t="shared" si="4"/>
        <v>0</v>
      </c>
      <c r="O101" s="234"/>
      <c r="P101" s="190">
        <f t="shared" si="5"/>
        <v>0</v>
      </c>
      <c r="Q101" s="190"/>
    </row>
    <row r="102" spans="1:17" s="27" customFormat="1" x14ac:dyDescent="0.2">
      <c r="A102" s="2"/>
      <c r="B102" s="455"/>
      <c r="C102" s="456"/>
      <c r="D102" s="456"/>
      <c r="E102" s="456"/>
      <c r="F102" s="456"/>
      <c r="G102" s="457"/>
      <c r="H102" s="155"/>
      <c r="I102" s="155"/>
      <c r="J102" s="151"/>
      <c r="K102" s="321"/>
      <c r="L102" s="152"/>
      <c r="M102" s="26"/>
      <c r="N102" s="218">
        <f t="shared" si="4"/>
        <v>0</v>
      </c>
      <c r="O102" s="234"/>
      <c r="P102" s="190">
        <f t="shared" si="5"/>
        <v>0</v>
      </c>
      <c r="Q102" s="190"/>
    </row>
    <row r="103" spans="1:17" s="25" customFormat="1" ht="15.75" x14ac:dyDescent="0.2">
      <c r="A103" s="2"/>
      <c r="B103" s="455"/>
      <c r="C103" s="456"/>
      <c r="D103" s="456"/>
      <c r="E103" s="456"/>
      <c r="F103" s="456"/>
      <c r="G103" s="457"/>
      <c r="H103" s="155"/>
      <c r="I103" s="155"/>
      <c r="J103" s="151"/>
      <c r="K103" s="321"/>
      <c r="L103" s="152"/>
      <c r="M103" s="26"/>
      <c r="N103" s="218">
        <f t="shared" si="4"/>
        <v>0</v>
      </c>
      <c r="O103" s="234"/>
      <c r="P103" s="190">
        <f t="shared" si="5"/>
        <v>0</v>
      </c>
      <c r="Q103" s="219"/>
    </row>
    <row r="104" spans="1:17" s="29" customFormat="1" x14ac:dyDescent="0.2">
      <c r="A104" s="2"/>
      <c r="B104" s="455"/>
      <c r="C104" s="456"/>
      <c r="D104" s="456"/>
      <c r="E104" s="456"/>
      <c r="F104" s="456"/>
      <c r="G104" s="457"/>
      <c r="H104" s="155"/>
      <c r="I104" s="155"/>
      <c r="J104" s="151"/>
      <c r="K104" s="321"/>
      <c r="L104" s="152"/>
      <c r="M104" s="26"/>
      <c r="N104" s="218">
        <f t="shared" si="4"/>
        <v>0</v>
      </c>
      <c r="O104" s="234"/>
      <c r="P104" s="190">
        <f t="shared" si="5"/>
        <v>0</v>
      </c>
      <c r="Q104" s="190"/>
    </row>
    <row r="105" spans="1:17" s="29" customFormat="1" x14ac:dyDescent="0.2">
      <c r="A105" s="2"/>
      <c r="B105" s="455"/>
      <c r="C105" s="456"/>
      <c r="D105" s="456"/>
      <c r="E105" s="456"/>
      <c r="F105" s="456"/>
      <c r="G105" s="457"/>
      <c r="H105" s="155"/>
      <c r="I105" s="155"/>
      <c r="J105" s="151"/>
      <c r="K105" s="321"/>
      <c r="L105" s="152"/>
      <c r="M105" s="26"/>
      <c r="N105" s="218">
        <f t="shared" si="4"/>
        <v>0</v>
      </c>
      <c r="O105" s="234"/>
      <c r="P105" s="190">
        <f t="shared" si="5"/>
        <v>0</v>
      </c>
      <c r="Q105" s="190"/>
    </row>
    <row r="106" spans="1:17" s="25" customFormat="1" ht="15.75" x14ac:dyDescent="0.2">
      <c r="A106" s="2"/>
      <c r="B106" s="455"/>
      <c r="C106" s="456"/>
      <c r="D106" s="456"/>
      <c r="E106" s="456"/>
      <c r="F106" s="456"/>
      <c r="G106" s="457"/>
      <c r="H106" s="155"/>
      <c r="I106" s="155"/>
      <c r="J106" s="151"/>
      <c r="K106" s="321"/>
      <c r="L106" s="152"/>
      <c r="M106" s="26"/>
      <c r="N106" s="218">
        <f t="shared" si="4"/>
        <v>0</v>
      </c>
      <c r="O106" s="234"/>
      <c r="P106" s="190">
        <f t="shared" si="5"/>
        <v>0</v>
      </c>
      <c r="Q106" s="219"/>
    </row>
    <row r="107" spans="1:17" s="25" customFormat="1" ht="15.75" x14ac:dyDescent="0.2">
      <c r="A107" s="2"/>
      <c r="B107" s="455"/>
      <c r="C107" s="456"/>
      <c r="D107" s="456"/>
      <c r="E107" s="456"/>
      <c r="F107" s="456"/>
      <c r="G107" s="457"/>
      <c r="H107" s="155"/>
      <c r="I107" s="155"/>
      <c r="J107" s="151"/>
      <c r="K107" s="321"/>
      <c r="L107" s="152"/>
      <c r="M107" s="26"/>
      <c r="N107" s="218">
        <f t="shared" si="4"/>
        <v>0</v>
      </c>
      <c r="O107" s="234"/>
      <c r="P107" s="190">
        <f t="shared" si="5"/>
        <v>0</v>
      </c>
      <c r="Q107" s="219"/>
    </row>
    <row r="108" spans="1:17" s="29" customFormat="1" x14ac:dyDescent="0.2">
      <c r="A108" s="2"/>
      <c r="B108" s="455"/>
      <c r="C108" s="456"/>
      <c r="D108" s="456"/>
      <c r="E108" s="456"/>
      <c r="F108" s="456"/>
      <c r="G108" s="457"/>
      <c r="H108" s="155"/>
      <c r="I108" s="155"/>
      <c r="J108" s="151"/>
      <c r="K108" s="321"/>
      <c r="L108" s="152"/>
      <c r="M108" s="26"/>
      <c r="N108" s="218">
        <f t="shared" si="4"/>
        <v>0</v>
      </c>
      <c r="O108" s="234"/>
      <c r="P108" s="190">
        <f t="shared" si="5"/>
        <v>0</v>
      </c>
      <c r="Q108" s="190"/>
    </row>
    <row r="109" spans="1:17" s="29" customFormat="1" ht="39" customHeight="1" x14ac:dyDescent="0.2">
      <c r="A109" s="18" t="s">
        <v>6</v>
      </c>
      <c r="B109" s="476" t="s">
        <v>21</v>
      </c>
      <c r="C109" s="477"/>
      <c r="D109" s="477"/>
      <c r="E109" s="477"/>
      <c r="F109" s="477"/>
      <c r="G109" s="478"/>
      <c r="H109" s="19"/>
      <c r="I109" s="19"/>
      <c r="J109" s="22">
        <f>SUM(J110:J129)</f>
        <v>0</v>
      </c>
      <c r="K109" s="22"/>
      <c r="L109" s="23"/>
      <c r="M109" s="23"/>
      <c r="N109" s="23"/>
      <c r="O109" s="235"/>
      <c r="P109" s="23"/>
      <c r="Q109" s="23"/>
    </row>
    <row r="110" spans="1:17" s="25" customFormat="1" ht="15.75" x14ac:dyDescent="0.2">
      <c r="A110" s="2"/>
      <c r="B110" s="455"/>
      <c r="C110" s="456"/>
      <c r="D110" s="456"/>
      <c r="E110" s="456"/>
      <c r="F110" s="456"/>
      <c r="G110" s="457"/>
      <c r="H110" s="153"/>
      <c r="I110" s="153"/>
      <c r="J110" s="151"/>
      <c r="K110" s="245"/>
      <c r="L110" s="152"/>
      <c r="M110" s="26"/>
      <c r="N110" s="218">
        <f t="shared" si="4"/>
        <v>0</v>
      </c>
      <c r="O110" s="234"/>
      <c r="P110" s="219">
        <f>N110+O110</f>
        <v>0</v>
      </c>
      <c r="Q110" s="219"/>
    </row>
    <row r="111" spans="1:17" s="29" customFormat="1" ht="15.75" x14ac:dyDescent="0.2">
      <c r="A111" s="2"/>
      <c r="B111" s="455"/>
      <c r="C111" s="456"/>
      <c r="D111" s="456"/>
      <c r="E111" s="456"/>
      <c r="F111" s="456"/>
      <c r="G111" s="457"/>
      <c r="H111" s="153"/>
      <c r="I111" s="153"/>
      <c r="J111" s="151"/>
      <c r="K111" s="245"/>
      <c r="L111" s="152"/>
      <c r="M111" s="26"/>
      <c r="N111" s="218">
        <f t="shared" si="4"/>
        <v>0</v>
      </c>
      <c r="O111" s="234"/>
      <c r="P111" s="219">
        <f t="shared" ref="P111:P129" si="6">N111+O111</f>
        <v>0</v>
      </c>
      <c r="Q111" s="190"/>
    </row>
    <row r="112" spans="1:17" s="29" customFormat="1" ht="15.75" x14ac:dyDescent="0.2">
      <c r="A112" s="2"/>
      <c r="B112" s="455"/>
      <c r="C112" s="456"/>
      <c r="D112" s="456"/>
      <c r="E112" s="456"/>
      <c r="F112" s="456"/>
      <c r="G112" s="457"/>
      <c r="H112" s="153"/>
      <c r="I112" s="153"/>
      <c r="J112" s="151"/>
      <c r="K112" s="245"/>
      <c r="L112" s="152"/>
      <c r="M112" s="26"/>
      <c r="N112" s="218">
        <f t="shared" si="4"/>
        <v>0</v>
      </c>
      <c r="O112" s="234"/>
      <c r="P112" s="219">
        <f t="shared" si="6"/>
        <v>0</v>
      </c>
      <c r="Q112" s="190"/>
    </row>
    <row r="113" spans="1:17" s="29" customFormat="1" ht="15.75" x14ac:dyDescent="0.2">
      <c r="A113" s="2"/>
      <c r="B113" s="455"/>
      <c r="C113" s="456"/>
      <c r="D113" s="456"/>
      <c r="E113" s="456"/>
      <c r="F113" s="456"/>
      <c r="G113" s="457"/>
      <c r="H113" s="153"/>
      <c r="I113" s="153"/>
      <c r="J113" s="151"/>
      <c r="K113" s="245"/>
      <c r="L113" s="152"/>
      <c r="M113" s="26"/>
      <c r="N113" s="218">
        <f t="shared" si="4"/>
        <v>0</v>
      </c>
      <c r="O113" s="234"/>
      <c r="P113" s="219">
        <f t="shared" si="6"/>
        <v>0</v>
      </c>
      <c r="Q113" s="190"/>
    </row>
    <row r="114" spans="1:17" s="25" customFormat="1" ht="15.75" x14ac:dyDescent="0.2">
      <c r="A114" s="2"/>
      <c r="B114" s="455"/>
      <c r="C114" s="456"/>
      <c r="D114" s="456"/>
      <c r="E114" s="456"/>
      <c r="F114" s="456"/>
      <c r="G114" s="457"/>
      <c r="H114" s="153"/>
      <c r="I114" s="153"/>
      <c r="J114" s="151"/>
      <c r="K114" s="245"/>
      <c r="L114" s="152"/>
      <c r="M114" s="26"/>
      <c r="N114" s="218">
        <f t="shared" si="4"/>
        <v>0</v>
      </c>
      <c r="O114" s="234"/>
      <c r="P114" s="219">
        <f t="shared" si="6"/>
        <v>0</v>
      </c>
      <c r="Q114" s="219"/>
    </row>
    <row r="115" spans="1:17" s="29" customFormat="1" ht="15.75" x14ac:dyDescent="0.2">
      <c r="A115" s="2"/>
      <c r="B115" s="455"/>
      <c r="C115" s="456"/>
      <c r="D115" s="456"/>
      <c r="E115" s="456"/>
      <c r="F115" s="456"/>
      <c r="G115" s="457"/>
      <c r="H115" s="153"/>
      <c r="I115" s="153"/>
      <c r="J115" s="151"/>
      <c r="K115" s="245"/>
      <c r="L115" s="152"/>
      <c r="M115" s="26"/>
      <c r="N115" s="218">
        <f t="shared" si="4"/>
        <v>0</v>
      </c>
      <c r="O115" s="234"/>
      <c r="P115" s="219">
        <f t="shared" si="6"/>
        <v>0</v>
      </c>
      <c r="Q115" s="190"/>
    </row>
    <row r="116" spans="1:17" s="29" customFormat="1" ht="15.75" x14ac:dyDescent="0.2">
      <c r="A116" s="2"/>
      <c r="B116" s="455"/>
      <c r="C116" s="456"/>
      <c r="D116" s="456"/>
      <c r="E116" s="456"/>
      <c r="F116" s="456"/>
      <c r="G116" s="457"/>
      <c r="H116" s="153"/>
      <c r="I116" s="153"/>
      <c r="J116" s="151"/>
      <c r="K116" s="245"/>
      <c r="L116" s="152"/>
      <c r="M116" s="26"/>
      <c r="N116" s="218">
        <f t="shared" si="4"/>
        <v>0</v>
      </c>
      <c r="O116" s="234"/>
      <c r="P116" s="219">
        <f t="shared" si="6"/>
        <v>0</v>
      </c>
      <c r="Q116" s="190"/>
    </row>
    <row r="117" spans="1:17" s="29" customFormat="1" ht="15.75" x14ac:dyDescent="0.2">
      <c r="A117" s="2"/>
      <c r="B117" s="455"/>
      <c r="C117" s="456"/>
      <c r="D117" s="456"/>
      <c r="E117" s="456"/>
      <c r="F117" s="456"/>
      <c r="G117" s="457"/>
      <c r="H117" s="153"/>
      <c r="I117" s="153"/>
      <c r="J117" s="151"/>
      <c r="K117" s="245"/>
      <c r="L117" s="152"/>
      <c r="M117" s="26"/>
      <c r="N117" s="218">
        <f t="shared" si="4"/>
        <v>0</v>
      </c>
      <c r="O117" s="234"/>
      <c r="P117" s="219">
        <f t="shared" si="6"/>
        <v>0</v>
      </c>
      <c r="Q117" s="190"/>
    </row>
    <row r="118" spans="1:17" s="25" customFormat="1" ht="15.75" x14ac:dyDescent="0.2">
      <c r="A118" s="2"/>
      <c r="B118" s="455"/>
      <c r="C118" s="456"/>
      <c r="D118" s="456"/>
      <c r="E118" s="456"/>
      <c r="F118" s="456"/>
      <c r="G118" s="457"/>
      <c r="H118" s="153"/>
      <c r="I118" s="153"/>
      <c r="J118" s="151"/>
      <c r="K118" s="245"/>
      <c r="L118" s="152"/>
      <c r="M118" s="26"/>
      <c r="N118" s="218">
        <f t="shared" si="4"/>
        <v>0</v>
      </c>
      <c r="O118" s="234"/>
      <c r="P118" s="219">
        <f t="shared" si="6"/>
        <v>0</v>
      </c>
      <c r="Q118" s="219"/>
    </row>
    <row r="119" spans="1:17" s="25" customFormat="1" ht="15.75" x14ac:dyDescent="0.2">
      <c r="A119" s="2"/>
      <c r="B119" s="455"/>
      <c r="C119" s="456"/>
      <c r="D119" s="456"/>
      <c r="E119" s="456"/>
      <c r="F119" s="456"/>
      <c r="G119" s="457"/>
      <c r="H119" s="153"/>
      <c r="I119" s="153"/>
      <c r="J119" s="151"/>
      <c r="K119" s="245"/>
      <c r="L119" s="152"/>
      <c r="M119" s="26"/>
      <c r="N119" s="218">
        <f t="shared" si="4"/>
        <v>0</v>
      </c>
      <c r="O119" s="234"/>
      <c r="P119" s="219">
        <f t="shared" si="6"/>
        <v>0</v>
      </c>
      <c r="Q119" s="219"/>
    </row>
    <row r="120" spans="1:17" s="29" customFormat="1" ht="15.75" x14ac:dyDescent="0.2">
      <c r="A120" s="2"/>
      <c r="B120" s="455"/>
      <c r="C120" s="456"/>
      <c r="D120" s="456"/>
      <c r="E120" s="456"/>
      <c r="F120" s="456"/>
      <c r="G120" s="457"/>
      <c r="H120" s="153"/>
      <c r="I120" s="153"/>
      <c r="J120" s="151"/>
      <c r="K120" s="245"/>
      <c r="L120" s="152"/>
      <c r="M120" s="26"/>
      <c r="N120" s="218">
        <f t="shared" si="4"/>
        <v>0</v>
      </c>
      <c r="O120" s="234"/>
      <c r="P120" s="219">
        <f t="shared" si="6"/>
        <v>0</v>
      </c>
      <c r="Q120" s="190"/>
    </row>
    <row r="121" spans="1:17" s="29" customFormat="1" ht="15.75" x14ac:dyDescent="0.2">
      <c r="A121" s="2"/>
      <c r="B121" s="455"/>
      <c r="C121" s="456"/>
      <c r="D121" s="456"/>
      <c r="E121" s="456"/>
      <c r="F121" s="456"/>
      <c r="G121" s="457"/>
      <c r="H121" s="153"/>
      <c r="I121" s="153"/>
      <c r="J121" s="151"/>
      <c r="K121" s="245"/>
      <c r="L121" s="152"/>
      <c r="M121" s="26"/>
      <c r="N121" s="218">
        <f t="shared" si="4"/>
        <v>0</v>
      </c>
      <c r="O121" s="234"/>
      <c r="P121" s="219">
        <f t="shared" si="6"/>
        <v>0</v>
      </c>
      <c r="Q121" s="190"/>
    </row>
    <row r="122" spans="1:17" s="29" customFormat="1" ht="15.75" x14ac:dyDescent="0.2">
      <c r="A122" s="2"/>
      <c r="B122" s="455"/>
      <c r="C122" s="456"/>
      <c r="D122" s="456"/>
      <c r="E122" s="456"/>
      <c r="F122" s="456"/>
      <c r="G122" s="457"/>
      <c r="H122" s="153"/>
      <c r="I122" s="153"/>
      <c r="J122" s="151"/>
      <c r="K122" s="245"/>
      <c r="L122" s="152"/>
      <c r="M122" s="26"/>
      <c r="N122" s="218">
        <f t="shared" si="4"/>
        <v>0</v>
      </c>
      <c r="O122" s="234"/>
      <c r="P122" s="219">
        <f t="shared" si="6"/>
        <v>0</v>
      </c>
      <c r="Q122" s="190"/>
    </row>
    <row r="123" spans="1:17" s="25" customFormat="1" ht="15.75" x14ac:dyDescent="0.2">
      <c r="A123" s="2"/>
      <c r="B123" s="455"/>
      <c r="C123" s="456"/>
      <c r="D123" s="456"/>
      <c r="E123" s="456"/>
      <c r="F123" s="456"/>
      <c r="G123" s="457"/>
      <c r="H123" s="153"/>
      <c r="I123" s="153"/>
      <c r="J123" s="151"/>
      <c r="K123" s="245"/>
      <c r="L123" s="152"/>
      <c r="M123" s="26"/>
      <c r="N123" s="218">
        <f t="shared" si="4"/>
        <v>0</v>
      </c>
      <c r="O123" s="234"/>
      <c r="P123" s="219">
        <f t="shared" si="6"/>
        <v>0</v>
      </c>
      <c r="Q123" s="219"/>
    </row>
    <row r="124" spans="1:17" s="29" customFormat="1" ht="15.75" x14ac:dyDescent="0.2">
      <c r="A124" s="2"/>
      <c r="B124" s="455"/>
      <c r="C124" s="456"/>
      <c r="D124" s="456"/>
      <c r="E124" s="456"/>
      <c r="F124" s="456"/>
      <c r="G124" s="457"/>
      <c r="H124" s="153"/>
      <c r="I124" s="153"/>
      <c r="J124" s="151"/>
      <c r="K124" s="245"/>
      <c r="L124" s="152"/>
      <c r="M124" s="26"/>
      <c r="N124" s="218">
        <f t="shared" si="4"/>
        <v>0</v>
      </c>
      <c r="O124" s="234"/>
      <c r="P124" s="219">
        <f t="shared" si="6"/>
        <v>0</v>
      </c>
      <c r="Q124" s="190"/>
    </row>
    <row r="125" spans="1:17" s="29" customFormat="1" ht="15.75" x14ac:dyDescent="0.2">
      <c r="A125" s="2"/>
      <c r="B125" s="455"/>
      <c r="C125" s="456"/>
      <c r="D125" s="456"/>
      <c r="E125" s="456"/>
      <c r="F125" s="456"/>
      <c r="G125" s="457"/>
      <c r="H125" s="153"/>
      <c r="I125" s="153"/>
      <c r="J125" s="151"/>
      <c r="K125" s="245"/>
      <c r="L125" s="152"/>
      <c r="M125" s="26"/>
      <c r="N125" s="218">
        <f t="shared" si="4"/>
        <v>0</v>
      </c>
      <c r="O125" s="234"/>
      <c r="P125" s="219">
        <f t="shared" si="6"/>
        <v>0</v>
      </c>
      <c r="Q125" s="190"/>
    </row>
    <row r="126" spans="1:17" s="29" customFormat="1" ht="15.75" x14ac:dyDescent="0.2">
      <c r="A126" s="2"/>
      <c r="B126" s="455"/>
      <c r="C126" s="456"/>
      <c r="D126" s="456"/>
      <c r="E126" s="456"/>
      <c r="F126" s="456"/>
      <c r="G126" s="457"/>
      <c r="H126" s="153"/>
      <c r="I126" s="153"/>
      <c r="J126" s="151"/>
      <c r="K126" s="245"/>
      <c r="L126" s="152"/>
      <c r="M126" s="26"/>
      <c r="N126" s="218">
        <f t="shared" si="4"/>
        <v>0</v>
      </c>
      <c r="O126" s="234"/>
      <c r="P126" s="219">
        <f t="shared" si="6"/>
        <v>0</v>
      </c>
      <c r="Q126" s="190"/>
    </row>
    <row r="127" spans="1:17" s="25" customFormat="1" ht="15.75" x14ac:dyDescent="0.2">
      <c r="A127" s="2"/>
      <c r="B127" s="455"/>
      <c r="C127" s="456"/>
      <c r="D127" s="456"/>
      <c r="E127" s="456"/>
      <c r="F127" s="456"/>
      <c r="G127" s="457"/>
      <c r="H127" s="155"/>
      <c r="I127" s="155"/>
      <c r="J127" s="151"/>
      <c r="K127" s="245"/>
      <c r="L127" s="152"/>
      <c r="M127" s="26"/>
      <c r="N127" s="218">
        <f t="shared" si="4"/>
        <v>0</v>
      </c>
      <c r="O127" s="234"/>
      <c r="P127" s="219">
        <f t="shared" si="6"/>
        <v>0</v>
      </c>
      <c r="Q127" s="219"/>
    </row>
    <row r="128" spans="1:17" s="29" customFormat="1" ht="15.75" x14ac:dyDescent="0.2">
      <c r="A128" s="2"/>
      <c r="B128" s="455"/>
      <c r="C128" s="456"/>
      <c r="D128" s="456"/>
      <c r="E128" s="456"/>
      <c r="F128" s="456"/>
      <c r="G128" s="457"/>
      <c r="H128" s="155"/>
      <c r="I128" s="155"/>
      <c r="J128" s="151"/>
      <c r="K128" s="245"/>
      <c r="L128" s="152"/>
      <c r="M128" s="26"/>
      <c r="N128" s="218">
        <f t="shared" si="4"/>
        <v>0</v>
      </c>
      <c r="O128" s="234"/>
      <c r="P128" s="219">
        <f t="shared" si="6"/>
        <v>0</v>
      </c>
      <c r="Q128" s="190"/>
    </row>
    <row r="129" spans="1:18" s="29" customFormat="1" ht="15.75" x14ac:dyDescent="0.2">
      <c r="A129" s="2"/>
      <c r="B129" s="455"/>
      <c r="C129" s="456"/>
      <c r="D129" s="456"/>
      <c r="E129" s="456"/>
      <c r="F129" s="456"/>
      <c r="G129" s="457"/>
      <c r="H129" s="155"/>
      <c r="I129" s="155"/>
      <c r="J129" s="151"/>
      <c r="K129" s="245"/>
      <c r="L129" s="152"/>
      <c r="M129" s="26"/>
      <c r="N129" s="218">
        <f t="shared" si="4"/>
        <v>0</v>
      </c>
      <c r="O129" s="234"/>
      <c r="P129" s="219">
        <f t="shared" si="6"/>
        <v>0</v>
      </c>
      <c r="Q129" s="190"/>
    </row>
    <row r="130" spans="1:18" s="29" customFormat="1" ht="39" customHeight="1" x14ac:dyDescent="0.2">
      <c r="A130" s="18" t="s">
        <v>9</v>
      </c>
      <c r="B130" s="476" t="s">
        <v>10</v>
      </c>
      <c r="C130" s="477"/>
      <c r="D130" s="477"/>
      <c r="E130" s="477"/>
      <c r="F130" s="477"/>
      <c r="G130" s="478"/>
      <c r="H130" s="19"/>
      <c r="I130" s="19"/>
      <c r="J130" s="22">
        <f>SUM(J131:J151)</f>
        <v>0</v>
      </c>
      <c r="K130" s="22"/>
      <c r="L130" s="23"/>
      <c r="M130" s="23"/>
      <c r="N130" s="23"/>
      <c r="O130" s="235"/>
      <c r="P130" s="23"/>
      <c r="Q130" s="23"/>
    </row>
    <row r="131" spans="1:18" s="29" customFormat="1" x14ac:dyDescent="0.2">
      <c r="A131" s="2"/>
      <c r="B131" s="473"/>
      <c r="C131" s="474"/>
      <c r="D131" s="474"/>
      <c r="E131" s="474"/>
      <c r="F131" s="474"/>
      <c r="G131" s="475"/>
      <c r="H131" s="157"/>
      <c r="I131" s="157"/>
      <c r="J131" s="151"/>
      <c r="K131" s="152"/>
      <c r="L131" s="152"/>
      <c r="M131" s="26"/>
      <c r="N131" s="218">
        <f t="shared" si="4"/>
        <v>0</v>
      </c>
      <c r="O131" s="234"/>
      <c r="P131" s="190">
        <f>N131+O131</f>
        <v>0</v>
      </c>
      <c r="Q131" s="190"/>
    </row>
    <row r="132" spans="1:18" s="29" customFormat="1" x14ac:dyDescent="0.2">
      <c r="A132" s="2"/>
      <c r="B132" s="473"/>
      <c r="C132" s="474"/>
      <c r="D132" s="474"/>
      <c r="E132" s="474"/>
      <c r="F132" s="474"/>
      <c r="G132" s="475"/>
      <c r="H132" s="157"/>
      <c r="I132" s="157"/>
      <c r="J132" s="151"/>
      <c r="K132" s="152"/>
      <c r="L132" s="152"/>
      <c r="M132" s="26"/>
      <c r="N132" s="218">
        <f t="shared" si="4"/>
        <v>0</v>
      </c>
      <c r="O132" s="234"/>
      <c r="P132" s="190">
        <f t="shared" ref="P132:P151" si="7">N132+O132</f>
        <v>0</v>
      </c>
      <c r="Q132" s="190"/>
    </row>
    <row r="133" spans="1:18" s="29" customFormat="1" x14ac:dyDescent="0.2">
      <c r="A133" s="2"/>
      <c r="B133" s="473"/>
      <c r="C133" s="474"/>
      <c r="D133" s="474"/>
      <c r="E133" s="474"/>
      <c r="F133" s="474"/>
      <c r="G133" s="475"/>
      <c r="H133" s="157"/>
      <c r="I133" s="157"/>
      <c r="J133" s="151"/>
      <c r="K133" s="152"/>
      <c r="L133" s="152"/>
      <c r="M133" s="26"/>
      <c r="N133" s="218">
        <f t="shared" ref="N133:N151" si="8">IF(M133="Yes",J133,0)</f>
        <v>0</v>
      </c>
      <c r="O133" s="234"/>
      <c r="P133" s="190">
        <f t="shared" si="7"/>
        <v>0</v>
      </c>
      <c r="Q133" s="190"/>
    </row>
    <row r="134" spans="1:18" s="29" customFormat="1" x14ac:dyDescent="0.2">
      <c r="A134" s="2"/>
      <c r="B134" s="455"/>
      <c r="C134" s="456"/>
      <c r="D134" s="456"/>
      <c r="E134" s="456"/>
      <c r="F134" s="456"/>
      <c r="G134" s="457"/>
      <c r="H134" s="155"/>
      <c r="I134" s="155"/>
      <c r="J134" s="151"/>
      <c r="K134" s="152"/>
      <c r="L134" s="152"/>
      <c r="M134" s="26"/>
      <c r="N134" s="218">
        <f t="shared" si="8"/>
        <v>0</v>
      </c>
      <c r="O134" s="234"/>
      <c r="P134" s="190">
        <f t="shared" si="7"/>
        <v>0</v>
      </c>
      <c r="Q134" s="190"/>
    </row>
    <row r="135" spans="1:18" s="29" customFormat="1" x14ac:dyDescent="0.2">
      <c r="A135" s="2"/>
      <c r="B135" s="455"/>
      <c r="C135" s="456"/>
      <c r="D135" s="456"/>
      <c r="E135" s="456"/>
      <c r="F135" s="456"/>
      <c r="G135" s="457"/>
      <c r="H135" s="155"/>
      <c r="I135" s="155"/>
      <c r="J135" s="151"/>
      <c r="K135" s="152"/>
      <c r="L135" s="152"/>
      <c r="M135" s="26"/>
      <c r="N135" s="218">
        <f t="shared" si="8"/>
        <v>0</v>
      </c>
      <c r="O135" s="234"/>
      <c r="P135" s="190">
        <f t="shared" si="7"/>
        <v>0</v>
      </c>
      <c r="Q135" s="190"/>
    </row>
    <row r="136" spans="1:18" s="28" customFormat="1" ht="15.75" x14ac:dyDescent="0.2">
      <c r="A136" s="2"/>
      <c r="B136" s="455"/>
      <c r="C136" s="456"/>
      <c r="D136" s="456"/>
      <c r="E136" s="456"/>
      <c r="F136" s="456"/>
      <c r="G136" s="457"/>
      <c r="H136" s="155"/>
      <c r="I136" s="155"/>
      <c r="J136" s="151"/>
      <c r="K136" s="152"/>
      <c r="L136" s="152"/>
      <c r="M136" s="26"/>
      <c r="N136" s="218">
        <f t="shared" si="8"/>
        <v>0</v>
      </c>
      <c r="O136" s="234"/>
      <c r="P136" s="190">
        <f t="shared" si="7"/>
        <v>0</v>
      </c>
      <c r="Q136" s="219"/>
    </row>
    <row r="137" spans="1:18" s="37" customFormat="1" ht="15.75" x14ac:dyDescent="0.2">
      <c r="A137" s="2"/>
      <c r="B137" s="455"/>
      <c r="C137" s="456"/>
      <c r="D137" s="456"/>
      <c r="E137" s="456"/>
      <c r="F137" s="456"/>
      <c r="G137" s="457"/>
      <c r="H137" s="155"/>
      <c r="I137" s="155"/>
      <c r="J137" s="151"/>
      <c r="K137" s="152"/>
      <c r="L137" s="152"/>
      <c r="M137" s="26"/>
      <c r="N137" s="218">
        <f t="shared" si="8"/>
        <v>0</v>
      </c>
      <c r="O137" s="234"/>
      <c r="P137" s="190">
        <f t="shared" si="7"/>
        <v>0</v>
      </c>
      <c r="Q137" s="219"/>
    </row>
    <row r="138" spans="1:18" s="29" customFormat="1" x14ac:dyDescent="0.2">
      <c r="A138" s="2"/>
      <c r="B138" s="455"/>
      <c r="C138" s="456"/>
      <c r="D138" s="456"/>
      <c r="E138" s="456"/>
      <c r="F138" s="456"/>
      <c r="G138" s="457"/>
      <c r="H138" s="155"/>
      <c r="I138" s="155"/>
      <c r="J138" s="151"/>
      <c r="K138" s="152"/>
      <c r="L138" s="152"/>
      <c r="M138" s="26"/>
      <c r="N138" s="218">
        <f t="shared" si="8"/>
        <v>0</v>
      </c>
      <c r="O138" s="234"/>
      <c r="P138" s="190">
        <f t="shared" si="7"/>
        <v>0</v>
      </c>
      <c r="Q138" s="190"/>
    </row>
    <row r="139" spans="1:18" s="29" customFormat="1" x14ac:dyDescent="0.2">
      <c r="A139" s="2"/>
      <c r="B139" s="455"/>
      <c r="C139" s="456"/>
      <c r="D139" s="456"/>
      <c r="E139" s="456"/>
      <c r="F139" s="456"/>
      <c r="G139" s="457"/>
      <c r="H139" s="155"/>
      <c r="I139" s="155"/>
      <c r="J139" s="151"/>
      <c r="K139" s="152"/>
      <c r="L139" s="152"/>
      <c r="M139" s="26"/>
      <c r="N139" s="218">
        <f t="shared" si="8"/>
        <v>0</v>
      </c>
      <c r="O139" s="234"/>
      <c r="P139" s="190">
        <f t="shared" si="7"/>
        <v>0</v>
      </c>
      <c r="Q139" s="190"/>
    </row>
    <row r="140" spans="1:18" s="28" customFormat="1" ht="15.75" x14ac:dyDescent="0.2">
      <c r="A140" s="2"/>
      <c r="B140" s="455"/>
      <c r="C140" s="456"/>
      <c r="D140" s="456"/>
      <c r="E140" s="456"/>
      <c r="F140" s="456"/>
      <c r="G140" s="457"/>
      <c r="H140" s="155"/>
      <c r="I140" s="155"/>
      <c r="J140" s="151"/>
      <c r="K140" s="152"/>
      <c r="L140" s="152"/>
      <c r="M140" s="26"/>
      <c r="N140" s="218">
        <f t="shared" si="8"/>
        <v>0</v>
      </c>
      <c r="O140" s="234"/>
      <c r="P140" s="190">
        <f t="shared" si="7"/>
        <v>0</v>
      </c>
      <c r="Q140" s="219"/>
    </row>
    <row r="141" spans="1:18" s="37" customFormat="1" ht="15.75" x14ac:dyDescent="0.2">
      <c r="A141" s="2"/>
      <c r="B141" s="455"/>
      <c r="C141" s="456"/>
      <c r="D141" s="456"/>
      <c r="E141" s="456"/>
      <c r="F141" s="456"/>
      <c r="G141" s="457"/>
      <c r="H141" s="155"/>
      <c r="I141" s="155"/>
      <c r="J141" s="151"/>
      <c r="K141" s="152"/>
      <c r="L141" s="152"/>
      <c r="M141" s="26"/>
      <c r="N141" s="218">
        <f t="shared" si="8"/>
        <v>0</v>
      </c>
      <c r="O141" s="234"/>
      <c r="P141" s="190">
        <f t="shared" si="7"/>
        <v>0</v>
      </c>
      <c r="Q141" s="219"/>
    </row>
    <row r="142" spans="1:18" s="13" customFormat="1" ht="18" x14ac:dyDescent="0.2">
      <c r="A142" s="2"/>
      <c r="B142" s="455"/>
      <c r="C142" s="456"/>
      <c r="D142" s="456"/>
      <c r="E142" s="456"/>
      <c r="F142" s="456"/>
      <c r="G142" s="457"/>
      <c r="H142" s="155"/>
      <c r="I142" s="155"/>
      <c r="J142" s="151"/>
      <c r="K142" s="152"/>
      <c r="L142" s="152"/>
      <c r="M142" s="26"/>
      <c r="N142" s="218">
        <f t="shared" si="8"/>
        <v>0</v>
      </c>
      <c r="O142" s="234"/>
      <c r="P142" s="190">
        <f t="shared" si="7"/>
        <v>0</v>
      </c>
      <c r="Q142" s="223"/>
      <c r="R142" s="14"/>
    </row>
    <row r="143" spans="1:18" s="13" customFormat="1" ht="18" x14ac:dyDescent="0.2">
      <c r="A143" s="2"/>
      <c r="B143" s="455"/>
      <c r="C143" s="456"/>
      <c r="D143" s="456"/>
      <c r="E143" s="456"/>
      <c r="F143" s="456"/>
      <c r="G143" s="457"/>
      <c r="H143" s="155"/>
      <c r="I143" s="155"/>
      <c r="J143" s="151"/>
      <c r="K143" s="152"/>
      <c r="L143" s="152"/>
      <c r="M143" s="26"/>
      <c r="N143" s="218">
        <f t="shared" si="8"/>
        <v>0</v>
      </c>
      <c r="O143" s="234"/>
      <c r="P143" s="190">
        <f t="shared" si="7"/>
        <v>0</v>
      </c>
      <c r="Q143" s="223"/>
      <c r="R143" s="14"/>
    </row>
    <row r="144" spans="1:18" x14ac:dyDescent="0.2">
      <c r="A144" s="2"/>
      <c r="B144" s="455"/>
      <c r="C144" s="456"/>
      <c r="D144" s="456"/>
      <c r="E144" s="456"/>
      <c r="F144" s="456"/>
      <c r="G144" s="457"/>
      <c r="H144" s="155"/>
      <c r="I144" s="155"/>
      <c r="J144" s="151"/>
      <c r="K144" s="152"/>
      <c r="L144" s="152"/>
      <c r="M144" s="26"/>
      <c r="N144" s="218">
        <f t="shared" si="8"/>
        <v>0</v>
      </c>
      <c r="O144" s="234"/>
      <c r="P144" s="190">
        <f t="shared" si="7"/>
        <v>0</v>
      </c>
      <c r="Q144" s="224"/>
    </row>
    <row r="145" spans="1:17" x14ac:dyDescent="0.2">
      <c r="A145" s="2"/>
      <c r="B145" s="455"/>
      <c r="C145" s="456"/>
      <c r="D145" s="456"/>
      <c r="E145" s="456"/>
      <c r="F145" s="456"/>
      <c r="G145" s="457"/>
      <c r="H145" s="155"/>
      <c r="I145" s="155"/>
      <c r="J145" s="151"/>
      <c r="K145" s="152"/>
      <c r="L145" s="152"/>
      <c r="M145" s="26"/>
      <c r="N145" s="218">
        <f t="shared" si="8"/>
        <v>0</v>
      </c>
      <c r="O145" s="234"/>
      <c r="P145" s="190">
        <f t="shared" si="7"/>
        <v>0</v>
      </c>
      <c r="Q145" s="224"/>
    </row>
    <row r="146" spans="1:17" x14ac:dyDescent="0.2">
      <c r="A146" s="2"/>
      <c r="B146" s="455"/>
      <c r="C146" s="456"/>
      <c r="D146" s="456"/>
      <c r="E146" s="456"/>
      <c r="F146" s="456"/>
      <c r="G146" s="457"/>
      <c r="H146" s="155"/>
      <c r="I146" s="155"/>
      <c r="J146" s="151"/>
      <c r="K146" s="152"/>
      <c r="L146" s="152"/>
      <c r="M146" s="26"/>
      <c r="N146" s="218">
        <f t="shared" si="8"/>
        <v>0</v>
      </c>
      <c r="O146" s="234"/>
      <c r="P146" s="190">
        <f t="shared" si="7"/>
        <v>0</v>
      </c>
      <c r="Q146" s="224"/>
    </row>
    <row r="147" spans="1:17" x14ac:dyDescent="0.2">
      <c r="A147" s="2"/>
      <c r="B147" s="455"/>
      <c r="C147" s="456"/>
      <c r="D147" s="456"/>
      <c r="E147" s="456"/>
      <c r="F147" s="456"/>
      <c r="G147" s="457"/>
      <c r="H147" s="155"/>
      <c r="I147" s="155"/>
      <c r="J147" s="151"/>
      <c r="K147" s="152"/>
      <c r="L147" s="152"/>
      <c r="M147" s="26"/>
      <c r="N147" s="218">
        <f t="shared" si="8"/>
        <v>0</v>
      </c>
      <c r="O147" s="234"/>
      <c r="P147" s="190">
        <f t="shared" si="7"/>
        <v>0</v>
      </c>
      <c r="Q147" s="224"/>
    </row>
    <row r="148" spans="1:17" x14ac:dyDescent="0.2">
      <c r="A148" s="2"/>
      <c r="B148" s="455"/>
      <c r="C148" s="456"/>
      <c r="D148" s="456"/>
      <c r="E148" s="456"/>
      <c r="F148" s="456"/>
      <c r="G148" s="457"/>
      <c r="H148" s="155"/>
      <c r="I148" s="155"/>
      <c r="J148" s="151"/>
      <c r="K148" s="152"/>
      <c r="L148" s="152"/>
      <c r="M148" s="26"/>
      <c r="N148" s="218">
        <f t="shared" si="8"/>
        <v>0</v>
      </c>
      <c r="O148" s="234"/>
      <c r="P148" s="190">
        <f t="shared" si="7"/>
        <v>0</v>
      </c>
      <c r="Q148" s="224"/>
    </row>
    <row r="149" spans="1:17" x14ac:dyDescent="0.2">
      <c r="A149" s="2"/>
      <c r="B149" s="455"/>
      <c r="C149" s="456"/>
      <c r="D149" s="456"/>
      <c r="E149" s="456"/>
      <c r="F149" s="456"/>
      <c r="G149" s="457"/>
      <c r="H149" s="155"/>
      <c r="I149" s="155"/>
      <c r="J149" s="151"/>
      <c r="K149" s="152"/>
      <c r="L149" s="152"/>
      <c r="M149" s="26"/>
      <c r="N149" s="218">
        <f t="shared" si="8"/>
        <v>0</v>
      </c>
      <c r="O149" s="234"/>
      <c r="P149" s="190">
        <f t="shared" si="7"/>
        <v>0</v>
      </c>
      <c r="Q149" s="224"/>
    </row>
    <row r="150" spans="1:17" x14ac:dyDescent="0.2">
      <c r="A150" s="2"/>
      <c r="B150" s="455"/>
      <c r="C150" s="456"/>
      <c r="D150" s="456"/>
      <c r="E150" s="456"/>
      <c r="F150" s="456"/>
      <c r="G150" s="457"/>
      <c r="H150" s="155"/>
      <c r="I150" s="155"/>
      <c r="J150" s="151"/>
      <c r="K150" s="152"/>
      <c r="L150" s="152"/>
      <c r="M150" s="26"/>
      <c r="N150" s="218">
        <f t="shared" si="8"/>
        <v>0</v>
      </c>
      <c r="O150" s="234"/>
      <c r="P150" s="190">
        <f t="shared" si="7"/>
        <v>0</v>
      </c>
      <c r="Q150" s="224"/>
    </row>
    <row r="151" spans="1:17" x14ac:dyDescent="0.2">
      <c r="A151" s="2"/>
      <c r="B151" s="455"/>
      <c r="C151" s="456"/>
      <c r="D151" s="456"/>
      <c r="E151" s="456"/>
      <c r="F151" s="456"/>
      <c r="G151" s="457"/>
      <c r="H151" s="155"/>
      <c r="I151" s="155"/>
      <c r="J151" s="151"/>
      <c r="K151" s="152"/>
      <c r="L151" s="152"/>
      <c r="M151" s="26"/>
      <c r="N151" s="218">
        <f t="shared" si="8"/>
        <v>0</v>
      </c>
      <c r="O151" s="234"/>
      <c r="P151" s="190">
        <f t="shared" si="7"/>
        <v>0</v>
      </c>
      <c r="Q151" s="224"/>
    </row>
    <row r="152" spans="1:17" ht="39" customHeight="1" x14ac:dyDescent="0.2">
      <c r="A152" s="11"/>
      <c r="B152" s="504" t="s">
        <v>1</v>
      </c>
      <c r="C152" s="505"/>
      <c r="D152" s="505"/>
      <c r="E152" s="505"/>
      <c r="F152" s="505"/>
      <c r="G152" s="505"/>
      <c r="H152" s="505"/>
      <c r="I152" s="79"/>
      <c r="J152" s="22">
        <f>J8+J35+J56+J87</f>
        <v>0</v>
      </c>
      <c r="K152" s="22"/>
      <c r="L152" s="22"/>
      <c r="M152" s="22"/>
      <c r="N152" s="22"/>
      <c r="O152" s="22"/>
      <c r="P152" s="22">
        <f>SUM(P8+P35+P56+P87)</f>
        <v>0</v>
      </c>
      <c r="Q152" s="22"/>
    </row>
    <row r="153" spans="1:17" ht="39" customHeight="1" x14ac:dyDescent="0.2">
      <c r="A153" s="31">
        <v>5</v>
      </c>
      <c r="B153" s="479" t="s">
        <v>150</v>
      </c>
      <c r="C153" s="480"/>
      <c r="D153" s="480"/>
      <c r="E153" s="480"/>
      <c r="F153" s="480"/>
      <c r="G153" s="481"/>
      <c r="H153" s="36"/>
      <c r="I153" s="36"/>
      <c r="J153" s="204">
        <f>J154</f>
        <v>0</v>
      </c>
      <c r="K153" s="33"/>
      <c r="L153" s="34"/>
      <c r="M153" s="226"/>
      <c r="N153" s="188"/>
      <c r="O153" s="234"/>
      <c r="P153" s="225">
        <f>N153+O153</f>
        <v>0</v>
      </c>
      <c r="Q153" s="228"/>
    </row>
    <row r="154" spans="1:17" ht="64.5" customHeight="1" x14ac:dyDescent="0.2">
      <c r="A154" s="2"/>
      <c r="B154" s="518" t="s">
        <v>136</v>
      </c>
      <c r="C154" s="519"/>
      <c r="D154" s="519"/>
      <c r="E154" s="519"/>
      <c r="F154" s="519"/>
      <c r="G154" s="519"/>
      <c r="H154" s="158"/>
      <c r="I154" s="158"/>
      <c r="J154" s="151"/>
      <c r="K154" s="159"/>
      <c r="L154" s="160"/>
      <c r="M154" s="160"/>
      <c r="N154" s="160"/>
      <c r="O154" s="160"/>
      <c r="P154" s="160"/>
      <c r="Q154" s="160"/>
    </row>
    <row r="155" spans="1:17" ht="23.25" x14ac:dyDescent="0.2">
      <c r="A155" s="11"/>
      <c r="B155" s="502" t="s">
        <v>0</v>
      </c>
      <c r="C155" s="503"/>
      <c r="D155" s="503"/>
      <c r="E155" s="503"/>
      <c r="F155" s="503"/>
      <c r="G155" s="503"/>
      <c r="H155" s="503"/>
      <c r="I155" s="503"/>
      <c r="J155" s="12">
        <f>J152+J153</f>
        <v>0</v>
      </c>
      <c r="K155" s="12"/>
      <c r="L155" s="10"/>
      <c r="M155" s="22"/>
      <c r="N155" s="22"/>
      <c r="O155" s="22"/>
      <c r="P155" s="22">
        <f>P152+P153</f>
        <v>0</v>
      </c>
      <c r="Q155" s="22"/>
    </row>
    <row r="156" spans="1:17" s="4" customFormat="1" ht="23.25" x14ac:dyDescent="0.2">
      <c r="A156" s="69"/>
      <c r="B156" s="70"/>
      <c r="C156" s="70"/>
      <c r="D156" s="70"/>
      <c r="E156" s="70"/>
      <c r="F156" s="70"/>
      <c r="G156" s="70"/>
      <c r="H156" s="70"/>
      <c r="I156" s="70"/>
      <c r="J156" s="45"/>
      <c r="K156" s="45"/>
      <c r="L156" s="45"/>
      <c r="M156" s="45"/>
      <c r="N156" s="236"/>
      <c r="O156" s="236"/>
      <c r="P156" s="236"/>
      <c r="Q156" s="236"/>
    </row>
    <row r="157" spans="1:17" ht="18" x14ac:dyDescent="0.25">
      <c r="A157" s="60"/>
      <c r="B157" s="65"/>
      <c r="C157" s="61"/>
      <c r="D157" s="61"/>
      <c r="E157" s="61"/>
      <c r="F157" s="62"/>
      <c r="G157" s="61"/>
      <c r="H157" s="61"/>
      <c r="I157" s="61"/>
      <c r="J157" s="45"/>
      <c r="K157" s="45"/>
      <c r="L157" s="45"/>
      <c r="M157" s="45"/>
    </row>
    <row r="158" spans="1:17" ht="22.5" x14ac:dyDescent="0.3">
      <c r="A158" s="64"/>
      <c r="C158" s="65"/>
      <c r="D158" s="66"/>
      <c r="E158" s="515"/>
      <c r="F158" s="515"/>
      <c r="G158" s="515"/>
      <c r="H158" s="515"/>
      <c r="I158" s="515"/>
      <c r="J158" s="45"/>
      <c r="K158" s="45"/>
      <c r="L158" s="45"/>
      <c r="M158" s="45"/>
    </row>
    <row r="159" spans="1:17" customFormat="1" ht="30" customHeight="1" x14ac:dyDescent="0.2">
      <c r="A159" s="370" t="s">
        <v>91</v>
      </c>
      <c r="B159" s="513"/>
      <c r="C159" s="513"/>
      <c r="D159" s="513"/>
      <c r="E159" s="513"/>
      <c r="F159" s="513"/>
      <c r="G159" s="514"/>
      <c r="J159" s="45"/>
      <c r="K159" s="45"/>
      <c r="L159" s="45"/>
      <c r="M159" s="45"/>
    </row>
    <row r="160" spans="1:17" s="45" customFormat="1" ht="18.75" thickBot="1" x14ac:dyDescent="0.25">
      <c r="A160" s="43"/>
      <c r="B160" s="44"/>
      <c r="C160" s="44"/>
      <c r="D160" s="44"/>
      <c r="E160" s="44"/>
      <c r="F160" s="44"/>
      <c r="G160" s="44"/>
      <c r="I160" s="46"/>
    </row>
    <row r="161" spans="1:13" s="42" customFormat="1" ht="52.5" customHeight="1" thickBot="1" x14ac:dyDescent="0.25">
      <c r="A161" s="77"/>
      <c r="B161" s="302" t="s">
        <v>83</v>
      </c>
      <c r="C161" s="510"/>
      <c r="D161" s="511"/>
      <c r="E161" s="511"/>
      <c r="F161" s="511"/>
      <c r="G161" s="512"/>
    </row>
    <row r="162" spans="1:13" s="42" customFormat="1" ht="18.75" thickBot="1" x14ac:dyDescent="0.25">
      <c r="A162" s="80"/>
      <c r="B162" s="49"/>
      <c r="C162" s="50"/>
      <c r="D162" s="51"/>
      <c r="E162" s="47"/>
      <c r="F162" s="47"/>
      <c r="G162" s="47"/>
    </row>
    <row r="163" spans="1:13" s="42" customFormat="1" ht="54.75" customHeight="1" thickBot="1" x14ac:dyDescent="0.25">
      <c r="A163" s="80"/>
      <c r="B163" s="52" t="s">
        <v>84</v>
      </c>
      <c r="C163" s="510"/>
      <c r="D163" s="511"/>
      <c r="E163" s="511"/>
      <c r="F163" s="511"/>
      <c r="G163" s="512"/>
    </row>
    <row r="164" spans="1:13" s="42" customFormat="1" ht="16.5" thickBot="1" x14ac:dyDescent="0.25">
      <c r="A164" s="80"/>
      <c r="B164" s="53"/>
      <c r="C164" s="54"/>
      <c r="D164" s="55"/>
      <c r="E164" s="56"/>
      <c r="F164" s="56"/>
      <c r="G164" s="56"/>
    </row>
    <row r="165" spans="1:13" s="42" customFormat="1" ht="53.25" customHeight="1" thickBot="1" x14ac:dyDescent="0.25">
      <c r="A165" s="80"/>
      <c r="B165" s="52" t="s">
        <v>85</v>
      </c>
      <c r="C165" s="510"/>
      <c r="D165" s="511"/>
      <c r="E165" s="511"/>
      <c r="F165" s="511"/>
      <c r="G165" s="512"/>
    </row>
    <row r="166" spans="1:13" s="42" customFormat="1" ht="16.5" thickBot="1" x14ac:dyDescent="0.25">
      <c r="A166" s="80"/>
      <c r="B166" s="53"/>
      <c r="C166" s="54"/>
      <c r="D166" s="55"/>
      <c r="E166" s="56"/>
      <c r="F166" s="56"/>
      <c r="G166" s="56"/>
    </row>
    <row r="167" spans="1:13" s="42" customFormat="1" ht="52.5" customHeight="1" thickBot="1" x14ac:dyDescent="0.25">
      <c r="A167" s="80"/>
      <c r="B167" s="52" t="s">
        <v>86</v>
      </c>
      <c r="C167" s="510"/>
      <c r="D167" s="511"/>
      <c r="E167" s="511"/>
      <c r="F167" s="511"/>
      <c r="G167" s="512"/>
    </row>
    <row r="168" spans="1:13" s="42" customFormat="1" ht="16.5" thickBot="1" x14ac:dyDescent="0.25">
      <c r="A168" s="80"/>
      <c r="B168" s="53"/>
      <c r="C168" s="54"/>
      <c r="D168" s="55"/>
      <c r="E168" s="56"/>
      <c r="F168" s="56"/>
      <c r="G168" s="56"/>
    </row>
    <row r="169" spans="1:13" s="42" customFormat="1" ht="52.5" customHeight="1" thickBot="1" x14ac:dyDescent="0.25">
      <c r="A169" s="80"/>
      <c r="B169" s="52" t="s">
        <v>87</v>
      </c>
      <c r="C169" s="510"/>
      <c r="D169" s="511"/>
      <c r="E169" s="511"/>
      <c r="F169" s="511"/>
      <c r="G169" s="512"/>
    </row>
    <row r="170" spans="1:13" s="42" customFormat="1" ht="18.75" thickBot="1" x14ac:dyDescent="0.25">
      <c r="A170" s="81"/>
      <c r="B170" s="49"/>
      <c r="C170" s="50"/>
      <c r="D170" s="57"/>
      <c r="E170" s="47"/>
      <c r="F170" s="47"/>
      <c r="G170" s="47"/>
    </row>
    <row r="171" spans="1:13" s="4" customFormat="1" ht="35.25" thickBot="1" x14ac:dyDescent="0.25">
      <c r="A171" s="69"/>
      <c r="B171" s="48" t="s">
        <v>141</v>
      </c>
      <c r="C171" s="517">
        <f>C161+C163+C165+C167+C169</f>
        <v>0</v>
      </c>
      <c r="D171" s="517"/>
      <c r="E171" s="517"/>
      <c r="F171" s="517"/>
      <c r="G171" s="517"/>
      <c r="H171" s="42"/>
      <c r="I171" s="42"/>
      <c r="J171" s="42"/>
      <c r="K171" s="42"/>
    </row>
    <row r="172" spans="1:13" ht="18" x14ac:dyDescent="0.25">
      <c r="A172" s="68"/>
      <c r="B172" s="174"/>
      <c r="C172" s="175"/>
      <c r="D172" s="175"/>
      <c r="E172" s="176"/>
      <c r="F172" s="176"/>
      <c r="G172" s="176"/>
      <c r="H172" s="176"/>
      <c r="I172" s="176"/>
      <c r="J172" s="62"/>
      <c r="K172" s="62"/>
    </row>
    <row r="173" spans="1:13" ht="18" x14ac:dyDescent="0.25">
      <c r="A173" s="60"/>
      <c r="B173" s="65" t="s">
        <v>68</v>
      </c>
      <c r="C173" s="61"/>
      <c r="D173" s="61"/>
      <c r="E173" s="61"/>
      <c r="F173" s="62"/>
      <c r="G173" s="61"/>
      <c r="H173" s="61"/>
      <c r="I173" s="61"/>
      <c r="J173" s="62"/>
      <c r="K173" s="62"/>
      <c r="M173" s="73"/>
    </row>
    <row r="174" spans="1:13" ht="22.5" x14ac:dyDescent="0.3">
      <c r="A174" s="64"/>
      <c r="C174" s="65"/>
      <c r="D174" s="66" t="s">
        <v>69</v>
      </c>
      <c r="E174" s="515" t="s">
        <v>70</v>
      </c>
      <c r="F174" s="515"/>
      <c r="G174" s="515"/>
      <c r="H174" s="515"/>
      <c r="I174" s="515"/>
      <c r="J174" s="62"/>
      <c r="K174" s="62"/>
      <c r="M174" s="73"/>
    </row>
    <row r="175" spans="1:13" ht="18" x14ac:dyDescent="0.25">
      <c r="A175" s="60"/>
      <c r="B175" s="67"/>
      <c r="C175" s="67"/>
      <c r="D175" s="67"/>
      <c r="E175" s="67"/>
      <c r="F175" s="67"/>
      <c r="G175" s="67"/>
      <c r="H175" s="67"/>
      <c r="I175" s="67"/>
      <c r="J175" s="62"/>
      <c r="K175" s="62"/>
    </row>
    <row r="176" spans="1:13" ht="13.5" x14ac:dyDescent="0.2">
      <c r="A176" s="68"/>
      <c r="B176" s="506" t="s">
        <v>71</v>
      </c>
      <c r="C176" s="507" t="s">
        <v>72</v>
      </c>
      <c r="D176" s="507"/>
      <c r="E176" s="508"/>
      <c r="F176" s="508"/>
      <c r="G176" s="508"/>
      <c r="H176" s="508"/>
      <c r="I176" s="508"/>
      <c r="J176" s="509"/>
      <c r="K176" s="509"/>
    </row>
    <row r="177" spans="1:12" ht="13.5" x14ac:dyDescent="0.2">
      <c r="A177" s="68"/>
      <c r="B177" s="506"/>
      <c r="C177" s="507"/>
      <c r="D177" s="507"/>
      <c r="E177" s="508"/>
      <c r="F177" s="508"/>
      <c r="G177" s="508"/>
      <c r="H177" s="508"/>
      <c r="I177" s="508"/>
      <c r="J177" s="509"/>
      <c r="K177" s="509"/>
    </row>
    <row r="178" spans="1:12" ht="13.5" x14ac:dyDescent="0.2">
      <c r="A178" s="68"/>
      <c r="B178" s="506"/>
      <c r="C178" s="507"/>
      <c r="D178" s="507"/>
      <c r="E178" s="508"/>
      <c r="F178" s="508"/>
      <c r="G178" s="508"/>
      <c r="H178" s="508"/>
      <c r="I178" s="508"/>
      <c r="J178" s="509"/>
      <c r="K178" s="509"/>
    </row>
    <row r="179" spans="1:12" ht="18" x14ac:dyDescent="0.25">
      <c r="A179" s="68"/>
      <c r="B179" s="65" t="s">
        <v>75</v>
      </c>
      <c r="C179" s="65"/>
      <c r="D179" s="175"/>
      <c r="E179" s="176"/>
      <c r="F179" s="176"/>
      <c r="G179" s="176"/>
      <c r="H179" s="176"/>
      <c r="I179" s="176"/>
      <c r="J179" s="62"/>
      <c r="K179" s="62"/>
    </row>
    <row r="180" spans="1:12" ht="22.5" x14ac:dyDescent="0.3">
      <c r="A180" s="64"/>
      <c r="D180" s="66" t="s">
        <v>69</v>
      </c>
      <c r="E180" s="515" t="s">
        <v>73</v>
      </c>
      <c r="F180" s="515"/>
      <c r="G180" s="515"/>
      <c r="H180" s="515"/>
      <c r="I180" s="515"/>
      <c r="J180" s="62"/>
      <c r="K180" s="62"/>
    </row>
    <row r="181" spans="1:12" ht="18.75" x14ac:dyDescent="0.25">
      <c r="A181" s="60"/>
      <c r="B181" s="67"/>
      <c r="C181" s="67"/>
      <c r="D181" s="67"/>
      <c r="E181" s="516" t="s">
        <v>74</v>
      </c>
      <c r="F181" s="516"/>
      <c r="G181" s="516"/>
      <c r="H181" s="516"/>
      <c r="I181" s="516"/>
      <c r="J181" s="62"/>
      <c r="K181" s="62"/>
      <c r="L181" s="62"/>
    </row>
    <row r="182" spans="1:12" ht="18" x14ac:dyDescent="0.25">
      <c r="A182" s="68"/>
      <c r="B182" s="506" t="s">
        <v>71</v>
      </c>
      <c r="C182" s="507" t="s">
        <v>132</v>
      </c>
      <c r="D182" s="507"/>
      <c r="E182" s="508"/>
      <c r="F182" s="508"/>
      <c r="G182" s="508"/>
      <c r="H182" s="508"/>
      <c r="I182" s="508"/>
      <c r="J182" s="509"/>
      <c r="K182" s="509"/>
      <c r="L182" s="62"/>
    </row>
    <row r="183" spans="1:12" ht="18" x14ac:dyDescent="0.25">
      <c r="A183" s="68"/>
      <c r="B183" s="506"/>
      <c r="C183" s="507"/>
      <c r="D183" s="507"/>
      <c r="E183" s="508"/>
      <c r="F183" s="508"/>
      <c r="G183" s="508"/>
      <c r="H183" s="508"/>
      <c r="I183" s="508"/>
      <c r="J183" s="509"/>
      <c r="K183" s="509"/>
      <c r="L183" s="62"/>
    </row>
    <row r="184" spans="1:12" ht="18" x14ac:dyDescent="0.25">
      <c r="A184" s="68"/>
      <c r="B184" s="506"/>
      <c r="C184" s="507"/>
      <c r="D184" s="507"/>
      <c r="E184" s="508"/>
      <c r="F184" s="508"/>
      <c r="G184" s="508"/>
      <c r="H184" s="508"/>
      <c r="I184" s="508"/>
      <c r="J184" s="509"/>
      <c r="K184" s="509"/>
      <c r="L184" s="62"/>
    </row>
    <row r="185" spans="1:12" ht="18" x14ac:dyDescent="0.25">
      <c r="A185" s="68"/>
      <c r="B185" s="174"/>
      <c r="C185" s="175"/>
      <c r="D185" s="175"/>
      <c r="E185" s="176"/>
      <c r="F185" s="176"/>
      <c r="G185" s="176"/>
      <c r="H185" s="176"/>
      <c r="I185" s="176"/>
      <c r="J185" s="62"/>
      <c r="K185" s="62"/>
      <c r="L185" s="62"/>
    </row>
  </sheetData>
  <sheetProtection algorithmName="SHA-512" hashValue="jTV9yamc7UhpEH+1AgawGQjknxNfpezpEK3skoZ0Cm2BLEEQJxjWwVADp2CulHugw9U20VGJAu1jwKn+8OSoVw==" saltValue="78FsmGuicrn2HbPgYYAvgg==" spinCount="100000" sheet="1" formatCells="0" insertRows="0" deleteRows="0"/>
  <protectedRanges>
    <protectedRange sqref="R104:XFD105 R111:XFD113 R124:XFD126 R120:XFD122 R128:XFD135 L154 R108:XFD109 R89:XFD92 R98:XFD102 R94:XFD96 A114:I129 R115:XFD117 R138:XFD139 A131:I151 A154 K131:L151 L110:L129 H154:I154" name="Plage3"/>
    <protectedRange sqref="A57:I86 R50:XFD62 R75:XFD78 R42:XFD48 R88:XFD90 R14:XFD16 R19:XFD21 R67:XFD67 R69:XFD73 R80:XFD82 R85:XFD86 A10:I34 R23:XFD25 R27:XFD29 R32:XFD40 A36:I55 A89:I108 A119:I120 A110:I115 L89:L108 L57:L86 L36:L55 L10:L34 R9:XFD11" name="Plage2"/>
    <protectedRange sqref="J154:K154 J10:J34 J89:J108 J131:J151 J110:K129 J36:K55 J57:K86" name="Plage2_1"/>
    <protectedRange sqref="O104:O105 O111:O113 O124:O126 O120:O122 M154 O109:Q109 O89:Q89 O98:O102 O94:O96 O115:O117 O138:O139 M131:M151 M114:M129 O130:Q131 Q104:Q105 O108 Q108 O90:O92 Q90:Q92 Q98:Q102 Q94:Q96 P90:P108 Q111:Q113 Q124:Q126 Q120:Q122 Q115:Q117 O128:O129 Q128:Q129 Q138:Q139 O132:O135 Q132:Q135 P132:P151" name="Plage3_1"/>
    <protectedRange sqref="O50:O55 O75:O78 O42:O48 O14:O16 O19:O21 O67 O69:O73 O80:O82 O85:O86 O23:O25 O27:O29 M110:M115 M119:M120 M89:M108 M57:M86 M36:M55 M10:M34 P90:P108 O32:O34 O36:Q36 P35:Q35 O57:Q57 P56:Q56 O88:Q89 O9:Q10 Q14:Q16 Q19:Q21 Q23:Q25 Q27:Q29 O11 Q11 Q32:Q34 P11:P34 Q50:Q55 Q42:Q48 O37:O40 Q37:Q40 P37:P55 Q75:Q78 Q67 Q69:Q73 Q80:Q82 Q85:Q86 O58:O62 Q58:Q62 P58:P86 O90 Q90" name="Plage2_2"/>
    <protectedRange sqref="B154:G154" name="Plage3_2"/>
  </protectedRanges>
  <dataConsolidate link="1"/>
  <mergeCells count="179">
    <mergeCell ref="Q5:Q7"/>
    <mergeCell ref="B14:G14"/>
    <mergeCell ref="B15:G15"/>
    <mergeCell ref="B16:G16"/>
    <mergeCell ref="C169:G169"/>
    <mergeCell ref="C171:G171"/>
    <mergeCell ref="E174:I174"/>
    <mergeCell ref="B176:B178"/>
    <mergeCell ref="C176:K178"/>
    <mergeCell ref="B17:G17"/>
    <mergeCell ref="B18:G18"/>
    <mergeCell ref="B19:G19"/>
    <mergeCell ref="B9:G9"/>
    <mergeCell ref="B10:G10"/>
    <mergeCell ref="B11:G11"/>
    <mergeCell ref="B12:G12"/>
    <mergeCell ref="B13:G13"/>
    <mergeCell ref="B26:G26"/>
    <mergeCell ref="B27:G27"/>
    <mergeCell ref="B28:G28"/>
    <mergeCell ref="B29:G29"/>
    <mergeCell ref="B30:G30"/>
    <mergeCell ref="B31:G31"/>
    <mergeCell ref="B8:G8"/>
    <mergeCell ref="E180:I180"/>
    <mergeCell ref="E181:I181"/>
    <mergeCell ref="B182:B184"/>
    <mergeCell ref="C182:K184"/>
    <mergeCell ref="M5:M7"/>
    <mergeCell ref="N5:N7"/>
    <mergeCell ref="O5:O7"/>
    <mergeCell ref="P5:P7"/>
    <mergeCell ref="A1:L1"/>
    <mergeCell ref="A2:F2"/>
    <mergeCell ref="G2:L2"/>
    <mergeCell ref="A3:F3"/>
    <mergeCell ref="G3:L3"/>
    <mergeCell ref="A4:F4"/>
    <mergeCell ref="H5:H7"/>
    <mergeCell ref="I5:I7"/>
    <mergeCell ref="J5:J6"/>
    <mergeCell ref="K5:K6"/>
    <mergeCell ref="L5:L7"/>
    <mergeCell ref="B20:G20"/>
    <mergeCell ref="B21:G21"/>
    <mergeCell ref="B22:G22"/>
    <mergeCell ref="B23:G23"/>
    <mergeCell ref="B24:G24"/>
    <mergeCell ref="B25:G25"/>
    <mergeCell ref="B38:G38"/>
    <mergeCell ref="B39:G39"/>
    <mergeCell ref="B40:G40"/>
    <mergeCell ref="B41:G41"/>
    <mergeCell ref="B42:G42"/>
    <mergeCell ref="B43:G43"/>
    <mergeCell ref="B32:G32"/>
    <mergeCell ref="B33:G33"/>
    <mergeCell ref="B34:G34"/>
    <mergeCell ref="B35:G35"/>
    <mergeCell ref="B36:G36"/>
    <mergeCell ref="B37:G37"/>
    <mergeCell ref="B50:G50"/>
    <mergeCell ref="B51:G51"/>
    <mergeCell ref="B52:G52"/>
    <mergeCell ref="B53:G53"/>
    <mergeCell ref="B54:G54"/>
    <mergeCell ref="B55:G55"/>
    <mergeCell ref="B44:G44"/>
    <mergeCell ref="B45:G45"/>
    <mergeCell ref="B46:G46"/>
    <mergeCell ref="B47:G47"/>
    <mergeCell ref="B48:G48"/>
    <mergeCell ref="B49:G49"/>
    <mergeCell ref="B62:G62"/>
    <mergeCell ref="B63:G63"/>
    <mergeCell ref="B64:G64"/>
    <mergeCell ref="B65:G65"/>
    <mergeCell ref="B66:G66"/>
    <mergeCell ref="B67:G67"/>
    <mergeCell ref="B56:G56"/>
    <mergeCell ref="B57:G57"/>
    <mergeCell ref="B58:G58"/>
    <mergeCell ref="B59:G59"/>
    <mergeCell ref="B60:G60"/>
    <mergeCell ref="B61:G61"/>
    <mergeCell ref="B74:G74"/>
    <mergeCell ref="B75:G75"/>
    <mergeCell ref="B76:G76"/>
    <mergeCell ref="B77:G77"/>
    <mergeCell ref="B78:G78"/>
    <mergeCell ref="B79:G79"/>
    <mergeCell ref="B68:G68"/>
    <mergeCell ref="B69:G69"/>
    <mergeCell ref="B70:G70"/>
    <mergeCell ref="B71:G71"/>
    <mergeCell ref="B72:G72"/>
    <mergeCell ref="B73:G73"/>
    <mergeCell ref="B86:G86"/>
    <mergeCell ref="B87:G87"/>
    <mergeCell ref="B88:G88"/>
    <mergeCell ref="B89:G89"/>
    <mergeCell ref="B90:G90"/>
    <mergeCell ref="B80:G80"/>
    <mergeCell ref="B81:G81"/>
    <mergeCell ref="B82:G82"/>
    <mergeCell ref="B83:G83"/>
    <mergeCell ref="B84:G84"/>
    <mergeCell ref="B85:G85"/>
    <mergeCell ref="B97:G97"/>
    <mergeCell ref="B98:G98"/>
    <mergeCell ref="B99:G99"/>
    <mergeCell ref="B100:G100"/>
    <mergeCell ref="B101:G101"/>
    <mergeCell ref="B102:G102"/>
    <mergeCell ref="B91:G91"/>
    <mergeCell ref="B92:G92"/>
    <mergeCell ref="B93:G93"/>
    <mergeCell ref="B94:G94"/>
    <mergeCell ref="B95:G95"/>
    <mergeCell ref="B96:G96"/>
    <mergeCell ref="B109:G109"/>
    <mergeCell ref="B110:G110"/>
    <mergeCell ref="B111:G111"/>
    <mergeCell ref="B112:G112"/>
    <mergeCell ref="B113:G113"/>
    <mergeCell ref="B114:G114"/>
    <mergeCell ref="B103:G103"/>
    <mergeCell ref="B104:G104"/>
    <mergeCell ref="B105:G105"/>
    <mergeCell ref="B106:G106"/>
    <mergeCell ref="B107:G107"/>
    <mergeCell ref="B108:G108"/>
    <mergeCell ref="B121:G121"/>
    <mergeCell ref="B122:G122"/>
    <mergeCell ref="B123:G123"/>
    <mergeCell ref="B124:G124"/>
    <mergeCell ref="B125:G125"/>
    <mergeCell ref="B126:G126"/>
    <mergeCell ref="B115:G115"/>
    <mergeCell ref="B116:G116"/>
    <mergeCell ref="B117:G117"/>
    <mergeCell ref="B118:G118"/>
    <mergeCell ref="B119:G119"/>
    <mergeCell ref="B120:G120"/>
    <mergeCell ref="B133:G133"/>
    <mergeCell ref="B134:G134"/>
    <mergeCell ref="B135:G135"/>
    <mergeCell ref="B136:G136"/>
    <mergeCell ref="B137:G137"/>
    <mergeCell ref="B138:G138"/>
    <mergeCell ref="B127:G127"/>
    <mergeCell ref="B128:G128"/>
    <mergeCell ref="B129:G129"/>
    <mergeCell ref="B130:G130"/>
    <mergeCell ref="B131:G131"/>
    <mergeCell ref="B132:G132"/>
    <mergeCell ref="B145:G145"/>
    <mergeCell ref="B146:G146"/>
    <mergeCell ref="B147:G147"/>
    <mergeCell ref="B148:G148"/>
    <mergeCell ref="B149:G149"/>
    <mergeCell ref="B150:G150"/>
    <mergeCell ref="B139:G139"/>
    <mergeCell ref="B140:G140"/>
    <mergeCell ref="B141:G141"/>
    <mergeCell ref="B142:G142"/>
    <mergeCell ref="B143:G143"/>
    <mergeCell ref="B144:G144"/>
    <mergeCell ref="C165:G165"/>
    <mergeCell ref="C167:G167"/>
    <mergeCell ref="B151:G151"/>
    <mergeCell ref="B152:H152"/>
    <mergeCell ref="B153:G153"/>
    <mergeCell ref="B154:G154"/>
    <mergeCell ref="B155:I155"/>
    <mergeCell ref="E158:I158"/>
    <mergeCell ref="A159:G159"/>
    <mergeCell ref="C161:G161"/>
    <mergeCell ref="C163:G163"/>
  </mergeCells>
  <conditionalFormatting sqref="E162:G162 E170:G170">
    <cfRule type="cellIs" dxfId="31" priority="5" stopIfTrue="1" operator="equal">
      <formula>"ERROR"</formula>
    </cfRule>
  </conditionalFormatting>
  <conditionalFormatting sqref="E164:G164 E166:G166 E168:G168">
    <cfRule type="cellIs" dxfId="30" priority="4" stopIfTrue="1" operator="equal">
      <formula>"ERROR"</formula>
    </cfRule>
  </conditionalFormatting>
  <conditionalFormatting sqref="A159">
    <cfRule type="cellIs" dxfId="29" priority="3" stopIfTrue="1" operator="equal">
      <formula>"ERROR"</formula>
    </cfRule>
  </conditionalFormatting>
  <dataValidations count="3">
    <dataValidation type="list" allowBlank="1" showInputMessage="1" showErrorMessage="1" sqref="K131:K151 M57:M86 M10:M34 M89:M108 M110:M129 M131:M151 M36:M55">
      <formula1>"Yes, No"</formula1>
    </dataValidation>
    <dataValidation type="list" allowBlank="1" showInputMessage="1" showErrorMessage="1" sqref="K36:K55 K57:K86 K110:K129 K89:K108 K10:K34">
      <formula1>"Yes,No"</formula1>
    </dataValidation>
    <dataValidation type="custom" allowBlank="1" showInputMessage="1" showErrorMessage="1" error="Only two decimals" sqref="C169:G169 C163:G163">
      <formula1>EXACT(C163,TRUNC(C163,2))</formula1>
    </dataValidation>
  </dataValidations>
  <printOptions horizontalCentered="1"/>
  <pageMargins left="0.23622047244094491" right="0.23622047244094491" top="0.74803149606299213" bottom="0.74803149606299213" header="0.31496062992125984" footer="0.31496062992125984"/>
  <pageSetup paperSize="9" scale="40" fitToHeight="24" orientation="portrait" r:id="rId1"/>
  <headerFooter alignWithMargins="0">
    <oddFooter>&amp;RPage &amp;P</oddFooter>
  </headerFooter>
  <colBreaks count="1" manualBreakCount="1">
    <brk id="12" max="193" man="1"/>
  </colBreaks>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185"/>
  <sheetViews>
    <sheetView view="pageBreakPreview" zoomScale="70" zoomScaleNormal="100" zoomScaleSheetLayoutView="70" workbookViewId="0">
      <pane xSplit="8" ySplit="7" topLeftCell="I98" activePane="bottomRight" state="frozen"/>
      <selection sqref="A1:L1"/>
      <selection pane="topRight" sqref="A1:L1"/>
      <selection pane="bottomLeft" sqref="A1:L1"/>
      <selection pane="bottomRight" activeCell="K133" sqref="K133"/>
    </sheetView>
  </sheetViews>
  <sheetFormatPr defaultColWidth="9.140625" defaultRowHeight="15" x14ac:dyDescent="0.2"/>
  <cols>
    <col min="1" max="1" width="12.7109375" style="1" customWidth="1"/>
    <col min="2" max="6" width="15.28515625" style="15" customWidth="1"/>
    <col min="7" max="7" width="19.7109375" style="15" customWidth="1"/>
    <col min="8" max="8" width="26.28515625" style="20" customWidth="1"/>
    <col min="9" max="9" width="21.28515625" style="20" customWidth="1"/>
    <col min="10" max="11" width="25.28515625" style="4" customWidth="1"/>
    <col min="12" max="12" width="24.28515625" style="4" customWidth="1"/>
    <col min="13" max="13" width="21.85546875" style="4" hidden="1" customWidth="1"/>
    <col min="14" max="14" width="16.28515625" style="15" hidden="1" customWidth="1"/>
    <col min="15" max="15" width="18.7109375" style="15" hidden="1" customWidth="1"/>
    <col min="16" max="16" width="16.28515625" style="15" hidden="1" customWidth="1"/>
    <col min="17" max="17" width="28.42578125" style="15" hidden="1" customWidth="1"/>
    <col min="18" max="16384" width="9.140625" style="15"/>
  </cols>
  <sheetData>
    <row r="1" spans="1:17" s="3" customFormat="1" ht="24" customHeight="1" x14ac:dyDescent="0.2">
      <c r="A1" s="520" t="s">
        <v>176</v>
      </c>
      <c r="B1" s="520"/>
      <c r="C1" s="520"/>
      <c r="D1" s="520"/>
      <c r="E1" s="520"/>
      <c r="F1" s="520"/>
      <c r="G1" s="520"/>
      <c r="H1" s="520"/>
      <c r="I1" s="520"/>
      <c r="J1" s="520"/>
      <c r="K1" s="520"/>
      <c r="L1" s="520"/>
      <c r="M1" s="184"/>
      <c r="P1" s="5"/>
    </row>
    <row r="2" spans="1:17" s="5" customFormat="1" ht="20.25" customHeight="1" x14ac:dyDescent="0.2">
      <c r="A2" s="491" t="s">
        <v>82</v>
      </c>
      <c r="B2" s="492"/>
      <c r="C2" s="492"/>
      <c r="D2" s="492"/>
      <c r="E2" s="492"/>
      <c r="F2" s="493"/>
      <c r="G2" s="422"/>
      <c r="H2" s="423"/>
      <c r="I2" s="423"/>
      <c r="J2" s="423"/>
      <c r="K2" s="423"/>
      <c r="L2" s="423"/>
      <c r="M2" s="59"/>
    </row>
    <row r="3" spans="1:17" s="5" customFormat="1" ht="20.25" customHeight="1" x14ac:dyDescent="0.2">
      <c r="A3" s="491" t="s">
        <v>15</v>
      </c>
      <c r="B3" s="492"/>
      <c r="C3" s="492"/>
      <c r="D3" s="492"/>
      <c r="E3" s="492"/>
      <c r="F3" s="493"/>
      <c r="G3" s="485">
        <f>'1 Consolidated Summary  Budget'!D4</f>
        <v>0</v>
      </c>
      <c r="H3" s="486"/>
      <c r="I3" s="486"/>
      <c r="J3" s="486"/>
      <c r="K3" s="486"/>
      <c r="L3" s="486"/>
      <c r="M3" s="59"/>
    </row>
    <row r="4" spans="1:17" s="5" customFormat="1" ht="20.25" customHeight="1" thickBot="1" x14ac:dyDescent="0.25">
      <c r="A4" s="491" t="str">
        <f>'1 Consolidated Summary  Budget'!A5:C5</f>
        <v>Implementation period of the project:</v>
      </c>
      <c r="B4" s="492"/>
      <c r="C4" s="492"/>
      <c r="D4" s="492"/>
      <c r="E4" s="492"/>
      <c r="F4" s="493"/>
      <c r="G4" s="196" t="str">
        <f>'1 Consolidated Summary  Budget'!D5</f>
        <v>from:</v>
      </c>
      <c r="H4" s="197">
        <f>'1 Consolidated Summary  Budget'!E5</f>
        <v>0</v>
      </c>
      <c r="I4" s="197"/>
      <c r="J4" s="196" t="s">
        <v>66</v>
      </c>
      <c r="K4" s="198">
        <f>'1 Consolidated Summary  Budget'!I5</f>
        <v>0</v>
      </c>
      <c r="L4" s="196"/>
      <c r="M4" s="59"/>
      <c r="P4" s="3"/>
    </row>
    <row r="5" spans="1:17" s="8" customFormat="1" ht="26.25" customHeight="1" x14ac:dyDescent="0.2">
      <c r="A5" s="6"/>
      <c r="B5" s="7"/>
      <c r="H5" s="488" t="s">
        <v>147</v>
      </c>
      <c r="I5" s="468" t="s">
        <v>148</v>
      </c>
      <c r="J5" s="458" t="s">
        <v>13</v>
      </c>
      <c r="K5" s="466" t="s">
        <v>20</v>
      </c>
      <c r="L5" s="466" t="s">
        <v>67</v>
      </c>
      <c r="M5" s="458" t="s">
        <v>118</v>
      </c>
      <c r="N5" s="458" t="s">
        <v>119</v>
      </c>
      <c r="O5" s="466" t="s">
        <v>117</v>
      </c>
      <c r="P5" s="466" t="s">
        <v>120</v>
      </c>
      <c r="Q5" s="466" t="s">
        <v>121</v>
      </c>
    </row>
    <row r="6" spans="1:17" s="8" customFormat="1" ht="31.5" customHeight="1" thickBot="1" x14ac:dyDescent="0.25">
      <c r="A6" s="9"/>
      <c r="H6" s="489"/>
      <c r="I6" s="469"/>
      <c r="J6" s="465"/>
      <c r="K6" s="467"/>
      <c r="L6" s="501"/>
      <c r="M6" s="459"/>
      <c r="N6" s="459"/>
      <c r="O6" s="501"/>
      <c r="P6" s="501"/>
      <c r="Q6" s="501"/>
    </row>
    <row r="7" spans="1:17" s="8" customFormat="1" ht="28.5" customHeight="1" thickBot="1" x14ac:dyDescent="0.25">
      <c r="A7" s="9"/>
      <c r="H7" s="490"/>
      <c r="I7" s="470"/>
      <c r="J7" s="21" t="s">
        <v>11</v>
      </c>
      <c r="K7" s="21" t="s">
        <v>2</v>
      </c>
      <c r="L7" s="467"/>
      <c r="M7" s="460"/>
      <c r="N7" s="460"/>
      <c r="O7" s="501"/>
      <c r="P7" s="501"/>
      <c r="Q7" s="501"/>
    </row>
    <row r="8" spans="1:17" s="35" customFormat="1" ht="39" customHeight="1" thickBot="1" x14ac:dyDescent="0.25">
      <c r="A8" s="74">
        <v>1</v>
      </c>
      <c r="B8" s="461" t="s">
        <v>12</v>
      </c>
      <c r="C8" s="462"/>
      <c r="D8" s="462"/>
      <c r="E8" s="462"/>
      <c r="F8" s="462"/>
      <c r="G8" s="463"/>
      <c r="H8" s="32"/>
      <c r="I8" s="32"/>
      <c r="J8" s="33">
        <f>J9</f>
        <v>0</v>
      </c>
      <c r="K8" s="33"/>
      <c r="L8" s="34"/>
      <c r="M8" s="34"/>
      <c r="N8" s="185">
        <f>SUM(N9:N34)</f>
        <v>0</v>
      </c>
      <c r="O8" s="185">
        <f>SUM(O9:O34)</f>
        <v>0</v>
      </c>
      <c r="P8" s="185">
        <f>N8+O8</f>
        <v>0</v>
      </c>
      <c r="Q8" s="191"/>
    </row>
    <row r="9" spans="1:17" s="27" customFormat="1" ht="49.9" customHeight="1" x14ac:dyDescent="0.2">
      <c r="A9" s="16"/>
      <c r="B9" s="476" t="s">
        <v>162</v>
      </c>
      <c r="C9" s="477"/>
      <c r="D9" s="477"/>
      <c r="E9" s="477"/>
      <c r="F9" s="477"/>
      <c r="G9" s="478"/>
      <c r="H9" s="17"/>
      <c r="I9" s="19"/>
      <c r="J9" s="24">
        <f>SUM(J10:J34)</f>
        <v>0</v>
      </c>
      <c r="K9" s="24"/>
      <c r="L9" s="78"/>
      <c r="M9" s="216"/>
      <c r="N9" s="216"/>
      <c r="O9" s="217"/>
      <c r="P9" s="216"/>
      <c r="Q9" s="216"/>
    </row>
    <row r="10" spans="1:17" s="27" customFormat="1" x14ac:dyDescent="0.2">
      <c r="A10" s="2"/>
      <c r="B10" s="500"/>
      <c r="C10" s="500"/>
      <c r="D10" s="500"/>
      <c r="E10" s="500"/>
      <c r="F10" s="500"/>
      <c r="G10" s="500"/>
      <c r="H10" s="154"/>
      <c r="I10" s="154"/>
      <c r="J10" s="151"/>
      <c r="K10" s="321"/>
      <c r="L10" s="152"/>
      <c r="M10" s="26"/>
      <c r="N10" s="218">
        <f t="shared" ref="N10:N69" si="0">IF(M10="Yes",J10,0)</f>
        <v>0</v>
      </c>
      <c r="O10" s="234"/>
      <c r="P10" s="190">
        <f>N10+O10</f>
        <v>0</v>
      </c>
      <c r="Q10" s="190"/>
    </row>
    <row r="11" spans="1:17" s="27" customFormat="1" x14ac:dyDescent="0.2">
      <c r="A11" s="2"/>
      <c r="B11" s="455"/>
      <c r="C11" s="456"/>
      <c r="D11" s="456"/>
      <c r="E11" s="456"/>
      <c r="F11" s="456"/>
      <c r="G11" s="457"/>
      <c r="H11" s="153"/>
      <c r="I11" s="153"/>
      <c r="J11" s="151"/>
      <c r="K11" s="321"/>
      <c r="L11" s="152"/>
      <c r="M11" s="26"/>
      <c r="N11" s="218">
        <f t="shared" si="0"/>
        <v>0</v>
      </c>
      <c r="O11" s="234"/>
      <c r="P11" s="190">
        <f t="shared" ref="P11:P34" si="1">N11+O11</f>
        <v>0</v>
      </c>
      <c r="Q11" s="190"/>
    </row>
    <row r="12" spans="1:17" s="35" customFormat="1" x14ac:dyDescent="0.2">
      <c r="A12" s="2"/>
      <c r="B12" s="455"/>
      <c r="C12" s="456"/>
      <c r="D12" s="456"/>
      <c r="E12" s="456"/>
      <c r="F12" s="456"/>
      <c r="G12" s="457"/>
      <c r="H12" s="153"/>
      <c r="I12" s="153"/>
      <c r="J12" s="151"/>
      <c r="K12" s="321"/>
      <c r="L12" s="152"/>
      <c r="M12" s="26"/>
      <c r="N12" s="218">
        <f t="shared" si="0"/>
        <v>0</v>
      </c>
      <c r="O12" s="234"/>
      <c r="P12" s="190">
        <f t="shared" si="1"/>
        <v>0</v>
      </c>
      <c r="Q12" s="30"/>
    </row>
    <row r="13" spans="1:17" s="25" customFormat="1" ht="15.75" x14ac:dyDescent="0.2">
      <c r="A13" s="2"/>
      <c r="B13" s="455"/>
      <c r="C13" s="456"/>
      <c r="D13" s="456"/>
      <c r="E13" s="456"/>
      <c r="F13" s="456"/>
      <c r="G13" s="457"/>
      <c r="H13" s="153"/>
      <c r="I13" s="153"/>
      <c r="J13" s="151"/>
      <c r="K13" s="321"/>
      <c r="L13" s="152"/>
      <c r="M13" s="26"/>
      <c r="N13" s="218">
        <f t="shared" si="0"/>
        <v>0</v>
      </c>
      <c r="O13" s="234"/>
      <c r="P13" s="190">
        <f t="shared" si="1"/>
        <v>0</v>
      </c>
      <c r="Q13" s="219"/>
    </row>
    <row r="14" spans="1:17" s="27" customFormat="1" x14ac:dyDescent="0.2">
      <c r="A14" s="2"/>
      <c r="B14" s="455"/>
      <c r="C14" s="456"/>
      <c r="D14" s="456"/>
      <c r="E14" s="456"/>
      <c r="F14" s="456"/>
      <c r="G14" s="457"/>
      <c r="H14" s="153"/>
      <c r="I14" s="153"/>
      <c r="J14" s="151"/>
      <c r="K14" s="321"/>
      <c r="L14" s="152"/>
      <c r="M14" s="26"/>
      <c r="N14" s="218">
        <f t="shared" si="0"/>
        <v>0</v>
      </c>
      <c r="O14" s="234"/>
      <c r="P14" s="190">
        <f t="shared" si="1"/>
        <v>0</v>
      </c>
      <c r="Q14" s="190"/>
    </row>
    <row r="15" spans="1:17" s="27" customFormat="1" x14ac:dyDescent="0.2">
      <c r="A15" s="2"/>
      <c r="B15" s="455"/>
      <c r="C15" s="456"/>
      <c r="D15" s="456"/>
      <c r="E15" s="456"/>
      <c r="F15" s="456"/>
      <c r="G15" s="457"/>
      <c r="H15" s="153"/>
      <c r="I15" s="153"/>
      <c r="J15" s="151"/>
      <c r="K15" s="321"/>
      <c r="L15" s="152"/>
      <c r="M15" s="26"/>
      <c r="N15" s="218">
        <f t="shared" si="0"/>
        <v>0</v>
      </c>
      <c r="O15" s="234"/>
      <c r="P15" s="190">
        <f t="shared" si="1"/>
        <v>0</v>
      </c>
      <c r="Q15" s="190"/>
    </row>
    <row r="16" spans="1:17" s="27" customFormat="1" x14ac:dyDescent="0.2">
      <c r="A16" s="2"/>
      <c r="B16" s="455"/>
      <c r="C16" s="456"/>
      <c r="D16" s="456"/>
      <c r="E16" s="456"/>
      <c r="F16" s="456"/>
      <c r="G16" s="457"/>
      <c r="H16" s="153"/>
      <c r="I16" s="153"/>
      <c r="J16" s="151"/>
      <c r="K16" s="321"/>
      <c r="L16" s="152"/>
      <c r="M16" s="26"/>
      <c r="N16" s="218">
        <f t="shared" si="0"/>
        <v>0</v>
      </c>
      <c r="O16" s="234"/>
      <c r="P16" s="190">
        <f t="shared" si="1"/>
        <v>0</v>
      </c>
      <c r="Q16" s="190"/>
    </row>
    <row r="17" spans="1:17" s="25" customFormat="1" ht="15.75" x14ac:dyDescent="0.2">
      <c r="A17" s="2"/>
      <c r="B17" s="455"/>
      <c r="C17" s="456"/>
      <c r="D17" s="456"/>
      <c r="E17" s="456"/>
      <c r="F17" s="456"/>
      <c r="G17" s="457"/>
      <c r="H17" s="153"/>
      <c r="I17" s="153"/>
      <c r="J17" s="151"/>
      <c r="K17" s="321"/>
      <c r="L17" s="152"/>
      <c r="M17" s="26"/>
      <c r="N17" s="218">
        <f t="shared" si="0"/>
        <v>0</v>
      </c>
      <c r="O17" s="234"/>
      <c r="P17" s="190">
        <f t="shared" si="1"/>
        <v>0</v>
      </c>
      <c r="Q17" s="219"/>
    </row>
    <row r="18" spans="1:17" s="25" customFormat="1" ht="15.75" x14ac:dyDescent="0.2">
      <c r="A18" s="2"/>
      <c r="B18" s="455"/>
      <c r="C18" s="456"/>
      <c r="D18" s="456"/>
      <c r="E18" s="456"/>
      <c r="F18" s="456"/>
      <c r="G18" s="457"/>
      <c r="H18" s="153"/>
      <c r="I18" s="153"/>
      <c r="J18" s="151"/>
      <c r="K18" s="321"/>
      <c r="L18" s="152"/>
      <c r="M18" s="26"/>
      <c r="N18" s="218">
        <f t="shared" si="0"/>
        <v>0</v>
      </c>
      <c r="O18" s="234"/>
      <c r="P18" s="190">
        <f t="shared" si="1"/>
        <v>0</v>
      </c>
      <c r="Q18" s="219"/>
    </row>
    <row r="19" spans="1:17" s="27" customFormat="1" x14ac:dyDescent="0.2">
      <c r="A19" s="2"/>
      <c r="B19" s="455"/>
      <c r="C19" s="456"/>
      <c r="D19" s="456"/>
      <c r="E19" s="456"/>
      <c r="F19" s="456"/>
      <c r="G19" s="457"/>
      <c r="H19" s="153"/>
      <c r="I19" s="153"/>
      <c r="J19" s="151"/>
      <c r="K19" s="321"/>
      <c r="L19" s="152"/>
      <c r="M19" s="26"/>
      <c r="N19" s="218">
        <f t="shared" si="0"/>
        <v>0</v>
      </c>
      <c r="O19" s="234"/>
      <c r="P19" s="190">
        <f t="shared" si="1"/>
        <v>0</v>
      </c>
      <c r="Q19" s="190"/>
    </row>
    <row r="20" spans="1:17" s="27" customFormat="1" x14ac:dyDescent="0.2">
      <c r="A20" s="2"/>
      <c r="B20" s="455"/>
      <c r="C20" s="456"/>
      <c r="D20" s="456"/>
      <c r="E20" s="456"/>
      <c r="F20" s="456"/>
      <c r="G20" s="457"/>
      <c r="H20" s="153"/>
      <c r="I20" s="153"/>
      <c r="J20" s="151"/>
      <c r="K20" s="321"/>
      <c r="L20" s="152"/>
      <c r="M20" s="26"/>
      <c r="N20" s="218">
        <f t="shared" si="0"/>
        <v>0</v>
      </c>
      <c r="O20" s="234"/>
      <c r="P20" s="190">
        <f t="shared" si="1"/>
        <v>0</v>
      </c>
      <c r="Q20" s="190"/>
    </row>
    <row r="21" spans="1:17" s="27" customFormat="1" x14ac:dyDescent="0.2">
      <c r="A21" s="2"/>
      <c r="B21" s="455"/>
      <c r="C21" s="456"/>
      <c r="D21" s="456"/>
      <c r="E21" s="456"/>
      <c r="F21" s="456"/>
      <c r="G21" s="457"/>
      <c r="H21" s="153"/>
      <c r="I21" s="153"/>
      <c r="J21" s="151"/>
      <c r="K21" s="321"/>
      <c r="L21" s="152"/>
      <c r="M21" s="26"/>
      <c r="N21" s="218">
        <f t="shared" si="0"/>
        <v>0</v>
      </c>
      <c r="O21" s="234"/>
      <c r="P21" s="190">
        <f t="shared" si="1"/>
        <v>0</v>
      </c>
      <c r="Q21" s="190"/>
    </row>
    <row r="22" spans="1:17" s="25" customFormat="1" ht="15.75" x14ac:dyDescent="0.2">
      <c r="A22" s="2"/>
      <c r="B22" s="455"/>
      <c r="C22" s="456"/>
      <c r="D22" s="456"/>
      <c r="E22" s="456"/>
      <c r="F22" s="456"/>
      <c r="G22" s="457"/>
      <c r="H22" s="153"/>
      <c r="I22" s="153"/>
      <c r="J22" s="151"/>
      <c r="K22" s="321"/>
      <c r="L22" s="152"/>
      <c r="M22" s="26"/>
      <c r="N22" s="218">
        <f t="shared" si="0"/>
        <v>0</v>
      </c>
      <c r="O22" s="234"/>
      <c r="P22" s="190">
        <f t="shared" si="1"/>
        <v>0</v>
      </c>
      <c r="Q22" s="219"/>
    </row>
    <row r="23" spans="1:17" s="29" customFormat="1" x14ac:dyDescent="0.2">
      <c r="A23" s="2"/>
      <c r="B23" s="455"/>
      <c r="C23" s="456"/>
      <c r="D23" s="456"/>
      <c r="E23" s="456"/>
      <c r="F23" s="456"/>
      <c r="G23" s="457"/>
      <c r="H23" s="153"/>
      <c r="I23" s="153"/>
      <c r="J23" s="151"/>
      <c r="K23" s="321"/>
      <c r="L23" s="152"/>
      <c r="M23" s="26"/>
      <c r="N23" s="218">
        <f t="shared" si="0"/>
        <v>0</v>
      </c>
      <c r="O23" s="234"/>
      <c r="P23" s="190">
        <f t="shared" si="1"/>
        <v>0</v>
      </c>
      <c r="Q23" s="190"/>
    </row>
    <row r="24" spans="1:17" s="27" customFormat="1" x14ac:dyDescent="0.2">
      <c r="A24" s="2"/>
      <c r="B24" s="455"/>
      <c r="C24" s="456"/>
      <c r="D24" s="456"/>
      <c r="E24" s="456"/>
      <c r="F24" s="456"/>
      <c r="G24" s="457"/>
      <c r="H24" s="153"/>
      <c r="I24" s="153"/>
      <c r="J24" s="151"/>
      <c r="K24" s="321"/>
      <c r="L24" s="152"/>
      <c r="M24" s="26"/>
      <c r="N24" s="218">
        <f t="shared" si="0"/>
        <v>0</v>
      </c>
      <c r="O24" s="234"/>
      <c r="P24" s="190">
        <f t="shared" si="1"/>
        <v>0</v>
      </c>
      <c r="Q24" s="190"/>
    </row>
    <row r="25" spans="1:17" s="29" customFormat="1" x14ac:dyDescent="0.2">
      <c r="A25" s="2"/>
      <c r="B25" s="193"/>
      <c r="C25" s="194"/>
      <c r="D25" s="194"/>
      <c r="E25" s="194"/>
      <c r="F25" s="194"/>
      <c r="G25" s="195"/>
      <c r="H25" s="153"/>
      <c r="I25" s="153"/>
      <c r="J25" s="151"/>
      <c r="K25" s="321"/>
      <c r="L25" s="152"/>
      <c r="M25" s="26"/>
      <c r="N25" s="218"/>
      <c r="O25" s="234"/>
      <c r="P25" s="190"/>
      <c r="Q25" s="190"/>
    </row>
    <row r="26" spans="1:17" s="25" customFormat="1" ht="15.75" x14ac:dyDescent="0.2">
      <c r="A26" s="2"/>
      <c r="B26" s="455"/>
      <c r="C26" s="456"/>
      <c r="D26" s="456"/>
      <c r="E26" s="456"/>
      <c r="F26" s="456"/>
      <c r="G26" s="457"/>
      <c r="H26" s="153"/>
      <c r="I26" s="153"/>
      <c r="J26" s="151"/>
      <c r="K26" s="321"/>
      <c r="L26" s="152"/>
      <c r="M26" s="26"/>
      <c r="N26" s="218">
        <f t="shared" si="0"/>
        <v>0</v>
      </c>
      <c r="O26" s="234"/>
      <c r="P26" s="190">
        <f t="shared" si="1"/>
        <v>0</v>
      </c>
      <c r="Q26" s="219"/>
    </row>
    <row r="27" spans="1:17" s="27" customFormat="1" x14ac:dyDescent="0.2">
      <c r="A27" s="2"/>
      <c r="B27" s="455"/>
      <c r="C27" s="456"/>
      <c r="D27" s="456"/>
      <c r="E27" s="456"/>
      <c r="F27" s="456"/>
      <c r="G27" s="457"/>
      <c r="H27" s="153"/>
      <c r="I27" s="153"/>
      <c r="J27" s="151"/>
      <c r="K27" s="321"/>
      <c r="L27" s="152"/>
      <c r="M27" s="26"/>
      <c r="N27" s="218">
        <f t="shared" si="0"/>
        <v>0</v>
      </c>
      <c r="O27" s="234"/>
      <c r="P27" s="190">
        <f t="shared" si="1"/>
        <v>0</v>
      </c>
      <c r="Q27" s="190"/>
    </row>
    <row r="28" spans="1:17" s="27" customFormat="1" x14ac:dyDescent="0.2">
      <c r="A28" s="2"/>
      <c r="B28" s="455"/>
      <c r="C28" s="456"/>
      <c r="D28" s="456"/>
      <c r="E28" s="456"/>
      <c r="F28" s="456"/>
      <c r="G28" s="457"/>
      <c r="H28" s="153"/>
      <c r="I28" s="153"/>
      <c r="J28" s="151"/>
      <c r="K28" s="321"/>
      <c r="L28" s="152"/>
      <c r="M28" s="26"/>
      <c r="N28" s="218">
        <f t="shared" si="0"/>
        <v>0</v>
      </c>
      <c r="O28" s="234"/>
      <c r="P28" s="190">
        <f t="shared" si="1"/>
        <v>0</v>
      </c>
      <c r="Q28" s="190"/>
    </row>
    <row r="29" spans="1:17" s="27" customFormat="1" x14ac:dyDescent="0.2">
      <c r="A29" s="2"/>
      <c r="B29" s="455"/>
      <c r="C29" s="456"/>
      <c r="D29" s="456"/>
      <c r="E29" s="456"/>
      <c r="F29" s="456"/>
      <c r="G29" s="457"/>
      <c r="H29" s="153"/>
      <c r="I29" s="153"/>
      <c r="J29" s="151"/>
      <c r="K29" s="321"/>
      <c r="L29" s="152"/>
      <c r="M29" s="26"/>
      <c r="N29" s="218">
        <f t="shared" si="0"/>
        <v>0</v>
      </c>
      <c r="O29" s="234"/>
      <c r="P29" s="190">
        <f t="shared" si="1"/>
        <v>0</v>
      </c>
      <c r="Q29" s="190"/>
    </row>
    <row r="30" spans="1:17" s="25" customFormat="1" ht="15.75" x14ac:dyDescent="0.2">
      <c r="A30" s="2"/>
      <c r="B30" s="455"/>
      <c r="C30" s="456"/>
      <c r="D30" s="456"/>
      <c r="E30" s="456"/>
      <c r="F30" s="456"/>
      <c r="G30" s="457"/>
      <c r="H30" s="153"/>
      <c r="I30" s="153"/>
      <c r="J30" s="151"/>
      <c r="K30" s="321"/>
      <c r="L30" s="152"/>
      <c r="M30" s="26"/>
      <c r="N30" s="218">
        <f t="shared" si="0"/>
        <v>0</v>
      </c>
      <c r="O30" s="234"/>
      <c r="P30" s="190">
        <f t="shared" si="1"/>
        <v>0</v>
      </c>
      <c r="Q30" s="219"/>
    </row>
    <row r="31" spans="1:17" s="25" customFormat="1" ht="15.75" x14ac:dyDescent="0.2">
      <c r="A31" s="2"/>
      <c r="B31" s="455"/>
      <c r="C31" s="456"/>
      <c r="D31" s="456"/>
      <c r="E31" s="456"/>
      <c r="F31" s="456"/>
      <c r="G31" s="457"/>
      <c r="H31" s="153"/>
      <c r="I31" s="153"/>
      <c r="J31" s="151"/>
      <c r="K31" s="321"/>
      <c r="L31" s="152"/>
      <c r="M31" s="26"/>
      <c r="N31" s="218">
        <f t="shared" si="0"/>
        <v>0</v>
      </c>
      <c r="O31" s="234"/>
      <c r="P31" s="190">
        <f t="shared" si="1"/>
        <v>0</v>
      </c>
      <c r="Q31" s="219"/>
    </row>
    <row r="32" spans="1:17" s="27" customFormat="1" x14ac:dyDescent="0.2">
      <c r="A32" s="2"/>
      <c r="B32" s="455"/>
      <c r="C32" s="456"/>
      <c r="D32" s="456"/>
      <c r="E32" s="456"/>
      <c r="F32" s="456"/>
      <c r="G32" s="457"/>
      <c r="H32" s="153"/>
      <c r="I32" s="153"/>
      <c r="J32" s="151"/>
      <c r="K32" s="321"/>
      <c r="L32" s="152"/>
      <c r="M32" s="26"/>
      <c r="N32" s="218">
        <f t="shared" si="0"/>
        <v>0</v>
      </c>
      <c r="O32" s="234"/>
      <c r="P32" s="190">
        <f t="shared" si="1"/>
        <v>0</v>
      </c>
      <c r="Q32" s="190"/>
    </row>
    <row r="33" spans="1:17" s="27" customFormat="1" x14ac:dyDescent="0.2">
      <c r="A33" s="2"/>
      <c r="B33" s="455"/>
      <c r="C33" s="456"/>
      <c r="D33" s="456"/>
      <c r="E33" s="456"/>
      <c r="F33" s="456"/>
      <c r="G33" s="457"/>
      <c r="H33" s="153"/>
      <c r="I33" s="153"/>
      <c r="J33" s="151"/>
      <c r="K33" s="321"/>
      <c r="L33" s="152"/>
      <c r="M33" s="26"/>
      <c r="N33" s="218">
        <f t="shared" si="0"/>
        <v>0</v>
      </c>
      <c r="O33" s="234"/>
      <c r="P33" s="190">
        <f t="shared" si="1"/>
        <v>0</v>
      </c>
      <c r="Q33" s="190"/>
    </row>
    <row r="34" spans="1:17" s="27" customFormat="1" x14ac:dyDescent="0.2">
      <c r="A34" s="2"/>
      <c r="B34" s="455"/>
      <c r="C34" s="456"/>
      <c r="D34" s="456"/>
      <c r="E34" s="456"/>
      <c r="F34" s="456"/>
      <c r="G34" s="457"/>
      <c r="H34" s="153"/>
      <c r="I34" s="153"/>
      <c r="J34" s="151"/>
      <c r="K34" s="321"/>
      <c r="L34" s="152"/>
      <c r="M34" s="26"/>
      <c r="N34" s="220">
        <f t="shared" si="0"/>
        <v>0</v>
      </c>
      <c r="O34" s="234"/>
      <c r="P34" s="190">
        <f t="shared" si="1"/>
        <v>0</v>
      </c>
      <c r="Q34" s="190"/>
    </row>
    <row r="35" spans="1:17" s="27" customFormat="1" ht="39" customHeight="1" x14ac:dyDescent="0.2">
      <c r="A35" s="31">
        <v>2</v>
      </c>
      <c r="B35" s="461" t="s">
        <v>142</v>
      </c>
      <c r="C35" s="462"/>
      <c r="D35" s="462"/>
      <c r="E35" s="462"/>
      <c r="F35" s="462"/>
      <c r="G35" s="463"/>
      <c r="H35" s="32"/>
      <c r="I35" s="32"/>
      <c r="J35" s="33">
        <f>SUM(J36:J55)</f>
        <v>0</v>
      </c>
      <c r="K35" s="33"/>
      <c r="L35" s="34"/>
      <c r="M35" s="34"/>
      <c r="N35" s="221">
        <f>SUM(N36:N55)</f>
        <v>0</v>
      </c>
      <c r="O35" s="221">
        <f>SUM(O36:O55)</f>
        <v>0</v>
      </c>
      <c r="P35" s="221">
        <f>N35+O35</f>
        <v>0</v>
      </c>
      <c r="Q35" s="34"/>
    </row>
    <row r="36" spans="1:17" s="27" customFormat="1" x14ac:dyDescent="0.2">
      <c r="A36" s="2"/>
      <c r="B36" s="464"/>
      <c r="C36" s="464"/>
      <c r="D36" s="464"/>
      <c r="E36" s="464"/>
      <c r="F36" s="464"/>
      <c r="G36" s="464"/>
      <c r="H36" s="155"/>
      <c r="I36" s="155"/>
      <c r="J36" s="151"/>
      <c r="K36" s="245"/>
      <c r="L36" s="152"/>
      <c r="M36" s="26"/>
      <c r="N36" s="222">
        <f t="shared" si="0"/>
        <v>0</v>
      </c>
      <c r="O36" s="234"/>
      <c r="P36" s="192">
        <f>N36+O36</f>
        <v>0</v>
      </c>
      <c r="Q36" s="190"/>
    </row>
    <row r="37" spans="1:17" s="27" customFormat="1" x14ac:dyDescent="0.2">
      <c r="A37" s="2"/>
      <c r="B37" s="464"/>
      <c r="C37" s="464"/>
      <c r="D37" s="464"/>
      <c r="E37" s="464"/>
      <c r="F37" s="464"/>
      <c r="G37" s="464"/>
      <c r="H37" s="155"/>
      <c r="I37" s="155"/>
      <c r="J37" s="151"/>
      <c r="K37" s="245"/>
      <c r="L37" s="152"/>
      <c r="M37" s="26"/>
      <c r="N37" s="218">
        <f t="shared" si="0"/>
        <v>0</v>
      </c>
      <c r="O37" s="234"/>
      <c r="P37" s="192">
        <f t="shared" ref="P37:P55" si="2">N37+O37</f>
        <v>0</v>
      </c>
      <c r="Q37" s="190"/>
    </row>
    <row r="38" spans="1:17" s="27" customFormat="1" x14ac:dyDescent="0.2">
      <c r="A38" s="2"/>
      <c r="B38" s="464"/>
      <c r="C38" s="464"/>
      <c r="D38" s="464"/>
      <c r="E38" s="464"/>
      <c r="F38" s="464"/>
      <c r="G38" s="464"/>
      <c r="H38" s="155"/>
      <c r="I38" s="155"/>
      <c r="J38" s="151"/>
      <c r="K38" s="245"/>
      <c r="L38" s="152"/>
      <c r="M38" s="26"/>
      <c r="N38" s="218">
        <f t="shared" si="0"/>
        <v>0</v>
      </c>
      <c r="O38" s="234"/>
      <c r="P38" s="192">
        <f t="shared" si="2"/>
        <v>0</v>
      </c>
      <c r="Q38" s="190"/>
    </row>
    <row r="39" spans="1:17" s="27" customFormat="1" x14ac:dyDescent="0.2">
      <c r="A39" s="2"/>
      <c r="B39" s="464"/>
      <c r="C39" s="464"/>
      <c r="D39" s="464"/>
      <c r="E39" s="464"/>
      <c r="F39" s="464"/>
      <c r="G39" s="464"/>
      <c r="H39" s="155"/>
      <c r="I39" s="155"/>
      <c r="J39" s="151"/>
      <c r="K39" s="245"/>
      <c r="L39" s="152"/>
      <c r="M39" s="26"/>
      <c r="N39" s="218">
        <f t="shared" si="0"/>
        <v>0</v>
      </c>
      <c r="O39" s="234"/>
      <c r="P39" s="192">
        <f t="shared" si="2"/>
        <v>0</v>
      </c>
      <c r="Q39" s="190"/>
    </row>
    <row r="40" spans="1:17" s="27" customFormat="1" x14ac:dyDescent="0.2">
      <c r="A40" s="2"/>
      <c r="B40" s="464"/>
      <c r="C40" s="464"/>
      <c r="D40" s="464"/>
      <c r="E40" s="464"/>
      <c r="F40" s="464"/>
      <c r="G40" s="464"/>
      <c r="H40" s="155"/>
      <c r="I40" s="155"/>
      <c r="J40" s="151"/>
      <c r="K40" s="245"/>
      <c r="L40" s="152"/>
      <c r="M40" s="26"/>
      <c r="N40" s="218">
        <f t="shared" si="0"/>
        <v>0</v>
      </c>
      <c r="O40" s="234"/>
      <c r="P40" s="192">
        <f t="shared" si="2"/>
        <v>0</v>
      </c>
      <c r="Q40" s="190"/>
    </row>
    <row r="41" spans="1:17" s="37" customFormat="1" ht="15.75" x14ac:dyDescent="0.2">
      <c r="A41" s="2"/>
      <c r="B41" s="464"/>
      <c r="C41" s="464"/>
      <c r="D41" s="464"/>
      <c r="E41" s="464"/>
      <c r="F41" s="464"/>
      <c r="G41" s="464"/>
      <c r="H41" s="155"/>
      <c r="I41" s="155"/>
      <c r="J41" s="151"/>
      <c r="K41" s="245"/>
      <c r="L41" s="152"/>
      <c r="M41" s="26"/>
      <c r="N41" s="218">
        <f t="shared" si="0"/>
        <v>0</v>
      </c>
      <c r="O41" s="234"/>
      <c r="P41" s="192">
        <f t="shared" si="2"/>
        <v>0</v>
      </c>
      <c r="Q41" s="219"/>
    </row>
    <row r="42" spans="1:17" s="29" customFormat="1" x14ac:dyDescent="0.2">
      <c r="A42" s="2"/>
      <c r="B42" s="464"/>
      <c r="C42" s="464"/>
      <c r="D42" s="464"/>
      <c r="E42" s="464"/>
      <c r="F42" s="464"/>
      <c r="G42" s="464"/>
      <c r="H42" s="155"/>
      <c r="I42" s="155"/>
      <c r="J42" s="151"/>
      <c r="K42" s="245"/>
      <c r="L42" s="152"/>
      <c r="M42" s="26"/>
      <c r="N42" s="218">
        <f t="shared" si="0"/>
        <v>0</v>
      </c>
      <c r="O42" s="234"/>
      <c r="P42" s="192">
        <f t="shared" si="2"/>
        <v>0</v>
      </c>
      <c r="Q42" s="190"/>
    </row>
    <row r="43" spans="1:17" s="29" customFormat="1" x14ac:dyDescent="0.2">
      <c r="A43" s="2"/>
      <c r="B43" s="464"/>
      <c r="C43" s="464"/>
      <c r="D43" s="464"/>
      <c r="E43" s="464"/>
      <c r="F43" s="464"/>
      <c r="G43" s="464"/>
      <c r="H43" s="155"/>
      <c r="I43" s="155"/>
      <c r="J43" s="151"/>
      <c r="K43" s="245"/>
      <c r="L43" s="152"/>
      <c r="M43" s="26"/>
      <c r="N43" s="218">
        <f t="shared" si="0"/>
        <v>0</v>
      </c>
      <c r="O43" s="234"/>
      <c r="P43" s="192">
        <f t="shared" si="2"/>
        <v>0</v>
      </c>
      <c r="Q43" s="190"/>
    </row>
    <row r="44" spans="1:17" s="29" customFormat="1" x14ac:dyDescent="0.2">
      <c r="A44" s="2"/>
      <c r="B44" s="464"/>
      <c r="C44" s="464"/>
      <c r="D44" s="464"/>
      <c r="E44" s="464"/>
      <c r="F44" s="464"/>
      <c r="G44" s="464"/>
      <c r="H44" s="155"/>
      <c r="I44" s="155"/>
      <c r="J44" s="151"/>
      <c r="K44" s="245"/>
      <c r="L44" s="152"/>
      <c r="M44" s="26"/>
      <c r="N44" s="218">
        <f t="shared" si="0"/>
        <v>0</v>
      </c>
      <c r="O44" s="234"/>
      <c r="P44" s="192">
        <f t="shared" si="2"/>
        <v>0</v>
      </c>
      <c r="Q44" s="190"/>
    </row>
    <row r="45" spans="1:17" s="29" customFormat="1" x14ac:dyDescent="0.2">
      <c r="A45" s="2"/>
      <c r="B45" s="464"/>
      <c r="C45" s="464"/>
      <c r="D45" s="464"/>
      <c r="E45" s="464"/>
      <c r="F45" s="464"/>
      <c r="G45" s="464"/>
      <c r="H45" s="155"/>
      <c r="I45" s="155"/>
      <c r="J45" s="151"/>
      <c r="K45" s="245"/>
      <c r="L45" s="152"/>
      <c r="M45" s="26"/>
      <c r="N45" s="218">
        <f t="shared" si="0"/>
        <v>0</v>
      </c>
      <c r="O45" s="234"/>
      <c r="P45" s="192">
        <f t="shared" si="2"/>
        <v>0</v>
      </c>
      <c r="Q45" s="190"/>
    </row>
    <row r="46" spans="1:17" s="29" customFormat="1" x14ac:dyDescent="0.2">
      <c r="A46" s="2"/>
      <c r="B46" s="464"/>
      <c r="C46" s="464"/>
      <c r="D46" s="464"/>
      <c r="E46" s="464"/>
      <c r="F46" s="464"/>
      <c r="G46" s="464"/>
      <c r="H46" s="155"/>
      <c r="I46" s="155"/>
      <c r="J46" s="151"/>
      <c r="K46" s="245"/>
      <c r="L46" s="152"/>
      <c r="M46" s="26"/>
      <c r="N46" s="218">
        <f t="shared" si="0"/>
        <v>0</v>
      </c>
      <c r="O46" s="234"/>
      <c r="P46" s="192">
        <f t="shared" si="2"/>
        <v>0</v>
      </c>
      <c r="Q46" s="190"/>
    </row>
    <row r="47" spans="1:17" s="29" customFormat="1" x14ac:dyDescent="0.2">
      <c r="A47" s="2"/>
      <c r="B47" s="464"/>
      <c r="C47" s="464"/>
      <c r="D47" s="464"/>
      <c r="E47" s="464"/>
      <c r="F47" s="464"/>
      <c r="G47" s="464"/>
      <c r="H47" s="155"/>
      <c r="I47" s="155"/>
      <c r="J47" s="151"/>
      <c r="K47" s="245"/>
      <c r="L47" s="152"/>
      <c r="M47" s="26"/>
      <c r="N47" s="218">
        <f t="shared" si="0"/>
        <v>0</v>
      </c>
      <c r="O47" s="234"/>
      <c r="P47" s="192">
        <f t="shared" si="2"/>
        <v>0</v>
      </c>
      <c r="Q47" s="190"/>
    </row>
    <row r="48" spans="1:17" s="29" customFormat="1" x14ac:dyDescent="0.2">
      <c r="A48" s="2"/>
      <c r="B48" s="455"/>
      <c r="C48" s="456"/>
      <c r="D48" s="456"/>
      <c r="E48" s="456"/>
      <c r="F48" s="456"/>
      <c r="G48" s="457"/>
      <c r="H48" s="156"/>
      <c r="I48" s="156"/>
      <c r="J48" s="151"/>
      <c r="K48" s="245"/>
      <c r="L48" s="152"/>
      <c r="M48" s="26"/>
      <c r="N48" s="218">
        <f t="shared" si="0"/>
        <v>0</v>
      </c>
      <c r="O48" s="234"/>
      <c r="P48" s="192">
        <f t="shared" si="2"/>
        <v>0</v>
      </c>
      <c r="Q48" s="190"/>
    </row>
    <row r="49" spans="1:17" s="25" customFormat="1" ht="15.75" x14ac:dyDescent="0.2">
      <c r="A49" s="2"/>
      <c r="B49" s="455"/>
      <c r="C49" s="456"/>
      <c r="D49" s="456"/>
      <c r="E49" s="456"/>
      <c r="F49" s="456"/>
      <c r="G49" s="457"/>
      <c r="H49" s="156"/>
      <c r="I49" s="156"/>
      <c r="J49" s="151"/>
      <c r="K49" s="245"/>
      <c r="L49" s="152"/>
      <c r="M49" s="26"/>
      <c r="N49" s="218">
        <f t="shared" si="0"/>
        <v>0</v>
      </c>
      <c r="O49" s="234"/>
      <c r="P49" s="192">
        <f t="shared" si="2"/>
        <v>0</v>
      </c>
      <c r="Q49" s="219"/>
    </row>
    <row r="50" spans="1:17" s="29" customFormat="1" x14ac:dyDescent="0.2">
      <c r="A50" s="2"/>
      <c r="B50" s="455"/>
      <c r="C50" s="456"/>
      <c r="D50" s="456"/>
      <c r="E50" s="456"/>
      <c r="F50" s="456"/>
      <c r="G50" s="457"/>
      <c r="H50" s="156"/>
      <c r="I50" s="156"/>
      <c r="J50" s="151"/>
      <c r="K50" s="245"/>
      <c r="L50" s="152"/>
      <c r="M50" s="26"/>
      <c r="N50" s="218">
        <f t="shared" si="0"/>
        <v>0</v>
      </c>
      <c r="O50" s="234"/>
      <c r="P50" s="192">
        <f t="shared" si="2"/>
        <v>0</v>
      </c>
      <c r="Q50" s="190"/>
    </row>
    <row r="51" spans="1:17" s="29" customFormat="1" x14ac:dyDescent="0.2">
      <c r="A51" s="2"/>
      <c r="B51" s="464"/>
      <c r="C51" s="464"/>
      <c r="D51" s="464"/>
      <c r="E51" s="464"/>
      <c r="F51" s="464"/>
      <c r="G51" s="464"/>
      <c r="H51" s="155"/>
      <c r="I51" s="155"/>
      <c r="J51" s="151"/>
      <c r="K51" s="245"/>
      <c r="L51" s="152"/>
      <c r="M51" s="26"/>
      <c r="N51" s="218">
        <f t="shared" si="0"/>
        <v>0</v>
      </c>
      <c r="O51" s="234"/>
      <c r="P51" s="192">
        <f t="shared" si="2"/>
        <v>0</v>
      </c>
      <c r="Q51" s="190"/>
    </row>
    <row r="52" spans="1:17" s="29" customFormat="1" x14ac:dyDescent="0.2">
      <c r="A52" s="2"/>
      <c r="B52" s="464"/>
      <c r="C52" s="464"/>
      <c r="D52" s="464"/>
      <c r="E52" s="464"/>
      <c r="F52" s="464"/>
      <c r="G52" s="464"/>
      <c r="H52" s="155"/>
      <c r="I52" s="155"/>
      <c r="J52" s="151"/>
      <c r="K52" s="245"/>
      <c r="L52" s="152"/>
      <c r="M52" s="26"/>
      <c r="N52" s="218">
        <f t="shared" si="0"/>
        <v>0</v>
      </c>
      <c r="O52" s="234"/>
      <c r="P52" s="192">
        <f t="shared" si="2"/>
        <v>0</v>
      </c>
      <c r="Q52" s="190"/>
    </row>
    <row r="53" spans="1:17" s="29" customFormat="1" x14ac:dyDescent="0.2">
      <c r="A53" s="2"/>
      <c r="B53" s="464"/>
      <c r="C53" s="464"/>
      <c r="D53" s="464"/>
      <c r="E53" s="464"/>
      <c r="F53" s="464"/>
      <c r="G53" s="464"/>
      <c r="H53" s="155"/>
      <c r="I53" s="155"/>
      <c r="J53" s="151"/>
      <c r="K53" s="245"/>
      <c r="L53" s="152"/>
      <c r="M53" s="26"/>
      <c r="N53" s="218">
        <f t="shared" si="0"/>
        <v>0</v>
      </c>
      <c r="O53" s="234"/>
      <c r="P53" s="192">
        <f t="shared" si="2"/>
        <v>0</v>
      </c>
      <c r="Q53" s="190"/>
    </row>
    <row r="54" spans="1:17" s="29" customFormat="1" x14ac:dyDescent="0.2">
      <c r="A54" s="2"/>
      <c r="B54" s="464"/>
      <c r="C54" s="464"/>
      <c r="D54" s="464"/>
      <c r="E54" s="464"/>
      <c r="F54" s="464"/>
      <c r="G54" s="464"/>
      <c r="H54" s="153"/>
      <c r="I54" s="153"/>
      <c r="J54" s="151"/>
      <c r="K54" s="245"/>
      <c r="L54" s="152"/>
      <c r="M54" s="26"/>
      <c r="N54" s="218">
        <f t="shared" si="0"/>
        <v>0</v>
      </c>
      <c r="O54" s="234"/>
      <c r="P54" s="192">
        <f t="shared" si="2"/>
        <v>0</v>
      </c>
      <c r="Q54" s="190"/>
    </row>
    <row r="55" spans="1:17" s="29" customFormat="1" x14ac:dyDescent="0.2">
      <c r="A55" s="2"/>
      <c r="B55" s="464"/>
      <c r="C55" s="464"/>
      <c r="D55" s="464"/>
      <c r="E55" s="464"/>
      <c r="F55" s="464"/>
      <c r="G55" s="464"/>
      <c r="H55" s="153"/>
      <c r="I55" s="153"/>
      <c r="J55" s="151"/>
      <c r="K55" s="245"/>
      <c r="L55" s="152"/>
      <c r="M55" s="26"/>
      <c r="N55" s="220">
        <f t="shared" si="0"/>
        <v>0</v>
      </c>
      <c r="O55" s="234"/>
      <c r="P55" s="192">
        <f t="shared" si="2"/>
        <v>0</v>
      </c>
      <c r="Q55" s="190"/>
    </row>
    <row r="56" spans="1:17" s="29" customFormat="1" ht="39" customHeight="1" x14ac:dyDescent="0.2">
      <c r="A56" s="31">
        <v>3</v>
      </c>
      <c r="B56" s="479" t="s">
        <v>7</v>
      </c>
      <c r="C56" s="480"/>
      <c r="D56" s="480"/>
      <c r="E56" s="480"/>
      <c r="F56" s="480"/>
      <c r="G56" s="481"/>
      <c r="H56" s="36"/>
      <c r="I56" s="36"/>
      <c r="J56" s="33">
        <f>SUM(J57:J86)</f>
        <v>0</v>
      </c>
      <c r="K56" s="33"/>
      <c r="L56" s="34"/>
      <c r="M56" s="34"/>
      <c r="N56" s="33">
        <f>SUM(N57:N86)</f>
        <v>0</v>
      </c>
      <c r="O56" s="221">
        <f>SUM(O57:O86)</f>
        <v>0</v>
      </c>
      <c r="P56" s="33">
        <f>N56+O56</f>
        <v>0</v>
      </c>
      <c r="Q56" s="34"/>
    </row>
    <row r="57" spans="1:17" s="29" customFormat="1" x14ac:dyDescent="0.2">
      <c r="A57" s="2"/>
      <c r="B57" s="455"/>
      <c r="C57" s="456"/>
      <c r="D57" s="456"/>
      <c r="E57" s="456"/>
      <c r="F57" s="456"/>
      <c r="G57" s="457"/>
      <c r="H57" s="155"/>
      <c r="I57" s="155"/>
      <c r="J57" s="151"/>
      <c r="K57" s="245"/>
      <c r="L57" s="152"/>
      <c r="M57" s="26"/>
      <c r="N57" s="222">
        <f t="shared" si="0"/>
        <v>0</v>
      </c>
      <c r="O57" s="234"/>
      <c r="P57" s="192">
        <f>N57+O57</f>
        <v>0</v>
      </c>
      <c r="Q57" s="190"/>
    </row>
    <row r="58" spans="1:17" s="29" customFormat="1" x14ac:dyDescent="0.2">
      <c r="A58" s="2"/>
      <c r="B58" s="455"/>
      <c r="C58" s="456"/>
      <c r="D58" s="456"/>
      <c r="E58" s="456"/>
      <c r="F58" s="456"/>
      <c r="G58" s="457"/>
      <c r="H58" s="155"/>
      <c r="I58" s="155"/>
      <c r="J58" s="151"/>
      <c r="K58" s="245"/>
      <c r="L58" s="152"/>
      <c r="M58" s="26"/>
      <c r="N58" s="218">
        <f t="shared" si="0"/>
        <v>0</v>
      </c>
      <c r="O58" s="234"/>
      <c r="P58" s="192">
        <f t="shared" ref="P58:P86" si="3">N58+O58</f>
        <v>0</v>
      </c>
      <c r="Q58" s="190"/>
    </row>
    <row r="59" spans="1:17" s="29" customFormat="1" x14ac:dyDescent="0.2">
      <c r="A59" s="2"/>
      <c r="B59" s="455"/>
      <c r="C59" s="456"/>
      <c r="D59" s="456"/>
      <c r="E59" s="456"/>
      <c r="F59" s="456"/>
      <c r="G59" s="457"/>
      <c r="H59" s="155"/>
      <c r="I59" s="155"/>
      <c r="J59" s="151"/>
      <c r="K59" s="245"/>
      <c r="L59" s="152"/>
      <c r="M59" s="26"/>
      <c r="N59" s="218">
        <f t="shared" si="0"/>
        <v>0</v>
      </c>
      <c r="O59" s="234"/>
      <c r="P59" s="192">
        <f t="shared" si="3"/>
        <v>0</v>
      </c>
      <c r="Q59" s="190"/>
    </row>
    <row r="60" spans="1:17" s="29" customFormat="1" x14ac:dyDescent="0.2">
      <c r="A60" s="2"/>
      <c r="B60" s="455"/>
      <c r="C60" s="456"/>
      <c r="D60" s="456"/>
      <c r="E60" s="456"/>
      <c r="F60" s="456"/>
      <c r="G60" s="457"/>
      <c r="H60" s="155"/>
      <c r="I60" s="155"/>
      <c r="J60" s="151"/>
      <c r="K60" s="245"/>
      <c r="L60" s="152"/>
      <c r="M60" s="26"/>
      <c r="N60" s="218">
        <f t="shared" si="0"/>
        <v>0</v>
      </c>
      <c r="O60" s="234"/>
      <c r="P60" s="192">
        <f t="shared" si="3"/>
        <v>0</v>
      </c>
      <c r="Q60" s="190"/>
    </row>
    <row r="61" spans="1:17" s="29" customFormat="1" x14ac:dyDescent="0.2">
      <c r="A61" s="2"/>
      <c r="B61" s="455"/>
      <c r="C61" s="456"/>
      <c r="D61" s="456"/>
      <c r="E61" s="456"/>
      <c r="F61" s="456"/>
      <c r="G61" s="457"/>
      <c r="H61" s="155"/>
      <c r="I61" s="155"/>
      <c r="J61" s="151"/>
      <c r="K61" s="245"/>
      <c r="L61" s="152"/>
      <c r="M61" s="26"/>
      <c r="N61" s="218">
        <f t="shared" si="0"/>
        <v>0</v>
      </c>
      <c r="O61" s="234"/>
      <c r="P61" s="192">
        <f t="shared" si="3"/>
        <v>0</v>
      </c>
      <c r="Q61" s="190"/>
    </row>
    <row r="62" spans="1:17" s="29" customFormat="1" x14ac:dyDescent="0.2">
      <c r="A62" s="2"/>
      <c r="B62" s="455"/>
      <c r="C62" s="456"/>
      <c r="D62" s="456"/>
      <c r="E62" s="456"/>
      <c r="F62" s="456"/>
      <c r="G62" s="457"/>
      <c r="H62" s="155"/>
      <c r="I62" s="155"/>
      <c r="J62" s="151"/>
      <c r="K62" s="245"/>
      <c r="L62" s="152"/>
      <c r="M62" s="26"/>
      <c r="N62" s="218">
        <f t="shared" si="0"/>
        <v>0</v>
      </c>
      <c r="O62" s="234"/>
      <c r="P62" s="192">
        <f t="shared" si="3"/>
        <v>0</v>
      </c>
      <c r="Q62" s="190"/>
    </row>
    <row r="63" spans="1:17" s="37" customFormat="1" ht="15.75" x14ac:dyDescent="0.2">
      <c r="A63" s="2"/>
      <c r="B63" s="455"/>
      <c r="C63" s="456"/>
      <c r="D63" s="456"/>
      <c r="E63" s="456"/>
      <c r="F63" s="456"/>
      <c r="G63" s="457"/>
      <c r="H63" s="155"/>
      <c r="I63" s="155"/>
      <c r="J63" s="151"/>
      <c r="K63" s="245"/>
      <c r="L63" s="152"/>
      <c r="M63" s="26"/>
      <c r="N63" s="218">
        <f t="shared" si="0"/>
        <v>0</v>
      </c>
      <c r="O63" s="234"/>
      <c r="P63" s="192">
        <f t="shared" si="3"/>
        <v>0</v>
      </c>
      <c r="Q63" s="219"/>
    </row>
    <row r="64" spans="1:17" s="25" customFormat="1" ht="15.75" x14ac:dyDescent="0.2">
      <c r="A64" s="2"/>
      <c r="B64" s="455"/>
      <c r="C64" s="456"/>
      <c r="D64" s="456"/>
      <c r="E64" s="456"/>
      <c r="F64" s="456"/>
      <c r="G64" s="457"/>
      <c r="H64" s="155"/>
      <c r="I64" s="155"/>
      <c r="J64" s="151"/>
      <c r="K64" s="245"/>
      <c r="L64" s="152"/>
      <c r="M64" s="26"/>
      <c r="N64" s="218">
        <f t="shared" si="0"/>
        <v>0</v>
      </c>
      <c r="O64" s="234"/>
      <c r="P64" s="192">
        <f t="shared" si="3"/>
        <v>0</v>
      </c>
      <c r="Q64" s="219"/>
    </row>
    <row r="65" spans="1:17" s="8" customFormat="1" x14ac:dyDescent="0.2">
      <c r="A65" s="2"/>
      <c r="B65" s="455"/>
      <c r="C65" s="456"/>
      <c r="D65" s="456"/>
      <c r="E65" s="456"/>
      <c r="F65" s="456"/>
      <c r="G65" s="457"/>
      <c r="H65" s="155"/>
      <c r="I65" s="155"/>
      <c r="J65" s="151"/>
      <c r="K65" s="245"/>
      <c r="L65" s="152"/>
      <c r="M65" s="26"/>
      <c r="N65" s="218">
        <f t="shared" si="0"/>
        <v>0</v>
      </c>
      <c r="O65" s="234"/>
      <c r="P65" s="192">
        <f t="shared" si="3"/>
        <v>0</v>
      </c>
      <c r="Q65" s="30"/>
    </row>
    <row r="66" spans="1:17" s="25" customFormat="1" ht="15.75" x14ac:dyDescent="0.2">
      <c r="A66" s="2"/>
      <c r="B66" s="455"/>
      <c r="C66" s="456"/>
      <c r="D66" s="456"/>
      <c r="E66" s="456"/>
      <c r="F66" s="456"/>
      <c r="G66" s="457"/>
      <c r="H66" s="155"/>
      <c r="I66" s="155"/>
      <c r="J66" s="151"/>
      <c r="K66" s="245"/>
      <c r="L66" s="152"/>
      <c r="M66" s="26"/>
      <c r="N66" s="218">
        <f t="shared" si="0"/>
        <v>0</v>
      </c>
      <c r="O66" s="234"/>
      <c r="P66" s="192">
        <f t="shared" si="3"/>
        <v>0</v>
      </c>
      <c r="Q66" s="219"/>
    </row>
    <row r="67" spans="1:17" s="29" customFormat="1" x14ac:dyDescent="0.2">
      <c r="A67" s="2"/>
      <c r="B67" s="455"/>
      <c r="C67" s="456"/>
      <c r="D67" s="456"/>
      <c r="E67" s="456"/>
      <c r="F67" s="456"/>
      <c r="G67" s="457"/>
      <c r="H67" s="155"/>
      <c r="I67" s="155"/>
      <c r="J67" s="151"/>
      <c r="K67" s="245"/>
      <c r="L67" s="152"/>
      <c r="M67" s="26"/>
      <c r="N67" s="218">
        <f t="shared" si="0"/>
        <v>0</v>
      </c>
      <c r="O67" s="234"/>
      <c r="P67" s="192">
        <f t="shared" si="3"/>
        <v>0</v>
      </c>
      <c r="Q67" s="190"/>
    </row>
    <row r="68" spans="1:17" s="25" customFormat="1" ht="15.75" x14ac:dyDescent="0.2">
      <c r="A68" s="2"/>
      <c r="B68" s="455"/>
      <c r="C68" s="456"/>
      <c r="D68" s="456"/>
      <c r="E68" s="456"/>
      <c r="F68" s="456"/>
      <c r="G68" s="457"/>
      <c r="H68" s="155"/>
      <c r="I68" s="155"/>
      <c r="J68" s="151"/>
      <c r="K68" s="245"/>
      <c r="L68" s="152"/>
      <c r="M68" s="26"/>
      <c r="N68" s="218">
        <f t="shared" si="0"/>
        <v>0</v>
      </c>
      <c r="O68" s="234"/>
      <c r="P68" s="192">
        <f t="shared" si="3"/>
        <v>0</v>
      </c>
      <c r="Q68" s="219"/>
    </row>
    <row r="69" spans="1:17" s="29" customFormat="1" x14ac:dyDescent="0.2">
      <c r="A69" s="2"/>
      <c r="B69" s="455"/>
      <c r="C69" s="456"/>
      <c r="D69" s="456"/>
      <c r="E69" s="456"/>
      <c r="F69" s="456"/>
      <c r="G69" s="457"/>
      <c r="H69" s="155"/>
      <c r="I69" s="155"/>
      <c r="J69" s="151"/>
      <c r="K69" s="245"/>
      <c r="L69" s="152"/>
      <c r="M69" s="26"/>
      <c r="N69" s="218">
        <f t="shared" si="0"/>
        <v>0</v>
      </c>
      <c r="O69" s="234"/>
      <c r="P69" s="192">
        <f t="shared" si="3"/>
        <v>0</v>
      </c>
      <c r="Q69" s="190"/>
    </row>
    <row r="70" spans="1:17" s="29" customFormat="1" x14ac:dyDescent="0.2">
      <c r="A70" s="2"/>
      <c r="B70" s="455"/>
      <c r="C70" s="456"/>
      <c r="D70" s="456"/>
      <c r="E70" s="456"/>
      <c r="F70" s="456"/>
      <c r="G70" s="457"/>
      <c r="H70" s="155"/>
      <c r="I70" s="155"/>
      <c r="J70" s="151"/>
      <c r="K70" s="245"/>
      <c r="L70" s="152"/>
      <c r="M70" s="26"/>
      <c r="N70" s="218">
        <f t="shared" ref="N70:N132" si="4">IF(M70="Yes",J70,0)</f>
        <v>0</v>
      </c>
      <c r="O70" s="234"/>
      <c r="P70" s="192">
        <f t="shared" si="3"/>
        <v>0</v>
      </c>
      <c r="Q70" s="190"/>
    </row>
    <row r="71" spans="1:17" s="29" customFormat="1" x14ac:dyDescent="0.2">
      <c r="A71" s="2"/>
      <c r="B71" s="455"/>
      <c r="C71" s="456"/>
      <c r="D71" s="456"/>
      <c r="E71" s="456"/>
      <c r="F71" s="456"/>
      <c r="G71" s="457"/>
      <c r="H71" s="155"/>
      <c r="I71" s="155"/>
      <c r="J71" s="151"/>
      <c r="K71" s="245"/>
      <c r="L71" s="152"/>
      <c r="M71" s="26"/>
      <c r="N71" s="218">
        <f t="shared" si="4"/>
        <v>0</v>
      </c>
      <c r="O71" s="234"/>
      <c r="P71" s="192">
        <f t="shared" si="3"/>
        <v>0</v>
      </c>
      <c r="Q71" s="190"/>
    </row>
    <row r="72" spans="1:17" s="29" customFormat="1" x14ac:dyDescent="0.2">
      <c r="A72" s="2"/>
      <c r="B72" s="455"/>
      <c r="C72" s="456"/>
      <c r="D72" s="456"/>
      <c r="E72" s="456"/>
      <c r="F72" s="456"/>
      <c r="G72" s="457"/>
      <c r="H72" s="155"/>
      <c r="I72" s="155"/>
      <c r="J72" s="151"/>
      <c r="K72" s="245"/>
      <c r="L72" s="152"/>
      <c r="M72" s="26"/>
      <c r="N72" s="218">
        <f t="shared" si="4"/>
        <v>0</v>
      </c>
      <c r="O72" s="234"/>
      <c r="P72" s="192">
        <f t="shared" si="3"/>
        <v>0</v>
      </c>
      <c r="Q72" s="190"/>
    </row>
    <row r="73" spans="1:17" s="29" customFormat="1" x14ac:dyDescent="0.2">
      <c r="A73" s="2"/>
      <c r="B73" s="455"/>
      <c r="C73" s="456"/>
      <c r="D73" s="456"/>
      <c r="E73" s="456"/>
      <c r="F73" s="456"/>
      <c r="G73" s="457"/>
      <c r="H73" s="155"/>
      <c r="I73" s="155"/>
      <c r="J73" s="151"/>
      <c r="K73" s="245"/>
      <c r="L73" s="152"/>
      <c r="M73" s="26"/>
      <c r="N73" s="218">
        <f t="shared" si="4"/>
        <v>0</v>
      </c>
      <c r="O73" s="234"/>
      <c r="P73" s="192">
        <f t="shared" si="3"/>
        <v>0</v>
      </c>
      <c r="Q73" s="190"/>
    </row>
    <row r="74" spans="1:17" s="25" customFormat="1" ht="15.75" x14ac:dyDescent="0.2">
      <c r="A74" s="2"/>
      <c r="B74" s="455"/>
      <c r="C74" s="456"/>
      <c r="D74" s="456"/>
      <c r="E74" s="456"/>
      <c r="F74" s="456"/>
      <c r="G74" s="457"/>
      <c r="H74" s="155"/>
      <c r="I74" s="155"/>
      <c r="J74" s="151"/>
      <c r="K74" s="245"/>
      <c r="L74" s="152"/>
      <c r="M74" s="26"/>
      <c r="N74" s="218">
        <f t="shared" si="4"/>
        <v>0</v>
      </c>
      <c r="O74" s="234"/>
      <c r="P74" s="192">
        <f t="shared" si="3"/>
        <v>0</v>
      </c>
      <c r="Q74" s="219"/>
    </row>
    <row r="75" spans="1:17" s="29" customFormat="1" x14ac:dyDescent="0.2">
      <c r="A75" s="2"/>
      <c r="B75" s="455"/>
      <c r="C75" s="456"/>
      <c r="D75" s="456"/>
      <c r="E75" s="456"/>
      <c r="F75" s="456"/>
      <c r="G75" s="457"/>
      <c r="H75" s="155"/>
      <c r="I75" s="155"/>
      <c r="J75" s="151"/>
      <c r="K75" s="245"/>
      <c r="L75" s="152"/>
      <c r="M75" s="26"/>
      <c r="N75" s="218">
        <f t="shared" si="4"/>
        <v>0</v>
      </c>
      <c r="O75" s="234"/>
      <c r="P75" s="192">
        <f t="shared" si="3"/>
        <v>0</v>
      </c>
      <c r="Q75" s="190"/>
    </row>
    <row r="76" spans="1:17" s="29" customFormat="1" x14ac:dyDescent="0.2">
      <c r="A76" s="2"/>
      <c r="B76" s="455"/>
      <c r="C76" s="456"/>
      <c r="D76" s="456"/>
      <c r="E76" s="456"/>
      <c r="F76" s="456"/>
      <c r="G76" s="457"/>
      <c r="H76" s="155"/>
      <c r="I76" s="155"/>
      <c r="J76" s="151"/>
      <c r="K76" s="245"/>
      <c r="L76" s="152"/>
      <c r="M76" s="26"/>
      <c r="N76" s="218">
        <f t="shared" si="4"/>
        <v>0</v>
      </c>
      <c r="O76" s="234"/>
      <c r="P76" s="192">
        <f t="shared" si="3"/>
        <v>0</v>
      </c>
      <c r="Q76" s="190"/>
    </row>
    <row r="77" spans="1:17" s="29" customFormat="1" x14ac:dyDescent="0.2">
      <c r="A77" s="2"/>
      <c r="B77" s="455"/>
      <c r="C77" s="456"/>
      <c r="D77" s="456"/>
      <c r="E77" s="456"/>
      <c r="F77" s="456"/>
      <c r="G77" s="457"/>
      <c r="H77" s="155"/>
      <c r="I77" s="155"/>
      <c r="J77" s="151"/>
      <c r="K77" s="245"/>
      <c r="L77" s="152"/>
      <c r="M77" s="26"/>
      <c r="N77" s="218">
        <f t="shared" si="4"/>
        <v>0</v>
      </c>
      <c r="O77" s="234"/>
      <c r="P77" s="192">
        <f t="shared" si="3"/>
        <v>0</v>
      </c>
      <c r="Q77" s="190"/>
    </row>
    <row r="78" spans="1:17" s="29" customFormat="1" x14ac:dyDescent="0.2">
      <c r="A78" s="2"/>
      <c r="B78" s="455"/>
      <c r="C78" s="456"/>
      <c r="D78" s="456"/>
      <c r="E78" s="456"/>
      <c r="F78" s="456"/>
      <c r="G78" s="457"/>
      <c r="H78" s="155"/>
      <c r="I78" s="155"/>
      <c r="J78" s="151"/>
      <c r="K78" s="245"/>
      <c r="L78" s="152"/>
      <c r="M78" s="26"/>
      <c r="N78" s="218">
        <f t="shared" si="4"/>
        <v>0</v>
      </c>
      <c r="O78" s="234"/>
      <c r="P78" s="192">
        <f t="shared" si="3"/>
        <v>0</v>
      </c>
      <c r="Q78" s="190"/>
    </row>
    <row r="79" spans="1:17" s="25" customFormat="1" ht="15.75" x14ac:dyDescent="0.2">
      <c r="A79" s="2"/>
      <c r="B79" s="455"/>
      <c r="C79" s="456"/>
      <c r="D79" s="456"/>
      <c r="E79" s="456"/>
      <c r="F79" s="456"/>
      <c r="G79" s="457"/>
      <c r="H79" s="155"/>
      <c r="I79" s="155"/>
      <c r="J79" s="151"/>
      <c r="K79" s="245"/>
      <c r="L79" s="152"/>
      <c r="M79" s="26"/>
      <c r="N79" s="218">
        <f t="shared" si="4"/>
        <v>0</v>
      </c>
      <c r="O79" s="234"/>
      <c r="P79" s="192">
        <f t="shared" si="3"/>
        <v>0</v>
      </c>
      <c r="Q79" s="219"/>
    </row>
    <row r="80" spans="1:17" s="29" customFormat="1" x14ac:dyDescent="0.2">
      <c r="A80" s="2"/>
      <c r="B80" s="455"/>
      <c r="C80" s="456"/>
      <c r="D80" s="456"/>
      <c r="E80" s="456"/>
      <c r="F80" s="456"/>
      <c r="G80" s="457"/>
      <c r="H80" s="155"/>
      <c r="I80" s="155"/>
      <c r="J80" s="151"/>
      <c r="K80" s="245"/>
      <c r="L80" s="152"/>
      <c r="M80" s="26"/>
      <c r="N80" s="218">
        <f t="shared" si="4"/>
        <v>0</v>
      </c>
      <c r="O80" s="234"/>
      <c r="P80" s="192">
        <f t="shared" si="3"/>
        <v>0</v>
      </c>
      <c r="Q80" s="190"/>
    </row>
    <row r="81" spans="1:17" s="29" customFormat="1" x14ac:dyDescent="0.2">
      <c r="A81" s="2"/>
      <c r="B81" s="455"/>
      <c r="C81" s="456"/>
      <c r="D81" s="456"/>
      <c r="E81" s="456"/>
      <c r="F81" s="456"/>
      <c r="G81" s="457"/>
      <c r="H81" s="155"/>
      <c r="I81" s="155"/>
      <c r="J81" s="151"/>
      <c r="K81" s="245"/>
      <c r="L81" s="152"/>
      <c r="M81" s="26"/>
      <c r="N81" s="218">
        <f t="shared" si="4"/>
        <v>0</v>
      </c>
      <c r="O81" s="234"/>
      <c r="P81" s="192">
        <f t="shared" si="3"/>
        <v>0</v>
      </c>
      <c r="Q81" s="190"/>
    </row>
    <row r="82" spans="1:17" s="29" customFormat="1" x14ac:dyDescent="0.2">
      <c r="A82" s="2"/>
      <c r="B82" s="455"/>
      <c r="C82" s="456"/>
      <c r="D82" s="456"/>
      <c r="E82" s="456"/>
      <c r="F82" s="456"/>
      <c r="G82" s="457"/>
      <c r="H82" s="155"/>
      <c r="I82" s="155"/>
      <c r="J82" s="151"/>
      <c r="K82" s="245"/>
      <c r="L82" s="152"/>
      <c r="M82" s="26"/>
      <c r="N82" s="218">
        <f t="shared" si="4"/>
        <v>0</v>
      </c>
      <c r="O82" s="234"/>
      <c r="P82" s="192">
        <f t="shared" si="3"/>
        <v>0</v>
      </c>
      <c r="Q82" s="190"/>
    </row>
    <row r="83" spans="1:17" s="25" customFormat="1" ht="15.75" x14ac:dyDescent="0.2">
      <c r="A83" s="2"/>
      <c r="B83" s="455"/>
      <c r="C83" s="456"/>
      <c r="D83" s="456"/>
      <c r="E83" s="456"/>
      <c r="F83" s="456"/>
      <c r="G83" s="457"/>
      <c r="H83" s="155"/>
      <c r="I83" s="155"/>
      <c r="J83" s="151"/>
      <c r="K83" s="245"/>
      <c r="L83" s="152"/>
      <c r="M83" s="26"/>
      <c r="N83" s="218">
        <f t="shared" si="4"/>
        <v>0</v>
      </c>
      <c r="O83" s="234"/>
      <c r="P83" s="192">
        <f t="shared" si="3"/>
        <v>0</v>
      </c>
      <c r="Q83" s="219"/>
    </row>
    <row r="84" spans="1:17" s="25" customFormat="1" ht="15.75" x14ac:dyDescent="0.2">
      <c r="A84" s="2"/>
      <c r="B84" s="455"/>
      <c r="C84" s="456"/>
      <c r="D84" s="456"/>
      <c r="E84" s="456"/>
      <c r="F84" s="456"/>
      <c r="G84" s="457"/>
      <c r="H84" s="155"/>
      <c r="I84" s="155"/>
      <c r="J84" s="151"/>
      <c r="K84" s="245"/>
      <c r="L84" s="152"/>
      <c r="M84" s="26"/>
      <c r="N84" s="218">
        <f t="shared" si="4"/>
        <v>0</v>
      </c>
      <c r="O84" s="234"/>
      <c r="P84" s="192">
        <f t="shared" si="3"/>
        <v>0</v>
      </c>
      <c r="Q84" s="219"/>
    </row>
    <row r="85" spans="1:17" s="27" customFormat="1" x14ac:dyDescent="0.2">
      <c r="A85" s="2"/>
      <c r="B85" s="455"/>
      <c r="C85" s="456"/>
      <c r="D85" s="456"/>
      <c r="E85" s="456"/>
      <c r="F85" s="456"/>
      <c r="G85" s="457"/>
      <c r="H85" s="155"/>
      <c r="I85" s="155"/>
      <c r="J85" s="151"/>
      <c r="K85" s="245"/>
      <c r="L85" s="152"/>
      <c r="M85" s="26"/>
      <c r="N85" s="218">
        <f t="shared" si="4"/>
        <v>0</v>
      </c>
      <c r="O85" s="234"/>
      <c r="P85" s="192">
        <f t="shared" si="3"/>
        <v>0</v>
      </c>
      <c r="Q85" s="190"/>
    </row>
    <row r="86" spans="1:17" s="27" customFormat="1" x14ac:dyDescent="0.2">
      <c r="A86" s="2"/>
      <c r="B86" s="455"/>
      <c r="C86" s="456"/>
      <c r="D86" s="456"/>
      <c r="E86" s="456"/>
      <c r="F86" s="456"/>
      <c r="G86" s="457"/>
      <c r="H86" s="155"/>
      <c r="I86" s="155"/>
      <c r="J86" s="151"/>
      <c r="K86" s="245"/>
      <c r="L86" s="152"/>
      <c r="M86" s="26"/>
      <c r="N86" s="220">
        <f t="shared" si="4"/>
        <v>0</v>
      </c>
      <c r="O86" s="234"/>
      <c r="P86" s="192">
        <f t="shared" si="3"/>
        <v>0</v>
      </c>
      <c r="Q86" s="190"/>
    </row>
    <row r="87" spans="1:17" s="25" customFormat="1" ht="39" customHeight="1" x14ac:dyDescent="0.2">
      <c r="A87" s="38">
        <v>4</v>
      </c>
      <c r="B87" s="497" t="s">
        <v>4</v>
      </c>
      <c r="C87" s="498"/>
      <c r="D87" s="498"/>
      <c r="E87" s="498"/>
      <c r="F87" s="498"/>
      <c r="G87" s="499"/>
      <c r="H87" s="39"/>
      <c r="I87" s="39"/>
      <c r="J87" s="40">
        <f>J88+J109+J130</f>
        <v>0</v>
      </c>
      <c r="K87" s="40"/>
      <c r="L87" s="41"/>
      <c r="M87" s="34"/>
      <c r="N87" s="33">
        <f>SUM(N88:N151)</f>
        <v>0</v>
      </c>
      <c r="O87" s="221">
        <f>SUM(O88:O151)</f>
        <v>0</v>
      </c>
      <c r="P87" s="33">
        <f>N87+O87</f>
        <v>0</v>
      </c>
      <c r="Q87" s="34"/>
    </row>
    <row r="88" spans="1:17" s="27" customFormat="1" ht="39" customHeight="1" x14ac:dyDescent="0.2">
      <c r="A88" s="18" t="s">
        <v>5</v>
      </c>
      <c r="B88" s="476" t="s">
        <v>16</v>
      </c>
      <c r="C88" s="477"/>
      <c r="D88" s="477"/>
      <c r="E88" s="477"/>
      <c r="F88" s="477"/>
      <c r="G88" s="478"/>
      <c r="H88" s="19"/>
      <c r="I88" s="19"/>
      <c r="J88" s="22">
        <f>SUM(J89:J108)</f>
        <v>0</v>
      </c>
      <c r="K88" s="22"/>
      <c r="L88" s="23"/>
      <c r="M88" s="23"/>
      <c r="N88" s="23"/>
      <c r="O88" s="235"/>
      <c r="P88" s="23"/>
      <c r="Q88" s="23"/>
    </row>
    <row r="89" spans="1:17" s="27" customFormat="1" x14ac:dyDescent="0.2">
      <c r="A89" s="2"/>
      <c r="B89" s="473"/>
      <c r="C89" s="474"/>
      <c r="D89" s="474"/>
      <c r="E89" s="474"/>
      <c r="F89" s="474"/>
      <c r="G89" s="475"/>
      <c r="H89" s="157"/>
      <c r="I89" s="157"/>
      <c r="J89" s="151"/>
      <c r="K89" s="321"/>
      <c r="L89" s="152"/>
      <c r="M89" s="26"/>
      <c r="N89" s="218">
        <f t="shared" si="4"/>
        <v>0</v>
      </c>
      <c r="O89" s="234"/>
      <c r="P89" s="190">
        <f>N89+O89</f>
        <v>0</v>
      </c>
      <c r="Q89" s="190"/>
    </row>
    <row r="90" spans="1:17" s="27" customFormat="1" x14ac:dyDescent="0.2">
      <c r="A90" s="2"/>
      <c r="B90" s="473"/>
      <c r="C90" s="474"/>
      <c r="D90" s="474"/>
      <c r="E90" s="474"/>
      <c r="F90" s="474"/>
      <c r="G90" s="475"/>
      <c r="H90" s="157"/>
      <c r="I90" s="157"/>
      <c r="J90" s="151"/>
      <c r="K90" s="321"/>
      <c r="L90" s="152"/>
      <c r="M90" s="26"/>
      <c r="N90" s="218">
        <f t="shared" si="4"/>
        <v>0</v>
      </c>
      <c r="O90" s="234"/>
      <c r="P90" s="190">
        <f t="shared" ref="P90:P108" si="5">N90+O90</f>
        <v>0</v>
      </c>
      <c r="Q90" s="190"/>
    </row>
    <row r="91" spans="1:17" s="27" customFormat="1" x14ac:dyDescent="0.2">
      <c r="A91" s="2"/>
      <c r="B91" s="455"/>
      <c r="C91" s="456"/>
      <c r="D91" s="456"/>
      <c r="E91" s="456"/>
      <c r="F91" s="456"/>
      <c r="G91" s="457"/>
      <c r="H91" s="155"/>
      <c r="I91" s="155"/>
      <c r="J91" s="151"/>
      <c r="K91" s="321"/>
      <c r="L91" s="152"/>
      <c r="M91" s="26"/>
      <c r="N91" s="218">
        <f t="shared" si="4"/>
        <v>0</v>
      </c>
      <c r="O91" s="234"/>
      <c r="P91" s="190">
        <f t="shared" si="5"/>
        <v>0</v>
      </c>
      <c r="Q91" s="190"/>
    </row>
    <row r="92" spans="1:17" s="27" customFormat="1" x14ac:dyDescent="0.2">
      <c r="A92" s="2"/>
      <c r="B92" s="455"/>
      <c r="C92" s="456"/>
      <c r="D92" s="456"/>
      <c r="E92" s="456"/>
      <c r="F92" s="456"/>
      <c r="G92" s="457"/>
      <c r="H92" s="155"/>
      <c r="I92" s="155"/>
      <c r="J92" s="151"/>
      <c r="K92" s="321"/>
      <c r="L92" s="152"/>
      <c r="M92" s="26"/>
      <c r="N92" s="218">
        <f t="shared" si="4"/>
        <v>0</v>
      </c>
      <c r="O92" s="234"/>
      <c r="P92" s="190">
        <f t="shared" si="5"/>
        <v>0</v>
      </c>
      <c r="Q92" s="190"/>
    </row>
    <row r="93" spans="1:17" s="25" customFormat="1" ht="15.75" x14ac:dyDescent="0.2">
      <c r="A93" s="2"/>
      <c r="B93" s="455"/>
      <c r="C93" s="456"/>
      <c r="D93" s="456"/>
      <c r="E93" s="456"/>
      <c r="F93" s="456"/>
      <c r="G93" s="457"/>
      <c r="H93" s="155"/>
      <c r="I93" s="155"/>
      <c r="J93" s="151"/>
      <c r="K93" s="321"/>
      <c r="L93" s="152"/>
      <c r="M93" s="26"/>
      <c r="N93" s="218">
        <f t="shared" si="4"/>
        <v>0</v>
      </c>
      <c r="O93" s="234"/>
      <c r="P93" s="190">
        <f t="shared" si="5"/>
        <v>0</v>
      </c>
      <c r="Q93" s="219"/>
    </row>
    <row r="94" spans="1:17" s="27" customFormat="1" x14ac:dyDescent="0.2">
      <c r="A94" s="2"/>
      <c r="B94" s="455"/>
      <c r="C94" s="456"/>
      <c r="D94" s="456"/>
      <c r="E94" s="456"/>
      <c r="F94" s="456"/>
      <c r="G94" s="457"/>
      <c r="H94" s="155"/>
      <c r="I94" s="155"/>
      <c r="J94" s="151"/>
      <c r="K94" s="321"/>
      <c r="L94" s="152"/>
      <c r="M94" s="26"/>
      <c r="N94" s="218">
        <f t="shared" si="4"/>
        <v>0</v>
      </c>
      <c r="O94" s="234"/>
      <c r="P94" s="190">
        <f t="shared" si="5"/>
        <v>0</v>
      </c>
      <c r="Q94" s="190"/>
    </row>
    <row r="95" spans="1:17" s="27" customFormat="1" x14ac:dyDescent="0.2">
      <c r="A95" s="2"/>
      <c r="B95" s="455"/>
      <c r="C95" s="456"/>
      <c r="D95" s="456"/>
      <c r="E95" s="456"/>
      <c r="F95" s="456"/>
      <c r="G95" s="457"/>
      <c r="H95" s="155"/>
      <c r="I95" s="155"/>
      <c r="J95" s="151"/>
      <c r="K95" s="321"/>
      <c r="L95" s="152"/>
      <c r="M95" s="26"/>
      <c r="N95" s="218">
        <f t="shared" si="4"/>
        <v>0</v>
      </c>
      <c r="O95" s="234"/>
      <c r="P95" s="190">
        <f t="shared" si="5"/>
        <v>0</v>
      </c>
      <c r="Q95" s="190"/>
    </row>
    <row r="96" spans="1:17" s="27" customFormat="1" x14ac:dyDescent="0.2">
      <c r="A96" s="2"/>
      <c r="B96" s="455"/>
      <c r="C96" s="456"/>
      <c r="D96" s="456"/>
      <c r="E96" s="456"/>
      <c r="F96" s="456"/>
      <c r="G96" s="457"/>
      <c r="H96" s="155"/>
      <c r="I96" s="155"/>
      <c r="J96" s="151"/>
      <c r="K96" s="321"/>
      <c r="L96" s="152"/>
      <c r="M96" s="26"/>
      <c r="N96" s="218">
        <f t="shared" si="4"/>
        <v>0</v>
      </c>
      <c r="O96" s="234"/>
      <c r="P96" s="190">
        <f t="shared" si="5"/>
        <v>0</v>
      </c>
      <c r="Q96" s="190"/>
    </row>
    <row r="97" spans="1:17" s="25" customFormat="1" ht="15.75" x14ac:dyDescent="0.2">
      <c r="A97" s="2"/>
      <c r="B97" s="455"/>
      <c r="C97" s="456"/>
      <c r="D97" s="456"/>
      <c r="E97" s="456"/>
      <c r="F97" s="456"/>
      <c r="G97" s="457"/>
      <c r="H97" s="155"/>
      <c r="I97" s="155"/>
      <c r="J97" s="151"/>
      <c r="K97" s="321"/>
      <c r="L97" s="152"/>
      <c r="M97" s="26"/>
      <c r="N97" s="218">
        <f t="shared" si="4"/>
        <v>0</v>
      </c>
      <c r="O97" s="234"/>
      <c r="P97" s="190">
        <f t="shared" si="5"/>
        <v>0</v>
      </c>
      <c r="Q97" s="219"/>
    </row>
    <row r="98" spans="1:17" s="29" customFormat="1" x14ac:dyDescent="0.2">
      <c r="A98" s="2"/>
      <c r="B98" s="455"/>
      <c r="C98" s="456"/>
      <c r="D98" s="456"/>
      <c r="E98" s="456"/>
      <c r="F98" s="456"/>
      <c r="G98" s="457"/>
      <c r="H98" s="155"/>
      <c r="I98" s="155"/>
      <c r="J98" s="151"/>
      <c r="K98" s="321"/>
      <c r="L98" s="152"/>
      <c r="M98" s="26"/>
      <c r="N98" s="218">
        <f t="shared" si="4"/>
        <v>0</v>
      </c>
      <c r="O98" s="234"/>
      <c r="P98" s="190">
        <f t="shared" si="5"/>
        <v>0</v>
      </c>
      <c r="Q98" s="190"/>
    </row>
    <row r="99" spans="1:17" s="29" customFormat="1" x14ac:dyDescent="0.2">
      <c r="A99" s="2"/>
      <c r="B99" s="455"/>
      <c r="C99" s="456"/>
      <c r="D99" s="456"/>
      <c r="E99" s="456"/>
      <c r="F99" s="456"/>
      <c r="G99" s="457"/>
      <c r="H99" s="155"/>
      <c r="I99" s="155"/>
      <c r="J99" s="151"/>
      <c r="K99" s="321"/>
      <c r="L99" s="152"/>
      <c r="M99" s="26"/>
      <c r="N99" s="218">
        <f t="shared" si="4"/>
        <v>0</v>
      </c>
      <c r="O99" s="234"/>
      <c r="P99" s="190">
        <f t="shared" si="5"/>
        <v>0</v>
      </c>
      <c r="Q99" s="190"/>
    </row>
    <row r="100" spans="1:17" s="27" customFormat="1" x14ac:dyDescent="0.2">
      <c r="A100" s="2"/>
      <c r="B100" s="455"/>
      <c r="C100" s="456"/>
      <c r="D100" s="456"/>
      <c r="E100" s="456"/>
      <c r="F100" s="456"/>
      <c r="G100" s="457"/>
      <c r="H100" s="155"/>
      <c r="I100" s="155"/>
      <c r="J100" s="151"/>
      <c r="K100" s="321"/>
      <c r="L100" s="152"/>
      <c r="M100" s="26"/>
      <c r="N100" s="218">
        <f t="shared" si="4"/>
        <v>0</v>
      </c>
      <c r="O100" s="234"/>
      <c r="P100" s="190">
        <f t="shared" si="5"/>
        <v>0</v>
      </c>
      <c r="Q100" s="190"/>
    </row>
    <row r="101" spans="1:17" s="27" customFormat="1" x14ac:dyDescent="0.2">
      <c r="A101" s="2"/>
      <c r="B101" s="455"/>
      <c r="C101" s="456"/>
      <c r="D101" s="456"/>
      <c r="E101" s="456"/>
      <c r="F101" s="456"/>
      <c r="G101" s="457"/>
      <c r="H101" s="155"/>
      <c r="I101" s="155"/>
      <c r="J101" s="151"/>
      <c r="K101" s="321"/>
      <c r="L101" s="152"/>
      <c r="M101" s="26"/>
      <c r="N101" s="218">
        <f t="shared" si="4"/>
        <v>0</v>
      </c>
      <c r="O101" s="234"/>
      <c r="P101" s="190">
        <f t="shared" si="5"/>
        <v>0</v>
      </c>
      <c r="Q101" s="190"/>
    </row>
    <row r="102" spans="1:17" s="27" customFormat="1" x14ac:dyDescent="0.2">
      <c r="A102" s="2"/>
      <c r="B102" s="455"/>
      <c r="C102" s="456"/>
      <c r="D102" s="456"/>
      <c r="E102" s="456"/>
      <c r="F102" s="456"/>
      <c r="G102" s="457"/>
      <c r="H102" s="155"/>
      <c r="I102" s="155"/>
      <c r="J102" s="151"/>
      <c r="K102" s="321"/>
      <c r="L102" s="152"/>
      <c r="M102" s="26"/>
      <c r="N102" s="218">
        <f t="shared" si="4"/>
        <v>0</v>
      </c>
      <c r="O102" s="234"/>
      <c r="P102" s="190">
        <f t="shared" si="5"/>
        <v>0</v>
      </c>
      <c r="Q102" s="190"/>
    </row>
    <row r="103" spans="1:17" s="25" customFormat="1" ht="15.75" x14ac:dyDescent="0.2">
      <c r="A103" s="2"/>
      <c r="B103" s="455"/>
      <c r="C103" s="456"/>
      <c r="D103" s="456"/>
      <c r="E103" s="456"/>
      <c r="F103" s="456"/>
      <c r="G103" s="457"/>
      <c r="H103" s="155"/>
      <c r="I103" s="155"/>
      <c r="J103" s="151"/>
      <c r="K103" s="321"/>
      <c r="L103" s="152"/>
      <c r="M103" s="26"/>
      <c r="N103" s="218">
        <f t="shared" si="4"/>
        <v>0</v>
      </c>
      <c r="O103" s="234"/>
      <c r="P103" s="190">
        <f t="shared" si="5"/>
        <v>0</v>
      </c>
      <c r="Q103" s="219"/>
    </row>
    <row r="104" spans="1:17" s="29" customFormat="1" x14ac:dyDescent="0.2">
      <c r="A104" s="2"/>
      <c r="B104" s="455"/>
      <c r="C104" s="456"/>
      <c r="D104" s="456"/>
      <c r="E104" s="456"/>
      <c r="F104" s="456"/>
      <c r="G104" s="457"/>
      <c r="H104" s="155"/>
      <c r="I104" s="155"/>
      <c r="J104" s="151"/>
      <c r="K104" s="321"/>
      <c r="L104" s="152"/>
      <c r="M104" s="26"/>
      <c r="N104" s="218">
        <f t="shared" si="4"/>
        <v>0</v>
      </c>
      <c r="O104" s="234"/>
      <c r="P104" s="190">
        <f t="shared" si="5"/>
        <v>0</v>
      </c>
      <c r="Q104" s="190"/>
    </row>
    <row r="105" spans="1:17" s="29" customFormat="1" x14ac:dyDescent="0.2">
      <c r="A105" s="2"/>
      <c r="B105" s="455"/>
      <c r="C105" s="456"/>
      <c r="D105" s="456"/>
      <c r="E105" s="456"/>
      <c r="F105" s="456"/>
      <c r="G105" s="457"/>
      <c r="H105" s="155"/>
      <c r="I105" s="155"/>
      <c r="J105" s="151"/>
      <c r="K105" s="321"/>
      <c r="L105" s="152"/>
      <c r="M105" s="26"/>
      <c r="N105" s="218">
        <f t="shared" si="4"/>
        <v>0</v>
      </c>
      <c r="O105" s="234"/>
      <c r="P105" s="190">
        <f t="shared" si="5"/>
        <v>0</v>
      </c>
      <c r="Q105" s="190"/>
    </row>
    <row r="106" spans="1:17" s="25" customFormat="1" ht="15.75" x14ac:dyDescent="0.2">
      <c r="A106" s="2"/>
      <c r="B106" s="455"/>
      <c r="C106" s="456"/>
      <c r="D106" s="456"/>
      <c r="E106" s="456"/>
      <c r="F106" s="456"/>
      <c r="G106" s="457"/>
      <c r="H106" s="155"/>
      <c r="I106" s="155"/>
      <c r="J106" s="151"/>
      <c r="K106" s="321"/>
      <c r="L106" s="152"/>
      <c r="M106" s="26"/>
      <c r="N106" s="218">
        <f t="shared" si="4"/>
        <v>0</v>
      </c>
      <c r="O106" s="234"/>
      <c r="P106" s="190">
        <f t="shared" si="5"/>
        <v>0</v>
      </c>
      <c r="Q106" s="219"/>
    </row>
    <row r="107" spans="1:17" s="25" customFormat="1" ht="15.75" x14ac:dyDescent="0.2">
      <c r="A107" s="2"/>
      <c r="B107" s="455"/>
      <c r="C107" s="456"/>
      <c r="D107" s="456"/>
      <c r="E107" s="456"/>
      <c r="F107" s="456"/>
      <c r="G107" s="457"/>
      <c r="H107" s="155"/>
      <c r="I107" s="155"/>
      <c r="J107" s="151"/>
      <c r="K107" s="321"/>
      <c r="L107" s="152"/>
      <c r="M107" s="26"/>
      <c r="N107" s="218">
        <f t="shared" si="4"/>
        <v>0</v>
      </c>
      <c r="O107" s="234"/>
      <c r="P107" s="190">
        <f t="shared" si="5"/>
        <v>0</v>
      </c>
      <c r="Q107" s="219"/>
    </row>
    <row r="108" spans="1:17" s="29" customFormat="1" x14ac:dyDescent="0.2">
      <c r="A108" s="2"/>
      <c r="B108" s="455"/>
      <c r="C108" s="456"/>
      <c r="D108" s="456"/>
      <c r="E108" s="456"/>
      <c r="F108" s="456"/>
      <c r="G108" s="457"/>
      <c r="H108" s="155"/>
      <c r="I108" s="155"/>
      <c r="J108" s="151"/>
      <c r="K108" s="321"/>
      <c r="L108" s="152"/>
      <c r="M108" s="26"/>
      <c r="N108" s="218">
        <f t="shared" si="4"/>
        <v>0</v>
      </c>
      <c r="O108" s="234"/>
      <c r="P108" s="190">
        <f t="shared" si="5"/>
        <v>0</v>
      </c>
      <c r="Q108" s="190"/>
    </row>
    <row r="109" spans="1:17" s="29" customFormat="1" ht="39" customHeight="1" x14ac:dyDescent="0.2">
      <c r="A109" s="18" t="s">
        <v>6</v>
      </c>
      <c r="B109" s="476" t="s">
        <v>21</v>
      </c>
      <c r="C109" s="477"/>
      <c r="D109" s="477"/>
      <c r="E109" s="477"/>
      <c r="F109" s="477"/>
      <c r="G109" s="478"/>
      <c r="H109" s="19"/>
      <c r="I109" s="19"/>
      <c r="J109" s="22">
        <f>SUM(J110:J129)</f>
        <v>0</v>
      </c>
      <c r="K109" s="22"/>
      <c r="L109" s="23"/>
      <c r="M109" s="23"/>
      <c r="N109" s="23"/>
      <c r="O109" s="235"/>
      <c r="P109" s="23"/>
      <c r="Q109" s="23"/>
    </row>
    <row r="110" spans="1:17" s="25" customFormat="1" ht="15.75" x14ac:dyDescent="0.2">
      <c r="A110" s="2"/>
      <c r="B110" s="455"/>
      <c r="C110" s="456"/>
      <c r="D110" s="456"/>
      <c r="E110" s="456"/>
      <c r="F110" s="456"/>
      <c r="G110" s="457"/>
      <c r="H110" s="153"/>
      <c r="I110" s="153"/>
      <c r="J110" s="151"/>
      <c r="K110" s="245"/>
      <c r="L110" s="152"/>
      <c r="M110" s="26"/>
      <c r="N110" s="218">
        <f t="shared" si="4"/>
        <v>0</v>
      </c>
      <c r="O110" s="234"/>
      <c r="P110" s="219">
        <f>N110+O110</f>
        <v>0</v>
      </c>
      <c r="Q110" s="219"/>
    </row>
    <row r="111" spans="1:17" s="29" customFormat="1" ht="15.75" x14ac:dyDescent="0.2">
      <c r="A111" s="2"/>
      <c r="B111" s="455"/>
      <c r="C111" s="456"/>
      <c r="D111" s="456"/>
      <c r="E111" s="456"/>
      <c r="F111" s="456"/>
      <c r="G111" s="457"/>
      <c r="H111" s="153"/>
      <c r="I111" s="153"/>
      <c r="J111" s="151"/>
      <c r="K111" s="245"/>
      <c r="L111" s="152"/>
      <c r="M111" s="26"/>
      <c r="N111" s="218">
        <f t="shared" si="4"/>
        <v>0</v>
      </c>
      <c r="O111" s="234"/>
      <c r="P111" s="219">
        <f t="shared" ref="P111:P129" si="6">N111+O111</f>
        <v>0</v>
      </c>
      <c r="Q111" s="190"/>
    </row>
    <row r="112" spans="1:17" s="29" customFormat="1" ht="15.75" x14ac:dyDescent="0.2">
      <c r="A112" s="2"/>
      <c r="B112" s="455"/>
      <c r="C112" s="456"/>
      <c r="D112" s="456"/>
      <c r="E112" s="456"/>
      <c r="F112" s="456"/>
      <c r="G112" s="457"/>
      <c r="H112" s="153"/>
      <c r="I112" s="153"/>
      <c r="J112" s="151"/>
      <c r="K112" s="245"/>
      <c r="L112" s="152"/>
      <c r="M112" s="26"/>
      <c r="N112" s="218">
        <f t="shared" si="4"/>
        <v>0</v>
      </c>
      <c r="O112" s="234"/>
      <c r="P112" s="219">
        <f t="shared" si="6"/>
        <v>0</v>
      </c>
      <c r="Q112" s="190"/>
    </row>
    <row r="113" spans="1:17" s="29" customFormat="1" ht="15.75" x14ac:dyDescent="0.2">
      <c r="A113" s="2"/>
      <c r="B113" s="455"/>
      <c r="C113" s="456"/>
      <c r="D113" s="456"/>
      <c r="E113" s="456"/>
      <c r="F113" s="456"/>
      <c r="G113" s="457"/>
      <c r="H113" s="153"/>
      <c r="I113" s="153"/>
      <c r="J113" s="151"/>
      <c r="K113" s="245"/>
      <c r="L113" s="152"/>
      <c r="M113" s="26"/>
      <c r="N113" s="218">
        <f t="shared" si="4"/>
        <v>0</v>
      </c>
      <c r="O113" s="234"/>
      <c r="P113" s="219">
        <f t="shared" si="6"/>
        <v>0</v>
      </c>
      <c r="Q113" s="190"/>
    </row>
    <row r="114" spans="1:17" s="25" customFormat="1" ht="15.75" x14ac:dyDescent="0.2">
      <c r="A114" s="2"/>
      <c r="B114" s="455"/>
      <c r="C114" s="456"/>
      <c r="D114" s="456"/>
      <c r="E114" s="456"/>
      <c r="F114" s="456"/>
      <c r="G114" s="457"/>
      <c r="H114" s="153"/>
      <c r="I114" s="153"/>
      <c r="J114" s="151"/>
      <c r="K114" s="245"/>
      <c r="L114" s="152"/>
      <c r="M114" s="26"/>
      <c r="N114" s="218">
        <f t="shared" si="4"/>
        <v>0</v>
      </c>
      <c r="O114" s="234"/>
      <c r="P114" s="219">
        <f t="shared" si="6"/>
        <v>0</v>
      </c>
      <c r="Q114" s="219"/>
    </row>
    <row r="115" spans="1:17" s="29" customFormat="1" ht="15.75" x14ac:dyDescent="0.2">
      <c r="A115" s="2"/>
      <c r="B115" s="455"/>
      <c r="C115" s="456"/>
      <c r="D115" s="456"/>
      <c r="E115" s="456"/>
      <c r="F115" s="456"/>
      <c r="G115" s="457"/>
      <c r="H115" s="153"/>
      <c r="I115" s="153"/>
      <c r="J115" s="151"/>
      <c r="K115" s="245"/>
      <c r="L115" s="152"/>
      <c r="M115" s="26"/>
      <c r="N115" s="218">
        <f t="shared" si="4"/>
        <v>0</v>
      </c>
      <c r="O115" s="234"/>
      <c r="P115" s="219">
        <f t="shared" si="6"/>
        <v>0</v>
      </c>
      <c r="Q115" s="190"/>
    </row>
    <row r="116" spans="1:17" s="29" customFormat="1" ht="15.75" x14ac:dyDescent="0.2">
      <c r="A116" s="2"/>
      <c r="B116" s="455"/>
      <c r="C116" s="456"/>
      <c r="D116" s="456"/>
      <c r="E116" s="456"/>
      <c r="F116" s="456"/>
      <c r="G116" s="457"/>
      <c r="H116" s="153"/>
      <c r="I116" s="153"/>
      <c r="J116" s="151"/>
      <c r="K116" s="245"/>
      <c r="L116" s="152"/>
      <c r="M116" s="26"/>
      <c r="N116" s="218">
        <f t="shared" si="4"/>
        <v>0</v>
      </c>
      <c r="O116" s="234"/>
      <c r="P116" s="219">
        <f t="shared" si="6"/>
        <v>0</v>
      </c>
      <c r="Q116" s="190"/>
    </row>
    <row r="117" spans="1:17" s="29" customFormat="1" ht="15.75" x14ac:dyDescent="0.2">
      <c r="A117" s="2"/>
      <c r="B117" s="455"/>
      <c r="C117" s="456"/>
      <c r="D117" s="456"/>
      <c r="E117" s="456"/>
      <c r="F117" s="456"/>
      <c r="G117" s="457"/>
      <c r="H117" s="153"/>
      <c r="I117" s="153"/>
      <c r="J117" s="151"/>
      <c r="K117" s="245"/>
      <c r="L117" s="152"/>
      <c r="M117" s="26"/>
      <c r="N117" s="218">
        <f t="shared" si="4"/>
        <v>0</v>
      </c>
      <c r="O117" s="234"/>
      <c r="P117" s="219">
        <f t="shared" si="6"/>
        <v>0</v>
      </c>
      <c r="Q117" s="190"/>
    </row>
    <row r="118" spans="1:17" s="25" customFormat="1" ht="15.75" x14ac:dyDescent="0.2">
      <c r="A118" s="2"/>
      <c r="B118" s="455"/>
      <c r="C118" s="456"/>
      <c r="D118" s="456"/>
      <c r="E118" s="456"/>
      <c r="F118" s="456"/>
      <c r="G118" s="457"/>
      <c r="H118" s="153"/>
      <c r="I118" s="153"/>
      <c r="J118" s="151"/>
      <c r="K118" s="245"/>
      <c r="L118" s="152"/>
      <c r="M118" s="26"/>
      <c r="N118" s="218">
        <f t="shared" si="4"/>
        <v>0</v>
      </c>
      <c r="O118" s="234"/>
      <c r="P118" s="219">
        <f t="shared" si="6"/>
        <v>0</v>
      </c>
      <c r="Q118" s="219"/>
    </row>
    <row r="119" spans="1:17" s="25" customFormat="1" ht="15.75" x14ac:dyDescent="0.2">
      <c r="A119" s="2"/>
      <c r="B119" s="455"/>
      <c r="C119" s="456"/>
      <c r="D119" s="456"/>
      <c r="E119" s="456"/>
      <c r="F119" s="456"/>
      <c r="G119" s="457"/>
      <c r="H119" s="153"/>
      <c r="I119" s="153"/>
      <c r="J119" s="151"/>
      <c r="K119" s="245"/>
      <c r="L119" s="152"/>
      <c r="M119" s="26"/>
      <c r="N119" s="218">
        <f t="shared" si="4"/>
        <v>0</v>
      </c>
      <c r="O119" s="234"/>
      <c r="P119" s="219">
        <f t="shared" si="6"/>
        <v>0</v>
      </c>
      <c r="Q119" s="219"/>
    </row>
    <row r="120" spans="1:17" s="29" customFormat="1" ht="15.75" x14ac:dyDescent="0.2">
      <c r="A120" s="2"/>
      <c r="B120" s="455"/>
      <c r="C120" s="456"/>
      <c r="D120" s="456"/>
      <c r="E120" s="456"/>
      <c r="F120" s="456"/>
      <c r="G120" s="457"/>
      <c r="H120" s="153"/>
      <c r="I120" s="153"/>
      <c r="J120" s="151"/>
      <c r="K120" s="245"/>
      <c r="L120" s="152"/>
      <c r="M120" s="26"/>
      <c r="N120" s="218">
        <f t="shared" si="4"/>
        <v>0</v>
      </c>
      <c r="O120" s="234"/>
      <c r="P120" s="219">
        <f t="shared" si="6"/>
        <v>0</v>
      </c>
      <c r="Q120" s="190"/>
    </row>
    <row r="121" spans="1:17" s="29" customFormat="1" ht="15.75" x14ac:dyDescent="0.2">
      <c r="A121" s="2"/>
      <c r="B121" s="455"/>
      <c r="C121" s="456"/>
      <c r="D121" s="456"/>
      <c r="E121" s="456"/>
      <c r="F121" s="456"/>
      <c r="G121" s="457"/>
      <c r="H121" s="153"/>
      <c r="I121" s="153"/>
      <c r="J121" s="151"/>
      <c r="K121" s="245"/>
      <c r="L121" s="152"/>
      <c r="M121" s="26"/>
      <c r="N121" s="218">
        <f t="shared" si="4"/>
        <v>0</v>
      </c>
      <c r="O121" s="234"/>
      <c r="P121" s="219">
        <f t="shared" si="6"/>
        <v>0</v>
      </c>
      <c r="Q121" s="190"/>
    </row>
    <row r="122" spans="1:17" s="29" customFormat="1" ht="15.75" x14ac:dyDescent="0.2">
      <c r="A122" s="2"/>
      <c r="B122" s="455"/>
      <c r="C122" s="456"/>
      <c r="D122" s="456"/>
      <c r="E122" s="456"/>
      <c r="F122" s="456"/>
      <c r="G122" s="457"/>
      <c r="H122" s="153"/>
      <c r="I122" s="153"/>
      <c r="J122" s="151"/>
      <c r="K122" s="245"/>
      <c r="L122" s="152"/>
      <c r="M122" s="26"/>
      <c r="N122" s="218">
        <f t="shared" si="4"/>
        <v>0</v>
      </c>
      <c r="O122" s="234"/>
      <c r="P122" s="219">
        <f t="shared" si="6"/>
        <v>0</v>
      </c>
      <c r="Q122" s="190"/>
    </row>
    <row r="123" spans="1:17" s="25" customFormat="1" ht="15.75" x14ac:dyDescent="0.2">
      <c r="A123" s="2"/>
      <c r="B123" s="455"/>
      <c r="C123" s="456"/>
      <c r="D123" s="456"/>
      <c r="E123" s="456"/>
      <c r="F123" s="456"/>
      <c r="G123" s="457"/>
      <c r="H123" s="153"/>
      <c r="I123" s="153"/>
      <c r="J123" s="151"/>
      <c r="K123" s="245"/>
      <c r="L123" s="152"/>
      <c r="M123" s="26"/>
      <c r="N123" s="218">
        <f t="shared" si="4"/>
        <v>0</v>
      </c>
      <c r="O123" s="234"/>
      <c r="P123" s="219">
        <f t="shared" si="6"/>
        <v>0</v>
      </c>
      <c r="Q123" s="219"/>
    </row>
    <row r="124" spans="1:17" s="29" customFormat="1" ht="15.75" x14ac:dyDescent="0.2">
      <c r="A124" s="2"/>
      <c r="B124" s="455"/>
      <c r="C124" s="456"/>
      <c r="D124" s="456"/>
      <c r="E124" s="456"/>
      <c r="F124" s="456"/>
      <c r="G124" s="457"/>
      <c r="H124" s="153"/>
      <c r="I124" s="153"/>
      <c r="J124" s="151"/>
      <c r="K124" s="245"/>
      <c r="L124" s="152"/>
      <c r="M124" s="26"/>
      <c r="N124" s="218">
        <f t="shared" si="4"/>
        <v>0</v>
      </c>
      <c r="O124" s="234"/>
      <c r="P124" s="219">
        <f t="shared" si="6"/>
        <v>0</v>
      </c>
      <c r="Q124" s="190"/>
    </row>
    <row r="125" spans="1:17" s="29" customFormat="1" ht="15.75" x14ac:dyDescent="0.2">
      <c r="A125" s="2"/>
      <c r="B125" s="455"/>
      <c r="C125" s="456"/>
      <c r="D125" s="456"/>
      <c r="E125" s="456"/>
      <c r="F125" s="456"/>
      <c r="G125" s="457"/>
      <c r="H125" s="153"/>
      <c r="I125" s="153"/>
      <c r="J125" s="151"/>
      <c r="K125" s="245"/>
      <c r="L125" s="152"/>
      <c r="M125" s="26"/>
      <c r="N125" s="218">
        <f t="shared" si="4"/>
        <v>0</v>
      </c>
      <c r="O125" s="234"/>
      <c r="P125" s="219">
        <f t="shared" si="6"/>
        <v>0</v>
      </c>
      <c r="Q125" s="190"/>
    </row>
    <row r="126" spans="1:17" s="29" customFormat="1" ht="15.75" x14ac:dyDescent="0.2">
      <c r="A126" s="2"/>
      <c r="B126" s="455"/>
      <c r="C126" s="456"/>
      <c r="D126" s="456"/>
      <c r="E126" s="456"/>
      <c r="F126" s="456"/>
      <c r="G126" s="457"/>
      <c r="H126" s="153"/>
      <c r="I126" s="153"/>
      <c r="J126" s="151"/>
      <c r="K126" s="245"/>
      <c r="L126" s="152"/>
      <c r="M126" s="26"/>
      <c r="N126" s="218">
        <f t="shared" si="4"/>
        <v>0</v>
      </c>
      <c r="O126" s="234"/>
      <c r="P126" s="219">
        <f t="shared" si="6"/>
        <v>0</v>
      </c>
      <c r="Q126" s="190"/>
    </row>
    <row r="127" spans="1:17" s="25" customFormat="1" ht="15.75" x14ac:dyDescent="0.2">
      <c r="A127" s="2"/>
      <c r="B127" s="455"/>
      <c r="C127" s="456"/>
      <c r="D127" s="456"/>
      <c r="E127" s="456"/>
      <c r="F127" s="456"/>
      <c r="G127" s="457"/>
      <c r="H127" s="155"/>
      <c r="I127" s="155"/>
      <c r="J127" s="151"/>
      <c r="K127" s="245"/>
      <c r="L127" s="152"/>
      <c r="M127" s="26"/>
      <c r="N127" s="218">
        <f t="shared" si="4"/>
        <v>0</v>
      </c>
      <c r="O127" s="234"/>
      <c r="P127" s="219">
        <f t="shared" si="6"/>
        <v>0</v>
      </c>
      <c r="Q127" s="219"/>
    </row>
    <row r="128" spans="1:17" s="29" customFormat="1" ht="15.75" x14ac:dyDescent="0.2">
      <c r="A128" s="2"/>
      <c r="B128" s="455"/>
      <c r="C128" s="456"/>
      <c r="D128" s="456"/>
      <c r="E128" s="456"/>
      <c r="F128" s="456"/>
      <c r="G128" s="457"/>
      <c r="H128" s="155"/>
      <c r="I128" s="155"/>
      <c r="J128" s="151"/>
      <c r="K128" s="245"/>
      <c r="L128" s="152"/>
      <c r="M128" s="26"/>
      <c r="N128" s="218">
        <f t="shared" si="4"/>
        <v>0</v>
      </c>
      <c r="O128" s="234"/>
      <c r="P128" s="219">
        <f t="shared" si="6"/>
        <v>0</v>
      </c>
      <c r="Q128" s="190"/>
    </row>
    <row r="129" spans="1:18" s="29" customFormat="1" ht="15.75" x14ac:dyDescent="0.2">
      <c r="A129" s="2"/>
      <c r="B129" s="455"/>
      <c r="C129" s="456"/>
      <c r="D129" s="456"/>
      <c r="E129" s="456"/>
      <c r="F129" s="456"/>
      <c r="G129" s="457"/>
      <c r="H129" s="155"/>
      <c r="I129" s="155"/>
      <c r="J129" s="151"/>
      <c r="K129" s="245"/>
      <c r="L129" s="152"/>
      <c r="M129" s="26"/>
      <c r="N129" s="218">
        <f t="shared" si="4"/>
        <v>0</v>
      </c>
      <c r="O129" s="234"/>
      <c r="P129" s="219">
        <f t="shared" si="6"/>
        <v>0</v>
      </c>
      <c r="Q129" s="190"/>
    </row>
    <row r="130" spans="1:18" s="29" customFormat="1" ht="39" customHeight="1" x14ac:dyDescent="0.2">
      <c r="A130" s="18" t="s">
        <v>9</v>
      </c>
      <c r="B130" s="476" t="s">
        <v>10</v>
      </c>
      <c r="C130" s="477"/>
      <c r="D130" s="477"/>
      <c r="E130" s="477"/>
      <c r="F130" s="477"/>
      <c r="G130" s="478"/>
      <c r="H130" s="19"/>
      <c r="I130" s="19"/>
      <c r="J130" s="22">
        <f>SUM(J131:J151)</f>
        <v>0</v>
      </c>
      <c r="K130" s="22"/>
      <c r="L130" s="23"/>
      <c r="M130" s="23"/>
      <c r="N130" s="23"/>
      <c r="O130" s="235"/>
      <c r="P130" s="23"/>
      <c r="Q130" s="23"/>
    </row>
    <row r="131" spans="1:18" s="29" customFormat="1" x14ac:dyDescent="0.2">
      <c r="A131" s="2"/>
      <c r="B131" s="473"/>
      <c r="C131" s="474"/>
      <c r="D131" s="474"/>
      <c r="E131" s="474"/>
      <c r="F131" s="474"/>
      <c r="G131" s="475"/>
      <c r="H131" s="157"/>
      <c r="I131" s="157"/>
      <c r="J131" s="151"/>
      <c r="K131" s="152"/>
      <c r="L131" s="152"/>
      <c r="M131" s="26"/>
      <c r="N131" s="218">
        <f t="shared" si="4"/>
        <v>0</v>
      </c>
      <c r="O131" s="234"/>
      <c r="P131" s="190">
        <f>N131+O131</f>
        <v>0</v>
      </c>
      <c r="Q131" s="190"/>
    </row>
    <row r="132" spans="1:18" s="29" customFormat="1" x14ac:dyDescent="0.2">
      <c r="A132" s="2"/>
      <c r="B132" s="473"/>
      <c r="C132" s="474"/>
      <c r="D132" s="474"/>
      <c r="E132" s="474"/>
      <c r="F132" s="474"/>
      <c r="G132" s="475"/>
      <c r="H132" s="157"/>
      <c r="I132" s="157"/>
      <c r="J132" s="151"/>
      <c r="K132" s="152"/>
      <c r="L132" s="152"/>
      <c r="M132" s="26"/>
      <c r="N132" s="218">
        <f t="shared" si="4"/>
        <v>0</v>
      </c>
      <c r="O132" s="234"/>
      <c r="P132" s="190">
        <f t="shared" ref="P132:P151" si="7">N132+O132</f>
        <v>0</v>
      </c>
      <c r="Q132" s="190"/>
    </row>
    <row r="133" spans="1:18" s="29" customFormat="1" x14ac:dyDescent="0.2">
      <c r="A133" s="2"/>
      <c r="B133" s="473"/>
      <c r="C133" s="474"/>
      <c r="D133" s="474"/>
      <c r="E133" s="474"/>
      <c r="F133" s="474"/>
      <c r="G133" s="475"/>
      <c r="H133" s="157"/>
      <c r="I133" s="157"/>
      <c r="J133" s="151"/>
      <c r="K133" s="152"/>
      <c r="L133" s="152"/>
      <c r="M133" s="26"/>
      <c r="N133" s="218">
        <f t="shared" ref="N133:N151" si="8">IF(M133="Yes",J133,0)</f>
        <v>0</v>
      </c>
      <c r="O133" s="234"/>
      <c r="P133" s="190">
        <f t="shared" si="7"/>
        <v>0</v>
      </c>
      <c r="Q133" s="190"/>
    </row>
    <row r="134" spans="1:18" s="29" customFormat="1" x14ac:dyDescent="0.2">
      <c r="A134" s="2"/>
      <c r="B134" s="455"/>
      <c r="C134" s="456"/>
      <c r="D134" s="456"/>
      <c r="E134" s="456"/>
      <c r="F134" s="456"/>
      <c r="G134" s="457"/>
      <c r="H134" s="155"/>
      <c r="I134" s="155"/>
      <c r="J134" s="151"/>
      <c r="K134" s="152"/>
      <c r="L134" s="152"/>
      <c r="M134" s="26"/>
      <c r="N134" s="218">
        <f t="shared" si="8"/>
        <v>0</v>
      </c>
      <c r="O134" s="234"/>
      <c r="P134" s="190">
        <f t="shared" si="7"/>
        <v>0</v>
      </c>
      <c r="Q134" s="190"/>
    </row>
    <row r="135" spans="1:18" s="29" customFormat="1" x14ac:dyDescent="0.2">
      <c r="A135" s="2"/>
      <c r="B135" s="455"/>
      <c r="C135" s="456"/>
      <c r="D135" s="456"/>
      <c r="E135" s="456"/>
      <c r="F135" s="456"/>
      <c r="G135" s="457"/>
      <c r="H135" s="155"/>
      <c r="I135" s="155"/>
      <c r="J135" s="151"/>
      <c r="K135" s="152"/>
      <c r="L135" s="152"/>
      <c r="M135" s="26"/>
      <c r="N135" s="218">
        <f t="shared" si="8"/>
        <v>0</v>
      </c>
      <c r="O135" s="234"/>
      <c r="P135" s="190">
        <f t="shared" si="7"/>
        <v>0</v>
      </c>
      <c r="Q135" s="190"/>
    </row>
    <row r="136" spans="1:18" s="28" customFormat="1" ht="15.75" x14ac:dyDescent="0.2">
      <c r="A136" s="2"/>
      <c r="B136" s="455"/>
      <c r="C136" s="456"/>
      <c r="D136" s="456"/>
      <c r="E136" s="456"/>
      <c r="F136" s="456"/>
      <c r="G136" s="457"/>
      <c r="H136" s="155"/>
      <c r="I136" s="155"/>
      <c r="J136" s="151"/>
      <c r="K136" s="152"/>
      <c r="L136" s="152"/>
      <c r="M136" s="26"/>
      <c r="N136" s="218">
        <f t="shared" si="8"/>
        <v>0</v>
      </c>
      <c r="O136" s="234"/>
      <c r="P136" s="190">
        <f t="shared" si="7"/>
        <v>0</v>
      </c>
      <c r="Q136" s="219"/>
    </row>
    <row r="137" spans="1:18" s="37" customFormat="1" ht="15.75" x14ac:dyDescent="0.2">
      <c r="A137" s="2"/>
      <c r="B137" s="455"/>
      <c r="C137" s="456"/>
      <c r="D137" s="456"/>
      <c r="E137" s="456"/>
      <c r="F137" s="456"/>
      <c r="G137" s="457"/>
      <c r="H137" s="155"/>
      <c r="I137" s="155"/>
      <c r="J137" s="151"/>
      <c r="K137" s="152"/>
      <c r="L137" s="152"/>
      <c r="M137" s="26"/>
      <c r="N137" s="218">
        <f t="shared" si="8"/>
        <v>0</v>
      </c>
      <c r="O137" s="234"/>
      <c r="P137" s="190">
        <f t="shared" si="7"/>
        <v>0</v>
      </c>
      <c r="Q137" s="219"/>
    </row>
    <row r="138" spans="1:18" s="29" customFormat="1" x14ac:dyDescent="0.2">
      <c r="A138" s="2"/>
      <c r="B138" s="455"/>
      <c r="C138" s="456"/>
      <c r="D138" s="456"/>
      <c r="E138" s="456"/>
      <c r="F138" s="456"/>
      <c r="G138" s="457"/>
      <c r="H138" s="155"/>
      <c r="I138" s="155"/>
      <c r="J138" s="151"/>
      <c r="K138" s="152"/>
      <c r="L138" s="152"/>
      <c r="M138" s="26"/>
      <c r="N138" s="218">
        <f t="shared" si="8"/>
        <v>0</v>
      </c>
      <c r="O138" s="234"/>
      <c r="P138" s="190">
        <f t="shared" si="7"/>
        <v>0</v>
      </c>
      <c r="Q138" s="190"/>
    </row>
    <row r="139" spans="1:18" s="29" customFormat="1" x14ac:dyDescent="0.2">
      <c r="A139" s="2"/>
      <c r="B139" s="455"/>
      <c r="C139" s="456"/>
      <c r="D139" s="456"/>
      <c r="E139" s="456"/>
      <c r="F139" s="456"/>
      <c r="G139" s="457"/>
      <c r="H139" s="155"/>
      <c r="I139" s="155"/>
      <c r="J139" s="151"/>
      <c r="K139" s="152"/>
      <c r="L139" s="152"/>
      <c r="M139" s="26"/>
      <c r="N139" s="218">
        <f t="shared" si="8"/>
        <v>0</v>
      </c>
      <c r="O139" s="234"/>
      <c r="P139" s="190">
        <f t="shared" si="7"/>
        <v>0</v>
      </c>
      <c r="Q139" s="190"/>
    </row>
    <row r="140" spans="1:18" s="28" customFormat="1" ht="15.75" x14ac:dyDescent="0.2">
      <c r="A140" s="2"/>
      <c r="B140" s="455"/>
      <c r="C140" s="456"/>
      <c r="D140" s="456"/>
      <c r="E140" s="456"/>
      <c r="F140" s="456"/>
      <c r="G140" s="457"/>
      <c r="H140" s="155"/>
      <c r="I140" s="155"/>
      <c r="J140" s="151"/>
      <c r="K140" s="152"/>
      <c r="L140" s="152"/>
      <c r="M140" s="26"/>
      <c r="N140" s="218">
        <f t="shared" si="8"/>
        <v>0</v>
      </c>
      <c r="O140" s="234"/>
      <c r="P140" s="190">
        <f t="shared" si="7"/>
        <v>0</v>
      </c>
      <c r="Q140" s="219"/>
    </row>
    <row r="141" spans="1:18" s="37" customFormat="1" ht="15.75" x14ac:dyDescent="0.2">
      <c r="A141" s="2"/>
      <c r="B141" s="455"/>
      <c r="C141" s="456"/>
      <c r="D141" s="456"/>
      <c r="E141" s="456"/>
      <c r="F141" s="456"/>
      <c r="G141" s="457"/>
      <c r="H141" s="155"/>
      <c r="I141" s="155"/>
      <c r="J141" s="151"/>
      <c r="K141" s="152"/>
      <c r="L141" s="152"/>
      <c r="M141" s="26"/>
      <c r="N141" s="218">
        <f t="shared" si="8"/>
        <v>0</v>
      </c>
      <c r="O141" s="234"/>
      <c r="P141" s="190">
        <f t="shared" si="7"/>
        <v>0</v>
      </c>
      <c r="Q141" s="219"/>
    </row>
    <row r="142" spans="1:18" s="13" customFormat="1" ht="18" x14ac:dyDescent="0.2">
      <c r="A142" s="2"/>
      <c r="B142" s="455"/>
      <c r="C142" s="456"/>
      <c r="D142" s="456"/>
      <c r="E142" s="456"/>
      <c r="F142" s="456"/>
      <c r="G142" s="457"/>
      <c r="H142" s="155"/>
      <c r="I142" s="155"/>
      <c r="J142" s="151"/>
      <c r="K142" s="152"/>
      <c r="L142" s="152"/>
      <c r="M142" s="26"/>
      <c r="N142" s="218">
        <f t="shared" si="8"/>
        <v>0</v>
      </c>
      <c r="O142" s="234"/>
      <c r="P142" s="190">
        <f t="shared" si="7"/>
        <v>0</v>
      </c>
      <c r="Q142" s="223"/>
      <c r="R142" s="14"/>
    </row>
    <row r="143" spans="1:18" s="13" customFormat="1" ht="18" x14ac:dyDescent="0.2">
      <c r="A143" s="2"/>
      <c r="B143" s="455"/>
      <c r="C143" s="456"/>
      <c r="D143" s="456"/>
      <c r="E143" s="456"/>
      <c r="F143" s="456"/>
      <c r="G143" s="457"/>
      <c r="H143" s="155"/>
      <c r="I143" s="155"/>
      <c r="J143" s="151"/>
      <c r="K143" s="152"/>
      <c r="L143" s="152"/>
      <c r="M143" s="26"/>
      <c r="N143" s="218">
        <f t="shared" si="8"/>
        <v>0</v>
      </c>
      <c r="O143" s="234"/>
      <c r="P143" s="190">
        <f t="shared" si="7"/>
        <v>0</v>
      </c>
      <c r="Q143" s="223"/>
      <c r="R143" s="14"/>
    </row>
    <row r="144" spans="1:18" x14ac:dyDescent="0.2">
      <c r="A144" s="2"/>
      <c r="B144" s="455"/>
      <c r="C144" s="456"/>
      <c r="D144" s="456"/>
      <c r="E144" s="456"/>
      <c r="F144" s="456"/>
      <c r="G144" s="457"/>
      <c r="H144" s="155"/>
      <c r="I144" s="155"/>
      <c r="J144" s="151"/>
      <c r="K144" s="152"/>
      <c r="L144" s="152"/>
      <c r="M144" s="26"/>
      <c r="N144" s="218">
        <f t="shared" si="8"/>
        <v>0</v>
      </c>
      <c r="O144" s="234"/>
      <c r="P144" s="190">
        <f t="shared" si="7"/>
        <v>0</v>
      </c>
      <c r="Q144" s="224"/>
    </row>
    <row r="145" spans="1:17" x14ac:dyDescent="0.2">
      <c r="A145" s="2"/>
      <c r="B145" s="455"/>
      <c r="C145" s="456"/>
      <c r="D145" s="456"/>
      <c r="E145" s="456"/>
      <c r="F145" s="456"/>
      <c r="G145" s="457"/>
      <c r="H145" s="155"/>
      <c r="I145" s="155"/>
      <c r="J145" s="151"/>
      <c r="K145" s="152"/>
      <c r="L145" s="152"/>
      <c r="M145" s="26"/>
      <c r="N145" s="218">
        <f t="shared" si="8"/>
        <v>0</v>
      </c>
      <c r="O145" s="234"/>
      <c r="P145" s="190">
        <f t="shared" si="7"/>
        <v>0</v>
      </c>
      <c r="Q145" s="224"/>
    </row>
    <row r="146" spans="1:17" x14ac:dyDescent="0.2">
      <c r="A146" s="2"/>
      <c r="B146" s="455"/>
      <c r="C146" s="456"/>
      <c r="D146" s="456"/>
      <c r="E146" s="456"/>
      <c r="F146" s="456"/>
      <c r="G146" s="457"/>
      <c r="H146" s="155"/>
      <c r="I146" s="155"/>
      <c r="J146" s="151"/>
      <c r="K146" s="152"/>
      <c r="L146" s="152"/>
      <c r="M146" s="26"/>
      <c r="N146" s="218">
        <f t="shared" si="8"/>
        <v>0</v>
      </c>
      <c r="O146" s="234"/>
      <c r="P146" s="190">
        <f t="shared" si="7"/>
        <v>0</v>
      </c>
      <c r="Q146" s="224"/>
    </row>
    <row r="147" spans="1:17" x14ac:dyDescent="0.2">
      <c r="A147" s="2"/>
      <c r="B147" s="455"/>
      <c r="C147" s="456"/>
      <c r="D147" s="456"/>
      <c r="E147" s="456"/>
      <c r="F147" s="456"/>
      <c r="G147" s="457"/>
      <c r="H147" s="155"/>
      <c r="I147" s="155"/>
      <c r="J147" s="151"/>
      <c r="K147" s="152"/>
      <c r="L147" s="152"/>
      <c r="M147" s="26"/>
      <c r="N147" s="218">
        <f t="shared" si="8"/>
        <v>0</v>
      </c>
      <c r="O147" s="234"/>
      <c r="P147" s="190">
        <f t="shared" si="7"/>
        <v>0</v>
      </c>
      <c r="Q147" s="224"/>
    </row>
    <row r="148" spans="1:17" x14ac:dyDescent="0.2">
      <c r="A148" s="2"/>
      <c r="B148" s="455"/>
      <c r="C148" s="456"/>
      <c r="D148" s="456"/>
      <c r="E148" s="456"/>
      <c r="F148" s="456"/>
      <c r="G148" s="457"/>
      <c r="H148" s="155"/>
      <c r="I148" s="155"/>
      <c r="J148" s="151"/>
      <c r="K148" s="152"/>
      <c r="L148" s="152"/>
      <c r="M148" s="26"/>
      <c r="N148" s="218">
        <f t="shared" si="8"/>
        <v>0</v>
      </c>
      <c r="O148" s="234"/>
      <c r="P148" s="190">
        <f t="shared" si="7"/>
        <v>0</v>
      </c>
      <c r="Q148" s="224"/>
    </row>
    <row r="149" spans="1:17" x14ac:dyDescent="0.2">
      <c r="A149" s="2"/>
      <c r="B149" s="455"/>
      <c r="C149" s="456"/>
      <c r="D149" s="456"/>
      <c r="E149" s="456"/>
      <c r="F149" s="456"/>
      <c r="G149" s="457"/>
      <c r="H149" s="155"/>
      <c r="I149" s="155"/>
      <c r="J149" s="151"/>
      <c r="K149" s="152"/>
      <c r="L149" s="152"/>
      <c r="M149" s="26"/>
      <c r="N149" s="218">
        <f t="shared" si="8"/>
        <v>0</v>
      </c>
      <c r="O149" s="234"/>
      <c r="P149" s="190">
        <f t="shared" si="7"/>
        <v>0</v>
      </c>
      <c r="Q149" s="224"/>
    </row>
    <row r="150" spans="1:17" x14ac:dyDescent="0.2">
      <c r="A150" s="2"/>
      <c r="B150" s="455"/>
      <c r="C150" s="456"/>
      <c r="D150" s="456"/>
      <c r="E150" s="456"/>
      <c r="F150" s="456"/>
      <c r="G150" s="457"/>
      <c r="H150" s="155"/>
      <c r="I150" s="155"/>
      <c r="J150" s="151"/>
      <c r="K150" s="152"/>
      <c r="L150" s="152"/>
      <c r="M150" s="26"/>
      <c r="N150" s="218">
        <f t="shared" si="8"/>
        <v>0</v>
      </c>
      <c r="O150" s="234"/>
      <c r="P150" s="190">
        <f t="shared" si="7"/>
        <v>0</v>
      </c>
      <c r="Q150" s="224"/>
    </row>
    <row r="151" spans="1:17" x14ac:dyDescent="0.2">
      <c r="A151" s="2"/>
      <c r="B151" s="455"/>
      <c r="C151" s="456"/>
      <c r="D151" s="456"/>
      <c r="E151" s="456"/>
      <c r="F151" s="456"/>
      <c r="G151" s="457"/>
      <c r="H151" s="155"/>
      <c r="I151" s="155"/>
      <c r="J151" s="151"/>
      <c r="K151" s="152"/>
      <c r="L151" s="152"/>
      <c r="M151" s="26"/>
      <c r="N151" s="218">
        <f t="shared" si="8"/>
        <v>0</v>
      </c>
      <c r="O151" s="234"/>
      <c r="P151" s="190">
        <f t="shared" si="7"/>
        <v>0</v>
      </c>
      <c r="Q151" s="224"/>
    </row>
    <row r="152" spans="1:17" ht="39" customHeight="1" x14ac:dyDescent="0.2">
      <c r="A152" s="11"/>
      <c r="B152" s="504" t="s">
        <v>1</v>
      </c>
      <c r="C152" s="505"/>
      <c r="D152" s="505"/>
      <c r="E152" s="505"/>
      <c r="F152" s="505"/>
      <c r="G152" s="505"/>
      <c r="H152" s="505"/>
      <c r="I152" s="79"/>
      <c r="J152" s="22">
        <f>J8+J35+J56+J87</f>
        <v>0</v>
      </c>
      <c r="K152" s="22"/>
      <c r="L152" s="22"/>
      <c r="M152" s="22"/>
      <c r="N152" s="22"/>
      <c r="O152" s="22"/>
      <c r="P152" s="22">
        <f>SUM(P8+P35+P56+P87)</f>
        <v>0</v>
      </c>
      <c r="Q152" s="22"/>
    </row>
    <row r="153" spans="1:17" ht="39" customHeight="1" x14ac:dyDescent="0.2">
      <c r="A153" s="31">
        <v>5</v>
      </c>
      <c r="B153" s="479" t="s">
        <v>150</v>
      </c>
      <c r="C153" s="480"/>
      <c r="D153" s="480"/>
      <c r="E153" s="480"/>
      <c r="F153" s="480"/>
      <c r="G153" s="481"/>
      <c r="H153" s="36"/>
      <c r="I153" s="36"/>
      <c r="J153" s="33">
        <f>J154</f>
        <v>0</v>
      </c>
      <c r="K153" s="33"/>
      <c r="L153" s="34"/>
      <c r="M153" s="226"/>
      <c r="N153" s="188">
        <f>IF(M153="Yes",J153,0)</f>
        <v>0</v>
      </c>
      <c r="O153" s="234"/>
      <c r="P153" s="225">
        <f>N153+O153</f>
        <v>0</v>
      </c>
      <c r="Q153" s="228"/>
    </row>
    <row r="154" spans="1:17" ht="64.5" customHeight="1" x14ac:dyDescent="0.2">
      <c r="A154" s="2"/>
      <c r="B154" s="518" t="s">
        <v>136</v>
      </c>
      <c r="C154" s="519"/>
      <c r="D154" s="519"/>
      <c r="E154" s="519"/>
      <c r="F154" s="519"/>
      <c r="G154" s="519"/>
      <c r="H154" s="158"/>
      <c r="I154" s="158"/>
      <c r="J154" s="151"/>
      <c r="K154" s="159"/>
      <c r="L154" s="160"/>
      <c r="M154" s="160"/>
      <c r="N154" s="160"/>
      <c r="O154" s="160"/>
      <c r="P154" s="160"/>
      <c r="Q154" s="160"/>
    </row>
    <row r="155" spans="1:17" ht="23.25" x14ac:dyDescent="0.2">
      <c r="A155" s="11"/>
      <c r="B155" s="502" t="s">
        <v>0</v>
      </c>
      <c r="C155" s="503"/>
      <c r="D155" s="503"/>
      <c r="E155" s="503"/>
      <c r="F155" s="503"/>
      <c r="G155" s="503"/>
      <c r="H155" s="503"/>
      <c r="I155" s="503"/>
      <c r="J155" s="12">
        <f>J152+J153</f>
        <v>0</v>
      </c>
      <c r="K155" s="12"/>
      <c r="L155" s="10"/>
      <c r="M155" s="22"/>
      <c r="N155" s="22"/>
      <c r="O155" s="22"/>
      <c r="P155" s="22">
        <f>P152+P153</f>
        <v>0</v>
      </c>
      <c r="Q155" s="22"/>
    </row>
    <row r="156" spans="1:17" s="4" customFormat="1" ht="23.25" x14ac:dyDescent="0.2">
      <c r="A156" s="69"/>
      <c r="B156" s="70"/>
      <c r="C156" s="70"/>
      <c r="D156" s="70"/>
      <c r="E156" s="70"/>
      <c r="F156" s="70"/>
      <c r="G156" s="70"/>
      <c r="H156" s="70"/>
      <c r="I156" s="70"/>
      <c r="J156"/>
      <c r="K156"/>
      <c r="L156"/>
      <c r="M156"/>
    </row>
    <row r="157" spans="1:17" ht="18" x14ac:dyDescent="0.25">
      <c r="A157" s="60"/>
      <c r="B157" s="65"/>
      <c r="C157" s="61"/>
      <c r="D157" s="61"/>
      <c r="E157" s="61"/>
      <c r="F157" s="62"/>
      <c r="G157" s="61"/>
      <c r="H157" s="61"/>
      <c r="I157" s="61"/>
      <c r="J157"/>
      <c r="K157"/>
      <c r="L157"/>
      <c r="M157"/>
    </row>
    <row r="158" spans="1:17" ht="22.5" x14ac:dyDescent="0.3">
      <c r="A158" s="64"/>
      <c r="C158" s="65"/>
      <c r="D158" s="66"/>
      <c r="E158" s="515"/>
      <c r="F158" s="515"/>
      <c r="G158" s="515"/>
      <c r="H158" s="515"/>
      <c r="I158" s="515"/>
      <c r="J158"/>
      <c r="K158"/>
      <c r="L158"/>
      <c r="M158"/>
    </row>
    <row r="159" spans="1:17" customFormat="1" ht="30" customHeight="1" x14ac:dyDescent="0.2">
      <c r="A159" s="370" t="s">
        <v>91</v>
      </c>
      <c r="B159" s="513"/>
      <c r="C159" s="513"/>
      <c r="D159" s="513"/>
      <c r="E159" s="513"/>
      <c r="F159" s="513"/>
      <c r="G159" s="514"/>
    </row>
    <row r="160" spans="1:17" s="45" customFormat="1" ht="18.75" thickBot="1" x14ac:dyDescent="0.25">
      <c r="A160" s="43"/>
      <c r="B160" s="44"/>
      <c r="C160" s="44"/>
      <c r="D160" s="44"/>
      <c r="E160" s="44"/>
      <c r="F160" s="44"/>
      <c r="G160" s="44"/>
      <c r="I160" s="46"/>
    </row>
    <row r="161" spans="1:13" s="42" customFormat="1" ht="52.5" customHeight="1" thickBot="1" x14ac:dyDescent="0.25">
      <c r="A161" s="77"/>
      <c r="B161" s="302" t="s">
        <v>83</v>
      </c>
      <c r="C161" s="510"/>
      <c r="D161" s="511"/>
      <c r="E161" s="511"/>
      <c r="F161" s="511"/>
      <c r="G161" s="512"/>
    </row>
    <row r="162" spans="1:13" s="42" customFormat="1" ht="18.75" thickBot="1" x14ac:dyDescent="0.25">
      <c r="A162" s="80"/>
      <c r="B162" s="49"/>
      <c r="C162" s="50"/>
      <c r="D162" s="51"/>
      <c r="E162" s="47"/>
      <c r="F162" s="47"/>
      <c r="G162" s="47"/>
    </row>
    <row r="163" spans="1:13" s="42" customFormat="1" ht="54.75" customHeight="1" thickBot="1" x14ac:dyDescent="0.25">
      <c r="A163" s="80"/>
      <c r="B163" s="52" t="s">
        <v>84</v>
      </c>
      <c r="C163" s="510"/>
      <c r="D163" s="511"/>
      <c r="E163" s="511"/>
      <c r="F163" s="511"/>
      <c r="G163" s="512"/>
    </row>
    <row r="164" spans="1:13" s="42" customFormat="1" ht="16.5" thickBot="1" x14ac:dyDescent="0.25">
      <c r="A164" s="80"/>
      <c r="B164" s="53"/>
      <c r="C164" s="54"/>
      <c r="D164" s="55"/>
      <c r="E164" s="56"/>
      <c r="F164" s="56"/>
      <c r="G164" s="56"/>
    </row>
    <row r="165" spans="1:13" s="42" customFormat="1" ht="53.25" customHeight="1" thickBot="1" x14ac:dyDescent="0.25">
      <c r="A165" s="80"/>
      <c r="B165" s="52" t="s">
        <v>85</v>
      </c>
      <c r="C165" s="510"/>
      <c r="D165" s="511"/>
      <c r="E165" s="511"/>
      <c r="F165" s="511"/>
      <c r="G165" s="512"/>
    </row>
    <row r="166" spans="1:13" s="42" customFormat="1" ht="16.5" thickBot="1" x14ac:dyDescent="0.25">
      <c r="A166" s="80"/>
      <c r="B166" s="53"/>
      <c r="C166" s="54"/>
      <c r="D166" s="55"/>
      <c r="E166" s="56"/>
      <c r="F166" s="56"/>
      <c r="G166" s="56"/>
    </row>
    <row r="167" spans="1:13" s="42" customFormat="1" ht="52.5" customHeight="1" thickBot="1" x14ac:dyDescent="0.25">
      <c r="A167" s="80"/>
      <c r="B167" s="52" t="s">
        <v>86</v>
      </c>
      <c r="C167" s="510"/>
      <c r="D167" s="511"/>
      <c r="E167" s="511"/>
      <c r="F167" s="511"/>
      <c r="G167" s="512"/>
    </row>
    <row r="168" spans="1:13" s="42" customFormat="1" ht="16.5" thickBot="1" x14ac:dyDescent="0.25">
      <c r="A168" s="80"/>
      <c r="B168" s="53"/>
      <c r="C168" s="54"/>
      <c r="D168" s="55"/>
      <c r="E168" s="56"/>
      <c r="F168" s="56"/>
      <c r="G168" s="56"/>
    </row>
    <row r="169" spans="1:13" s="42" customFormat="1" ht="52.5" customHeight="1" thickBot="1" x14ac:dyDescent="0.25">
      <c r="A169" s="80"/>
      <c r="B169" s="52" t="s">
        <v>87</v>
      </c>
      <c r="C169" s="510"/>
      <c r="D169" s="511"/>
      <c r="E169" s="511"/>
      <c r="F169" s="511"/>
      <c r="G169" s="512"/>
    </row>
    <row r="170" spans="1:13" s="42" customFormat="1" ht="18.75" thickBot="1" x14ac:dyDescent="0.25">
      <c r="A170" s="81"/>
      <c r="B170" s="49"/>
      <c r="C170" s="50"/>
      <c r="D170" s="57"/>
      <c r="E170" s="47"/>
      <c r="F170" s="47"/>
      <c r="G170" s="47"/>
    </row>
    <row r="171" spans="1:13" s="4" customFormat="1" ht="35.25" thickBot="1" x14ac:dyDescent="0.25">
      <c r="A171" s="69"/>
      <c r="B171" s="48" t="s">
        <v>141</v>
      </c>
      <c r="C171" s="517">
        <f>C161+C163+C165+C167+C169</f>
        <v>0</v>
      </c>
      <c r="D171" s="517"/>
      <c r="E171" s="517"/>
      <c r="F171" s="517"/>
      <c r="G171" s="517"/>
      <c r="H171" s="42"/>
      <c r="I171" s="42"/>
      <c r="J171" s="42"/>
      <c r="K171" s="42"/>
    </row>
    <row r="172" spans="1:13" ht="18" x14ac:dyDescent="0.25">
      <c r="A172" s="68"/>
      <c r="B172" s="174"/>
      <c r="C172" s="175"/>
      <c r="D172" s="175"/>
      <c r="E172" s="176"/>
      <c r="F172" s="176"/>
      <c r="G172" s="176"/>
      <c r="H172" s="176"/>
      <c r="I172" s="176"/>
      <c r="J172" s="62"/>
      <c r="K172" s="62"/>
      <c r="L172" s="62"/>
    </row>
    <row r="173" spans="1:13" ht="18" x14ac:dyDescent="0.25">
      <c r="A173" s="60"/>
      <c r="B173" s="65" t="s">
        <v>68</v>
      </c>
      <c r="C173" s="61"/>
      <c r="D173" s="61"/>
      <c r="E173" s="61"/>
      <c r="F173" s="62"/>
      <c r="G173" s="61"/>
      <c r="H173" s="61"/>
      <c r="I173" s="61"/>
      <c r="J173" s="62"/>
      <c r="K173" s="62"/>
      <c r="L173" s="62"/>
      <c r="M173" s="73"/>
    </row>
    <row r="174" spans="1:13" ht="22.5" x14ac:dyDescent="0.3">
      <c r="A174" s="64"/>
      <c r="C174" s="65"/>
      <c r="D174" s="66" t="s">
        <v>69</v>
      </c>
      <c r="E174" s="515" t="s">
        <v>70</v>
      </c>
      <c r="F174" s="515"/>
      <c r="G174" s="515"/>
      <c r="H174" s="515"/>
      <c r="I174" s="515"/>
      <c r="J174" s="62"/>
      <c r="K174" s="62"/>
      <c r="L174" s="62"/>
      <c r="M174" s="73"/>
    </row>
    <row r="175" spans="1:13" ht="18" x14ac:dyDescent="0.25">
      <c r="A175" s="60"/>
      <c r="B175" s="67"/>
      <c r="C175" s="67"/>
      <c r="D175" s="67"/>
      <c r="E175" s="67"/>
      <c r="F175" s="67"/>
      <c r="G175" s="67"/>
      <c r="H175" s="67"/>
      <c r="I175" s="67"/>
      <c r="J175" s="62"/>
      <c r="K175" s="62"/>
      <c r="L175" s="62"/>
    </row>
    <row r="176" spans="1:13" ht="18" x14ac:dyDescent="0.25">
      <c r="A176" s="68"/>
      <c r="B176" s="506" t="s">
        <v>71</v>
      </c>
      <c r="C176" s="507" t="s">
        <v>72</v>
      </c>
      <c r="D176" s="507"/>
      <c r="E176" s="508"/>
      <c r="F176" s="508"/>
      <c r="G176" s="508"/>
      <c r="H176" s="508"/>
      <c r="I176" s="508"/>
      <c r="J176" s="509"/>
      <c r="K176" s="509"/>
      <c r="L176" s="62"/>
    </row>
    <row r="177" spans="1:12" ht="18" x14ac:dyDescent="0.25">
      <c r="A177" s="68"/>
      <c r="B177" s="506"/>
      <c r="C177" s="507"/>
      <c r="D177" s="507"/>
      <c r="E177" s="508"/>
      <c r="F177" s="508"/>
      <c r="G177" s="508"/>
      <c r="H177" s="508"/>
      <c r="I177" s="508"/>
      <c r="J177" s="509"/>
      <c r="K177" s="509"/>
      <c r="L177" s="62"/>
    </row>
    <row r="178" spans="1:12" ht="18" x14ac:dyDescent="0.25">
      <c r="A178" s="68"/>
      <c r="B178" s="506"/>
      <c r="C178" s="507"/>
      <c r="D178" s="507"/>
      <c r="E178" s="508"/>
      <c r="F178" s="508"/>
      <c r="G178" s="508"/>
      <c r="H178" s="508"/>
      <c r="I178" s="508"/>
      <c r="J178" s="509"/>
      <c r="K178" s="509"/>
      <c r="L178" s="62"/>
    </row>
    <row r="179" spans="1:12" ht="18" x14ac:dyDescent="0.25">
      <c r="A179" s="68"/>
      <c r="B179" s="65" t="s">
        <v>75</v>
      </c>
      <c r="C179" s="65"/>
      <c r="D179" s="175"/>
      <c r="E179" s="176"/>
      <c r="F179" s="176"/>
      <c r="G179" s="176"/>
      <c r="H179" s="176"/>
      <c r="I179" s="176"/>
      <c r="J179" s="62"/>
      <c r="K179" s="62"/>
      <c r="L179" s="62"/>
    </row>
    <row r="180" spans="1:12" ht="22.5" x14ac:dyDescent="0.3">
      <c r="A180" s="64"/>
      <c r="D180" s="66" t="s">
        <v>69</v>
      </c>
      <c r="E180" s="515" t="s">
        <v>73</v>
      </c>
      <c r="F180" s="515"/>
      <c r="G180" s="515"/>
      <c r="H180" s="515"/>
      <c r="I180" s="515"/>
      <c r="J180" s="62"/>
      <c r="K180" s="62"/>
      <c r="L180" s="62"/>
    </row>
    <row r="181" spans="1:12" ht="18.75" x14ac:dyDescent="0.25">
      <c r="A181" s="60"/>
      <c r="B181" s="67"/>
      <c r="C181" s="67"/>
      <c r="D181" s="67"/>
      <c r="E181" s="516" t="s">
        <v>74</v>
      </c>
      <c r="F181" s="516"/>
      <c r="G181" s="516"/>
      <c r="H181" s="516"/>
      <c r="I181" s="516"/>
      <c r="J181" s="62"/>
      <c r="K181" s="62"/>
      <c r="L181" s="62"/>
    </row>
    <row r="182" spans="1:12" ht="18" x14ac:dyDescent="0.25">
      <c r="A182" s="68"/>
      <c r="L182" s="62"/>
    </row>
    <row r="183" spans="1:12" ht="18" x14ac:dyDescent="0.25">
      <c r="A183" s="68"/>
      <c r="B183" s="506" t="s">
        <v>71</v>
      </c>
      <c r="C183" s="507" t="s">
        <v>132</v>
      </c>
      <c r="D183" s="507"/>
      <c r="E183" s="508"/>
      <c r="F183" s="508"/>
      <c r="G183" s="508"/>
      <c r="H183" s="508"/>
      <c r="I183" s="508"/>
      <c r="J183" s="509"/>
      <c r="K183" s="509"/>
      <c r="L183" s="62"/>
    </row>
    <row r="184" spans="1:12" x14ac:dyDescent="0.2">
      <c r="B184" s="506"/>
      <c r="C184" s="507"/>
      <c r="D184" s="507"/>
      <c r="E184" s="508"/>
      <c r="F184" s="508"/>
      <c r="G184" s="508"/>
      <c r="H184" s="508"/>
      <c r="I184" s="508"/>
      <c r="J184" s="509"/>
      <c r="K184" s="509"/>
    </row>
    <row r="185" spans="1:12" x14ac:dyDescent="0.2">
      <c r="B185" s="506"/>
      <c r="C185" s="507"/>
      <c r="D185" s="507"/>
      <c r="E185" s="508"/>
      <c r="F185" s="508"/>
      <c r="G185" s="508"/>
      <c r="H185" s="508"/>
      <c r="I185" s="508"/>
      <c r="J185" s="509"/>
      <c r="K185" s="509"/>
    </row>
  </sheetData>
  <sheetProtection algorithmName="SHA-512" hashValue="T4f2kVwFxdLtAlAwUjPCysybBnrUJNjH4fAGZFjbSmqy6YBpUL6daTgktJ+p1Pf8iBd9rtNl2GU0F7k+96oyqg==" saltValue="ym35F22jkfpwYuK7awnyRA==" spinCount="100000" sheet="1" formatCells="0" insertRows="0" deleteRows="0"/>
  <protectedRanges>
    <protectedRange sqref="R104:XFD105 R111:XFD113 R124:XFD126 R120:XFD122 R128:XFD135 L154 R108:XFD109 R89:XFD92 R98:XFD102 R94:XFD96 A114:I129 R115:XFD117 R138:XFD139 A131:I151 A154 K131:L151 L110:L129 H154:I154" name="Plage3"/>
    <protectedRange sqref="A57:I86 R50:XFD62 R75:XFD78 R42:XFD48 R88:XFD90 R14:XFD16 R19:XFD21 R67:XFD67 R69:XFD73 R80:XFD82 R85:XFD86 R27:XFD29 R32:XFD40 A36:I55 A89:I108 A119:I120 A110:I115 L89:L108 L57:L86 L36:L55 R9:XFD11 L10:L34 R23:XFD25 A10:I34" name="Plage2"/>
    <protectedRange sqref="J154:K154 J89:J108 J131:J151 J10:J34 J36:K55 J57:K86 J110:K129" name="Plage2_1"/>
    <protectedRange sqref="O104:O105 O111:O113 O124:O126 O120:O122 O109:Q109 O89:Q89 O98:O102 O94:O96 O115:O117 O138:O139 M131:M151 M114:M129 O130:Q131 Q104:Q105 O108 Q108 O90:O92 Q90:Q92 Q98:Q102 Q94:Q96 P90:P108 Q111:Q113 Q124:Q126 Q120:Q122 Q115:Q117 O128:O129 Q128:Q129 Q138:Q139 O132:O135 Q132:Q135 P132:P151" name="Plage3_1"/>
    <protectedRange sqref="O50:O55 O75:O78 O42:O48 O14:O16 O19:O21 O67 O69:O73 O80:O82 O85:O86 O27:O29 M110:M115 M119:M120 M89:M108 M57:M86 M36:M55 O23:O25 O32:O34 O36:Q36 P35:Q35 O57:Q57 P56:Q56 O88:Q89 O9:Q10 Q14:Q16 Q19:Q21 Q27:Q29 O11 Q11 Q32:Q34 Q50:Q55 Q42:Q48 O37:O40 Q37:Q40 P37:P55 Q75:Q78 Q67 Q69:Q73 Q80:Q82 Q85:Q86 O58:O62 Q58:Q62 P58:P86 O90 Q90 P90:P108 P11:P34 Q23:Q25 M10:M34" name="Plage2_2"/>
    <protectedRange sqref="M153:M154" name="Plage3_1_1"/>
    <protectedRange sqref="B154:G154" name="Plage3_2"/>
  </protectedRanges>
  <dataConsolidate link="1"/>
  <mergeCells count="178">
    <mergeCell ref="Q5:Q7"/>
    <mergeCell ref="B14:G14"/>
    <mergeCell ref="B15:G15"/>
    <mergeCell ref="B16:G16"/>
    <mergeCell ref="C169:G169"/>
    <mergeCell ref="C171:G171"/>
    <mergeCell ref="E174:I174"/>
    <mergeCell ref="B176:B178"/>
    <mergeCell ref="C176:K178"/>
    <mergeCell ref="B17:G17"/>
    <mergeCell ref="B18:G18"/>
    <mergeCell ref="B19:G19"/>
    <mergeCell ref="B9:G9"/>
    <mergeCell ref="B10:G10"/>
    <mergeCell ref="B11:G11"/>
    <mergeCell ref="B12:G12"/>
    <mergeCell ref="B13:G13"/>
    <mergeCell ref="B26:G26"/>
    <mergeCell ref="B27:G27"/>
    <mergeCell ref="B28:G28"/>
    <mergeCell ref="B29:G29"/>
    <mergeCell ref="B30:G30"/>
    <mergeCell ref="B31:G31"/>
    <mergeCell ref="B8:G8"/>
    <mergeCell ref="E180:I180"/>
    <mergeCell ref="E181:I181"/>
    <mergeCell ref="B183:B185"/>
    <mergeCell ref="C183:K185"/>
    <mergeCell ref="M5:M7"/>
    <mergeCell ref="N5:N7"/>
    <mergeCell ref="O5:O7"/>
    <mergeCell ref="P5:P7"/>
    <mergeCell ref="A1:L1"/>
    <mergeCell ref="A2:F2"/>
    <mergeCell ref="G2:L2"/>
    <mergeCell ref="A3:F3"/>
    <mergeCell ref="G3:L3"/>
    <mergeCell ref="A4:F4"/>
    <mergeCell ref="H5:H7"/>
    <mergeCell ref="I5:I7"/>
    <mergeCell ref="J5:J6"/>
    <mergeCell ref="K5:K6"/>
    <mergeCell ref="L5:L7"/>
    <mergeCell ref="B20:G20"/>
    <mergeCell ref="B21:G21"/>
    <mergeCell ref="B22:G22"/>
    <mergeCell ref="B23:G23"/>
    <mergeCell ref="B24:G24"/>
    <mergeCell ref="B38:G38"/>
    <mergeCell ref="B39:G39"/>
    <mergeCell ref="B40:G40"/>
    <mergeCell ref="B41:G41"/>
    <mergeCell ref="B42:G42"/>
    <mergeCell ref="B43:G43"/>
    <mergeCell ref="B32:G32"/>
    <mergeCell ref="B33:G33"/>
    <mergeCell ref="B34:G34"/>
    <mergeCell ref="B35:G35"/>
    <mergeCell ref="B36:G36"/>
    <mergeCell ref="B37:G37"/>
    <mergeCell ref="B50:G50"/>
    <mergeCell ref="B51:G51"/>
    <mergeCell ref="B52:G52"/>
    <mergeCell ref="B53:G53"/>
    <mergeCell ref="B54:G54"/>
    <mergeCell ref="B55:G55"/>
    <mergeCell ref="B44:G44"/>
    <mergeCell ref="B45:G45"/>
    <mergeCell ref="B46:G46"/>
    <mergeCell ref="B47:G47"/>
    <mergeCell ref="B48:G48"/>
    <mergeCell ref="B49:G49"/>
    <mergeCell ref="B62:G62"/>
    <mergeCell ref="B63:G63"/>
    <mergeCell ref="B64:G64"/>
    <mergeCell ref="B65:G65"/>
    <mergeCell ref="B66:G66"/>
    <mergeCell ref="B67:G67"/>
    <mergeCell ref="B56:G56"/>
    <mergeCell ref="B57:G57"/>
    <mergeCell ref="B58:G58"/>
    <mergeCell ref="B59:G59"/>
    <mergeCell ref="B60:G60"/>
    <mergeCell ref="B61:G61"/>
    <mergeCell ref="B74:G74"/>
    <mergeCell ref="B75:G75"/>
    <mergeCell ref="B76:G76"/>
    <mergeCell ref="B77:G77"/>
    <mergeCell ref="B78:G78"/>
    <mergeCell ref="B79:G79"/>
    <mergeCell ref="B68:G68"/>
    <mergeCell ref="B69:G69"/>
    <mergeCell ref="B70:G70"/>
    <mergeCell ref="B71:G71"/>
    <mergeCell ref="B72:G72"/>
    <mergeCell ref="B73:G73"/>
    <mergeCell ref="B86:G86"/>
    <mergeCell ref="B87:G87"/>
    <mergeCell ref="B88:G88"/>
    <mergeCell ref="B89:G89"/>
    <mergeCell ref="B90:G90"/>
    <mergeCell ref="B80:G80"/>
    <mergeCell ref="B81:G81"/>
    <mergeCell ref="B82:G82"/>
    <mergeCell ref="B83:G83"/>
    <mergeCell ref="B84:G84"/>
    <mergeCell ref="B85:G85"/>
    <mergeCell ref="B97:G97"/>
    <mergeCell ref="B98:G98"/>
    <mergeCell ref="B99:G99"/>
    <mergeCell ref="B100:G100"/>
    <mergeCell ref="B101:G101"/>
    <mergeCell ref="B102:G102"/>
    <mergeCell ref="B91:G91"/>
    <mergeCell ref="B92:G92"/>
    <mergeCell ref="B93:G93"/>
    <mergeCell ref="B94:G94"/>
    <mergeCell ref="B95:G95"/>
    <mergeCell ref="B96:G96"/>
    <mergeCell ref="B109:G109"/>
    <mergeCell ref="B110:G110"/>
    <mergeCell ref="B111:G111"/>
    <mergeCell ref="B112:G112"/>
    <mergeCell ref="B113:G113"/>
    <mergeCell ref="B114:G114"/>
    <mergeCell ref="B103:G103"/>
    <mergeCell ref="B104:G104"/>
    <mergeCell ref="B105:G105"/>
    <mergeCell ref="B106:G106"/>
    <mergeCell ref="B107:G107"/>
    <mergeCell ref="B108:G108"/>
    <mergeCell ref="B121:G121"/>
    <mergeCell ref="B122:G122"/>
    <mergeCell ref="B123:G123"/>
    <mergeCell ref="B124:G124"/>
    <mergeCell ref="B125:G125"/>
    <mergeCell ref="B126:G126"/>
    <mergeCell ref="B115:G115"/>
    <mergeCell ref="B116:G116"/>
    <mergeCell ref="B117:G117"/>
    <mergeCell ref="B118:G118"/>
    <mergeCell ref="B119:G119"/>
    <mergeCell ref="B120:G120"/>
    <mergeCell ref="B133:G133"/>
    <mergeCell ref="B134:G134"/>
    <mergeCell ref="B135:G135"/>
    <mergeCell ref="B136:G136"/>
    <mergeCell ref="B137:G137"/>
    <mergeCell ref="B138:G138"/>
    <mergeCell ref="B127:G127"/>
    <mergeCell ref="B128:G128"/>
    <mergeCell ref="B129:G129"/>
    <mergeCell ref="B130:G130"/>
    <mergeCell ref="B131:G131"/>
    <mergeCell ref="B132:G132"/>
    <mergeCell ref="B145:G145"/>
    <mergeCell ref="B146:G146"/>
    <mergeCell ref="B147:G147"/>
    <mergeCell ref="B148:G148"/>
    <mergeCell ref="B149:G149"/>
    <mergeCell ref="B150:G150"/>
    <mergeCell ref="B139:G139"/>
    <mergeCell ref="B140:G140"/>
    <mergeCell ref="B141:G141"/>
    <mergeCell ref="B142:G142"/>
    <mergeCell ref="B143:G143"/>
    <mergeCell ref="B144:G144"/>
    <mergeCell ref="C165:G165"/>
    <mergeCell ref="C167:G167"/>
    <mergeCell ref="B151:G151"/>
    <mergeCell ref="B152:H152"/>
    <mergeCell ref="B153:G153"/>
    <mergeCell ref="B154:G154"/>
    <mergeCell ref="B155:I155"/>
    <mergeCell ref="E158:I158"/>
    <mergeCell ref="A159:G159"/>
    <mergeCell ref="C161:G161"/>
    <mergeCell ref="C163:G163"/>
  </mergeCells>
  <conditionalFormatting sqref="E162:G162 E170:G170">
    <cfRule type="cellIs" dxfId="28" priority="4" stopIfTrue="1" operator="equal">
      <formula>"ERROR"</formula>
    </cfRule>
  </conditionalFormatting>
  <conditionalFormatting sqref="E164:G164 E166:G166 E168:G168">
    <cfRule type="cellIs" dxfId="27" priority="3" stopIfTrue="1" operator="equal">
      <formula>"ERROR"</formula>
    </cfRule>
  </conditionalFormatting>
  <conditionalFormatting sqref="A159">
    <cfRule type="cellIs" dxfId="26" priority="2" stopIfTrue="1" operator="equal">
      <formula>"ERROR"</formula>
    </cfRule>
  </conditionalFormatting>
  <dataValidations count="3">
    <dataValidation type="list" allowBlank="1" showInputMessage="1" showErrorMessage="1" sqref="K36:K55 K57:K86 K110:K129 K89:K108 K10:K34">
      <formula1>"Yes,No"</formula1>
    </dataValidation>
    <dataValidation type="list" allowBlank="1" showInputMessage="1" showErrorMessage="1" sqref="K131:K151 M57:M86 M89:M108 M110:M129 M131:M151 M36:M55 M10:M34 M153">
      <formula1>"Yes, No"</formula1>
    </dataValidation>
    <dataValidation type="custom" allowBlank="1" showInputMessage="1" showErrorMessage="1" error="Only two decimals" sqref="C169:G169 C163:G163">
      <formula1>EXACT(C163,TRUNC(C163,2))</formula1>
    </dataValidation>
  </dataValidations>
  <printOptions horizontalCentered="1"/>
  <pageMargins left="0.23622047244094491" right="0.23622047244094491" top="0.74803149606299213" bottom="0.74803149606299213" header="0.31496062992125984" footer="0.31496062992125984"/>
  <pageSetup paperSize="9" scale="40" fitToHeight="24" orientation="portrait" r:id="rId1"/>
  <headerFooter alignWithMargins="0">
    <oddFooter>&amp;RPage &amp;P</oddFooter>
  </headerFooter>
  <colBreaks count="1" manualBreakCount="1">
    <brk id="12" max="193" man="1"/>
  </col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24</vt:i4>
      </vt:variant>
    </vt:vector>
  </HeadingPairs>
  <TitlesOfParts>
    <vt:vector size="40" baseType="lpstr">
      <vt:lpstr>READ ME</vt:lpstr>
      <vt:lpstr>Progress Statement Analysis</vt:lpstr>
      <vt:lpstr>Financial Statement Analysis</vt:lpstr>
      <vt:lpstr>1 Consolidated Summary  Budget</vt:lpstr>
      <vt:lpstr>2 Expenditure per WPs</vt:lpstr>
      <vt:lpstr>Detailed exp project leader</vt:lpstr>
      <vt:lpstr>Detailed exp partner 2</vt:lpstr>
      <vt:lpstr>Detailed exp partner 3</vt:lpstr>
      <vt:lpstr>Detailed exp partner 4</vt:lpstr>
      <vt:lpstr>Detailed exp partner 5</vt:lpstr>
      <vt:lpstr>Detailed exp partner 6</vt:lpstr>
      <vt:lpstr>Detailed exp partner 7</vt:lpstr>
      <vt:lpstr>Detailed exp partner 8</vt:lpstr>
      <vt:lpstr>Detailed exp partner 9</vt:lpstr>
      <vt:lpstr>Detailed exp partner 10</vt:lpstr>
      <vt:lpstr>Detailed exp partner 11</vt:lpstr>
      <vt:lpstr>'1 Consolidated Summary  Budget'!Print_Area</vt:lpstr>
      <vt:lpstr>'Detailed exp partner 10'!Print_Area</vt:lpstr>
      <vt:lpstr>'Detailed exp partner 11'!Print_Area</vt:lpstr>
      <vt:lpstr>'Detailed exp partner 2'!Print_Area</vt:lpstr>
      <vt:lpstr>'Detailed exp partner 3'!Print_Area</vt:lpstr>
      <vt:lpstr>'Detailed exp partner 4'!Print_Area</vt:lpstr>
      <vt:lpstr>'Detailed exp partner 5'!Print_Area</vt:lpstr>
      <vt:lpstr>'Detailed exp partner 6'!Print_Area</vt:lpstr>
      <vt:lpstr>'Detailed exp partner 7'!Print_Area</vt:lpstr>
      <vt:lpstr>'Detailed exp partner 8'!Print_Area</vt:lpstr>
      <vt:lpstr>'Detailed exp partner 9'!Print_Area</vt:lpstr>
      <vt:lpstr>'Detailed exp project leader'!Print_Area</vt:lpstr>
      <vt:lpstr>'1 Consolidated Summary  Budget'!Print_Titles</vt:lpstr>
      <vt:lpstr>'Detailed exp partner 10'!Print_Titles</vt:lpstr>
      <vt:lpstr>'Detailed exp partner 11'!Print_Titles</vt:lpstr>
      <vt:lpstr>'Detailed exp partner 2'!Print_Titles</vt:lpstr>
      <vt:lpstr>'Detailed exp partner 3'!Print_Titles</vt:lpstr>
      <vt:lpstr>'Detailed exp partner 4'!Print_Titles</vt:lpstr>
      <vt:lpstr>'Detailed exp partner 5'!Print_Titles</vt:lpstr>
      <vt:lpstr>'Detailed exp partner 6'!Print_Titles</vt:lpstr>
      <vt:lpstr>'Detailed exp partner 7'!Print_Titles</vt:lpstr>
      <vt:lpstr>'Detailed exp partner 8'!Print_Titles</vt:lpstr>
      <vt:lpstr>'Detailed exp partner 9'!Print_Titles</vt:lpstr>
      <vt:lpstr>'Detailed exp project leader'!Print_Titles</vt:lpstr>
    </vt:vector>
  </TitlesOfParts>
  <Company>European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brozega</dc:creator>
  <cp:lastModifiedBy>BENITO MARTIN Maria Paz (EACEA)</cp:lastModifiedBy>
  <cp:lastPrinted>2020-11-10T18:42:55Z</cp:lastPrinted>
  <dcterms:created xsi:type="dcterms:W3CDTF">2006-06-21T14:43:36Z</dcterms:created>
  <dcterms:modified xsi:type="dcterms:W3CDTF">2022-02-16T17:36:46Z</dcterms:modified>
</cp:coreProperties>
</file>