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t1.cec.eu.int\HOMES\121\benitmz\Desktop\"/>
    </mc:Choice>
  </mc:AlternateContent>
  <bookViews>
    <workbookView xWindow="0" yWindow="0" windowWidth="28800" windowHeight="12000" tabRatio="806" firstSheet="8" activeTab="15"/>
  </bookViews>
  <sheets>
    <sheet name="READ ME" sheetId="91" r:id="rId1"/>
    <sheet name="Progress Statement Analysis" sheetId="109" state="hidden" r:id="rId2"/>
    <sheet name="Financial Statement Analysis" sheetId="107" state="hidden" r:id="rId3"/>
    <sheet name="1 Consolidated Summary  Budget" sheetId="96" r:id="rId4"/>
    <sheet name="2 Expenditure per WPs" sheetId="90" r:id="rId5"/>
    <sheet name="Detailed exp project leader" sheetId="16" r:id="rId6"/>
    <sheet name="Detailed exp partner 2" sheetId="106" r:id="rId7"/>
    <sheet name="Detailed exp partner 3" sheetId="105" r:id="rId8"/>
    <sheet name="Detailed exp partner 4" sheetId="104" r:id="rId9"/>
    <sheet name="Detailed exp partner 5" sheetId="103" r:id="rId10"/>
    <sheet name="Detailed exp partner 6" sheetId="102" r:id="rId11"/>
    <sheet name="Detailed exp partner 7" sheetId="101" r:id="rId12"/>
    <sheet name="Detailed exp partner 8" sheetId="99" r:id="rId13"/>
    <sheet name="Detailed exp partner 9" sheetId="98" r:id="rId14"/>
    <sheet name="Detailed exp partner 10" sheetId="97" r:id="rId15"/>
    <sheet name="Detailed exp partner 11" sheetId="94" r:id="rId16"/>
  </sheets>
  <externalReferences>
    <externalReference r:id="rId17"/>
  </externalReferences>
  <definedNames>
    <definedName name="_xlnm._FilterDatabase" localSheetId="14" hidden="1">'Detailed exp partner 10'!$A$8:$R$8</definedName>
    <definedName name="_xlnm._FilterDatabase" localSheetId="15" hidden="1">'Detailed exp partner 11'!$A$8:$R$8</definedName>
    <definedName name="_xlnm._FilterDatabase" localSheetId="6" hidden="1">'Detailed exp partner 2'!$A$8:$R$8</definedName>
    <definedName name="_xlnm._FilterDatabase" localSheetId="7" hidden="1">'Detailed exp partner 3'!$A$8:$R$8</definedName>
    <definedName name="_xlnm._FilterDatabase" localSheetId="8" hidden="1">'Detailed exp partner 4'!$A$8:$R$8</definedName>
    <definedName name="_xlnm._FilterDatabase" localSheetId="9" hidden="1">'Detailed exp partner 5'!$A$8:$R$8</definedName>
    <definedName name="_xlnm._FilterDatabase" localSheetId="10" hidden="1">'Detailed exp partner 6'!$A$8:$R$8</definedName>
    <definedName name="_xlnm._FilterDatabase" localSheetId="11" hidden="1">'Detailed exp partner 7'!$A$8:$R$8</definedName>
    <definedName name="_xlnm._FilterDatabase" localSheetId="12" hidden="1">'Detailed exp partner 8'!$A$8:$R$8</definedName>
    <definedName name="_xlnm._FilterDatabase" localSheetId="13" hidden="1">'Detailed exp partner 9'!$A$8:$R$8</definedName>
    <definedName name="_xlnm._FilterDatabase" localSheetId="5" hidden="1">'Detailed exp project leader'!$A$8:$R$8</definedName>
    <definedName name="_xlnm.Print_Area" localSheetId="3">'1 Consolidated Summary  Budget'!$A$1:$I$67</definedName>
    <definedName name="_xlnm.Print_Area" localSheetId="14">'Detailed exp partner 10'!$A$1:$Q$187</definedName>
    <definedName name="_xlnm.Print_Area" localSheetId="15">'Detailed exp partner 11'!$A$1:$Q$187</definedName>
    <definedName name="_xlnm.Print_Area" localSheetId="6">'Detailed exp partner 2'!$A$1:$Q$189</definedName>
    <definedName name="_xlnm.Print_Area" localSheetId="7">'Detailed exp partner 3'!$A$1:$Q$186</definedName>
    <definedName name="_xlnm.Print_Area" localSheetId="8">'Detailed exp partner 4'!$A$1:$Q$186</definedName>
    <definedName name="_xlnm.Print_Area" localSheetId="9">'Detailed exp partner 5'!$A$1:$Q$188</definedName>
    <definedName name="_xlnm.Print_Area" localSheetId="10">'Detailed exp partner 6'!$A$1:$Q$189</definedName>
    <definedName name="_xlnm.Print_Area" localSheetId="11">'Detailed exp partner 7'!$A$1:$Q$187</definedName>
    <definedName name="_xlnm.Print_Area" localSheetId="12">'Detailed exp partner 8'!$A$1:$Q$187</definedName>
    <definedName name="_xlnm.Print_Area" localSheetId="13">'Detailed exp partner 9'!$A$1:$Q$187</definedName>
    <definedName name="_xlnm.Print_Area" localSheetId="5">'Detailed exp project leader'!$A$1:$L$187</definedName>
    <definedName name="_xlnm.Print_Titles" localSheetId="3">'1 Consolidated Summary  Budget'!$1:$7</definedName>
    <definedName name="_xlnm.Print_Titles" localSheetId="14">'Detailed exp partner 10'!$1:$7</definedName>
    <definedName name="_xlnm.Print_Titles" localSheetId="15">'Detailed exp partner 11'!$1:$7</definedName>
    <definedName name="_xlnm.Print_Titles" localSheetId="6">'Detailed exp partner 2'!$1:$7</definedName>
    <definedName name="_xlnm.Print_Titles" localSheetId="7">'Detailed exp partner 3'!$1:$7</definedName>
    <definedName name="_xlnm.Print_Titles" localSheetId="8">'Detailed exp partner 4'!$1:$7</definedName>
    <definedName name="_xlnm.Print_Titles" localSheetId="9">'Detailed exp partner 5'!$1:$7</definedName>
    <definedName name="_xlnm.Print_Titles" localSheetId="10">'Detailed exp partner 6'!$1:$7</definedName>
    <definedName name="_xlnm.Print_Titles" localSheetId="11">'Detailed exp partner 7'!$1:$7</definedName>
    <definedName name="_xlnm.Print_Titles" localSheetId="12">'Detailed exp partner 8'!$1:$7</definedName>
    <definedName name="_xlnm.Print_Titles" localSheetId="13">'Detailed exp partner 9'!$1:$7</definedName>
    <definedName name="_xlnm.Print_Titles" localSheetId="5">'Detailed exp project leader'!$1:$7</definedName>
  </definedNames>
  <calcPr calcId="162913"/>
</workbook>
</file>

<file path=xl/calcChain.xml><?xml version="1.0" encoding="utf-8"?>
<calcChain xmlns="http://schemas.openxmlformats.org/spreadsheetml/2006/main">
  <c r="J9" i="16" l="1"/>
  <c r="J8" i="16" s="1"/>
  <c r="B11" i="90" l="1"/>
  <c r="B10" i="90"/>
  <c r="J8" i="94"/>
  <c r="J8" i="97"/>
  <c r="J8" i="98"/>
  <c r="J8" i="99"/>
  <c r="J8" i="101"/>
  <c r="J8" i="102"/>
  <c r="J8" i="103"/>
  <c r="J8" i="104"/>
  <c r="J8" i="105"/>
  <c r="E38" i="90" l="1"/>
  <c r="E37" i="90"/>
  <c r="E36" i="90"/>
  <c r="E35" i="90"/>
  <c r="E34" i="90"/>
  <c r="E33" i="90"/>
  <c r="E32" i="90"/>
  <c r="E31" i="90"/>
  <c r="E30" i="90"/>
  <c r="E29" i="90"/>
  <c r="E28" i="90"/>
  <c r="E27" i="90"/>
  <c r="E26" i="90"/>
  <c r="E25" i="90"/>
  <c r="E24" i="90"/>
  <c r="E23" i="90"/>
  <c r="E22" i="90"/>
  <c r="E21" i="90"/>
  <c r="E20" i="90"/>
  <c r="E19" i="90"/>
  <c r="E18" i="90"/>
  <c r="E17" i="90"/>
  <c r="E16" i="90"/>
  <c r="E15" i="90"/>
  <c r="E14" i="90"/>
  <c r="E13" i="90"/>
  <c r="E12" i="90"/>
  <c r="E10" i="90"/>
  <c r="D38" i="90"/>
  <c r="D37" i="90"/>
  <c r="D36" i="90"/>
  <c r="D35" i="90"/>
  <c r="D34" i="90"/>
  <c r="D33" i="90"/>
  <c r="D32" i="90"/>
  <c r="D31" i="90"/>
  <c r="D30" i="90"/>
  <c r="D29" i="90"/>
  <c r="D28" i="90"/>
  <c r="D27" i="90"/>
  <c r="D26" i="90"/>
  <c r="D25" i="90"/>
  <c r="D24" i="90"/>
  <c r="D23" i="90"/>
  <c r="D22" i="90"/>
  <c r="D21" i="90"/>
  <c r="D20" i="90"/>
  <c r="D19" i="90"/>
  <c r="D18" i="90"/>
  <c r="D17" i="90"/>
  <c r="D16" i="90"/>
  <c r="D15" i="90"/>
  <c r="D14" i="90"/>
  <c r="D13" i="90"/>
  <c r="D12" i="90"/>
  <c r="D10" i="90"/>
  <c r="D9" i="90"/>
  <c r="C38" i="90"/>
  <c r="C37" i="90"/>
  <c r="C36" i="90"/>
  <c r="C35" i="90"/>
  <c r="C34" i="90"/>
  <c r="C33" i="90"/>
  <c r="C32" i="90"/>
  <c r="C31" i="90"/>
  <c r="C30" i="90"/>
  <c r="C29" i="90"/>
  <c r="C28" i="90"/>
  <c r="C27" i="90"/>
  <c r="C26" i="90"/>
  <c r="C25" i="90"/>
  <c r="C24" i="90"/>
  <c r="C23" i="90"/>
  <c r="C22" i="90"/>
  <c r="C21" i="90"/>
  <c r="C20" i="90"/>
  <c r="C19" i="90"/>
  <c r="C18" i="90"/>
  <c r="C17" i="90"/>
  <c r="C16" i="90"/>
  <c r="C15" i="90"/>
  <c r="C14" i="90"/>
  <c r="C13" i="90"/>
  <c r="C12" i="90"/>
  <c r="C11" i="90"/>
  <c r="C10" i="90"/>
  <c r="C9" i="90"/>
  <c r="B38" i="90"/>
  <c r="B37" i="90"/>
  <c r="B36" i="90"/>
  <c r="B35" i="90"/>
  <c r="B34" i="90"/>
  <c r="B33" i="90"/>
  <c r="B32" i="90"/>
  <c r="B31" i="90"/>
  <c r="B30" i="90"/>
  <c r="B29" i="90"/>
  <c r="B28" i="90"/>
  <c r="B27" i="90"/>
  <c r="B26" i="90"/>
  <c r="B25" i="90"/>
  <c r="B24" i="90"/>
  <c r="B23" i="90"/>
  <c r="B22" i="90"/>
  <c r="B21" i="90"/>
  <c r="B20" i="90"/>
  <c r="B19" i="90"/>
  <c r="B18" i="90"/>
  <c r="B17" i="90"/>
  <c r="B16" i="90"/>
  <c r="B15" i="90"/>
  <c r="B14" i="90"/>
  <c r="B13" i="90"/>
  <c r="B12" i="90"/>
  <c r="B9" i="90"/>
  <c r="I44" i="96"/>
  <c r="I43" i="96"/>
  <c r="I42" i="96"/>
  <c r="I41" i="96"/>
  <c r="I40" i="96"/>
  <c r="I39" i="96"/>
  <c r="I38" i="96"/>
  <c r="I37" i="96"/>
  <c r="I36" i="96"/>
  <c r="I53" i="96" l="1"/>
  <c r="I55" i="96"/>
  <c r="I51" i="96"/>
  <c r="I49" i="96"/>
  <c r="I35" i="96"/>
  <c r="I34" i="96"/>
  <c r="I46" i="96" l="1"/>
  <c r="N45" i="103"/>
  <c r="P45" i="103" s="1"/>
  <c r="N46" i="103"/>
  <c r="P46" i="103" s="1"/>
  <c r="N53" i="103"/>
  <c r="P53" i="103" s="1"/>
  <c r="L6" i="107" l="1"/>
  <c r="L6" i="109"/>
  <c r="I57" i="96"/>
  <c r="N153" i="94"/>
  <c r="P153" i="94" s="1"/>
  <c r="N153" i="97"/>
  <c r="P153" i="97" s="1"/>
  <c r="N153" i="98"/>
  <c r="P153" i="98" s="1"/>
  <c r="N153" i="99"/>
  <c r="P153" i="99" s="1"/>
  <c r="N153" i="101"/>
  <c r="P153" i="101" s="1"/>
  <c r="N153" i="102"/>
  <c r="P153" i="102" s="1"/>
  <c r="N153" i="103"/>
  <c r="P153" i="103" s="1"/>
  <c r="N153" i="104"/>
  <c r="P153" i="104" s="1"/>
  <c r="P153" i="105"/>
  <c r="N71" i="106"/>
  <c r="N153" i="106"/>
  <c r="P153" i="106" s="1"/>
  <c r="N151" i="16"/>
  <c r="G3" i="94" l="1"/>
  <c r="G4" i="94" l="1"/>
  <c r="A4" i="94"/>
  <c r="G3" i="97"/>
  <c r="G4" i="97"/>
  <c r="A4" i="97"/>
  <c r="G4" i="98"/>
  <c r="A4" i="98"/>
  <c r="G3" i="98"/>
  <c r="G4" i="99"/>
  <c r="A4" i="99"/>
  <c r="G3" i="99"/>
  <c r="G3" i="104"/>
  <c r="G4" i="101"/>
  <c r="A4" i="101"/>
  <c r="G3" i="101"/>
  <c r="G4" i="102"/>
  <c r="A4" i="102"/>
  <c r="G3" i="102"/>
  <c r="G4" i="103"/>
  <c r="A4" i="103"/>
  <c r="G3" i="103"/>
  <c r="G4" i="104"/>
  <c r="A4" i="104"/>
  <c r="G4" i="105"/>
  <c r="A4" i="105"/>
  <c r="G3" i="105"/>
  <c r="G4" i="106"/>
  <c r="A4" i="106"/>
  <c r="G3" i="106"/>
  <c r="G4" i="16"/>
  <c r="A4" i="16"/>
  <c r="G2" i="16"/>
  <c r="G3" i="16"/>
  <c r="B2" i="90"/>
  <c r="L10" i="107" l="1"/>
  <c r="L9" i="109"/>
  <c r="L8" i="109"/>
  <c r="C171" i="94"/>
  <c r="C171" i="97"/>
  <c r="C171" i="98"/>
  <c r="C171" i="99"/>
  <c r="C171" i="101"/>
  <c r="C171" i="102"/>
  <c r="C171" i="103"/>
  <c r="C171" i="104"/>
  <c r="C171" i="105"/>
  <c r="C171" i="106"/>
  <c r="C171" i="16"/>
  <c r="K7" i="109"/>
  <c r="K10" i="109"/>
  <c r="C10" i="109"/>
  <c r="K9" i="109"/>
  <c r="C9" i="109"/>
  <c r="K8" i="109"/>
  <c r="C8" i="109"/>
  <c r="C7" i="109"/>
  <c r="C6" i="109"/>
  <c r="N151" i="94"/>
  <c r="P151" i="94" s="1"/>
  <c r="N150" i="94"/>
  <c r="P150" i="94" s="1"/>
  <c r="N149" i="94"/>
  <c r="P149" i="94" s="1"/>
  <c r="N148" i="94"/>
  <c r="P148" i="94" s="1"/>
  <c r="N147" i="94"/>
  <c r="P147" i="94" s="1"/>
  <c r="N146" i="94"/>
  <c r="P146" i="94" s="1"/>
  <c r="N145" i="94"/>
  <c r="P145" i="94" s="1"/>
  <c r="N144" i="94"/>
  <c r="P144" i="94" s="1"/>
  <c r="N143" i="94"/>
  <c r="P143" i="94" s="1"/>
  <c r="N142" i="94"/>
  <c r="P142" i="94" s="1"/>
  <c r="N141" i="94"/>
  <c r="P141" i="94" s="1"/>
  <c r="N140" i="94"/>
  <c r="P140" i="94" s="1"/>
  <c r="N139" i="94"/>
  <c r="P139" i="94" s="1"/>
  <c r="N138" i="94"/>
  <c r="P138" i="94" s="1"/>
  <c r="N137" i="94"/>
  <c r="P137" i="94" s="1"/>
  <c r="N136" i="94"/>
  <c r="P136" i="94" s="1"/>
  <c r="N135" i="94"/>
  <c r="P135" i="94" s="1"/>
  <c r="N134" i="94"/>
  <c r="P134" i="94" s="1"/>
  <c r="N133" i="94"/>
  <c r="P133" i="94" s="1"/>
  <c r="N132" i="94"/>
  <c r="P132" i="94" s="1"/>
  <c r="N131" i="94"/>
  <c r="P131" i="94" s="1"/>
  <c r="N129" i="94"/>
  <c r="P129" i="94" s="1"/>
  <c r="N128" i="94"/>
  <c r="P128" i="94" s="1"/>
  <c r="N127" i="94"/>
  <c r="P127" i="94" s="1"/>
  <c r="N126" i="94"/>
  <c r="P126" i="94" s="1"/>
  <c r="N125" i="94"/>
  <c r="P125" i="94" s="1"/>
  <c r="N124" i="94"/>
  <c r="P124" i="94" s="1"/>
  <c r="N123" i="94"/>
  <c r="P123" i="94" s="1"/>
  <c r="N122" i="94"/>
  <c r="P122" i="94" s="1"/>
  <c r="N121" i="94"/>
  <c r="P121" i="94" s="1"/>
  <c r="N120" i="94"/>
  <c r="P120" i="94" s="1"/>
  <c r="N119" i="94"/>
  <c r="P119" i="94" s="1"/>
  <c r="N118" i="94"/>
  <c r="P118" i="94" s="1"/>
  <c r="N117" i="94"/>
  <c r="P117" i="94" s="1"/>
  <c r="N116" i="94"/>
  <c r="P116" i="94" s="1"/>
  <c r="N115" i="94"/>
  <c r="P115" i="94" s="1"/>
  <c r="N114" i="94"/>
  <c r="P114" i="94" s="1"/>
  <c r="N113" i="94"/>
  <c r="P113" i="94" s="1"/>
  <c r="N112" i="94"/>
  <c r="P112" i="94" s="1"/>
  <c r="N111" i="94"/>
  <c r="P111" i="94" s="1"/>
  <c r="N110" i="94"/>
  <c r="P110" i="94" s="1"/>
  <c r="N108" i="94"/>
  <c r="P108" i="94" s="1"/>
  <c r="N107" i="94"/>
  <c r="P107" i="94" s="1"/>
  <c r="N106" i="94"/>
  <c r="P106" i="94" s="1"/>
  <c r="N105" i="94"/>
  <c r="P105" i="94" s="1"/>
  <c r="N104" i="94"/>
  <c r="P104" i="94" s="1"/>
  <c r="N103" i="94"/>
  <c r="P103" i="94" s="1"/>
  <c r="N102" i="94"/>
  <c r="P102" i="94" s="1"/>
  <c r="N101" i="94"/>
  <c r="P101" i="94" s="1"/>
  <c r="N100" i="94"/>
  <c r="P100" i="94" s="1"/>
  <c r="N99" i="94"/>
  <c r="P99" i="94" s="1"/>
  <c r="N98" i="94"/>
  <c r="P98" i="94" s="1"/>
  <c r="N97" i="94"/>
  <c r="P97" i="94" s="1"/>
  <c r="N96" i="94"/>
  <c r="P96" i="94" s="1"/>
  <c r="N95" i="94"/>
  <c r="P95" i="94" s="1"/>
  <c r="N94" i="94"/>
  <c r="P94" i="94" s="1"/>
  <c r="N93" i="94"/>
  <c r="P93" i="94" s="1"/>
  <c r="N92" i="94"/>
  <c r="P92" i="94" s="1"/>
  <c r="N91" i="94"/>
  <c r="P91" i="94" s="1"/>
  <c r="N90" i="94"/>
  <c r="P90" i="94" s="1"/>
  <c r="N89" i="94"/>
  <c r="P89" i="94" s="1"/>
  <c r="O87" i="94"/>
  <c r="N86" i="94"/>
  <c r="P86" i="94" s="1"/>
  <c r="N85" i="94"/>
  <c r="P85" i="94" s="1"/>
  <c r="N84" i="94"/>
  <c r="P84" i="94" s="1"/>
  <c r="N83" i="94"/>
  <c r="P83" i="94" s="1"/>
  <c r="N82" i="94"/>
  <c r="P82" i="94" s="1"/>
  <c r="N81" i="94"/>
  <c r="P81" i="94" s="1"/>
  <c r="N80" i="94"/>
  <c r="P80" i="94" s="1"/>
  <c r="N79" i="94"/>
  <c r="P79" i="94" s="1"/>
  <c r="N78" i="94"/>
  <c r="P78" i="94" s="1"/>
  <c r="N77" i="94"/>
  <c r="P77" i="94" s="1"/>
  <c r="N76" i="94"/>
  <c r="P76" i="94" s="1"/>
  <c r="N75" i="94"/>
  <c r="P75" i="94" s="1"/>
  <c r="N74" i="94"/>
  <c r="P74" i="94" s="1"/>
  <c r="N73" i="94"/>
  <c r="P73" i="94" s="1"/>
  <c r="N72" i="94"/>
  <c r="P72" i="94" s="1"/>
  <c r="N71" i="94"/>
  <c r="P71" i="94" s="1"/>
  <c r="N70" i="94"/>
  <c r="P70" i="94" s="1"/>
  <c r="N69" i="94"/>
  <c r="P69" i="94" s="1"/>
  <c r="N68" i="94"/>
  <c r="P68" i="94" s="1"/>
  <c r="N67" i="94"/>
  <c r="P67" i="94" s="1"/>
  <c r="N66" i="94"/>
  <c r="P66" i="94" s="1"/>
  <c r="N65" i="94"/>
  <c r="P65" i="94" s="1"/>
  <c r="N64" i="94"/>
  <c r="P64" i="94" s="1"/>
  <c r="N63" i="94"/>
  <c r="P63" i="94" s="1"/>
  <c r="N62" i="94"/>
  <c r="P62" i="94" s="1"/>
  <c r="N61" i="94"/>
  <c r="P61" i="94" s="1"/>
  <c r="N60" i="94"/>
  <c r="P60" i="94" s="1"/>
  <c r="N59" i="94"/>
  <c r="P59" i="94" s="1"/>
  <c r="N58" i="94"/>
  <c r="P58" i="94" s="1"/>
  <c r="N57" i="94"/>
  <c r="P57" i="94" s="1"/>
  <c r="O56" i="94"/>
  <c r="N55" i="94"/>
  <c r="P55" i="94" s="1"/>
  <c r="N54" i="94"/>
  <c r="P54" i="94" s="1"/>
  <c r="N53" i="94"/>
  <c r="P53" i="94" s="1"/>
  <c r="N52" i="94"/>
  <c r="P52" i="94" s="1"/>
  <c r="N51" i="94"/>
  <c r="P51" i="94" s="1"/>
  <c r="N50" i="94"/>
  <c r="P50" i="94" s="1"/>
  <c r="N49" i="94"/>
  <c r="P49" i="94" s="1"/>
  <c r="N48" i="94"/>
  <c r="P48" i="94" s="1"/>
  <c r="N47" i="94"/>
  <c r="P47" i="94" s="1"/>
  <c r="N46" i="94"/>
  <c r="P46" i="94" s="1"/>
  <c r="N45" i="94"/>
  <c r="P45" i="94" s="1"/>
  <c r="N44" i="94"/>
  <c r="P44" i="94" s="1"/>
  <c r="N43" i="94"/>
  <c r="P43" i="94" s="1"/>
  <c r="N42" i="94"/>
  <c r="P42" i="94" s="1"/>
  <c r="N41" i="94"/>
  <c r="P41" i="94" s="1"/>
  <c r="N40" i="94"/>
  <c r="P40" i="94" s="1"/>
  <c r="N39" i="94"/>
  <c r="P39" i="94" s="1"/>
  <c r="N38" i="94"/>
  <c r="P38" i="94" s="1"/>
  <c r="N37" i="94"/>
  <c r="P37" i="94" s="1"/>
  <c r="N36" i="94"/>
  <c r="P36" i="94" s="1"/>
  <c r="O35" i="94"/>
  <c r="N34" i="94"/>
  <c r="P34" i="94" s="1"/>
  <c r="N33" i="94"/>
  <c r="P33" i="94" s="1"/>
  <c r="N32" i="94"/>
  <c r="P32" i="94" s="1"/>
  <c r="N31" i="94"/>
  <c r="P31" i="94" s="1"/>
  <c r="N30" i="94"/>
  <c r="P30" i="94" s="1"/>
  <c r="N29" i="94"/>
  <c r="P29" i="94" s="1"/>
  <c r="N28" i="94"/>
  <c r="P28" i="94" s="1"/>
  <c r="N27" i="94"/>
  <c r="P27" i="94" s="1"/>
  <c r="N26" i="94"/>
  <c r="P26" i="94" s="1"/>
  <c r="N25" i="94"/>
  <c r="P25" i="94" s="1"/>
  <c r="N24" i="94"/>
  <c r="P24" i="94" s="1"/>
  <c r="N23" i="94"/>
  <c r="P23" i="94" s="1"/>
  <c r="N22" i="94"/>
  <c r="P22" i="94" s="1"/>
  <c r="N21" i="94"/>
  <c r="P21" i="94" s="1"/>
  <c r="N20" i="94"/>
  <c r="P20" i="94" s="1"/>
  <c r="N19" i="94"/>
  <c r="P19" i="94" s="1"/>
  <c r="N18" i="94"/>
  <c r="P18" i="94" s="1"/>
  <c r="N17" i="94"/>
  <c r="P17" i="94" s="1"/>
  <c r="N16" i="94"/>
  <c r="P16" i="94" s="1"/>
  <c r="N15" i="94"/>
  <c r="P15" i="94" s="1"/>
  <c r="N14" i="94"/>
  <c r="P14" i="94" s="1"/>
  <c r="N13" i="94"/>
  <c r="P13" i="94" s="1"/>
  <c r="N12" i="94"/>
  <c r="P12" i="94" s="1"/>
  <c r="N11" i="94"/>
  <c r="P11" i="94" s="1"/>
  <c r="N10" i="94"/>
  <c r="P10" i="94" s="1"/>
  <c r="O8" i="94"/>
  <c r="N151" i="97"/>
  <c r="P151" i="97" s="1"/>
  <c r="N150" i="97"/>
  <c r="P150" i="97" s="1"/>
  <c r="N149" i="97"/>
  <c r="P149" i="97" s="1"/>
  <c r="N148" i="97"/>
  <c r="P148" i="97" s="1"/>
  <c r="N147" i="97"/>
  <c r="P147" i="97" s="1"/>
  <c r="N146" i="97"/>
  <c r="P146" i="97" s="1"/>
  <c r="N145" i="97"/>
  <c r="P145" i="97" s="1"/>
  <c r="N144" i="97"/>
  <c r="P144" i="97" s="1"/>
  <c r="N143" i="97"/>
  <c r="P143" i="97" s="1"/>
  <c r="N142" i="97"/>
  <c r="P142" i="97" s="1"/>
  <c r="N141" i="97"/>
  <c r="P141" i="97" s="1"/>
  <c r="N140" i="97"/>
  <c r="P140" i="97" s="1"/>
  <c r="N139" i="97"/>
  <c r="P139" i="97" s="1"/>
  <c r="N138" i="97"/>
  <c r="P138" i="97" s="1"/>
  <c r="N137" i="97"/>
  <c r="P137" i="97" s="1"/>
  <c r="N136" i="97"/>
  <c r="P136" i="97" s="1"/>
  <c r="N135" i="97"/>
  <c r="P135" i="97" s="1"/>
  <c r="N134" i="97"/>
  <c r="P134" i="97" s="1"/>
  <c r="N133" i="97"/>
  <c r="P133" i="97" s="1"/>
  <c r="N132" i="97"/>
  <c r="P132" i="97" s="1"/>
  <c r="N131" i="97"/>
  <c r="P131" i="97" s="1"/>
  <c r="N129" i="97"/>
  <c r="P129" i="97" s="1"/>
  <c r="N128" i="97"/>
  <c r="P128" i="97" s="1"/>
  <c r="N127" i="97"/>
  <c r="P127" i="97" s="1"/>
  <c r="N126" i="97"/>
  <c r="P126" i="97" s="1"/>
  <c r="N125" i="97"/>
  <c r="P125" i="97" s="1"/>
  <c r="N124" i="97"/>
  <c r="P124" i="97" s="1"/>
  <c r="N123" i="97"/>
  <c r="P123" i="97" s="1"/>
  <c r="N122" i="97"/>
  <c r="P122" i="97" s="1"/>
  <c r="N121" i="97"/>
  <c r="P121" i="97" s="1"/>
  <c r="N120" i="97"/>
  <c r="P120" i="97" s="1"/>
  <c r="N119" i="97"/>
  <c r="P119" i="97" s="1"/>
  <c r="N118" i="97"/>
  <c r="P118" i="97" s="1"/>
  <c r="N117" i="97"/>
  <c r="P117" i="97" s="1"/>
  <c r="N116" i="97"/>
  <c r="P116" i="97" s="1"/>
  <c r="N115" i="97"/>
  <c r="P115" i="97" s="1"/>
  <c r="N114" i="97"/>
  <c r="P114" i="97" s="1"/>
  <c r="N113" i="97"/>
  <c r="P113" i="97" s="1"/>
  <c r="N112" i="97"/>
  <c r="P112" i="97" s="1"/>
  <c r="N111" i="97"/>
  <c r="P111" i="97" s="1"/>
  <c r="N110" i="97"/>
  <c r="P110" i="97" s="1"/>
  <c r="N108" i="97"/>
  <c r="P108" i="97" s="1"/>
  <c r="N107" i="97"/>
  <c r="P107" i="97" s="1"/>
  <c r="N106" i="97"/>
  <c r="P106" i="97" s="1"/>
  <c r="N105" i="97"/>
  <c r="P105" i="97" s="1"/>
  <c r="N104" i="97"/>
  <c r="P104" i="97" s="1"/>
  <c r="N103" i="97"/>
  <c r="P103" i="97" s="1"/>
  <c r="N102" i="97"/>
  <c r="P102" i="97" s="1"/>
  <c r="N101" i="97"/>
  <c r="P101" i="97" s="1"/>
  <c r="N100" i="97"/>
  <c r="P100" i="97" s="1"/>
  <c r="N99" i="97"/>
  <c r="P99" i="97" s="1"/>
  <c r="N98" i="97"/>
  <c r="P98" i="97" s="1"/>
  <c r="N97" i="97"/>
  <c r="P97" i="97" s="1"/>
  <c r="N96" i="97"/>
  <c r="P96" i="97" s="1"/>
  <c r="N95" i="97"/>
  <c r="P95" i="97" s="1"/>
  <c r="N94" i="97"/>
  <c r="P94" i="97" s="1"/>
  <c r="N93" i="97"/>
  <c r="P93" i="97" s="1"/>
  <c r="N92" i="97"/>
  <c r="P92" i="97" s="1"/>
  <c r="N91" i="97"/>
  <c r="P91" i="97" s="1"/>
  <c r="N90" i="97"/>
  <c r="P90" i="97" s="1"/>
  <c r="N89" i="97"/>
  <c r="P89" i="97" s="1"/>
  <c r="O87" i="97"/>
  <c r="N86" i="97"/>
  <c r="P86" i="97" s="1"/>
  <c r="N85" i="97"/>
  <c r="P85" i="97" s="1"/>
  <c r="N84" i="97"/>
  <c r="P84" i="97" s="1"/>
  <c r="N83" i="97"/>
  <c r="P83" i="97" s="1"/>
  <c r="N82" i="97"/>
  <c r="P82" i="97" s="1"/>
  <c r="N81" i="97"/>
  <c r="P81" i="97" s="1"/>
  <c r="N80" i="97"/>
  <c r="P80" i="97" s="1"/>
  <c r="N79" i="97"/>
  <c r="P79" i="97" s="1"/>
  <c r="N78" i="97"/>
  <c r="P78" i="97" s="1"/>
  <c r="N77" i="97"/>
  <c r="P77" i="97" s="1"/>
  <c r="N76" i="97"/>
  <c r="P76" i="97" s="1"/>
  <c r="N75" i="97"/>
  <c r="P75" i="97" s="1"/>
  <c r="N74" i="97"/>
  <c r="P74" i="97" s="1"/>
  <c r="N73" i="97"/>
  <c r="P73" i="97" s="1"/>
  <c r="N72" i="97"/>
  <c r="P72" i="97" s="1"/>
  <c r="N71" i="97"/>
  <c r="P71" i="97" s="1"/>
  <c r="N70" i="97"/>
  <c r="P70" i="97" s="1"/>
  <c r="N69" i="97"/>
  <c r="P69" i="97" s="1"/>
  <c r="N68" i="97"/>
  <c r="P68" i="97" s="1"/>
  <c r="N67" i="97"/>
  <c r="P67" i="97" s="1"/>
  <c r="N66" i="97"/>
  <c r="P66" i="97" s="1"/>
  <c r="N65" i="97"/>
  <c r="P65" i="97" s="1"/>
  <c r="N64" i="97"/>
  <c r="P64" i="97" s="1"/>
  <c r="N63" i="97"/>
  <c r="P63" i="97" s="1"/>
  <c r="N62" i="97"/>
  <c r="P62" i="97" s="1"/>
  <c r="N61" i="97"/>
  <c r="P61" i="97" s="1"/>
  <c r="N60" i="97"/>
  <c r="P60" i="97" s="1"/>
  <c r="N59" i="97"/>
  <c r="P59" i="97" s="1"/>
  <c r="N58" i="97"/>
  <c r="P58" i="97" s="1"/>
  <c r="N57" i="97"/>
  <c r="P57" i="97" s="1"/>
  <c r="O56" i="97"/>
  <c r="N55" i="97"/>
  <c r="P55" i="97" s="1"/>
  <c r="N54" i="97"/>
  <c r="P54" i="97" s="1"/>
  <c r="N53" i="97"/>
  <c r="P53" i="97" s="1"/>
  <c r="N52" i="97"/>
  <c r="P52" i="97" s="1"/>
  <c r="N51" i="97"/>
  <c r="P51" i="97" s="1"/>
  <c r="N50" i="97"/>
  <c r="P50" i="97" s="1"/>
  <c r="N49" i="97"/>
  <c r="P49" i="97" s="1"/>
  <c r="N48" i="97"/>
  <c r="P48" i="97" s="1"/>
  <c r="N47" i="97"/>
  <c r="P47" i="97" s="1"/>
  <c r="N46" i="97"/>
  <c r="P46" i="97" s="1"/>
  <c r="N45" i="97"/>
  <c r="P45" i="97" s="1"/>
  <c r="N44" i="97"/>
  <c r="P44" i="97" s="1"/>
  <c r="N43" i="97"/>
  <c r="P43" i="97" s="1"/>
  <c r="N42" i="97"/>
  <c r="P42" i="97" s="1"/>
  <c r="N41" i="97"/>
  <c r="P41" i="97" s="1"/>
  <c r="N40" i="97"/>
  <c r="P40" i="97" s="1"/>
  <c r="N39" i="97"/>
  <c r="P39" i="97" s="1"/>
  <c r="N38" i="97"/>
  <c r="P38" i="97" s="1"/>
  <c r="N37" i="97"/>
  <c r="P37" i="97" s="1"/>
  <c r="N36" i="97"/>
  <c r="P36" i="97" s="1"/>
  <c r="O35" i="97"/>
  <c r="N34" i="97"/>
  <c r="P34" i="97" s="1"/>
  <c r="N33" i="97"/>
  <c r="P33" i="97" s="1"/>
  <c r="N32" i="97"/>
  <c r="P32" i="97" s="1"/>
  <c r="N31" i="97"/>
  <c r="P31" i="97" s="1"/>
  <c r="N30" i="97"/>
  <c r="P30" i="97" s="1"/>
  <c r="N29" i="97"/>
  <c r="P29" i="97" s="1"/>
  <c r="N27" i="97"/>
  <c r="P27" i="97" s="1"/>
  <c r="N26" i="97"/>
  <c r="P26" i="97" s="1"/>
  <c r="N25" i="97"/>
  <c r="P25" i="97" s="1"/>
  <c r="N24" i="97"/>
  <c r="P24" i="97" s="1"/>
  <c r="N23" i="97"/>
  <c r="P23" i="97" s="1"/>
  <c r="N22" i="97"/>
  <c r="P22" i="97" s="1"/>
  <c r="N21" i="97"/>
  <c r="P21" i="97" s="1"/>
  <c r="N20" i="97"/>
  <c r="P20" i="97" s="1"/>
  <c r="N19" i="97"/>
  <c r="P19" i="97" s="1"/>
  <c r="N18" i="97"/>
  <c r="P18" i="97" s="1"/>
  <c r="N17" i="97"/>
  <c r="P17" i="97" s="1"/>
  <c r="N16" i="97"/>
  <c r="P16" i="97" s="1"/>
  <c r="N15" i="97"/>
  <c r="P15" i="97" s="1"/>
  <c r="N14" i="97"/>
  <c r="P14" i="97" s="1"/>
  <c r="N13" i="97"/>
  <c r="P13" i="97" s="1"/>
  <c r="N12" i="97"/>
  <c r="P12" i="97" s="1"/>
  <c r="N11" i="97"/>
  <c r="P11" i="97" s="1"/>
  <c r="N10" i="97"/>
  <c r="P10" i="97" s="1"/>
  <c r="O8" i="97"/>
  <c r="N151" i="98"/>
  <c r="P151" i="98" s="1"/>
  <c r="N150" i="98"/>
  <c r="P150" i="98" s="1"/>
  <c r="N149" i="98"/>
  <c r="P149" i="98" s="1"/>
  <c r="N148" i="98"/>
  <c r="P148" i="98" s="1"/>
  <c r="N147" i="98"/>
  <c r="P147" i="98" s="1"/>
  <c r="N146" i="98"/>
  <c r="P146" i="98" s="1"/>
  <c r="N145" i="98"/>
  <c r="P145" i="98" s="1"/>
  <c r="N144" i="98"/>
  <c r="P144" i="98" s="1"/>
  <c r="N143" i="98"/>
  <c r="P143" i="98" s="1"/>
  <c r="N142" i="98"/>
  <c r="P142" i="98" s="1"/>
  <c r="N141" i="98"/>
  <c r="P141" i="98" s="1"/>
  <c r="N140" i="98"/>
  <c r="P140" i="98" s="1"/>
  <c r="N139" i="98"/>
  <c r="P139" i="98" s="1"/>
  <c r="N138" i="98"/>
  <c r="P138" i="98" s="1"/>
  <c r="N137" i="98"/>
  <c r="P137" i="98" s="1"/>
  <c r="N136" i="98"/>
  <c r="P136" i="98" s="1"/>
  <c r="N135" i="98"/>
  <c r="P135" i="98" s="1"/>
  <c r="N134" i="98"/>
  <c r="P134" i="98" s="1"/>
  <c r="N133" i="98"/>
  <c r="P133" i="98" s="1"/>
  <c r="N132" i="98"/>
  <c r="P132" i="98" s="1"/>
  <c r="N131" i="98"/>
  <c r="P131" i="98" s="1"/>
  <c r="N129" i="98"/>
  <c r="P129" i="98" s="1"/>
  <c r="N128" i="98"/>
  <c r="P128" i="98" s="1"/>
  <c r="N127" i="98"/>
  <c r="P127" i="98" s="1"/>
  <c r="N126" i="98"/>
  <c r="P126" i="98" s="1"/>
  <c r="N125" i="98"/>
  <c r="P125" i="98" s="1"/>
  <c r="N124" i="98"/>
  <c r="P124" i="98" s="1"/>
  <c r="N123" i="98"/>
  <c r="P123" i="98" s="1"/>
  <c r="N122" i="98"/>
  <c r="P122" i="98" s="1"/>
  <c r="N121" i="98"/>
  <c r="P121" i="98" s="1"/>
  <c r="N120" i="98"/>
  <c r="P120" i="98" s="1"/>
  <c r="N119" i="98"/>
  <c r="P119" i="98" s="1"/>
  <c r="N118" i="98"/>
  <c r="P118" i="98" s="1"/>
  <c r="N117" i="98"/>
  <c r="P117" i="98" s="1"/>
  <c r="N116" i="98"/>
  <c r="P116" i="98" s="1"/>
  <c r="N115" i="98"/>
  <c r="P115" i="98" s="1"/>
  <c r="N114" i="98"/>
  <c r="P114" i="98" s="1"/>
  <c r="N113" i="98"/>
  <c r="P113" i="98" s="1"/>
  <c r="N112" i="98"/>
  <c r="P112" i="98" s="1"/>
  <c r="N111" i="98"/>
  <c r="P111" i="98" s="1"/>
  <c r="N110" i="98"/>
  <c r="P110" i="98" s="1"/>
  <c r="N108" i="98"/>
  <c r="P108" i="98" s="1"/>
  <c r="N107" i="98"/>
  <c r="P107" i="98" s="1"/>
  <c r="N106" i="98"/>
  <c r="P106" i="98" s="1"/>
  <c r="N105" i="98"/>
  <c r="P105" i="98" s="1"/>
  <c r="N104" i="98"/>
  <c r="P104" i="98" s="1"/>
  <c r="N103" i="98"/>
  <c r="P103" i="98" s="1"/>
  <c r="N102" i="98"/>
  <c r="P102" i="98" s="1"/>
  <c r="N101" i="98"/>
  <c r="P101" i="98" s="1"/>
  <c r="N100" i="98"/>
  <c r="P100" i="98" s="1"/>
  <c r="N99" i="98"/>
  <c r="P99" i="98" s="1"/>
  <c r="N98" i="98"/>
  <c r="P98" i="98" s="1"/>
  <c r="N97" i="98"/>
  <c r="P97" i="98" s="1"/>
  <c r="N96" i="98"/>
  <c r="P96" i="98" s="1"/>
  <c r="N95" i="98"/>
  <c r="P95" i="98" s="1"/>
  <c r="N94" i="98"/>
  <c r="P94" i="98" s="1"/>
  <c r="N93" i="98"/>
  <c r="P93" i="98" s="1"/>
  <c r="N92" i="98"/>
  <c r="P92" i="98" s="1"/>
  <c r="N91" i="98"/>
  <c r="P91" i="98" s="1"/>
  <c r="N90" i="98"/>
  <c r="P90" i="98" s="1"/>
  <c r="N89" i="98"/>
  <c r="P89" i="98" s="1"/>
  <c r="O87" i="98"/>
  <c r="N86" i="98"/>
  <c r="P86" i="98" s="1"/>
  <c r="N85" i="98"/>
  <c r="P85" i="98" s="1"/>
  <c r="N84" i="98"/>
  <c r="P84" i="98" s="1"/>
  <c r="N83" i="98"/>
  <c r="P83" i="98" s="1"/>
  <c r="N82" i="98"/>
  <c r="P82" i="98" s="1"/>
  <c r="N81" i="98"/>
  <c r="P81" i="98" s="1"/>
  <c r="N80" i="98"/>
  <c r="P80" i="98" s="1"/>
  <c r="N79" i="98"/>
  <c r="P79" i="98" s="1"/>
  <c r="N78" i="98"/>
  <c r="P78" i="98" s="1"/>
  <c r="N77" i="98"/>
  <c r="P77" i="98" s="1"/>
  <c r="N76" i="98"/>
  <c r="P76" i="98" s="1"/>
  <c r="N75" i="98"/>
  <c r="P75" i="98" s="1"/>
  <c r="N74" i="98"/>
  <c r="P74" i="98" s="1"/>
  <c r="N73" i="98"/>
  <c r="P73" i="98" s="1"/>
  <c r="N72" i="98"/>
  <c r="P72" i="98" s="1"/>
  <c r="N71" i="98"/>
  <c r="P71" i="98" s="1"/>
  <c r="N70" i="98"/>
  <c r="P70" i="98" s="1"/>
  <c r="N69" i="98"/>
  <c r="P69" i="98" s="1"/>
  <c r="N68" i="98"/>
  <c r="P68" i="98" s="1"/>
  <c r="N67" i="98"/>
  <c r="P67" i="98" s="1"/>
  <c r="N66" i="98"/>
  <c r="P66" i="98" s="1"/>
  <c r="N65" i="98"/>
  <c r="P65" i="98" s="1"/>
  <c r="N64" i="98"/>
  <c r="P64" i="98" s="1"/>
  <c r="N63" i="98"/>
  <c r="P63" i="98" s="1"/>
  <c r="N62" i="98"/>
  <c r="P62" i="98" s="1"/>
  <c r="N61" i="98"/>
  <c r="P61" i="98" s="1"/>
  <c r="N60" i="98"/>
  <c r="P60" i="98" s="1"/>
  <c r="N59" i="98"/>
  <c r="P59" i="98" s="1"/>
  <c r="N58" i="98"/>
  <c r="P58" i="98" s="1"/>
  <c r="N57" i="98"/>
  <c r="P57" i="98" s="1"/>
  <c r="O56" i="98"/>
  <c r="N55" i="98"/>
  <c r="P55" i="98" s="1"/>
  <c r="N54" i="98"/>
  <c r="P54" i="98" s="1"/>
  <c r="N53" i="98"/>
  <c r="P53" i="98" s="1"/>
  <c r="N52" i="98"/>
  <c r="P52" i="98" s="1"/>
  <c r="N51" i="98"/>
  <c r="P51" i="98" s="1"/>
  <c r="N50" i="98"/>
  <c r="P50" i="98" s="1"/>
  <c r="N49" i="98"/>
  <c r="P49" i="98" s="1"/>
  <c r="N48" i="98"/>
  <c r="P48" i="98" s="1"/>
  <c r="N47" i="98"/>
  <c r="P47" i="98" s="1"/>
  <c r="N46" i="98"/>
  <c r="P46" i="98" s="1"/>
  <c r="N45" i="98"/>
  <c r="P45" i="98" s="1"/>
  <c r="N44" i="98"/>
  <c r="P44" i="98" s="1"/>
  <c r="N43" i="98"/>
  <c r="P43" i="98" s="1"/>
  <c r="N42" i="98"/>
  <c r="P42" i="98" s="1"/>
  <c r="N41" i="98"/>
  <c r="P41" i="98" s="1"/>
  <c r="N40" i="98"/>
  <c r="P40" i="98" s="1"/>
  <c r="N39" i="98"/>
  <c r="P39" i="98" s="1"/>
  <c r="N38" i="98"/>
  <c r="P38" i="98" s="1"/>
  <c r="N37" i="98"/>
  <c r="P37" i="98" s="1"/>
  <c r="N36" i="98"/>
  <c r="P36" i="98" s="1"/>
  <c r="O35" i="98"/>
  <c r="N34" i="98"/>
  <c r="P34" i="98" s="1"/>
  <c r="N33" i="98"/>
  <c r="P33" i="98" s="1"/>
  <c r="N32" i="98"/>
  <c r="P32" i="98" s="1"/>
  <c r="N31" i="98"/>
  <c r="P31" i="98" s="1"/>
  <c r="N30" i="98"/>
  <c r="P30" i="98" s="1"/>
  <c r="N29" i="98"/>
  <c r="P29" i="98" s="1"/>
  <c r="N28" i="98"/>
  <c r="P28" i="98" s="1"/>
  <c r="N27" i="98"/>
  <c r="P27" i="98" s="1"/>
  <c r="N26" i="98"/>
  <c r="P26" i="98" s="1"/>
  <c r="N25" i="98"/>
  <c r="P25" i="98" s="1"/>
  <c r="N24" i="98"/>
  <c r="P24" i="98" s="1"/>
  <c r="N23" i="98"/>
  <c r="P23" i="98" s="1"/>
  <c r="N22" i="98"/>
  <c r="P22" i="98" s="1"/>
  <c r="N21" i="98"/>
  <c r="P21" i="98" s="1"/>
  <c r="N20" i="98"/>
  <c r="P20" i="98" s="1"/>
  <c r="N19" i="98"/>
  <c r="P19" i="98" s="1"/>
  <c r="N18" i="98"/>
  <c r="P18" i="98" s="1"/>
  <c r="N17" i="98"/>
  <c r="P17" i="98" s="1"/>
  <c r="N16" i="98"/>
  <c r="P16" i="98" s="1"/>
  <c r="N15" i="98"/>
  <c r="P15" i="98" s="1"/>
  <c r="N14" i="98"/>
  <c r="P14" i="98" s="1"/>
  <c r="N13" i="98"/>
  <c r="P13" i="98" s="1"/>
  <c r="N12" i="98"/>
  <c r="P12" i="98" s="1"/>
  <c r="N11" i="98"/>
  <c r="P11" i="98" s="1"/>
  <c r="N10" i="98"/>
  <c r="P10" i="98" s="1"/>
  <c r="O8" i="98"/>
  <c r="N151" i="99"/>
  <c r="N150" i="99"/>
  <c r="N149" i="99"/>
  <c r="N148" i="99"/>
  <c r="N147" i="99"/>
  <c r="N146" i="99"/>
  <c r="N145" i="99"/>
  <c r="N144" i="99"/>
  <c r="N143" i="99"/>
  <c r="N142" i="99"/>
  <c r="N141" i="99"/>
  <c r="N140" i="99"/>
  <c r="N139" i="99"/>
  <c r="N138" i="99"/>
  <c r="N137" i="99"/>
  <c r="N136" i="99"/>
  <c r="N135" i="99"/>
  <c r="N134" i="99"/>
  <c r="N133" i="99"/>
  <c r="N132" i="99"/>
  <c r="N131" i="99"/>
  <c r="N130" i="99"/>
  <c r="N129" i="99"/>
  <c r="N128" i="99"/>
  <c r="N127" i="99"/>
  <c r="N126" i="99"/>
  <c r="N125" i="99"/>
  <c r="N124" i="99"/>
  <c r="N123" i="99"/>
  <c r="N122" i="99"/>
  <c r="N121" i="99"/>
  <c r="N120" i="99"/>
  <c r="N119" i="99"/>
  <c r="N118" i="99"/>
  <c r="N117" i="99"/>
  <c r="N116" i="99"/>
  <c r="N115" i="99"/>
  <c r="N114" i="99"/>
  <c r="N113" i="99"/>
  <c r="N112" i="99"/>
  <c r="N111" i="99"/>
  <c r="N110" i="99"/>
  <c r="N109" i="99"/>
  <c r="N108" i="99"/>
  <c r="N107" i="99"/>
  <c r="N106" i="99"/>
  <c r="N105" i="99"/>
  <c r="N104" i="99"/>
  <c r="N103" i="99"/>
  <c r="N102" i="99"/>
  <c r="N101" i="99"/>
  <c r="N100" i="99"/>
  <c r="N99" i="99"/>
  <c r="N98" i="99"/>
  <c r="N97" i="99"/>
  <c r="N96" i="99"/>
  <c r="N95" i="99"/>
  <c r="N94" i="99"/>
  <c r="N93" i="99"/>
  <c r="N92" i="99"/>
  <c r="N91" i="99"/>
  <c r="N90" i="99"/>
  <c r="N89" i="99"/>
  <c r="N88" i="99"/>
  <c r="O87" i="99"/>
  <c r="N86" i="99"/>
  <c r="N85" i="99"/>
  <c r="N84" i="99"/>
  <c r="N83" i="99"/>
  <c r="N82" i="99"/>
  <c r="N81" i="99"/>
  <c r="N79" i="99"/>
  <c r="N78" i="99"/>
  <c r="N77" i="99"/>
  <c r="N76" i="99"/>
  <c r="N75" i="99"/>
  <c r="N74" i="99"/>
  <c r="N73" i="99"/>
  <c r="N72" i="99"/>
  <c r="N71" i="99"/>
  <c r="N70" i="99"/>
  <c r="N69" i="99"/>
  <c r="N68" i="99"/>
  <c r="N67" i="99"/>
  <c r="N66" i="99"/>
  <c r="N65" i="99"/>
  <c r="N64" i="99"/>
  <c r="N63" i="99"/>
  <c r="N62" i="99"/>
  <c r="N61" i="99"/>
  <c r="N60" i="99"/>
  <c r="N59" i="99"/>
  <c r="N58" i="99"/>
  <c r="N57" i="99"/>
  <c r="O56" i="99"/>
  <c r="N55" i="99"/>
  <c r="N54" i="99"/>
  <c r="N53" i="99"/>
  <c r="N52" i="99"/>
  <c r="N51" i="99"/>
  <c r="N50" i="99"/>
  <c r="N49" i="99"/>
  <c r="N48" i="99"/>
  <c r="N47" i="99"/>
  <c r="N46" i="99"/>
  <c r="N45" i="99"/>
  <c r="N44" i="99"/>
  <c r="N43" i="99"/>
  <c r="N42" i="99"/>
  <c r="N41" i="99"/>
  <c r="N40" i="99"/>
  <c r="N39" i="99"/>
  <c r="N38" i="99"/>
  <c r="N37" i="99"/>
  <c r="N36" i="99"/>
  <c r="O35" i="99"/>
  <c r="N34" i="99"/>
  <c r="N33" i="99"/>
  <c r="N32" i="99"/>
  <c r="N31" i="99"/>
  <c r="N30" i="99"/>
  <c r="N29" i="99"/>
  <c r="N28" i="99"/>
  <c r="N27" i="99"/>
  <c r="N26" i="99"/>
  <c r="N25" i="99"/>
  <c r="N24" i="99"/>
  <c r="N23" i="99"/>
  <c r="N22" i="99"/>
  <c r="N21" i="99"/>
  <c r="N20" i="99"/>
  <c r="N19" i="99"/>
  <c r="N18" i="99"/>
  <c r="N17" i="99"/>
  <c r="N16" i="99"/>
  <c r="N15" i="99"/>
  <c r="N14" i="99"/>
  <c r="N13" i="99"/>
  <c r="N12" i="99"/>
  <c r="N11" i="99"/>
  <c r="N10" i="99"/>
  <c r="O8" i="99"/>
  <c r="N151" i="101"/>
  <c r="P151" i="101" s="1"/>
  <c r="N150" i="101"/>
  <c r="P150" i="101" s="1"/>
  <c r="N149" i="101"/>
  <c r="P149" i="101" s="1"/>
  <c r="N148" i="101"/>
  <c r="P148" i="101" s="1"/>
  <c r="N147" i="101"/>
  <c r="P147" i="101" s="1"/>
  <c r="N146" i="101"/>
  <c r="P146" i="101" s="1"/>
  <c r="N145" i="101"/>
  <c r="P145" i="101" s="1"/>
  <c r="N144" i="101"/>
  <c r="P144" i="101" s="1"/>
  <c r="N143" i="101"/>
  <c r="P143" i="101" s="1"/>
  <c r="N142" i="101"/>
  <c r="P142" i="101" s="1"/>
  <c r="N141" i="101"/>
  <c r="P141" i="101" s="1"/>
  <c r="N140" i="101"/>
  <c r="P140" i="101" s="1"/>
  <c r="N139" i="101"/>
  <c r="P139" i="101" s="1"/>
  <c r="N138" i="101"/>
  <c r="P138" i="101" s="1"/>
  <c r="N137" i="101"/>
  <c r="P137" i="101" s="1"/>
  <c r="N136" i="101"/>
  <c r="P136" i="101" s="1"/>
  <c r="N135" i="101"/>
  <c r="P135" i="101" s="1"/>
  <c r="N134" i="101"/>
  <c r="P134" i="101" s="1"/>
  <c r="N133" i="101"/>
  <c r="P133" i="101" s="1"/>
  <c r="N132" i="101"/>
  <c r="P132" i="101" s="1"/>
  <c r="N131" i="101"/>
  <c r="P131" i="101" s="1"/>
  <c r="N129" i="101"/>
  <c r="P129" i="101" s="1"/>
  <c r="N128" i="101"/>
  <c r="P128" i="101" s="1"/>
  <c r="N127" i="101"/>
  <c r="P127" i="101" s="1"/>
  <c r="N126" i="101"/>
  <c r="P126" i="101" s="1"/>
  <c r="N125" i="101"/>
  <c r="P125" i="101" s="1"/>
  <c r="N124" i="101"/>
  <c r="P124" i="101" s="1"/>
  <c r="N123" i="101"/>
  <c r="P123" i="101" s="1"/>
  <c r="N122" i="101"/>
  <c r="P122" i="101" s="1"/>
  <c r="N121" i="101"/>
  <c r="P121" i="101" s="1"/>
  <c r="N120" i="101"/>
  <c r="P120" i="101" s="1"/>
  <c r="N119" i="101"/>
  <c r="P119" i="101" s="1"/>
  <c r="N118" i="101"/>
  <c r="P118" i="101" s="1"/>
  <c r="N117" i="101"/>
  <c r="P117" i="101" s="1"/>
  <c r="N116" i="101"/>
  <c r="P116" i="101" s="1"/>
  <c r="N115" i="101"/>
  <c r="P115" i="101" s="1"/>
  <c r="N114" i="101"/>
  <c r="P114" i="101" s="1"/>
  <c r="N113" i="101"/>
  <c r="P113" i="101" s="1"/>
  <c r="N112" i="101"/>
  <c r="P112" i="101" s="1"/>
  <c r="N111" i="101"/>
  <c r="P111" i="101" s="1"/>
  <c r="N110" i="101"/>
  <c r="P110" i="101" s="1"/>
  <c r="N108" i="101"/>
  <c r="P108" i="101" s="1"/>
  <c r="N107" i="101"/>
  <c r="P107" i="101" s="1"/>
  <c r="N106" i="101"/>
  <c r="P106" i="101" s="1"/>
  <c r="N105" i="101"/>
  <c r="P105" i="101" s="1"/>
  <c r="N104" i="101"/>
  <c r="P104" i="101" s="1"/>
  <c r="N103" i="101"/>
  <c r="P103" i="101" s="1"/>
  <c r="N102" i="101"/>
  <c r="P102" i="101" s="1"/>
  <c r="N101" i="101"/>
  <c r="P101" i="101" s="1"/>
  <c r="N100" i="101"/>
  <c r="P100" i="101" s="1"/>
  <c r="N99" i="101"/>
  <c r="P99" i="101" s="1"/>
  <c r="N98" i="101"/>
  <c r="P98" i="101" s="1"/>
  <c r="N97" i="101"/>
  <c r="P97" i="101" s="1"/>
  <c r="N96" i="101"/>
  <c r="P96" i="101" s="1"/>
  <c r="N95" i="101"/>
  <c r="P95" i="101" s="1"/>
  <c r="N94" i="101"/>
  <c r="P94" i="101" s="1"/>
  <c r="N93" i="101"/>
  <c r="P93" i="101" s="1"/>
  <c r="N92" i="101"/>
  <c r="P92" i="101" s="1"/>
  <c r="N91" i="101"/>
  <c r="P91" i="101" s="1"/>
  <c r="N90" i="101"/>
  <c r="P90" i="101" s="1"/>
  <c r="N89" i="101"/>
  <c r="P89" i="101" s="1"/>
  <c r="O87" i="101"/>
  <c r="N86" i="101"/>
  <c r="P86" i="101" s="1"/>
  <c r="N85" i="101"/>
  <c r="P85" i="101" s="1"/>
  <c r="N84" i="101"/>
  <c r="P84" i="101" s="1"/>
  <c r="N83" i="101"/>
  <c r="P83" i="101" s="1"/>
  <c r="N82" i="101"/>
  <c r="P82" i="101" s="1"/>
  <c r="N81" i="101"/>
  <c r="P81" i="101" s="1"/>
  <c r="N80" i="101"/>
  <c r="P80" i="101" s="1"/>
  <c r="N79" i="101"/>
  <c r="P79" i="101" s="1"/>
  <c r="N78" i="101"/>
  <c r="P78" i="101" s="1"/>
  <c r="N77" i="101"/>
  <c r="P77" i="101" s="1"/>
  <c r="N76" i="101"/>
  <c r="P76" i="101" s="1"/>
  <c r="N75" i="101"/>
  <c r="P75" i="101" s="1"/>
  <c r="N74" i="101"/>
  <c r="P74" i="101" s="1"/>
  <c r="N73" i="101"/>
  <c r="P73" i="101" s="1"/>
  <c r="N72" i="101"/>
  <c r="P72" i="101" s="1"/>
  <c r="N71" i="101"/>
  <c r="P71" i="101" s="1"/>
  <c r="N70" i="101"/>
  <c r="P70" i="101" s="1"/>
  <c r="N69" i="101"/>
  <c r="P69" i="101" s="1"/>
  <c r="N68" i="101"/>
  <c r="P68" i="101" s="1"/>
  <c r="N67" i="101"/>
  <c r="P67" i="101" s="1"/>
  <c r="N66" i="101"/>
  <c r="P66" i="101" s="1"/>
  <c r="N65" i="101"/>
  <c r="P65" i="101" s="1"/>
  <c r="N64" i="101"/>
  <c r="P64" i="101" s="1"/>
  <c r="N63" i="101"/>
  <c r="P63" i="101" s="1"/>
  <c r="N62" i="101"/>
  <c r="P62" i="101" s="1"/>
  <c r="N61" i="101"/>
  <c r="P61" i="101" s="1"/>
  <c r="N60" i="101"/>
  <c r="P60" i="101" s="1"/>
  <c r="N59" i="101"/>
  <c r="P59" i="101" s="1"/>
  <c r="N58" i="101"/>
  <c r="P58" i="101" s="1"/>
  <c r="N57" i="101"/>
  <c r="P57" i="101" s="1"/>
  <c r="O56" i="101"/>
  <c r="N55" i="101"/>
  <c r="P55" i="101" s="1"/>
  <c r="N54" i="101"/>
  <c r="P54" i="101" s="1"/>
  <c r="N53" i="101"/>
  <c r="P53" i="101" s="1"/>
  <c r="N52" i="101"/>
  <c r="P52" i="101" s="1"/>
  <c r="N51" i="101"/>
  <c r="P51" i="101" s="1"/>
  <c r="N50" i="101"/>
  <c r="P50" i="101" s="1"/>
  <c r="N49" i="101"/>
  <c r="P49" i="101" s="1"/>
  <c r="N48" i="101"/>
  <c r="P48" i="101" s="1"/>
  <c r="N47" i="101"/>
  <c r="P47" i="101" s="1"/>
  <c r="N46" i="101"/>
  <c r="P46" i="101" s="1"/>
  <c r="N45" i="101"/>
  <c r="P45" i="101" s="1"/>
  <c r="N44" i="101"/>
  <c r="P44" i="101" s="1"/>
  <c r="N43" i="101"/>
  <c r="P43" i="101" s="1"/>
  <c r="N42" i="101"/>
  <c r="P42" i="101" s="1"/>
  <c r="N41" i="101"/>
  <c r="P41" i="101" s="1"/>
  <c r="N40" i="101"/>
  <c r="P40" i="101" s="1"/>
  <c r="N39" i="101"/>
  <c r="P39" i="101" s="1"/>
  <c r="N38" i="101"/>
  <c r="P38" i="101" s="1"/>
  <c r="N37" i="101"/>
  <c r="P37" i="101" s="1"/>
  <c r="N36" i="101"/>
  <c r="P36" i="101" s="1"/>
  <c r="O35" i="101"/>
  <c r="N34" i="101"/>
  <c r="P34" i="101" s="1"/>
  <c r="N33" i="101"/>
  <c r="P33" i="101" s="1"/>
  <c r="N32" i="101"/>
  <c r="P32" i="101" s="1"/>
  <c r="N31" i="101"/>
  <c r="P31" i="101" s="1"/>
  <c r="N30" i="101"/>
  <c r="P30" i="101" s="1"/>
  <c r="N29" i="101"/>
  <c r="P29" i="101" s="1"/>
  <c r="N28" i="101"/>
  <c r="P28" i="101" s="1"/>
  <c r="N27" i="101"/>
  <c r="P27" i="101" s="1"/>
  <c r="N26" i="101"/>
  <c r="P26" i="101" s="1"/>
  <c r="N25" i="101"/>
  <c r="P25" i="101" s="1"/>
  <c r="N24" i="101"/>
  <c r="P24" i="101" s="1"/>
  <c r="N23" i="101"/>
  <c r="P23" i="101" s="1"/>
  <c r="N22" i="101"/>
  <c r="P22" i="101" s="1"/>
  <c r="N21" i="101"/>
  <c r="P21" i="101" s="1"/>
  <c r="N20" i="101"/>
  <c r="P20" i="101" s="1"/>
  <c r="N19" i="101"/>
  <c r="P19" i="101" s="1"/>
  <c r="N18" i="101"/>
  <c r="P18" i="101" s="1"/>
  <c r="N17" i="101"/>
  <c r="P17" i="101" s="1"/>
  <c r="N16" i="101"/>
  <c r="P16" i="101" s="1"/>
  <c r="N15" i="101"/>
  <c r="P15" i="101" s="1"/>
  <c r="N14" i="101"/>
  <c r="P14" i="101" s="1"/>
  <c r="N13" i="101"/>
  <c r="P13" i="101" s="1"/>
  <c r="N12" i="101"/>
  <c r="P12" i="101" s="1"/>
  <c r="N11" i="101"/>
  <c r="P11" i="101" s="1"/>
  <c r="N10" i="101"/>
  <c r="P10" i="101" s="1"/>
  <c r="O8" i="101"/>
  <c r="N151" i="102"/>
  <c r="P151" i="102" s="1"/>
  <c r="N150" i="102"/>
  <c r="P150" i="102" s="1"/>
  <c r="N149" i="102"/>
  <c r="P149" i="102" s="1"/>
  <c r="N148" i="102"/>
  <c r="P148" i="102" s="1"/>
  <c r="N147" i="102"/>
  <c r="P147" i="102" s="1"/>
  <c r="N146" i="102"/>
  <c r="P146" i="102" s="1"/>
  <c r="N145" i="102"/>
  <c r="P145" i="102" s="1"/>
  <c r="N144" i="102"/>
  <c r="P144" i="102" s="1"/>
  <c r="N143" i="102"/>
  <c r="P143" i="102" s="1"/>
  <c r="N142" i="102"/>
  <c r="P142" i="102" s="1"/>
  <c r="N141" i="102"/>
  <c r="P141" i="102" s="1"/>
  <c r="N140" i="102"/>
  <c r="P140" i="102" s="1"/>
  <c r="N139" i="102"/>
  <c r="P139" i="102" s="1"/>
  <c r="N138" i="102"/>
  <c r="P138" i="102" s="1"/>
  <c r="N137" i="102"/>
  <c r="P137" i="102" s="1"/>
  <c r="N136" i="102"/>
  <c r="P136" i="102" s="1"/>
  <c r="N135" i="102"/>
  <c r="P135" i="102" s="1"/>
  <c r="N134" i="102"/>
  <c r="P134" i="102" s="1"/>
  <c r="N133" i="102"/>
  <c r="P133" i="102" s="1"/>
  <c r="N132" i="102"/>
  <c r="P132" i="102" s="1"/>
  <c r="N131" i="102"/>
  <c r="P131" i="102" s="1"/>
  <c r="N129" i="102"/>
  <c r="P129" i="102" s="1"/>
  <c r="N128" i="102"/>
  <c r="P128" i="102" s="1"/>
  <c r="N127" i="102"/>
  <c r="P127" i="102" s="1"/>
  <c r="N126" i="102"/>
  <c r="P126" i="102" s="1"/>
  <c r="N125" i="102"/>
  <c r="P125" i="102" s="1"/>
  <c r="N124" i="102"/>
  <c r="P124" i="102" s="1"/>
  <c r="N123" i="102"/>
  <c r="P123" i="102" s="1"/>
  <c r="N122" i="102"/>
  <c r="P122" i="102" s="1"/>
  <c r="N121" i="102"/>
  <c r="P121" i="102" s="1"/>
  <c r="N120" i="102"/>
  <c r="P120" i="102" s="1"/>
  <c r="N119" i="102"/>
  <c r="P119" i="102" s="1"/>
  <c r="N118" i="102"/>
  <c r="P118" i="102" s="1"/>
  <c r="N117" i="102"/>
  <c r="P117" i="102" s="1"/>
  <c r="N116" i="102"/>
  <c r="P116" i="102" s="1"/>
  <c r="N115" i="102"/>
  <c r="P115" i="102" s="1"/>
  <c r="N114" i="102"/>
  <c r="P114" i="102" s="1"/>
  <c r="N113" i="102"/>
  <c r="P113" i="102" s="1"/>
  <c r="N112" i="102"/>
  <c r="P112" i="102" s="1"/>
  <c r="N111" i="102"/>
  <c r="P111" i="102" s="1"/>
  <c r="N110" i="102"/>
  <c r="P110" i="102" s="1"/>
  <c r="N108" i="102"/>
  <c r="P108" i="102" s="1"/>
  <c r="N107" i="102"/>
  <c r="P107" i="102" s="1"/>
  <c r="N106" i="102"/>
  <c r="P106" i="102" s="1"/>
  <c r="N105" i="102"/>
  <c r="P105" i="102" s="1"/>
  <c r="N104" i="102"/>
  <c r="P104" i="102" s="1"/>
  <c r="N103" i="102"/>
  <c r="P103" i="102" s="1"/>
  <c r="N102" i="102"/>
  <c r="P102" i="102" s="1"/>
  <c r="N101" i="102"/>
  <c r="P101" i="102" s="1"/>
  <c r="N100" i="102"/>
  <c r="P100" i="102" s="1"/>
  <c r="N99" i="102"/>
  <c r="P99" i="102" s="1"/>
  <c r="N98" i="102"/>
  <c r="P98" i="102" s="1"/>
  <c r="N97" i="102"/>
  <c r="P97" i="102" s="1"/>
  <c r="N96" i="102"/>
  <c r="P96" i="102" s="1"/>
  <c r="N95" i="102"/>
  <c r="P95" i="102" s="1"/>
  <c r="N94" i="102"/>
  <c r="P94" i="102" s="1"/>
  <c r="N93" i="102"/>
  <c r="P93" i="102" s="1"/>
  <c r="N92" i="102"/>
  <c r="P92" i="102" s="1"/>
  <c r="N91" i="102"/>
  <c r="P91" i="102" s="1"/>
  <c r="N90" i="102"/>
  <c r="P90" i="102" s="1"/>
  <c r="N89" i="102"/>
  <c r="P89" i="102" s="1"/>
  <c r="O87" i="102"/>
  <c r="N86" i="102"/>
  <c r="P86" i="102" s="1"/>
  <c r="N85" i="102"/>
  <c r="P85" i="102" s="1"/>
  <c r="N84" i="102"/>
  <c r="P84" i="102" s="1"/>
  <c r="N83" i="102"/>
  <c r="P83" i="102" s="1"/>
  <c r="N82" i="102"/>
  <c r="P82" i="102" s="1"/>
  <c r="N81" i="102"/>
  <c r="P81" i="102" s="1"/>
  <c r="N80" i="102"/>
  <c r="P80" i="102" s="1"/>
  <c r="N79" i="102"/>
  <c r="P79" i="102" s="1"/>
  <c r="N78" i="102"/>
  <c r="P78" i="102" s="1"/>
  <c r="N77" i="102"/>
  <c r="P77" i="102" s="1"/>
  <c r="N76" i="102"/>
  <c r="P76" i="102" s="1"/>
  <c r="N75" i="102"/>
  <c r="P75" i="102" s="1"/>
  <c r="N74" i="102"/>
  <c r="P74" i="102" s="1"/>
  <c r="N73" i="102"/>
  <c r="P73" i="102" s="1"/>
  <c r="N72" i="102"/>
  <c r="P72" i="102" s="1"/>
  <c r="N71" i="102"/>
  <c r="P71" i="102" s="1"/>
  <c r="N70" i="102"/>
  <c r="P70" i="102" s="1"/>
  <c r="N69" i="102"/>
  <c r="P69" i="102" s="1"/>
  <c r="N68" i="102"/>
  <c r="P68" i="102" s="1"/>
  <c r="N67" i="102"/>
  <c r="P67" i="102" s="1"/>
  <c r="N66" i="102"/>
  <c r="P66" i="102" s="1"/>
  <c r="N65" i="102"/>
  <c r="P65" i="102" s="1"/>
  <c r="N64" i="102"/>
  <c r="P64" i="102" s="1"/>
  <c r="N63" i="102"/>
  <c r="P63" i="102" s="1"/>
  <c r="N62" i="102"/>
  <c r="P62" i="102" s="1"/>
  <c r="N61" i="102"/>
  <c r="P61" i="102" s="1"/>
  <c r="N60" i="102"/>
  <c r="P60" i="102" s="1"/>
  <c r="N59" i="102"/>
  <c r="P59" i="102" s="1"/>
  <c r="N58" i="102"/>
  <c r="P58" i="102" s="1"/>
  <c r="N57" i="102"/>
  <c r="P57" i="102" s="1"/>
  <c r="O56" i="102"/>
  <c r="N55" i="102"/>
  <c r="P55" i="102" s="1"/>
  <c r="N54" i="102"/>
  <c r="P54" i="102" s="1"/>
  <c r="N53" i="102"/>
  <c r="P53" i="102" s="1"/>
  <c r="N52" i="102"/>
  <c r="P52" i="102" s="1"/>
  <c r="N51" i="102"/>
  <c r="P51" i="102" s="1"/>
  <c r="N50" i="102"/>
  <c r="P50" i="102" s="1"/>
  <c r="N49" i="102"/>
  <c r="P49" i="102" s="1"/>
  <c r="N48" i="102"/>
  <c r="P48" i="102" s="1"/>
  <c r="N47" i="102"/>
  <c r="P47" i="102" s="1"/>
  <c r="N46" i="102"/>
  <c r="P46" i="102" s="1"/>
  <c r="N45" i="102"/>
  <c r="P45" i="102" s="1"/>
  <c r="N44" i="102"/>
  <c r="P44" i="102" s="1"/>
  <c r="N43" i="102"/>
  <c r="P43" i="102" s="1"/>
  <c r="N42" i="102"/>
  <c r="P42" i="102" s="1"/>
  <c r="N41" i="102"/>
  <c r="P41" i="102" s="1"/>
  <c r="N40" i="102"/>
  <c r="P40" i="102" s="1"/>
  <c r="N39" i="102"/>
  <c r="P39" i="102" s="1"/>
  <c r="N38" i="102"/>
  <c r="P38" i="102" s="1"/>
  <c r="N37" i="102"/>
  <c r="P37" i="102" s="1"/>
  <c r="N36" i="102"/>
  <c r="P36" i="102" s="1"/>
  <c r="O35" i="102"/>
  <c r="N34" i="102"/>
  <c r="P34" i="102" s="1"/>
  <c r="N33" i="102"/>
  <c r="P33" i="102" s="1"/>
  <c r="N32" i="102"/>
  <c r="P32" i="102" s="1"/>
  <c r="N31" i="102"/>
  <c r="P31" i="102" s="1"/>
  <c r="N30" i="102"/>
  <c r="P30" i="102" s="1"/>
  <c r="N29" i="102"/>
  <c r="P29" i="102" s="1"/>
  <c r="N28" i="102"/>
  <c r="P28" i="102" s="1"/>
  <c r="N27" i="102"/>
  <c r="P27" i="102" s="1"/>
  <c r="N26" i="102"/>
  <c r="P26" i="102" s="1"/>
  <c r="N25" i="102"/>
  <c r="P25" i="102" s="1"/>
  <c r="N24" i="102"/>
  <c r="P24" i="102" s="1"/>
  <c r="N23" i="102"/>
  <c r="P23" i="102" s="1"/>
  <c r="N22" i="102"/>
  <c r="P22" i="102" s="1"/>
  <c r="N21" i="102"/>
  <c r="P21" i="102" s="1"/>
  <c r="N20" i="102"/>
  <c r="P20" i="102" s="1"/>
  <c r="N19" i="102"/>
  <c r="P19" i="102" s="1"/>
  <c r="N18" i="102"/>
  <c r="P18" i="102" s="1"/>
  <c r="N17" i="102"/>
  <c r="P17" i="102" s="1"/>
  <c r="N16" i="102"/>
  <c r="P16" i="102" s="1"/>
  <c r="N15" i="102"/>
  <c r="P15" i="102" s="1"/>
  <c r="N14" i="102"/>
  <c r="P14" i="102" s="1"/>
  <c r="N13" i="102"/>
  <c r="P13" i="102" s="1"/>
  <c r="N12" i="102"/>
  <c r="P12" i="102" s="1"/>
  <c r="N11" i="102"/>
  <c r="P11" i="102" s="1"/>
  <c r="N10" i="102"/>
  <c r="P10" i="102" s="1"/>
  <c r="O8" i="102"/>
  <c r="N151" i="103"/>
  <c r="P151" i="103" s="1"/>
  <c r="N150" i="103"/>
  <c r="P150" i="103" s="1"/>
  <c r="N149" i="103"/>
  <c r="P149" i="103" s="1"/>
  <c r="N148" i="103"/>
  <c r="P148" i="103" s="1"/>
  <c r="N147" i="103"/>
  <c r="P147" i="103" s="1"/>
  <c r="N146" i="103"/>
  <c r="P146" i="103" s="1"/>
  <c r="N145" i="103"/>
  <c r="P145" i="103" s="1"/>
  <c r="N144" i="103"/>
  <c r="P144" i="103" s="1"/>
  <c r="N143" i="103"/>
  <c r="P143" i="103" s="1"/>
  <c r="N142" i="103"/>
  <c r="P142" i="103" s="1"/>
  <c r="N141" i="103"/>
  <c r="P141" i="103" s="1"/>
  <c r="N140" i="103"/>
  <c r="P140" i="103" s="1"/>
  <c r="N139" i="103"/>
  <c r="P139" i="103" s="1"/>
  <c r="N138" i="103"/>
  <c r="P138" i="103" s="1"/>
  <c r="N137" i="103"/>
  <c r="P137" i="103" s="1"/>
  <c r="N136" i="103"/>
  <c r="P136" i="103" s="1"/>
  <c r="N135" i="103"/>
  <c r="P135" i="103" s="1"/>
  <c r="N134" i="103"/>
  <c r="P134" i="103" s="1"/>
  <c r="N133" i="103"/>
  <c r="P133" i="103" s="1"/>
  <c r="N132" i="103"/>
  <c r="P132" i="103" s="1"/>
  <c r="N131" i="103"/>
  <c r="P131" i="103" s="1"/>
  <c r="N129" i="103"/>
  <c r="P129" i="103" s="1"/>
  <c r="N128" i="103"/>
  <c r="P128" i="103" s="1"/>
  <c r="N127" i="103"/>
  <c r="P127" i="103" s="1"/>
  <c r="N126" i="103"/>
  <c r="P126" i="103" s="1"/>
  <c r="N125" i="103"/>
  <c r="P125" i="103" s="1"/>
  <c r="N124" i="103"/>
  <c r="P124" i="103" s="1"/>
  <c r="N123" i="103"/>
  <c r="P123" i="103" s="1"/>
  <c r="N122" i="103"/>
  <c r="P122" i="103" s="1"/>
  <c r="N121" i="103"/>
  <c r="P121" i="103" s="1"/>
  <c r="N120" i="103"/>
  <c r="P120" i="103" s="1"/>
  <c r="N119" i="103"/>
  <c r="P119" i="103" s="1"/>
  <c r="N118" i="103"/>
  <c r="P118" i="103" s="1"/>
  <c r="N117" i="103"/>
  <c r="P117" i="103" s="1"/>
  <c r="N116" i="103"/>
  <c r="P116" i="103" s="1"/>
  <c r="N115" i="103"/>
  <c r="P115" i="103" s="1"/>
  <c r="N114" i="103"/>
  <c r="P114" i="103" s="1"/>
  <c r="N113" i="103"/>
  <c r="P113" i="103" s="1"/>
  <c r="N112" i="103"/>
  <c r="P112" i="103" s="1"/>
  <c r="N111" i="103"/>
  <c r="P111" i="103" s="1"/>
  <c r="N110" i="103"/>
  <c r="P110" i="103" s="1"/>
  <c r="N108" i="103"/>
  <c r="P108" i="103" s="1"/>
  <c r="N107" i="103"/>
  <c r="P107" i="103" s="1"/>
  <c r="N106" i="103"/>
  <c r="P106" i="103" s="1"/>
  <c r="N105" i="103"/>
  <c r="P105" i="103" s="1"/>
  <c r="N104" i="103"/>
  <c r="P104" i="103" s="1"/>
  <c r="N103" i="103"/>
  <c r="P103" i="103" s="1"/>
  <c r="N102" i="103"/>
  <c r="P102" i="103" s="1"/>
  <c r="N101" i="103"/>
  <c r="P101" i="103" s="1"/>
  <c r="N100" i="103"/>
  <c r="P100" i="103" s="1"/>
  <c r="N99" i="103"/>
  <c r="P99" i="103" s="1"/>
  <c r="N98" i="103"/>
  <c r="P98" i="103" s="1"/>
  <c r="N97" i="103"/>
  <c r="P97" i="103" s="1"/>
  <c r="N96" i="103"/>
  <c r="P96" i="103" s="1"/>
  <c r="N95" i="103"/>
  <c r="P95" i="103" s="1"/>
  <c r="N94" i="103"/>
  <c r="P94" i="103" s="1"/>
  <c r="N93" i="103"/>
  <c r="P93" i="103" s="1"/>
  <c r="N92" i="103"/>
  <c r="P92" i="103" s="1"/>
  <c r="N91" i="103"/>
  <c r="P91" i="103" s="1"/>
  <c r="N90" i="103"/>
  <c r="P90" i="103" s="1"/>
  <c r="N89" i="103"/>
  <c r="P89" i="103" s="1"/>
  <c r="O87" i="103"/>
  <c r="N86" i="103"/>
  <c r="P86" i="103" s="1"/>
  <c r="N85" i="103"/>
  <c r="P85" i="103" s="1"/>
  <c r="N84" i="103"/>
  <c r="P84" i="103" s="1"/>
  <c r="N83" i="103"/>
  <c r="P83" i="103" s="1"/>
  <c r="N82" i="103"/>
  <c r="P82" i="103" s="1"/>
  <c r="N81" i="103"/>
  <c r="P81" i="103" s="1"/>
  <c r="N80" i="103"/>
  <c r="P80" i="103" s="1"/>
  <c r="N79" i="103"/>
  <c r="P79" i="103" s="1"/>
  <c r="N78" i="103"/>
  <c r="P78" i="103" s="1"/>
  <c r="N77" i="103"/>
  <c r="P77" i="103" s="1"/>
  <c r="N76" i="103"/>
  <c r="P76" i="103" s="1"/>
  <c r="N75" i="103"/>
  <c r="P75" i="103" s="1"/>
  <c r="N74" i="103"/>
  <c r="P74" i="103" s="1"/>
  <c r="N73" i="103"/>
  <c r="P73" i="103" s="1"/>
  <c r="N72" i="103"/>
  <c r="P72" i="103" s="1"/>
  <c r="N71" i="103"/>
  <c r="P71" i="103" s="1"/>
  <c r="N70" i="103"/>
  <c r="P70" i="103" s="1"/>
  <c r="N69" i="103"/>
  <c r="P69" i="103" s="1"/>
  <c r="N68" i="103"/>
  <c r="P68" i="103" s="1"/>
  <c r="N67" i="103"/>
  <c r="P67" i="103" s="1"/>
  <c r="N66" i="103"/>
  <c r="P66" i="103" s="1"/>
  <c r="N65" i="103"/>
  <c r="P65" i="103" s="1"/>
  <c r="N64" i="103"/>
  <c r="P64" i="103" s="1"/>
  <c r="N63" i="103"/>
  <c r="P63" i="103" s="1"/>
  <c r="N62" i="103"/>
  <c r="P62" i="103" s="1"/>
  <c r="N61" i="103"/>
  <c r="P61" i="103" s="1"/>
  <c r="N60" i="103"/>
  <c r="P60" i="103" s="1"/>
  <c r="N59" i="103"/>
  <c r="N58" i="103"/>
  <c r="P58" i="103" s="1"/>
  <c r="N57" i="103"/>
  <c r="P57" i="103" s="1"/>
  <c r="O56" i="103"/>
  <c r="N55" i="103"/>
  <c r="P55" i="103" s="1"/>
  <c r="N54" i="103"/>
  <c r="P54" i="103" s="1"/>
  <c r="N52" i="103"/>
  <c r="P52" i="103" s="1"/>
  <c r="N51" i="103"/>
  <c r="P51" i="103" s="1"/>
  <c r="N50" i="103"/>
  <c r="P50" i="103" s="1"/>
  <c r="N49" i="103"/>
  <c r="P49" i="103" s="1"/>
  <c r="N48" i="103"/>
  <c r="P48" i="103" s="1"/>
  <c r="N47" i="103"/>
  <c r="P47" i="103" s="1"/>
  <c r="N44" i="103"/>
  <c r="P44" i="103" s="1"/>
  <c r="N43" i="103"/>
  <c r="P43" i="103" s="1"/>
  <c r="N42" i="103"/>
  <c r="P42" i="103" s="1"/>
  <c r="N41" i="103"/>
  <c r="P41" i="103" s="1"/>
  <c r="N40" i="103"/>
  <c r="P40" i="103" s="1"/>
  <c r="N39" i="103"/>
  <c r="P39" i="103" s="1"/>
  <c r="N38" i="103"/>
  <c r="P38" i="103" s="1"/>
  <c r="N37" i="103"/>
  <c r="N36" i="103"/>
  <c r="P36" i="103" s="1"/>
  <c r="O35" i="103"/>
  <c r="N34" i="103"/>
  <c r="P34" i="103" s="1"/>
  <c r="N33" i="103"/>
  <c r="P33" i="103" s="1"/>
  <c r="N32" i="103"/>
  <c r="P32" i="103" s="1"/>
  <c r="N31" i="103"/>
  <c r="P31" i="103" s="1"/>
  <c r="N30" i="103"/>
  <c r="P30" i="103" s="1"/>
  <c r="N29" i="103"/>
  <c r="P29" i="103" s="1"/>
  <c r="N28" i="103"/>
  <c r="P28" i="103" s="1"/>
  <c r="N27" i="103"/>
  <c r="P27" i="103" s="1"/>
  <c r="N26" i="103"/>
  <c r="P26" i="103" s="1"/>
  <c r="N25" i="103"/>
  <c r="P25" i="103" s="1"/>
  <c r="N24" i="103"/>
  <c r="P24" i="103" s="1"/>
  <c r="N23" i="103"/>
  <c r="P23" i="103" s="1"/>
  <c r="N22" i="103"/>
  <c r="P22" i="103" s="1"/>
  <c r="N21" i="103"/>
  <c r="P21" i="103" s="1"/>
  <c r="N20" i="103"/>
  <c r="P20" i="103" s="1"/>
  <c r="N19" i="103"/>
  <c r="P19" i="103" s="1"/>
  <c r="N18" i="103"/>
  <c r="P18" i="103" s="1"/>
  <c r="N17" i="103"/>
  <c r="P17" i="103" s="1"/>
  <c r="N16" i="103"/>
  <c r="P16" i="103" s="1"/>
  <c r="N15" i="103"/>
  <c r="P15" i="103" s="1"/>
  <c r="N14" i="103"/>
  <c r="P14" i="103" s="1"/>
  <c r="N13" i="103"/>
  <c r="P13" i="103" s="1"/>
  <c r="N12" i="103"/>
  <c r="P12" i="103" s="1"/>
  <c r="N11" i="103"/>
  <c r="P11" i="103" s="1"/>
  <c r="N10" i="103"/>
  <c r="P10" i="103" s="1"/>
  <c r="O8" i="103"/>
  <c r="N151" i="104"/>
  <c r="P151" i="104" s="1"/>
  <c r="N150" i="104"/>
  <c r="P150" i="104" s="1"/>
  <c r="N149" i="104"/>
  <c r="P149" i="104" s="1"/>
  <c r="N148" i="104"/>
  <c r="P148" i="104" s="1"/>
  <c r="N147" i="104"/>
  <c r="P147" i="104" s="1"/>
  <c r="N146" i="104"/>
  <c r="P146" i="104" s="1"/>
  <c r="N145" i="104"/>
  <c r="P145" i="104" s="1"/>
  <c r="N144" i="104"/>
  <c r="P144" i="104" s="1"/>
  <c r="N143" i="104"/>
  <c r="P143" i="104" s="1"/>
  <c r="N142" i="104"/>
  <c r="P142" i="104" s="1"/>
  <c r="N141" i="104"/>
  <c r="P141" i="104" s="1"/>
  <c r="N140" i="104"/>
  <c r="P140" i="104" s="1"/>
  <c r="N139" i="104"/>
  <c r="P139" i="104" s="1"/>
  <c r="N138" i="104"/>
  <c r="P138" i="104" s="1"/>
  <c r="N137" i="104"/>
  <c r="P137" i="104" s="1"/>
  <c r="N136" i="104"/>
  <c r="P136" i="104" s="1"/>
  <c r="N135" i="104"/>
  <c r="P135" i="104" s="1"/>
  <c r="N134" i="104"/>
  <c r="P134" i="104" s="1"/>
  <c r="N133" i="104"/>
  <c r="P133" i="104" s="1"/>
  <c r="N132" i="104"/>
  <c r="P132" i="104" s="1"/>
  <c r="N131" i="104"/>
  <c r="P131" i="104" s="1"/>
  <c r="N129" i="104"/>
  <c r="P129" i="104" s="1"/>
  <c r="N128" i="104"/>
  <c r="P128" i="104" s="1"/>
  <c r="N127" i="104"/>
  <c r="P127" i="104" s="1"/>
  <c r="N126" i="104"/>
  <c r="P126" i="104" s="1"/>
  <c r="N125" i="104"/>
  <c r="P125" i="104" s="1"/>
  <c r="N124" i="104"/>
  <c r="P124" i="104" s="1"/>
  <c r="N123" i="104"/>
  <c r="P123" i="104" s="1"/>
  <c r="N122" i="104"/>
  <c r="P122" i="104" s="1"/>
  <c r="N121" i="104"/>
  <c r="P121" i="104" s="1"/>
  <c r="N120" i="104"/>
  <c r="P120" i="104" s="1"/>
  <c r="N119" i="104"/>
  <c r="P119" i="104" s="1"/>
  <c r="N118" i="104"/>
  <c r="P118" i="104" s="1"/>
  <c r="N117" i="104"/>
  <c r="P117" i="104" s="1"/>
  <c r="N116" i="104"/>
  <c r="P116" i="104" s="1"/>
  <c r="N115" i="104"/>
  <c r="P115" i="104" s="1"/>
  <c r="N114" i="104"/>
  <c r="P114" i="104" s="1"/>
  <c r="N113" i="104"/>
  <c r="P113" i="104" s="1"/>
  <c r="N112" i="104"/>
  <c r="P112" i="104" s="1"/>
  <c r="N111" i="104"/>
  <c r="P111" i="104" s="1"/>
  <c r="N110" i="104"/>
  <c r="P110" i="104" s="1"/>
  <c r="N108" i="104"/>
  <c r="P108" i="104" s="1"/>
  <c r="N107" i="104"/>
  <c r="P107" i="104" s="1"/>
  <c r="N106" i="104"/>
  <c r="P106" i="104" s="1"/>
  <c r="N105" i="104"/>
  <c r="P105" i="104" s="1"/>
  <c r="N104" i="104"/>
  <c r="P104" i="104" s="1"/>
  <c r="N103" i="104"/>
  <c r="P103" i="104" s="1"/>
  <c r="N102" i="104"/>
  <c r="P102" i="104" s="1"/>
  <c r="N101" i="104"/>
  <c r="P101" i="104" s="1"/>
  <c r="N100" i="104"/>
  <c r="P100" i="104" s="1"/>
  <c r="N99" i="104"/>
  <c r="P99" i="104" s="1"/>
  <c r="N98" i="104"/>
  <c r="P98" i="104" s="1"/>
  <c r="N97" i="104"/>
  <c r="P97" i="104" s="1"/>
  <c r="N96" i="104"/>
  <c r="P96" i="104" s="1"/>
  <c r="N95" i="104"/>
  <c r="P95" i="104" s="1"/>
  <c r="N94" i="104"/>
  <c r="P94" i="104" s="1"/>
  <c r="N93" i="104"/>
  <c r="P93" i="104" s="1"/>
  <c r="N92" i="104"/>
  <c r="P92" i="104" s="1"/>
  <c r="N91" i="104"/>
  <c r="P91" i="104" s="1"/>
  <c r="N90" i="104"/>
  <c r="P90" i="104" s="1"/>
  <c r="N89" i="104"/>
  <c r="P89" i="104" s="1"/>
  <c r="O87" i="104"/>
  <c r="N86" i="104"/>
  <c r="P86" i="104" s="1"/>
  <c r="N85" i="104"/>
  <c r="P85" i="104" s="1"/>
  <c r="N84" i="104"/>
  <c r="P84" i="104" s="1"/>
  <c r="N83" i="104"/>
  <c r="P83" i="104" s="1"/>
  <c r="N82" i="104"/>
  <c r="P82" i="104" s="1"/>
  <c r="N81" i="104"/>
  <c r="P81" i="104" s="1"/>
  <c r="N80" i="104"/>
  <c r="P80" i="104" s="1"/>
  <c r="N79" i="104"/>
  <c r="P79" i="104" s="1"/>
  <c r="N78" i="104"/>
  <c r="P78" i="104" s="1"/>
  <c r="N77" i="104"/>
  <c r="P77" i="104" s="1"/>
  <c r="N76" i="104"/>
  <c r="P76" i="104" s="1"/>
  <c r="N75" i="104"/>
  <c r="P75" i="104" s="1"/>
  <c r="N74" i="104"/>
  <c r="P74" i="104" s="1"/>
  <c r="N73" i="104"/>
  <c r="P73" i="104" s="1"/>
  <c r="N72" i="104"/>
  <c r="P72" i="104" s="1"/>
  <c r="N71" i="104"/>
  <c r="P71" i="104" s="1"/>
  <c r="N70" i="104"/>
  <c r="P70" i="104" s="1"/>
  <c r="N69" i="104"/>
  <c r="P69" i="104" s="1"/>
  <c r="N68" i="104"/>
  <c r="P68" i="104" s="1"/>
  <c r="N67" i="104"/>
  <c r="P67" i="104" s="1"/>
  <c r="N66" i="104"/>
  <c r="P66" i="104" s="1"/>
  <c r="N65" i="104"/>
  <c r="P65" i="104" s="1"/>
  <c r="N64" i="104"/>
  <c r="P64" i="104" s="1"/>
  <c r="N63" i="104"/>
  <c r="P63" i="104" s="1"/>
  <c r="N62" i="104"/>
  <c r="P62" i="104" s="1"/>
  <c r="N61" i="104"/>
  <c r="P61" i="104" s="1"/>
  <c r="N60" i="104"/>
  <c r="P60" i="104" s="1"/>
  <c r="N59" i="104"/>
  <c r="P59" i="104" s="1"/>
  <c r="N58" i="104"/>
  <c r="P58" i="104" s="1"/>
  <c r="N57" i="104"/>
  <c r="P57" i="104" s="1"/>
  <c r="O56" i="104"/>
  <c r="N55" i="104"/>
  <c r="P55" i="104" s="1"/>
  <c r="N54" i="104"/>
  <c r="P54" i="104" s="1"/>
  <c r="N53" i="104"/>
  <c r="P53" i="104" s="1"/>
  <c r="N52" i="104"/>
  <c r="P52" i="104" s="1"/>
  <c r="N51" i="104"/>
  <c r="P51" i="104" s="1"/>
  <c r="N50" i="104"/>
  <c r="P50" i="104" s="1"/>
  <c r="N49" i="104"/>
  <c r="P49" i="104" s="1"/>
  <c r="N48" i="104"/>
  <c r="P48" i="104" s="1"/>
  <c r="N47" i="104"/>
  <c r="P47" i="104" s="1"/>
  <c r="N46" i="104"/>
  <c r="P46" i="104" s="1"/>
  <c r="N45" i="104"/>
  <c r="P45" i="104" s="1"/>
  <c r="N44" i="104"/>
  <c r="P44" i="104" s="1"/>
  <c r="N43" i="104"/>
  <c r="P43" i="104" s="1"/>
  <c r="N42" i="104"/>
  <c r="P42" i="104" s="1"/>
  <c r="N41" i="104"/>
  <c r="P41" i="104" s="1"/>
  <c r="N40" i="104"/>
  <c r="P40" i="104" s="1"/>
  <c r="N39" i="104"/>
  <c r="P39" i="104" s="1"/>
  <c r="N38" i="104"/>
  <c r="P38" i="104" s="1"/>
  <c r="N37" i="104"/>
  <c r="P37" i="104" s="1"/>
  <c r="N36" i="104"/>
  <c r="P36" i="104" s="1"/>
  <c r="O35" i="104"/>
  <c r="N34" i="104"/>
  <c r="P34" i="104" s="1"/>
  <c r="N33" i="104"/>
  <c r="P33" i="104" s="1"/>
  <c r="N32" i="104"/>
  <c r="P32" i="104" s="1"/>
  <c r="N31" i="104"/>
  <c r="P31" i="104" s="1"/>
  <c r="N30" i="104"/>
  <c r="P30" i="104" s="1"/>
  <c r="N29" i="104"/>
  <c r="P29" i="104" s="1"/>
  <c r="N28" i="104"/>
  <c r="P28" i="104" s="1"/>
  <c r="N27" i="104"/>
  <c r="P27" i="104" s="1"/>
  <c r="N26" i="104"/>
  <c r="P26" i="104" s="1"/>
  <c r="N24" i="104"/>
  <c r="P24" i="104" s="1"/>
  <c r="N23" i="104"/>
  <c r="P23" i="104" s="1"/>
  <c r="N22" i="104"/>
  <c r="P22" i="104" s="1"/>
  <c r="N21" i="104"/>
  <c r="P21" i="104" s="1"/>
  <c r="N20" i="104"/>
  <c r="P20" i="104" s="1"/>
  <c r="N19" i="104"/>
  <c r="P19" i="104" s="1"/>
  <c r="N18" i="104"/>
  <c r="P18" i="104" s="1"/>
  <c r="N17" i="104"/>
  <c r="P17" i="104" s="1"/>
  <c r="N16" i="104"/>
  <c r="P16" i="104" s="1"/>
  <c r="N15" i="104"/>
  <c r="P15" i="104" s="1"/>
  <c r="N14" i="104"/>
  <c r="P14" i="104" s="1"/>
  <c r="N13" i="104"/>
  <c r="P13" i="104" s="1"/>
  <c r="N12" i="104"/>
  <c r="P12" i="104" s="1"/>
  <c r="N11" i="104"/>
  <c r="P11" i="104" s="1"/>
  <c r="N10" i="104"/>
  <c r="P10" i="104" s="1"/>
  <c r="O8" i="104"/>
  <c r="N151" i="105"/>
  <c r="P151" i="105" s="1"/>
  <c r="N150" i="105"/>
  <c r="P150" i="105" s="1"/>
  <c r="N149" i="105"/>
  <c r="P149" i="105" s="1"/>
  <c r="N148" i="105"/>
  <c r="P148" i="105" s="1"/>
  <c r="N147" i="105"/>
  <c r="P147" i="105" s="1"/>
  <c r="N146" i="105"/>
  <c r="P146" i="105" s="1"/>
  <c r="N145" i="105"/>
  <c r="P145" i="105" s="1"/>
  <c r="N144" i="105"/>
  <c r="P144" i="105" s="1"/>
  <c r="N143" i="105"/>
  <c r="P143" i="105" s="1"/>
  <c r="N142" i="105"/>
  <c r="P142" i="105" s="1"/>
  <c r="N141" i="105"/>
  <c r="P141" i="105" s="1"/>
  <c r="N140" i="105"/>
  <c r="P140" i="105" s="1"/>
  <c r="N139" i="105"/>
  <c r="P139" i="105" s="1"/>
  <c r="N138" i="105"/>
  <c r="P138" i="105" s="1"/>
  <c r="N137" i="105"/>
  <c r="P137" i="105" s="1"/>
  <c r="N136" i="105"/>
  <c r="P136" i="105" s="1"/>
  <c r="N135" i="105"/>
  <c r="P135" i="105" s="1"/>
  <c r="N134" i="105"/>
  <c r="P134" i="105" s="1"/>
  <c r="N133" i="105"/>
  <c r="P133" i="105" s="1"/>
  <c r="N132" i="105"/>
  <c r="P132" i="105" s="1"/>
  <c r="N131" i="105"/>
  <c r="P131" i="105" s="1"/>
  <c r="N129" i="105"/>
  <c r="P129" i="105" s="1"/>
  <c r="N128" i="105"/>
  <c r="P128" i="105" s="1"/>
  <c r="N127" i="105"/>
  <c r="P127" i="105" s="1"/>
  <c r="N126" i="105"/>
  <c r="P126" i="105" s="1"/>
  <c r="N125" i="105"/>
  <c r="P125" i="105" s="1"/>
  <c r="N124" i="105"/>
  <c r="P124" i="105" s="1"/>
  <c r="N123" i="105"/>
  <c r="P123" i="105" s="1"/>
  <c r="N122" i="105"/>
  <c r="P122" i="105" s="1"/>
  <c r="N121" i="105"/>
  <c r="P121" i="105" s="1"/>
  <c r="N120" i="105"/>
  <c r="P120" i="105" s="1"/>
  <c r="N119" i="105"/>
  <c r="P119" i="105" s="1"/>
  <c r="N118" i="105"/>
  <c r="P118" i="105" s="1"/>
  <c r="N117" i="105"/>
  <c r="P117" i="105" s="1"/>
  <c r="N116" i="105"/>
  <c r="P116" i="105" s="1"/>
  <c r="N115" i="105"/>
  <c r="P115" i="105" s="1"/>
  <c r="N114" i="105"/>
  <c r="P114" i="105" s="1"/>
  <c r="N113" i="105"/>
  <c r="P113" i="105" s="1"/>
  <c r="N112" i="105"/>
  <c r="P112" i="105" s="1"/>
  <c r="N111" i="105"/>
  <c r="P111" i="105" s="1"/>
  <c r="N110" i="105"/>
  <c r="P110" i="105" s="1"/>
  <c r="N108" i="105"/>
  <c r="P108" i="105" s="1"/>
  <c r="N107" i="105"/>
  <c r="P107" i="105" s="1"/>
  <c r="N106" i="105"/>
  <c r="P106" i="105" s="1"/>
  <c r="N105" i="105"/>
  <c r="P105" i="105" s="1"/>
  <c r="N104" i="105"/>
  <c r="P104" i="105" s="1"/>
  <c r="N103" i="105"/>
  <c r="P103" i="105" s="1"/>
  <c r="N102" i="105"/>
  <c r="P102" i="105" s="1"/>
  <c r="N101" i="105"/>
  <c r="P101" i="105" s="1"/>
  <c r="N100" i="105"/>
  <c r="P100" i="105" s="1"/>
  <c r="N99" i="105"/>
  <c r="P99" i="105" s="1"/>
  <c r="N98" i="105"/>
  <c r="P98" i="105" s="1"/>
  <c r="N97" i="105"/>
  <c r="P97" i="105" s="1"/>
  <c r="N96" i="105"/>
  <c r="P96" i="105" s="1"/>
  <c r="N95" i="105"/>
  <c r="P95" i="105" s="1"/>
  <c r="N94" i="105"/>
  <c r="P94" i="105" s="1"/>
  <c r="N93" i="105"/>
  <c r="P93" i="105" s="1"/>
  <c r="N92" i="105"/>
  <c r="P92" i="105" s="1"/>
  <c r="N91" i="105"/>
  <c r="P91" i="105" s="1"/>
  <c r="N90" i="105"/>
  <c r="P90" i="105" s="1"/>
  <c r="N89" i="105"/>
  <c r="P89" i="105" s="1"/>
  <c r="O87" i="105"/>
  <c r="N86" i="105"/>
  <c r="P86" i="105" s="1"/>
  <c r="N85" i="105"/>
  <c r="P85" i="105" s="1"/>
  <c r="N84" i="105"/>
  <c r="P84" i="105" s="1"/>
  <c r="N83" i="105"/>
  <c r="P83" i="105" s="1"/>
  <c r="N82" i="105"/>
  <c r="P82" i="105" s="1"/>
  <c r="N81" i="105"/>
  <c r="P81" i="105" s="1"/>
  <c r="N80" i="105"/>
  <c r="P80" i="105" s="1"/>
  <c r="N79" i="105"/>
  <c r="P79" i="105" s="1"/>
  <c r="N78" i="105"/>
  <c r="P78" i="105" s="1"/>
  <c r="N77" i="105"/>
  <c r="P77" i="105" s="1"/>
  <c r="N76" i="105"/>
  <c r="P76" i="105" s="1"/>
  <c r="N75" i="105"/>
  <c r="P75" i="105" s="1"/>
  <c r="N74" i="105"/>
  <c r="P74" i="105" s="1"/>
  <c r="N73" i="105"/>
  <c r="P73" i="105" s="1"/>
  <c r="N72" i="105"/>
  <c r="P72" i="105" s="1"/>
  <c r="N71" i="105"/>
  <c r="P71" i="105" s="1"/>
  <c r="N70" i="105"/>
  <c r="P70" i="105" s="1"/>
  <c r="N69" i="105"/>
  <c r="P69" i="105" s="1"/>
  <c r="N68" i="105"/>
  <c r="P68" i="105" s="1"/>
  <c r="N67" i="105"/>
  <c r="P67" i="105" s="1"/>
  <c r="N66" i="105"/>
  <c r="P66" i="105" s="1"/>
  <c r="N65" i="105"/>
  <c r="P65" i="105" s="1"/>
  <c r="N64" i="105"/>
  <c r="P64" i="105" s="1"/>
  <c r="N63" i="105"/>
  <c r="P63" i="105" s="1"/>
  <c r="N62" i="105"/>
  <c r="P62" i="105" s="1"/>
  <c r="N61" i="105"/>
  <c r="P61" i="105" s="1"/>
  <c r="N60" i="105"/>
  <c r="P60" i="105" s="1"/>
  <c r="N59" i="105"/>
  <c r="P59" i="105" s="1"/>
  <c r="N58" i="105"/>
  <c r="P58" i="105" s="1"/>
  <c r="N57" i="105"/>
  <c r="O56" i="105"/>
  <c r="N55" i="105"/>
  <c r="P55" i="105" s="1"/>
  <c r="N54" i="105"/>
  <c r="P54" i="105" s="1"/>
  <c r="N53" i="105"/>
  <c r="P53" i="105" s="1"/>
  <c r="N52" i="105"/>
  <c r="P52" i="105" s="1"/>
  <c r="N51" i="105"/>
  <c r="P51" i="105" s="1"/>
  <c r="N50" i="105"/>
  <c r="P50" i="105" s="1"/>
  <c r="N49" i="105"/>
  <c r="P49" i="105" s="1"/>
  <c r="N48" i="105"/>
  <c r="P48" i="105" s="1"/>
  <c r="N47" i="105"/>
  <c r="P47" i="105" s="1"/>
  <c r="N46" i="105"/>
  <c r="P46" i="105" s="1"/>
  <c r="N45" i="105"/>
  <c r="P45" i="105" s="1"/>
  <c r="N44" i="105"/>
  <c r="P44" i="105" s="1"/>
  <c r="N43" i="105"/>
  <c r="P43" i="105" s="1"/>
  <c r="N42" i="105"/>
  <c r="P42" i="105" s="1"/>
  <c r="N41" i="105"/>
  <c r="P41" i="105" s="1"/>
  <c r="N40" i="105"/>
  <c r="P40" i="105" s="1"/>
  <c r="N39" i="105"/>
  <c r="P39" i="105" s="1"/>
  <c r="N38" i="105"/>
  <c r="P38" i="105" s="1"/>
  <c r="N37" i="105"/>
  <c r="P37" i="105" s="1"/>
  <c r="N36" i="105"/>
  <c r="P36" i="105" s="1"/>
  <c r="O35" i="105"/>
  <c r="N34" i="105"/>
  <c r="P34" i="105" s="1"/>
  <c r="N33" i="105"/>
  <c r="P33" i="105" s="1"/>
  <c r="N32" i="105"/>
  <c r="P32" i="105" s="1"/>
  <c r="N31" i="105"/>
  <c r="P31" i="105" s="1"/>
  <c r="N30" i="105"/>
  <c r="P30" i="105" s="1"/>
  <c r="N29" i="105"/>
  <c r="P29" i="105" s="1"/>
  <c r="N28" i="105"/>
  <c r="P28" i="105" s="1"/>
  <c r="N27" i="105"/>
  <c r="P27" i="105" s="1"/>
  <c r="N26" i="105"/>
  <c r="P26" i="105" s="1"/>
  <c r="N25" i="105"/>
  <c r="P25" i="105" s="1"/>
  <c r="N24" i="105"/>
  <c r="P24" i="105" s="1"/>
  <c r="N23" i="105"/>
  <c r="P23" i="105" s="1"/>
  <c r="N22" i="105"/>
  <c r="P22" i="105" s="1"/>
  <c r="N21" i="105"/>
  <c r="P21" i="105" s="1"/>
  <c r="N20" i="105"/>
  <c r="P20" i="105" s="1"/>
  <c r="N19" i="105"/>
  <c r="P19" i="105" s="1"/>
  <c r="N18" i="105"/>
  <c r="P18" i="105" s="1"/>
  <c r="N17" i="105"/>
  <c r="P17" i="105" s="1"/>
  <c r="N16" i="105"/>
  <c r="P16" i="105" s="1"/>
  <c r="N15" i="105"/>
  <c r="P15" i="105" s="1"/>
  <c r="N14" i="105"/>
  <c r="P14" i="105" s="1"/>
  <c r="N13" i="105"/>
  <c r="P13" i="105" s="1"/>
  <c r="N12" i="105"/>
  <c r="P12" i="105" s="1"/>
  <c r="N11" i="105"/>
  <c r="P11" i="105" s="1"/>
  <c r="N10" i="105"/>
  <c r="P10" i="105" s="1"/>
  <c r="O8" i="105"/>
  <c r="N151" i="106"/>
  <c r="P151" i="106" s="1"/>
  <c r="N150" i="106"/>
  <c r="P150" i="106" s="1"/>
  <c r="N149" i="106"/>
  <c r="P149" i="106" s="1"/>
  <c r="N148" i="106"/>
  <c r="P148" i="106" s="1"/>
  <c r="N147" i="106"/>
  <c r="P147" i="106" s="1"/>
  <c r="N146" i="106"/>
  <c r="P146" i="106" s="1"/>
  <c r="N145" i="106"/>
  <c r="P145" i="106" s="1"/>
  <c r="N144" i="106"/>
  <c r="P144" i="106" s="1"/>
  <c r="N143" i="106"/>
  <c r="P143" i="106" s="1"/>
  <c r="N142" i="106"/>
  <c r="P142" i="106" s="1"/>
  <c r="N141" i="106"/>
  <c r="P141" i="106" s="1"/>
  <c r="N140" i="106"/>
  <c r="P140" i="106" s="1"/>
  <c r="N139" i="106"/>
  <c r="P139" i="106" s="1"/>
  <c r="N138" i="106"/>
  <c r="P138" i="106" s="1"/>
  <c r="N137" i="106"/>
  <c r="P137" i="106" s="1"/>
  <c r="N136" i="106"/>
  <c r="P136" i="106" s="1"/>
  <c r="N135" i="106"/>
  <c r="P135" i="106" s="1"/>
  <c r="N134" i="106"/>
  <c r="P134" i="106" s="1"/>
  <c r="N133" i="106"/>
  <c r="P133" i="106" s="1"/>
  <c r="N132" i="106"/>
  <c r="P132" i="106" s="1"/>
  <c r="N131" i="106"/>
  <c r="P131" i="106" s="1"/>
  <c r="N129" i="106"/>
  <c r="P129" i="106" s="1"/>
  <c r="N128" i="106"/>
  <c r="P128" i="106" s="1"/>
  <c r="N127" i="106"/>
  <c r="P127" i="106" s="1"/>
  <c r="N126" i="106"/>
  <c r="P126" i="106" s="1"/>
  <c r="N125" i="106"/>
  <c r="P125" i="106" s="1"/>
  <c r="N124" i="106"/>
  <c r="P124" i="106" s="1"/>
  <c r="N123" i="106"/>
  <c r="P123" i="106" s="1"/>
  <c r="N122" i="106"/>
  <c r="P122" i="106" s="1"/>
  <c r="N121" i="106"/>
  <c r="P121" i="106" s="1"/>
  <c r="N120" i="106"/>
  <c r="P120" i="106" s="1"/>
  <c r="N119" i="106"/>
  <c r="P119" i="106" s="1"/>
  <c r="N118" i="106"/>
  <c r="P118" i="106" s="1"/>
  <c r="N117" i="106"/>
  <c r="P117" i="106" s="1"/>
  <c r="N116" i="106"/>
  <c r="P116" i="106" s="1"/>
  <c r="N115" i="106"/>
  <c r="P115" i="106" s="1"/>
  <c r="N114" i="106"/>
  <c r="P114" i="106" s="1"/>
  <c r="N113" i="106"/>
  <c r="P113" i="106" s="1"/>
  <c r="N112" i="106"/>
  <c r="P112" i="106" s="1"/>
  <c r="N111" i="106"/>
  <c r="P111" i="106" s="1"/>
  <c r="N110" i="106"/>
  <c r="P110" i="106" s="1"/>
  <c r="N108" i="106"/>
  <c r="P108" i="106" s="1"/>
  <c r="N107" i="106"/>
  <c r="P107" i="106" s="1"/>
  <c r="N106" i="106"/>
  <c r="P106" i="106" s="1"/>
  <c r="N105" i="106"/>
  <c r="P105" i="106" s="1"/>
  <c r="N104" i="106"/>
  <c r="P104" i="106" s="1"/>
  <c r="N103" i="106"/>
  <c r="P103" i="106" s="1"/>
  <c r="N102" i="106"/>
  <c r="P102" i="106" s="1"/>
  <c r="N101" i="106"/>
  <c r="P101" i="106" s="1"/>
  <c r="N100" i="106"/>
  <c r="P100" i="106" s="1"/>
  <c r="N99" i="106"/>
  <c r="P99" i="106" s="1"/>
  <c r="N98" i="106"/>
  <c r="P98" i="106" s="1"/>
  <c r="N97" i="106"/>
  <c r="P97" i="106" s="1"/>
  <c r="N96" i="106"/>
  <c r="P96" i="106" s="1"/>
  <c r="N95" i="106"/>
  <c r="P95" i="106" s="1"/>
  <c r="N94" i="106"/>
  <c r="P94" i="106" s="1"/>
  <c r="N93" i="106"/>
  <c r="P93" i="106" s="1"/>
  <c r="N92" i="106"/>
  <c r="P92" i="106" s="1"/>
  <c r="N91" i="106"/>
  <c r="P91" i="106" s="1"/>
  <c r="N90" i="106"/>
  <c r="P90" i="106" s="1"/>
  <c r="N89" i="106"/>
  <c r="P89" i="106" s="1"/>
  <c r="O87" i="106"/>
  <c r="N86" i="106"/>
  <c r="P86" i="106" s="1"/>
  <c r="N85" i="106"/>
  <c r="P85" i="106" s="1"/>
  <c r="N84" i="106"/>
  <c r="P84" i="106" s="1"/>
  <c r="N83" i="106"/>
  <c r="P83" i="106" s="1"/>
  <c r="N82" i="106"/>
  <c r="P82" i="106" s="1"/>
  <c r="N81" i="106"/>
  <c r="P81" i="106" s="1"/>
  <c r="N80" i="106"/>
  <c r="P80" i="106" s="1"/>
  <c r="N79" i="106"/>
  <c r="P79" i="106" s="1"/>
  <c r="N78" i="106"/>
  <c r="P78" i="106" s="1"/>
  <c r="N77" i="106"/>
  <c r="P77" i="106" s="1"/>
  <c r="N76" i="106"/>
  <c r="P76" i="106" s="1"/>
  <c r="N75" i="106"/>
  <c r="P75" i="106" s="1"/>
  <c r="N74" i="106"/>
  <c r="P74" i="106" s="1"/>
  <c r="N73" i="106"/>
  <c r="P73" i="106" s="1"/>
  <c r="N72" i="106"/>
  <c r="P72" i="106" s="1"/>
  <c r="P71" i="106"/>
  <c r="N70" i="106"/>
  <c r="P70" i="106" s="1"/>
  <c r="N69" i="106"/>
  <c r="P69" i="106" s="1"/>
  <c r="N68" i="106"/>
  <c r="P68" i="106" s="1"/>
  <c r="N67" i="106"/>
  <c r="P67" i="106" s="1"/>
  <c r="N66" i="106"/>
  <c r="P66" i="106" s="1"/>
  <c r="N65" i="106"/>
  <c r="P65" i="106" s="1"/>
  <c r="N64" i="106"/>
  <c r="P64" i="106" s="1"/>
  <c r="N63" i="106"/>
  <c r="P63" i="106" s="1"/>
  <c r="N62" i="106"/>
  <c r="P62" i="106" s="1"/>
  <c r="N61" i="106"/>
  <c r="P61" i="106" s="1"/>
  <c r="N60" i="106"/>
  <c r="P60" i="106" s="1"/>
  <c r="N59" i="106"/>
  <c r="P59" i="106" s="1"/>
  <c r="N58" i="106"/>
  <c r="P58" i="106" s="1"/>
  <c r="N57" i="106"/>
  <c r="P57" i="106" s="1"/>
  <c r="O56" i="106"/>
  <c r="N55" i="106"/>
  <c r="P55" i="106" s="1"/>
  <c r="N54" i="106"/>
  <c r="P54" i="106" s="1"/>
  <c r="N53" i="106"/>
  <c r="P53" i="106" s="1"/>
  <c r="N52" i="106"/>
  <c r="P52" i="106" s="1"/>
  <c r="N51" i="106"/>
  <c r="P51" i="106" s="1"/>
  <c r="N50" i="106"/>
  <c r="P50" i="106" s="1"/>
  <c r="N49" i="106"/>
  <c r="P49" i="106" s="1"/>
  <c r="N48" i="106"/>
  <c r="P48" i="106" s="1"/>
  <c r="N47" i="106"/>
  <c r="P47" i="106" s="1"/>
  <c r="N46" i="106"/>
  <c r="P46" i="106" s="1"/>
  <c r="N45" i="106"/>
  <c r="P45" i="106" s="1"/>
  <c r="N44" i="106"/>
  <c r="P44" i="106" s="1"/>
  <c r="N43" i="106"/>
  <c r="P43" i="106" s="1"/>
  <c r="N42" i="106"/>
  <c r="P42" i="106" s="1"/>
  <c r="N41" i="106"/>
  <c r="P41" i="106" s="1"/>
  <c r="N40" i="106"/>
  <c r="P40" i="106" s="1"/>
  <c r="N39" i="106"/>
  <c r="P39" i="106" s="1"/>
  <c r="N38" i="106"/>
  <c r="P38" i="106" s="1"/>
  <c r="N37" i="106"/>
  <c r="P37" i="106" s="1"/>
  <c r="N36" i="106"/>
  <c r="P36" i="106" s="1"/>
  <c r="O35" i="106"/>
  <c r="N34" i="106"/>
  <c r="P34" i="106" s="1"/>
  <c r="N33" i="106"/>
  <c r="P33" i="106" s="1"/>
  <c r="N32" i="106"/>
  <c r="P32" i="106" s="1"/>
  <c r="N31" i="106"/>
  <c r="P31" i="106" s="1"/>
  <c r="N30" i="106"/>
  <c r="P30" i="106" s="1"/>
  <c r="N29" i="106"/>
  <c r="P29" i="106" s="1"/>
  <c r="N28" i="106"/>
  <c r="P28" i="106" s="1"/>
  <c r="N27" i="106"/>
  <c r="P27" i="106" s="1"/>
  <c r="N26" i="106"/>
  <c r="P26" i="106" s="1"/>
  <c r="N25" i="106"/>
  <c r="P25" i="106" s="1"/>
  <c r="N24" i="106"/>
  <c r="P24" i="106" s="1"/>
  <c r="N23" i="106"/>
  <c r="P23" i="106" s="1"/>
  <c r="N22" i="106"/>
  <c r="P22" i="106" s="1"/>
  <c r="N21" i="106"/>
  <c r="P21" i="106" s="1"/>
  <c r="N20" i="106"/>
  <c r="P20" i="106" s="1"/>
  <c r="N19" i="106"/>
  <c r="P19" i="106" s="1"/>
  <c r="N18" i="106"/>
  <c r="P18" i="106" s="1"/>
  <c r="N17" i="106"/>
  <c r="P17" i="106" s="1"/>
  <c r="N16" i="106"/>
  <c r="P16" i="106" s="1"/>
  <c r="N15" i="106"/>
  <c r="P15" i="106" s="1"/>
  <c r="N14" i="106"/>
  <c r="P14" i="106" s="1"/>
  <c r="N13" i="106"/>
  <c r="P13" i="106" s="1"/>
  <c r="N12" i="106"/>
  <c r="P12" i="106" s="1"/>
  <c r="N11" i="106"/>
  <c r="P11" i="106" s="1"/>
  <c r="N10" i="106"/>
  <c r="P10" i="106" s="1"/>
  <c r="O8" i="106"/>
  <c r="O87" i="16"/>
  <c r="O56" i="16"/>
  <c r="O35" i="16"/>
  <c r="O8" i="16"/>
  <c r="N10" i="16"/>
  <c r="P10" i="16" s="1"/>
  <c r="N11" i="16"/>
  <c r="P11" i="16" s="1"/>
  <c r="N12" i="16"/>
  <c r="P12" i="16" s="1"/>
  <c r="N13" i="16"/>
  <c r="P13" i="16" s="1"/>
  <c r="N14" i="16"/>
  <c r="P14" i="16" s="1"/>
  <c r="N15" i="16"/>
  <c r="P15" i="16" s="1"/>
  <c r="N16" i="16"/>
  <c r="P16" i="16" s="1"/>
  <c r="N17" i="16"/>
  <c r="P17" i="16" s="1"/>
  <c r="N18" i="16"/>
  <c r="P18" i="16" s="1"/>
  <c r="N19" i="16"/>
  <c r="P19" i="16" s="1"/>
  <c r="N20" i="16"/>
  <c r="P20" i="16" s="1"/>
  <c r="N21" i="16"/>
  <c r="P21" i="16" s="1"/>
  <c r="N22" i="16"/>
  <c r="P22" i="16" s="1"/>
  <c r="N23" i="16"/>
  <c r="P23" i="16" s="1"/>
  <c r="N24" i="16"/>
  <c r="P24" i="16" s="1"/>
  <c r="N25" i="16"/>
  <c r="P25" i="16" s="1"/>
  <c r="N26" i="16"/>
  <c r="P26" i="16" s="1"/>
  <c r="N27" i="16"/>
  <c r="P27" i="16" s="1"/>
  <c r="N28" i="16"/>
  <c r="P28" i="16" s="1"/>
  <c r="N29" i="16"/>
  <c r="P29" i="16" s="1"/>
  <c r="N30" i="16"/>
  <c r="P30" i="16" s="1"/>
  <c r="N31" i="16"/>
  <c r="P31" i="16" s="1"/>
  <c r="N32" i="16"/>
  <c r="P32" i="16" s="1"/>
  <c r="N33" i="16"/>
  <c r="P33" i="16" s="1"/>
  <c r="N34" i="16"/>
  <c r="P34" i="16" s="1"/>
  <c r="N36" i="16"/>
  <c r="P36" i="16" s="1"/>
  <c r="N37" i="16"/>
  <c r="P37" i="16" s="1"/>
  <c r="N38" i="16"/>
  <c r="P38" i="16" s="1"/>
  <c r="P39" i="16"/>
  <c r="N40" i="16"/>
  <c r="P40" i="16" s="1"/>
  <c r="N41" i="16"/>
  <c r="P41" i="16" s="1"/>
  <c r="N42" i="16"/>
  <c r="P42" i="16" s="1"/>
  <c r="N43" i="16"/>
  <c r="P43" i="16" s="1"/>
  <c r="N44" i="16"/>
  <c r="P44" i="16" s="1"/>
  <c r="N45" i="16"/>
  <c r="P45" i="16" s="1"/>
  <c r="N46" i="16"/>
  <c r="P46" i="16" s="1"/>
  <c r="N47" i="16"/>
  <c r="P47" i="16" s="1"/>
  <c r="N48" i="16"/>
  <c r="P48" i="16" s="1"/>
  <c r="N49" i="16"/>
  <c r="P49" i="16" s="1"/>
  <c r="N50" i="16"/>
  <c r="P50" i="16" s="1"/>
  <c r="N51" i="16"/>
  <c r="P51" i="16" s="1"/>
  <c r="N52" i="16"/>
  <c r="P52" i="16" s="1"/>
  <c r="N53" i="16"/>
  <c r="P53" i="16" s="1"/>
  <c r="N54" i="16"/>
  <c r="P54" i="16" s="1"/>
  <c r="N55" i="16"/>
  <c r="P55" i="16" s="1"/>
  <c r="N57" i="16"/>
  <c r="P57" i="16" s="1"/>
  <c r="N58" i="16"/>
  <c r="P58" i="16" s="1"/>
  <c r="N59" i="16"/>
  <c r="P59" i="16" s="1"/>
  <c r="N60" i="16"/>
  <c r="P60" i="16" s="1"/>
  <c r="N61" i="16"/>
  <c r="P61" i="16" s="1"/>
  <c r="N62" i="16"/>
  <c r="P62" i="16" s="1"/>
  <c r="N63" i="16"/>
  <c r="P63" i="16" s="1"/>
  <c r="N64" i="16"/>
  <c r="P64" i="16" s="1"/>
  <c r="N65" i="16"/>
  <c r="P65" i="16" s="1"/>
  <c r="N66" i="16"/>
  <c r="P66" i="16" s="1"/>
  <c r="N67" i="16"/>
  <c r="P67" i="16" s="1"/>
  <c r="N68" i="16"/>
  <c r="P68" i="16" s="1"/>
  <c r="N69" i="16"/>
  <c r="P69" i="16" s="1"/>
  <c r="N70" i="16"/>
  <c r="P70" i="16" s="1"/>
  <c r="N71" i="16"/>
  <c r="P71" i="16" s="1"/>
  <c r="N72" i="16"/>
  <c r="P72" i="16" s="1"/>
  <c r="N73" i="16"/>
  <c r="P73" i="16" s="1"/>
  <c r="N74" i="16"/>
  <c r="P74" i="16" s="1"/>
  <c r="N75" i="16"/>
  <c r="P75" i="16" s="1"/>
  <c r="N76" i="16"/>
  <c r="P76" i="16" s="1"/>
  <c r="N77" i="16"/>
  <c r="P77" i="16" s="1"/>
  <c r="N78" i="16"/>
  <c r="P78" i="16" s="1"/>
  <c r="N79" i="16"/>
  <c r="P79" i="16" s="1"/>
  <c r="N80" i="16"/>
  <c r="P80" i="16" s="1"/>
  <c r="N81" i="16"/>
  <c r="P81" i="16" s="1"/>
  <c r="N82" i="16"/>
  <c r="P82" i="16" s="1"/>
  <c r="N83" i="16"/>
  <c r="P83" i="16" s="1"/>
  <c r="N84" i="16"/>
  <c r="P84" i="16" s="1"/>
  <c r="N85" i="16"/>
  <c r="P85" i="16" s="1"/>
  <c r="N86" i="16"/>
  <c r="P86" i="16" s="1"/>
  <c r="N89" i="16"/>
  <c r="P89" i="16" s="1"/>
  <c r="N90" i="16"/>
  <c r="P90" i="16" s="1"/>
  <c r="N91" i="16"/>
  <c r="P91" i="16" s="1"/>
  <c r="N92" i="16"/>
  <c r="P92" i="16" s="1"/>
  <c r="N93" i="16"/>
  <c r="P93" i="16" s="1"/>
  <c r="N94" i="16"/>
  <c r="P94" i="16" s="1"/>
  <c r="N95" i="16"/>
  <c r="P95" i="16" s="1"/>
  <c r="N96" i="16"/>
  <c r="P96" i="16" s="1"/>
  <c r="N97" i="16"/>
  <c r="P97" i="16" s="1"/>
  <c r="N98" i="16"/>
  <c r="P98" i="16" s="1"/>
  <c r="N99" i="16"/>
  <c r="P99" i="16" s="1"/>
  <c r="N100" i="16"/>
  <c r="P100" i="16" s="1"/>
  <c r="N101" i="16"/>
  <c r="P101" i="16" s="1"/>
  <c r="N102" i="16"/>
  <c r="P102" i="16" s="1"/>
  <c r="N103" i="16"/>
  <c r="P103" i="16" s="1"/>
  <c r="N104" i="16"/>
  <c r="P104" i="16" s="1"/>
  <c r="N105" i="16"/>
  <c r="P105" i="16" s="1"/>
  <c r="N106" i="16"/>
  <c r="P106" i="16" s="1"/>
  <c r="N107" i="16"/>
  <c r="P107" i="16" s="1"/>
  <c r="N108" i="16"/>
  <c r="P108" i="16" s="1"/>
  <c r="N110" i="16"/>
  <c r="P110" i="16" s="1"/>
  <c r="N111" i="16"/>
  <c r="P111" i="16" s="1"/>
  <c r="N112" i="16"/>
  <c r="P112" i="16" s="1"/>
  <c r="N113" i="16"/>
  <c r="P113" i="16" s="1"/>
  <c r="N114" i="16"/>
  <c r="P114" i="16" s="1"/>
  <c r="N115" i="16"/>
  <c r="P115" i="16" s="1"/>
  <c r="N116" i="16"/>
  <c r="P116" i="16" s="1"/>
  <c r="N117" i="16"/>
  <c r="P117" i="16" s="1"/>
  <c r="N118" i="16"/>
  <c r="P118" i="16" s="1"/>
  <c r="N119" i="16"/>
  <c r="P119" i="16" s="1"/>
  <c r="N120" i="16"/>
  <c r="P120" i="16" s="1"/>
  <c r="N121" i="16"/>
  <c r="P121" i="16" s="1"/>
  <c r="N122" i="16"/>
  <c r="P122" i="16" s="1"/>
  <c r="N123" i="16"/>
  <c r="P123" i="16" s="1"/>
  <c r="N124" i="16"/>
  <c r="P124" i="16" s="1"/>
  <c r="N125" i="16"/>
  <c r="P125" i="16" s="1"/>
  <c r="N126" i="16"/>
  <c r="P126" i="16" s="1"/>
  <c r="N127" i="16"/>
  <c r="P127" i="16" s="1"/>
  <c r="N128" i="16"/>
  <c r="P128" i="16" s="1"/>
  <c r="N129" i="16"/>
  <c r="P129" i="16" s="1"/>
  <c r="N131" i="16"/>
  <c r="P131" i="16" s="1"/>
  <c r="N132" i="16"/>
  <c r="P132" i="16" s="1"/>
  <c r="N133" i="16"/>
  <c r="P133" i="16" s="1"/>
  <c r="N134" i="16"/>
  <c r="P134" i="16" s="1"/>
  <c r="N135" i="16"/>
  <c r="P135" i="16" s="1"/>
  <c r="N136" i="16"/>
  <c r="P136" i="16" s="1"/>
  <c r="N137" i="16"/>
  <c r="P137" i="16" s="1"/>
  <c r="N138" i="16"/>
  <c r="P138" i="16" s="1"/>
  <c r="N139" i="16"/>
  <c r="P139" i="16" s="1"/>
  <c r="N140" i="16"/>
  <c r="P140" i="16" s="1"/>
  <c r="N141" i="16"/>
  <c r="P141" i="16" s="1"/>
  <c r="N142" i="16"/>
  <c r="P142" i="16" s="1"/>
  <c r="N143" i="16"/>
  <c r="P143" i="16" s="1"/>
  <c r="N144" i="16"/>
  <c r="P144" i="16" s="1"/>
  <c r="N145" i="16"/>
  <c r="P145" i="16" s="1"/>
  <c r="N146" i="16"/>
  <c r="P146" i="16" s="1"/>
  <c r="N147" i="16"/>
  <c r="P147" i="16" s="1"/>
  <c r="N148" i="16"/>
  <c r="P148" i="16" s="1"/>
  <c r="N149" i="16"/>
  <c r="P149" i="16" s="1"/>
  <c r="N150" i="16"/>
  <c r="P150" i="16" s="1"/>
  <c r="P151" i="16"/>
  <c r="N35" i="94" l="1"/>
  <c r="P35" i="94" s="1"/>
  <c r="N8" i="106"/>
  <c r="P8" i="106" s="1"/>
  <c r="N87" i="99"/>
  <c r="P87" i="99" s="1"/>
  <c r="N35" i="101"/>
  <c r="P35" i="101" s="1"/>
  <c r="N35" i="104"/>
  <c r="P35" i="104" s="1"/>
  <c r="N56" i="105"/>
  <c r="P56" i="105" s="1"/>
  <c r="P57" i="105"/>
  <c r="N35" i="99"/>
  <c r="P35" i="99" s="1"/>
  <c r="N35" i="103"/>
  <c r="P35" i="103" s="1"/>
  <c r="P37" i="103"/>
  <c r="N8" i="103"/>
  <c r="P8" i="103" s="1"/>
  <c r="N56" i="103"/>
  <c r="P56" i="103" s="1"/>
  <c r="P59" i="103"/>
  <c r="N35" i="97"/>
  <c r="P35" i="97" s="1"/>
  <c r="N8" i="104"/>
  <c r="P8" i="104" s="1"/>
  <c r="N87" i="104"/>
  <c r="P87" i="104" s="1"/>
  <c r="N8" i="101"/>
  <c r="P8" i="101" s="1"/>
  <c r="N87" i="97"/>
  <c r="P87" i="97" s="1"/>
  <c r="N87" i="102"/>
  <c r="P87" i="102" s="1"/>
  <c r="N87" i="94"/>
  <c r="P87" i="94" s="1"/>
  <c r="N87" i="98"/>
  <c r="P87" i="98" s="1"/>
  <c r="N87" i="101"/>
  <c r="P87" i="101" s="1"/>
  <c r="N87" i="103"/>
  <c r="P87" i="103" s="1"/>
  <c r="N87" i="106"/>
  <c r="P87" i="106" s="1"/>
  <c r="N56" i="97"/>
  <c r="P56" i="97" s="1"/>
  <c r="N56" i="94"/>
  <c r="P56" i="94" s="1"/>
  <c r="N56" i="98"/>
  <c r="P56" i="98" s="1"/>
  <c r="N56" i="101"/>
  <c r="P56" i="101" s="1"/>
  <c r="N56" i="99"/>
  <c r="P56" i="99" s="1"/>
  <c r="N56" i="102"/>
  <c r="P56" i="102" s="1"/>
  <c r="N56" i="104"/>
  <c r="P56" i="104" s="1"/>
  <c r="N56" i="106"/>
  <c r="P56" i="106" s="1"/>
  <c r="N35" i="106"/>
  <c r="P35" i="106" s="1"/>
  <c r="N35" i="98"/>
  <c r="P35" i="98" s="1"/>
  <c r="N35" i="102"/>
  <c r="P35" i="102" s="1"/>
  <c r="N35" i="105"/>
  <c r="P35" i="105" s="1"/>
  <c r="N8" i="97"/>
  <c r="P8" i="97" s="1"/>
  <c r="L8" i="107"/>
  <c r="N8" i="99"/>
  <c r="P8" i="99" s="1"/>
  <c r="N8" i="102"/>
  <c r="P8" i="102" s="1"/>
  <c r="L10" i="109"/>
  <c r="N8" i="94"/>
  <c r="P8" i="94" s="1"/>
  <c r="N8" i="98"/>
  <c r="P8" i="98" s="1"/>
  <c r="L9" i="107"/>
  <c r="N87" i="105"/>
  <c r="P87" i="105" s="1"/>
  <c r="N8" i="105"/>
  <c r="P8" i="105" s="1"/>
  <c r="C11" i="109"/>
  <c r="L14" i="109" s="1"/>
  <c r="N56" i="16"/>
  <c r="P56" i="16" s="1"/>
  <c r="N35" i="16"/>
  <c r="P35" i="16" s="1"/>
  <c r="N87" i="16"/>
  <c r="P87" i="16" s="1"/>
  <c r="N8" i="16"/>
  <c r="P8" i="16" s="1"/>
  <c r="P152" i="102" l="1"/>
  <c r="P155" i="102" s="1"/>
  <c r="P152" i="101"/>
  <c r="P155" i="101" s="1"/>
  <c r="P152" i="99"/>
  <c r="P155" i="99" s="1"/>
  <c r="P152" i="98"/>
  <c r="P155" i="98" s="1"/>
  <c r="P152" i="97"/>
  <c r="P155" i="97" s="1"/>
  <c r="E9" i="107"/>
  <c r="E9" i="109"/>
  <c r="P152" i="94"/>
  <c r="P155" i="94" s="1"/>
  <c r="P152" i="103"/>
  <c r="P155" i="103" s="1"/>
  <c r="P152" i="104"/>
  <c r="P155" i="104" s="1"/>
  <c r="P152" i="105"/>
  <c r="P155" i="105" s="1"/>
  <c r="P152" i="16"/>
  <c r="P152" i="106"/>
  <c r="P155" i="106" s="1"/>
  <c r="E7" i="109"/>
  <c r="E7" i="107"/>
  <c r="E6" i="107"/>
  <c r="E6" i="109"/>
  <c r="E8" i="107"/>
  <c r="E8" i="109"/>
  <c r="K7" i="107" l="1"/>
  <c r="C6" i="107"/>
  <c r="K10" i="107" l="1"/>
  <c r="K9" i="107"/>
  <c r="K8" i="107"/>
  <c r="C10" i="107"/>
  <c r="C9" i="107"/>
  <c r="C8" i="107"/>
  <c r="C7" i="107"/>
  <c r="H46" i="96"/>
  <c r="H23" i="96"/>
  <c r="H28" i="96" s="1"/>
  <c r="H57" i="96" l="1"/>
  <c r="K6" i="107"/>
  <c r="K6" i="109"/>
  <c r="K11" i="109" s="1"/>
  <c r="K13" i="109" s="1"/>
  <c r="K11" i="107"/>
  <c r="C11" i="107"/>
  <c r="J13" i="107" l="1"/>
  <c r="K4" i="94"/>
  <c r="K4" i="16"/>
  <c r="E11" i="90" l="1"/>
  <c r="D11" i="90" l="1"/>
  <c r="F26" i="90" l="1"/>
  <c r="F27" i="90"/>
  <c r="F25" i="90"/>
  <c r="F24" i="90"/>
  <c r="F23" i="90"/>
  <c r="F22" i="90"/>
  <c r="F21" i="90"/>
  <c r="F20" i="90"/>
  <c r="F19" i="90"/>
  <c r="F18" i="90"/>
  <c r="F37" i="90"/>
  <c r="F36" i="90"/>
  <c r="F35" i="90"/>
  <c r="F34" i="90"/>
  <c r="F33" i="90"/>
  <c r="F32" i="90"/>
  <c r="F31" i="90"/>
  <c r="F30" i="90"/>
  <c r="F29" i="90"/>
  <c r="F28" i="90"/>
  <c r="F17" i="90"/>
  <c r="F16" i="90"/>
  <c r="F15" i="90"/>
  <c r="F38" i="90"/>
  <c r="J153" i="98"/>
  <c r="J153" i="99"/>
  <c r="J153" i="101"/>
  <c r="J153" i="102"/>
  <c r="J153" i="97"/>
  <c r="J153" i="94"/>
  <c r="J153" i="103"/>
  <c r="J153" i="104"/>
  <c r="J153" i="105"/>
  <c r="J153" i="106"/>
  <c r="J153" i="16"/>
  <c r="N153" i="16" s="1"/>
  <c r="P153" i="16" s="1"/>
  <c r="J130" i="106"/>
  <c r="J109" i="106"/>
  <c r="J88" i="106"/>
  <c r="J56" i="106"/>
  <c r="J35" i="106"/>
  <c r="J9" i="106"/>
  <c r="J8" i="106" s="1"/>
  <c r="K4" i="106"/>
  <c r="H4" i="106"/>
  <c r="J130" i="105"/>
  <c r="J109" i="105"/>
  <c r="J88" i="105"/>
  <c r="J56" i="105"/>
  <c r="J35" i="105"/>
  <c r="J9" i="105"/>
  <c r="K4" i="105"/>
  <c r="H4" i="105"/>
  <c r="J130" i="104"/>
  <c r="J109" i="104"/>
  <c r="J88" i="104"/>
  <c r="J56" i="104"/>
  <c r="J35" i="104"/>
  <c r="J9" i="104"/>
  <c r="K4" i="104"/>
  <c r="H4" i="104"/>
  <c r="J130" i="103"/>
  <c r="J109" i="103"/>
  <c r="J88" i="103"/>
  <c r="J56" i="103"/>
  <c r="J35" i="103"/>
  <c r="J9" i="103"/>
  <c r="K4" i="103"/>
  <c r="H4" i="103"/>
  <c r="J130" i="102"/>
  <c r="J109" i="102"/>
  <c r="J88" i="102"/>
  <c r="J56" i="102"/>
  <c r="J35" i="102"/>
  <c r="J9" i="102"/>
  <c r="K4" i="102"/>
  <c r="H4" i="102"/>
  <c r="J130" i="101"/>
  <c r="J109" i="101"/>
  <c r="J88" i="101"/>
  <c r="J56" i="101"/>
  <c r="J35" i="101"/>
  <c r="J9" i="101"/>
  <c r="K4" i="101"/>
  <c r="H4" i="101"/>
  <c r="J130" i="99"/>
  <c r="J109" i="99"/>
  <c r="J88" i="99"/>
  <c r="J56" i="99"/>
  <c r="J35" i="99"/>
  <c r="J9" i="99"/>
  <c r="K4" i="99"/>
  <c r="H4" i="99"/>
  <c r="J130" i="98"/>
  <c r="J109" i="98"/>
  <c r="J88" i="98"/>
  <c r="J56" i="98"/>
  <c r="J35" i="98"/>
  <c r="J9" i="98"/>
  <c r="K4" i="98"/>
  <c r="H4" i="98"/>
  <c r="J130" i="97"/>
  <c r="J109" i="97"/>
  <c r="J88" i="97"/>
  <c r="J56" i="97"/>
  <c r="J35" i="97"/>
  <c r="J9" i="97"/>
  <c r="K4" i="97"/>
  <c r="H4" i="97"/>
  <c r="H4" i="94"/>
  <c r="H4" i="16"/>
  <c r="P155" i="16" l="1"/>
  <c r="E10" i="109"/>
  <c r="E10" i="107"/>
  <c r="J87" i="98"/>
  <c r="E9" i="90" s="1"/>
  <c r="I25" i="96"/>
  <c r="J87" i="97"/>
  <c r="J152" i="97" s="1"/>
  <c r="J155" i="97" s="1"/>
  <c r="J87" i="99"/>
  <c r="J87" i="104"/>
  <c r="J87" i="101"/>
  <c r="J152" i="101" s="1"/>
  <c r="J155" i="101" s="1"/>
  <c r="J87" i="105"/>
  <c r="J87" i="102"/>
  <c r="J152" i="102" s="1"/>
  <c r="J155" i="102" s="1"/>
  <c r="J87" i="103"/>
  <c r="J87" i="106"/>
  <c r="J130" i="94"/>
  <c r="J109" i="94"/>
  <c r="J88" i="94"/>
  <c r="J56" i="94"/>
  <c r="J35" i="94"/>
  <c r="J9" i="94"/>
  <c r="D10" i="107" l="1"/>
  <c r="J87" i="94"/>
  <c r="J152" i="99"/>
  <c r="J155" i="99" s="1"/>
  <c r="J152" i="98"/>
  <c r="J155" i="98" s="1"/>
  <c r="J152" i="104"/>
  <c r="J155" i="104" s="1"/>
  <c r="F10" i="90"/>
  <c r="F12" i="90"/>
  <c r="F14" i="90"/>
  <c r="F13" i="90"/>
  <c r="F9" i="90"/>
  <c r="D10" i="109"/>
  <c r="F11" i="90"/>
  <c r="J152" i="103"/>
  <c r="J155" i="103" s="1"/>
  <c r="J152" i="105"/>
  <c r="J155" i="105" s="1"/>
  <c r="J152" i="94"/>
  <c r="J155" i="94" s="1"/>
  <c r="J152" i="106"/>
  <c r="J155" i="106" s="1"/>
  <c r="F39" i="90" l="1"/>
  <c r="E39" i="90"/>
  <c r="D39" i="90"/>
  <c r="C39" i="90"/>
  <c r="G38" i="90"/>
  <c r="G37" i="90"/>
  <c r="G36" i="90"/>
  <c r="G35" i="90"/>
  <c r="G34" i="90"/>
  <c r="G33" i="90"/>
  <c r="G32" i="90"/>
  <c r="G31" i="90"/>
  <c r="G30" i="90"/>
  <c r="G29" i="90"/>
  <c r="G28" i="90"/>
  <c r="G27" i="90"/>
  <c r="G26" i="90"/>
  <c r="G25" i="90"/>
  <c r="G24" i="90"/>
  <c r="G23" i="90"/>
  <c r="G22" i="90"/>
  <c r="G21" i="90"/>
  <c r="G20" i="90"/>
  <c r="G19" i="90"/>
  <c r="G18" i="90"/>
  <c r="G17" i="90"/>
  <c r="G16" i="90"/>
  <c r="G15" i="90"/>
  <c r="G14" i="90"/>
  <c r="G13" i="90"/>
  <c r="G12" i="90"/>
  <c r="G11" i="90"/>
  <c r="G10" i="90"/>
  <c r="E8" i="90"/>
  <c r="F7" i="90"/>
  <c r="D7" i="90"/>
  <c r="C7" i="90"/>
  <c r="G9" i="90" l="1"/>
  <c r="G39" i="90" s="1"/>
  <c r="B39" i="90"/>
  <c r="J130" i="16"/>
  <c r="I21" i="96" s="1"/>
  <c r="J88" i="16"/>
  <c r="I19" i="96" s="1"/>
  <c r="J109" i="16"/>
  <c r="I20" i="96" s="1"/>
  <c r="J56" i="16"/>
  <c r="I16" i="96" s="1"/>
  <c r="J35" i="16"/>
  <c r="I14" i="96" s="1"/>
  <c r="J152" i="16"/>
  <c r="I12" i="96" l="1"/>
  <c r="I11" i="96" s="1"/>
  <c r="D8" i="107"/>
  <c r="G8" i="107" s="1"/>
  <c r="D8" i="109"/>
  <c r="G8" i="109" s="1"/>
  <c r="D7" i="107"/>
  <c r="G7" i="107" s="1"/>
  <c r="D7" i="109"/>
  <c r="G7" i="109" s="1"/>
  <c r="I18" i="96"/>
  <c r="I23" i="96" l="1"/>
  <c r="I26" i="96" s="1"/>
  <c r="D6" i="107"/>
  <c r="G6" i="107" s="1"/>
  <c r="D6" i="109"/>
  <c r="G6" i="109" s="1"/>
  <c r="D9" i="107"/>
  <c r="G9" i="107" s="1"/>
  <c r="D9" i="109"/>
  <c r="G9" i="109" s="1"/>
  <c r="J87" i="16"/>
  <c r="J155" i="16" s="1"/>
  <c r="I28" i="96" l="1"/>
  <c r="I47" i="96" s="1"/>
  <c r="K22" i="107"/>
  <c r="K23" i="107" s="1"/>
  <c r="F10" i="107" s="1"/>
  <c r="G10" i="107" s="1"/>
  <c r="G11" i="107" s="1"/>
  <c r="K19" i="109"/>
  <c r="K20" i="109" s="1"/>
  <c r="F10" i="109" s="1"/>
  <c r="D11" i="107"/>
  <c r="E11" i="107"/>
  <c r="D11" i="109"/>
  <c r="D46" i="96" l="1"/>
  <c r="C57" i="96"/>
  <c r="G10" i="109"/>
  <c r="G11" i="109" s="1"/>
  <c r="C15" i="109" s="1"/>
  <c r="C17" i="109" s="1"/>
  <c r="C18" i="109" s="1"/>
  <c r="F11" i="109"/>
  <c r="C18" i="107"/>
  <c r="C20" i="107" s="1"/>
  <c r="C15" i="107"/>
  <c r="E11" i="109" l="1"/>
  <c r="L11" i="109" l="1"/>
  <c r="K17" i="107" l="1"/>
  <c r="K18" i="107" s="1"/>
  <c r="K19" i="107" s="1"/>
  <c r="C17" i="107" s="1"/>
  <c r="L11" i="107"/>
  <c r="L7" i="109"/>
  <c r="L7" i="107"/>
</calcChain>
</file>

<file path=xl/comments1.xml><?xml version="1.0" encoding="utf-8"?>
<comments xmlns="http://schemas.openxmlformats.org/spreadsheetml/2006/main">
  <authors>
    <author>DEUSS-FRANDI Fiona (EACEA)</author>
  </authors>
  <commentList>
    <comment ref="D5" authorId="0" shapeId="0">
      <text>
        <r>
          <rPr>
            <b/>
            <sz val="9"/>
            <color indexed="81"/>
            <rFont val="Tahoma"/>
            <family val="2"/>
          </rPr>
          <t>dd/mm/yyyy:</t>
        </r>
        <r>
          <rPr>
            <sz val="9"/>
            <color indexed="81"/>
            <rFont val="Tahoma"/>
            <family val="2"/>
          </rPr>
          <t xml:space="preserve">
</t>
        </r>
      </text>
    </comment>
    <comment ref="F5" authorId="0" shapeId="0">
      <text>
        <r>
          <rPr>
            <sz val="9"/>
            <color indexed="81"/>
            <rFont val="Tahoma"/>
            <family val="2"/>
          </rPr>
          <t>dd/mm/yyy</t>
        </r>
      </text>
    </comment>
  </commentList>
</comments>
</file>

<file path=xl/comments10.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 xml:space="preserve">Please give details on the number of people concerned, dates of the event and destination country
</t>
        </r>
      </text>
    </comment>
    <comment ref="B87" authorId="0" shapeId="0">
      <text>
        <r>
          <rPr>
            <sz val="9"/>
            <color indexed="81"/>
            <rFont val="Tahoma"/>
            <family val="2"/>
          </rPr>
          <t xml:space="preserve">Please detail each person's name, role and nr of  days allocated to the related work package
</t>
        </r>
      </text>
    </comment>
    <comment ref="B161" authorId="0" shapeId="0">
      <text>
        <r>
          <rPr>
            <b/>
            <sz val="9"/>
            <color indexed="81"/>
            <rFont val="Tahoma"/>
            <family val="2"/>
          </rPr>
          <t>EU grant for  partner 8</t>
        </r>
        <r>
          <rPr>
            <sz val="9"/>
            <color indexed="81"/>
            <rFont val="Tahoma"/>
            <family val="2"/>
          </rPr>
          <t xml:space="preserve">
</t>
        </r>
      </text>
    </comment>
  </commentList>
</comments>
</file>

<file path=xl/comments11.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sz val="9"/>
            <color indexed="81"/>
            <rFont val="Tahoma"/>
            <family val="2"/>
          </rPr>
          <t>Please detail each person's name, role and nr of  days allocated to the related work package</t>
        </r>
      </text>
    </comment>
    <comment ref="B161" authorId="0" shapeId="0">
      <text>
        <r>
          <rPr>
            <b/>
            <sz val="9"/>
            <color indexed="81"/>
            <rFont val="Tahoma"/>
            <family val="2"/>
          </rPr>
          <t>EU grant for  partner 9</t>
        </r>
        <r>
          <rPr>
            <sz val="9"/>
            <color indexed="81"/>
            <rFont val="Tahoma"/>
            <family val="2"/>
          </rPr>
          <t xml:space="preserve">
</t>
        </r>
      </text>
    </comment>
  </commentList>
</comments>
</file>

<file path=xl/comments12.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sz val="9"/>
            <color indexed="81"/>
            <rFont val="Tahoma"/>
            <family val="2"/>
          </rPr>
          <t xml:space="preserve">Please detail each person's name, role and nr of  days allocated to the related work package
</t>
        </r>
      </text>
    </comment>
    <comment ref="B161" authorId="0" shapeId="0">
      <text>
        <r>
          <rPr>
            <b/>
            <sz val="9"/>
            <color indexed="81"/>
            <rFont val="Tahoma"/>
            <family val="2"/>
          </rPr>
          <t>EU grant for  partner 10</t>
        </r>
      </text>
    </comment>
  </commentList>
</comments>
</file>

<file path=xl/comments13.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 xml:space="preserve">Please give details on the number of people concerned, dates of the event and destination country
</t>
        </r>
      </text>
    </comment>
    <comment ref="B87" authorId="0" shapeId="0">
      <text>
        <r>
          <rPr>
            <b/>
            <sz val="9"/>
            <color indexed="81"/>
            <rFont val="Tahoma"/>
            <family val="2"/>
          </rPr>
          <t>Please detail each person's name, role</t>
        </r>
        <r>
          <rPr>
            <sz val="9"/>
            <color indexed="81"/>
            <rFont val="Tahoma"/>
            <family val="2"/>
          </rPr>
          <t xml:space="preserve"> and nr of  days allocated to the related work package
</t>
        </r>
      </text>
    </comment>
    <comment ref="B161" authorId="0" shapeId="0">
      <text>
        <r>
          <rPr>
            <b/>
            <sz val="9"/>
            <color indexed="81"/>
            <rFont val="Tahoma"/>
            <family val="2"/>
          </rPr>
          <t>EU grant for  partner 11</t>
        </r>
        <r>
          <rPr>
            <sz val="9"/>
            <color indexed="81"/>
            <rFont val="Tahoma"/>
            <family val="2"/>
          </rPr>
          <t xml:space="preserve">
</t>
        </r>
      </text>
    </comment>
  </commentList>
</comments>
</file>

<file path=xl/comments2.xml><?xml version="1.0" encoding="utf-8"?>
<comments xmlns="http://schemas.openxmlformats.org/spreadsheetml/2006/main">
  <authors>
    <author>DEUSS-FRANDI Fiona (EACEA)</author>
  </authors>
  <commentList>
    <comment ref="A3" authorId="0" shapeId="0">
      <text>
        <r>
          <rPr>
            <b/>
            <sz val="9"/>
            <color indexed="81"/>
            <rFont val="Tahoma"/>
            <family val="2"/>
          </rPr>
          <t>Mention the total n° of work packages</t>
        </r>
        <r>
          <rPr>
            <sz val="9"/>
            <color indexed="81"/>
            <rFont val="Tahoma"/>
            <family val="2"/>
          </rPr>
          <t xml:space="preserve">
</t>
        </r>
      </text>
    </comment>
  </commentList>
</comments>
</file>

<file path=xl/comments3.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b/>
            <sz val="9"/>
            <color indexed="81"/>
            <rFont val="Tahoma"/>
            <family val="2"/>
          </rPr>
          <t>Please detail each Please detail each person's name, role and nr of  days allocated to the related work package</t>
        </r>
      </text>
    </comment>
    <comment ref="B161" authorId="0" shapeId="0">
      <text>
        <r>
          <rPr>
            <b/>
            <sz val="9"/>
            <color indexed="81"/>
            <rFont val="Tahoma"/>
            <family val="2"/>
          </rPr>
          <t>EU grant for project leader</t>
        </r>
        <r>
          <rPr>
            <sz val="9"/>
            <color indexed="81"/>
            <rFont val="Tahoma"/>
            <family val="2"/>
          </rPr>
          <t xml:space="preserve">
</t>
        </r>
      </text>
    </comment>
  </commentList>
</comments>
</file>

<file path=xl/comments4.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1" authorId="0" shapeId="0">
      <text>
        <r>
          <rPr>
            <b/>
            <sz val="9"/>
            <color indexed="81"/>
            <rFont val="Tahoma"/>
            <family val="2"/>
          </rPr>
          <t>EU grant for  partner 2</t>
        </r>
        <r>
          <rPr>
            <sz val="9"/>
            <color indexed="81"/>
            <rFont val="Tahoma"/>
            <family val="2"/>
          </rPr>
          <t xml:space="preserve">
</t>
        </r>
      </text>
    </comment>
  </commentList>
</comments>
</file>

<file path=xl/comments5.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1" authorId="0" shapeId="0">
      <text>
        <r>
          <rPr>
            <b/>
            <sz val="9"/>
            <color indexed="81"/>
            <rFont val="Tahoma"/>
            <family val="2"/>
          </rPr>
          <t>EU grant for  partner 3</t>
        </r>
        <r>
          <rPr>
            <sz val="9"/>
            <color indexed="81"/>
            <rFont val="Tahoma"/>
            <family val="2"/>
          </rPr>
          <t xml:space="preserve">
</t>
        </r>
      </text>
    </comment>
  </commentList>
</comments>
</file>

<file path=xl/comments6.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 xml:space="preserve">Please give details on the number of people concerned, dates of the event and destination country
</t>
        </r>
      </text>
    </comment>
    <comment ref="B87"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1" authorId="0" shapeId="0">
      <text>
        <r>
          <rPr>
            <b/>
            <sz val="9"/>
            <color indexed="81"/>
            <rFont val="Tahoma"/>
            <family val="2"/>
          </rPr>
          <t>EU grant for  partner 4</t>
        </r>
        <r>
          <rPr>
            <sz val="9"/>
            <color indexed="81"/>
            <rFont val="Tahoma"/>
            <family val="2"/>
          </rPr>
          <t xml:space="preserve">
</t>
        </r>
      </text>
    </comment>
  </commentList>
</comments>
</file>

<file path=xl/comments7.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 xml:space="preserve">Please give details on the number of people concerned, dates of the event and destination country
</t>
        </r>
      </text>
    </comment>
    <comment ref="B87"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1" authorId="0" shapeId="0">
      <text>
        <r>
          <rPr>
            <b/>
            <sz val="9"/>
            <color indexed="81"/>
            <rFont val="Tahoma"/>
            <family val="2"/>
          </rPr>
          <t>EU grant for  partner 5</t>
        </r>
      </text>
    </comment>
  </commentList>
</comments>
</file>

<file path=xl/comments8.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1" authorId="0" shapeId="0">
      <text>
        <r>
          <rPr>
            <b/>
            <sz val="9"/>
            <color indexed="81"/>
            <rFont val="Tahoma"/>
            <family val="2"/>
          </rPr>
          <t>EU grant for  partner 6</t>
        </r>
        <r>
          <rPr>
            <sz val="9"/>
            <color indexed="81"/>
            <rFont val="Tahoma"/>
            <family val="2"/>
          </rPr>
          <t xml:space="preserve">
</t>
        </r>
      </text>
    </comment>
  </commentList>
</comments>
</file>

<file path=xl/comments9.xml><?xml version="1.0" encoding="utf-8"?>
<comments xmlns="http://schemas.openxmlformats.org/spreadsheetml/2006/main">
  <authors>
    <author>DEUSS-FRANDI Fiona (EACEA)</author>
  </authors>
  <commentList>
    <comment ref="B9" authorId="0" shapeId="0">
      <text>
        <r>
          <rPr>
            <sz val="9"/>
            <color indexed="81"/>
            <rFont val="Tahoma"/>
            <family val="2"/>
          </rPr>
          <t xml:space="preserve">Please refer to the worksheet "READ ME" for the costs to include in this category of expenses)
</t>
        </r>
      </text>
    </comment>
    <comment ref="B56" authorId="0" shapeId="0">
      <text>
        <r>
          <rPr>
            <sz val="9"/>
            <color indexed="81"/>
            <rFont val="Tahoma"/>
            <family val="2"/>
          </rPr>
          <t>Please give details on the number of people concerned, dates of the event and destination country</t>
        </r>
      </text>
    </comment>
    <comment ref="B87" authorId="0" shapeId="0">
      <text>
        <r>
          <rPr>
            <b/>
            <sz val="9"/>
            <color indexed="81"/>
            <rFont val="Tahoma"/>
            <family val="2"/>
          </rPr>
          <t>Please detail each person's name, role</t>
        </r>
        <r>
          <rPr>
            <sz val="9"/>
            <color indexed="81"/>
            <rFont val="Tahoma"/>
            <family val="2"/>
          </rPr>
          <t xml:space="preserve"> and nr of  days allocated to the related work package
</t>
        </r>
      </text>
    </comment>
    <comment ref="B161" authorId="0" shapeId="0">
      <text>
        <r>
          <rPr>
            <b/>
            <sz val="9"/>
            <color indexed="81"/>
            <rFont val="Tahoma"/>
            <family val="2"/>
          </rPr>
          <t>EU grant for  partner 7</t>
        </r>
        <r>
          <rPr>
            <sz val="9"/>
            <color indexed="81"/>
            <rFont val="Tahoma"/>
            <family val="2"/>
          </rPr>
          <t xml:space="preserve">
</t>
        </r>
      </text>
    </comment>
  </commentList>
</comments>
</file>

<file path=xl/sharedStrings.xml><?xml version="1.0" encoding="utf-8"?>
<sst xmlns="http://schemas.openxmlformats.org/spreadsheetml/2006/main" count="739" uniqueCount="184">
  <si>
    <t xml:space="preserve">TOTAL COSTS </t>
  </si>
  <si>
    <t xml:space="preserve">TOTAL DIRECT COSTS </t>
  </si>
  <si>
    <t>Yes or No</t>
  </si>
  <si>
    <t>Name of the project leader:</t>
  </si>
  <si>
    <t>STAFF COSTS</t>
  </si>
  <si>
    <t>4.1</t>
  </si>
  <si>
    <t>4.2</t>
  </si>
  <si>
    <t>TRAVEL &amp; SUBSISTENCE COSTS</t>
  </si>
  <si>
    <t>COMMUNICATION, PROMOTION AND DISSEMINATION COSTS AND COSTS OF EXPLOITATION OF RESULTS</t>
  </si>
  <si>
    <t>4.3</t>
  </si>
  <si>
    <t>Fees, remuneration of artists, scientific personnel and technicians</t>
  </si>
  <si>
    <t>Total amount</t>
  </si>
  <si>
    <t>COSTS DIRECTLY LINKED TO THE IMPLEMENTATION OF PROJECT ACTIVITIES</t>
  </si>
  <si>
    <t>EURO</t>
  </si>
  <si>
    <t>Reference of the project:</t>
  </si>
  <si>
    <t>Title of the cooperation project:</t>
  </si>
  <si>
    <t>Salaries (incl. labour costs and social security charges) of personnel and fees for project management</t>
  </si>
  <si>
    <t xml:space="preserve">External professional services </t>
  </si>
  <si>
    <t>from:</t>
  </si>
  <si>
    <t>until:</t>
  </si>
  <si>
    <t>Sub-contracting</t>
  </si>
  <si>
    <t xml:space="preserve"> External professional services</t>
  </si>
  <si>
    <t>TOTAL</t>
  </si>
  <si>
    <t>P1</t>
  </si>
  <si>
    <t>P2</t>
  </si>
  <si>
    <t>P3</t>
  </si>
  <si>
    <t>P4</t>
  </si>
  <si>
    <t>P5</t>
  </si>
  <si>
    <t>P6</t>
  </si>
  <si>
    <t>P7</t>
  </si>
  <si>
    <t>P8</t>
  </si>
  <si>
    <t>P9</t>
  </si>
  <si>
    <t>P10</t>
  </si>
  <si>
    <t>P11</t>
  </si>
  <si>
    <t>Total costs</t>
  </si>
  <si>
    <t>wp1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</si>
  <si>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</si>
  <si>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</si>
  <si>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</si>
  <si>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</si>
  <si>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</si>
  <si>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</si>
  <si>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</si>
  <si>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</si>
  <si>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</si>
  <si>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</si>
  <si>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</si>
  <si>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</si>
  <si>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</si>
  <si>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</si>
  <si>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</si>
  <si>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</si>
  <si>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</si>
  <si>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</si>
  <si>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</si>
  <si>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</si>
  <si>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</si>
  <si>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</si>
  <si>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</si>
  <si>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</si>
  <si>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</si>
  <si>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</si>
  <si>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</si>
  <si>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</si>
  <si>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</si>
  <si>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In your Work plan WP1 'Management of the project' and the last WP 'Sustainability and dissemination' are compulsory; the other WPs shall be determined by the alliance on the basis of their strategy and proposed activities.</t>
  </si>
  <si>
    <t xml:space="preserve">to: </t>
  </si>
  <si>
    <t>Amount subcontracted</t>
  </si>
  <si>
    <r>
      <t xml:space="preserve">Date, name and signature of the </t>
    </r>
    <r>
      <rPr>
        <b/>
        <u/>
        <sz val="14"/>
        <rFont val="Arial Narrow"/>
        <family val="2"/>
      </rPr>
      <t>legal representative</t>
    </r>
    <r>
      <rPr>
        <sz val="14"/>
        <rFont val="Arial Narrow"/>
        <family val="2"/>
      </rPr>
      <t xml:space="preserve"> of the beneficiary institution:</t>
    </r>
  </si>
  <si>
    <t xml:space="preserve">o  </t>
  </si>
  <si>
    <t>I, the undersigned, certify that the submitted budget is true and correct.</t>
  </si>
  <si>
    <t>Date:_____________________________</t>
  </si>
  <si>
    <t>Name:________________________________________       Function:___________________________________      Signature of the legal representative:______________________________________________</t>
  </si>
  <si>
    <t>I, the auditor of the project, certify having read the guidance notes relating to the</t>
  </si>
  <si>
    <t>"Report of Factual Findings on the Final Financial Report". I also confirm that I have detailed in my report any errors / discrepancies found and comments I had.</t>
  </si>
  <si>
    <r>
      <t xml:space="preserve">Date, name and signature of the </t>
    </r>
    <r>
      <rPr>
        <b/>
        <u/>
        <sz val="14"/>
        <rFont val="Arial Narrow"/>
        <family val="2"/>
      </rPr>
      <t>external auditor / competent public officer (if applicable):</t>
    </r>
  </si>
  <si>
    <t>1.1
Financial support to third parties</t>
  </si>
  <si>
    <t>EXPENDITURE</t>
  </si>
  <si>
    <t>Name:____________________________________Function:_______________________ Signature of the legal representative:______________________________________________</t>
  </si>
  <si>
    <t xml:space="preserve"> </t>
  </si>
  <si>
    <t>1
Costs directly linked to the implementation of the action</t>
  </si>
  <si>
    <t>4
Personnel costs</t>
  </si>
  <si>
    <t>Name of the partner</t>
  </si>
  <si>
    <t xml:space="preserve">EU GRANT  REQUESTED
</t>
  </si>
  <si>
    <t>Self-financing in own and raised funds</t>
  </si>
  <si>
    <t>Contributions from private sources</t>
  </si>
  <si>
    <t>Contributions from public sources</t>
  </si>
  <si>
    <t>Income generated by the project</t>
  </si>
  <si>
    <t>Project Identification Nr:</t>
  </si>
  <si>
    <t>Implementation period of the project:</t>
  </si>
  <si>
    <r>
      <t xml:space="preserve">Date, name and signature of the </t>
    </r>
    <r>
      <rPr>
        <b/>
        <u/>
        <sz val="14"/>
        <rFont val="Arial Narrow"/>
        <family val="2"/>
      </rPr>
      <t>legal representative</t>
    </r>
    <r>
      <rPr>
        <sz val="14"/>
        <rFont val="Arial Narrow"/>
        <family val="2"/>
      </rPr>
      <t xml:space="preserve"> of the project leader:</t>
    </r>
  </si>
  <si>
    <t>INCOME</t>
  </si>
  <si>
    <t>Chapter 1</t>
  </si>
  <si>
    <t>Chapter 2</t>
  </si>
  <si>
    <t>Chapter 3</t>
  </si>
  <si>
    <t>Chapter 5</t>
  </si>
  <si>
    <t>Chapter 4</t>
  </si>
  <si>
    <t xml:space="preserve"> INDIRECT COSTS</t>
  </si>
  <si>
    <t>Non eligible costs</t>
  </si>
  <si>
    <t>Eligible costs</t>
  </si>
  <si>
    <t>EU Grant</t>
  </si>
  <si>
    <t>Estimated budget</t>
  </si>
  <si>
    <t>Total Final amount</t>
  </si>
  <si>
    <t>Estimated Budget</t>
  </si>
  <si>
    <t>Final report
Actual costs</t>
  </si>
  <si>
    <t>Final expenditure eligible for co-financing</t>
  </si>
  <si>
    <t xml:space="preserve">Penalities </t>
  </si>
  <si>
    <t>Non-profit rule</t>
  </si>
  <si>
    <t>EU maximal contribution accepted</t>
  </si>
  <si>
    <t>EU previous payments</t>
  </si>
  <si>
    <t>Final amount to be paid</t>
  </si>
  <si>
    <t>EU Grant agreed</t>
  </si>
  <si>
    <t>Annex</t>
  </si>
  <si>
    <t>Non profit calculation</t>
  </si>
  <si>
    <t>Chap1+5</t>
  </si>
  <si>
    <t>Total profit</t>
  </si>
  <si>
    <t>Prorata profit for the project</t>
  </si>
  <si>
    <t>Partial non eligible amount</t>
  </si>
  <si>
    <t>Tick yes if all amount non eligible cost</t>
  </si>
  <si>
    <t>Total Amounts Non eligible costs</t>
  </si>
  <si>
    <t>TOTAL non eligible</t>
  </si>
  <si>
    <t>Comments</t>
  </si>
  <si>
    <t>Limit of indirect costs</t>
  </si>
  <si>
    <t>Direct costs</t>
  </si>
  <si>
    <t>Progres report
Actual costs</t>
  </si>
  <si>
    <t>Interim expenditure eligible for co-financing</t>
  </si>
  <si>
    <t>Prefin amount to be paid</t>
  </si>
  <si>
    <t>% for second prefin</t>
  </si>
  <si>
    <t>% EUTotal  Grant agreed</t>
  </si>
  <si>
    <t>Interim maximal contribution accepted</t>
  </si>
  <si>
    <t>EU previous payments received</t>
  </si>
  <si>
    <t>Progress report
Actual costs</t>
  </si>
  <si>
    <t>Name:________________________________________       Function:___________________________________      Signature of the external auditor:______________________________________________</t>
  </si>
  <si>
    <t>Project identification number:</t>
  </si>
  <si>
    <t>Yes</t>
  </si>
  <si>
    <t>Exchange rate</t>
  </si>
  <si>
    <t>Premises and related expenses (e.g. office rent, insurance, electricity, water, cleaning, …) and office expenses and consumables (e.g. telephone/fax/internet, postage and mailing, photocopies…)</t>
  </si>
  <si>
    <t>Non eligible 7%</t>
  </si>
  <si>
    <t>COSTS</t>
  </si>
  <si>
    <t>INDIRECT COSTS (MAX. 7% OF TOTAL DIRECT COSTS)</t>
  </si>
  <si>
    <t>INCOME
(=  Total Costs)</t>
  </si>
  <si>
    <t>TOTAL INCOME</t>
  </si>
  <si>
    <t xml:space="preserve">COMMUNICATION, PROMOTION AND DISSEMINATION COSTS </t>
  </si>
  <si>
    <t>% Income  / Total Costs</t>
  </si>
  <si>
    <t>WORK PACKAGES</t>
  </si>
  <si>
    <t>Total  costs
per WP</t>
  </si>
  <si>
    <t>Total Direct Costs per category</t>
  </si>
  <si>
    <r>
      <t xml:space="preserve">Reference number of the work package </t>
    </r>
    <r>
      <rPr>
        <b/>
        <sz val="12"/>
        <color rgb="FFFF0000"/>
        <rFont val="Arial"/>
        <family val="2"/>
      </rPr>
      <t xml:space="preserve">(example: </t>
    </r>
    <r>
      <rPr>
        <b/>
        <i/>
        <sz val="12"/>
        <color rgb="FFFF0000"/>
        <rFont val="Arial"/>
        <family val="2"/>
      </rPr>
      <t>wp1</t>
    </r>
    <r>
      <rPr>
        <b/>
        <sz val="12"/>
        <color rgb="FFFF0000"/>
        <rFont val="Arial"/>
        <family val="2"/>
      </rPr>
      <t>)</t>
    </r>
  </si>
  <si>
    <t xml:space="preserve">Reference number of the actvity 
(if applicable) </t>
  </si>
  <si>
    <t>COMMUNICATION, PROMOTION AND DISSEMINATION COSTS</t>
  </si>
  <si>
    <t>INDIRECT COSTS</t>
  </si>
  <si>
    <t>Please note that this table is automatically filled in (data taken from other worksheets)</t>
  </si>
  <si>
    <t xml:space="preserve">INDIRECT COSTS </t>
  </si>
  <si>
    <t>Instructions per work-sheets:</t>
  </si>
  <si>
    <r>
      <t>3. '</t>
    </r>
    <r>
      <rPr>
        <b/>
        <sz val="11"/>
        <color theme="3"/>
        <rFont val="Arial"/>
        <family val="2"/>
      </rPr>
      <t>Travel and subsistence costs</t>
    </r>
    <r>
      <rPr>
        <sz val="11"/>
        <color theme="3"/>
        <rFont val="Arial"/>
        <family val="2"/>
      </rPr>
      <t>' include: transport costs (flight, train, boat, car), accommodation and daily allowance. 
Please give details, in the yellow part of the worksheet, on the number of people concerned, dates of the event and destination country</t>
    </r>
  </si>
  <si>
    <r>
      <t>5. '</t>
    </r>
    <r>
      <rPr>
        <b/>
        <sz val="11"/>
        <color theme="3"/>
        <rFont val="Arial"/>
        <family val="2"/>
      </rPr>
      <t>Indirect costs</t>
    </r>
    <r>
      <rPr>
        <sz val="11"/>
        <color theme="3"/>
        <rFont val="Arial"/>
        <family val="2"/>
      </rPr>
      <t xml:space="preserve">' cannot exceed 7% of the </t>
    </r>
    <r>
      <rPr>
        <u/>
        <sz val="11"/>
        <color theme="3"/>
        <rFont val="Arial"/>
        <family val="2"/>
      </rPr>
      <t>total direct costs</t>
    </r>
    <r>
      <rPr>
        <sz val="11"/>
        <color theme="3"/>
        <rFont val="Arial"/>
        <family val="2"/>
      </rPr>
      <t xml:space="preserve">  (i.e. total of chapters (1) + (2) + (3) + (4)) and they concern premises and related expenses (e.g. office rent, insurance, electricity. water, cleaning, ...) and office expenses and consumables (eg telephone,  fax , internet, postage and mailing, photocopies ...)</t>
    </r>
  </si>
  <si>
    <r>
      <t>1. Under the sheet "</t>
    </r>
    <r>
      <rPr>
        <b/>
        <sz val="11"/>
        <color theme="3"/>
        <rFont val="Arial"/>
        <family val="2"/>
      </rPr>
      <t>1 Consolidated Summary Budget</t>
    </r>
    <r>
      <rPr>
        <sz val="11"/>
        <color theme="3"/>
        <rFont val="Arial"/>
        <family val="2"/>
      </rPr>
      <t>": please fill in all the yellow cells.
2. Under the sheet "</t>
    </r>
    <r>
      <rPr>
        <b/>
        <sz val="11"/>
        <color theme="3"/>
        <rFont val="Arial"/>
        <family val="2"/>
      </rPr>
      <t>2 Expenditure per Work Packages</t>
    </r>
    <r>
      <rPr>
        <sz val="11"/>
        <color theme="3"/>
        <rFont val="Arial"/>
        <family val="2"/>
      </rPr>
      <t>": 
- replace the number "1" in the yellow cell (B3) with the total number of work-packages of your project
- the table is automatically filled in (data from the 'detailed expenditure per project leader/partners')
- a split distribution of the indirect costs per work package will be automatically be calculated.
3. Under the other worksheets "</t>
    </r>
    <r>
      <rPr>
        <b/>
        <sz val="11"/>
        <color theme="3"/>
        <rFont val="Arial"/>
        <family val="2"/>
      </rPr>
      <t>Detailed Expenditure project leader/partner</t>
    </r>
    <r>
      <rPr>
        <sz val="11"/>
        <color theme="3"/>
        <rFont val="Arial"/>
        <family val="2"/>
      </rPr>
      <t>": 
- Respect the same order and number of Work Packages as the ones mentioned in your Grant Agreement (detailed description of the project)
- in column H please insert the N° of work packages using the format 'wp1', 'wp2', etc (this will allow the correct transfer of data to the worksheet 2).
- All travel and subsistence costs associated to management/partnership meetings should be declared in WP1                         
3. Under the other worksheets "</t>
    </r>
    <r>
      <rPr>
        <b/>
        <sz val="11"/>
        <color theme="3"/>
        <rFont val="Arial"/>
        <family val="2"/>
      </rPr>
      <t>Detailed Expenditure  per partner</t>
    </r>
    <r>
      <rPr>
        <sz val="11"/>
        <color theme="3"/>
        <rFont val="Arial"/>
        <family val="2"/>
      </rPr>
      <t>":
- please insert the name of the organisation/ partner and concerned country (in the yellow cell) using the same order and names as in the Grant Agreement.</t>
    </r>
  </si>
  <si>
    <t>Total number of wp:</t>
  </si>
  <si>
    <r>
      <t xml:space="preserve">You should fill in only </t>
    </r>
    <r>
      <rPr>
        <b/>
        <i/>
        <u/>
        <sz val="11"/>
        <color theme="3"/>
        <rFont val="Arial"/>
        <family val="2"/>
      </rPr>
      <t>yellow</t>
    </r>
    <r>
      <rPr>
        <i/>
        <sz val="11"/>
        <color theme="3"/>
        <rFont val="Arial"/>
        <family val="2"/>
      </rPr>
      <t xml:space="preserve"> cells of the different worksheets of the excel table. 
The other cells (in grey) are blocked and automatically calculated (from other worksheets).
As many worksheets (called 'Detailed exp project leader/partner') are to be used as are the number of partners involved in the project (as mentioned in the Grant Agreement).
Please note that P1 is always the Coordinating organisation (project leader).
There are comments in some cells which help you filling the document, please read them carefully.
When copying the content of a cell, please use the function 'Copy and Paste Values' in order to paste only the value and not the underlying formulas.
If you need to add extra rows in a chapter, please copy and paste a row from and into the middle (neither the first or the last row) of the available rows. This will ensure the inclusion of the added costs to the automatic formulae calculating the total per chapter.
Warning messages at the bottom of each sheet will alert you about some of the potential errors. </t>
    </r>
  </si>
  <si>
    <r>
      <t>2. '</t>
    </r>
    <r>
      <rPr>
        <b/>
        <sz val="11"/>
        <color theme="3"/>
        <rFont val="Arial"/>
        <family val="2"/>
      </rPr>
      <t>Communication, promotion and dissemination costs and costs of exploitation of results</t>
    </r>
    <r>
      <rPr>
        <sz val="11"/>
        <color theme="3"/>
        <rFont val="Arial"/>
        <family val="2"/>
      </rPr>
      <t>' concern the following:  Production costs (printing costs),  Advertising space (publicity TV, radio, press conference, social networks, ect), Purchase of materials (t-shirts, flyers, papers, posters, etc), Other Advertising costs, Costs for the update or creation of the website (no staff costs allowed),  Other web costs, Documentation costs (professional magazines. newspaper, books, ect), Distribution costs (mail, postage, packaging, etc.).</t>
    </r>
  </si>
  <si>
    <r>
      <t xml:space="preserve">EU GRANT REQUESTED
</t>
    </r>
    <r>
      <rPr>
        <sz val="13"/>
        <rFont val="Arial Narrow"/>
        <family val="2"/>
      </rPr>
      <t>As per Guidelines:
Max. 85% representing min. 100.000,00 € and max. 500.000,00 €</t>
    </r>
  </si>
  <si>
    <t xml:space="preserve"> = As per Guidelines max 85% </t>
  </si>
  <si>
    <r>
      <rPr>
        <sz val="12"/>
        <rFont val="Arial"/>
        <family val="2"/>
      </rPr>
      <t xml:space="preserve">Please 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</si>
  <si>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r>
      <rPr>
        <b/>
        <u/>
        <sz val="11"/>
        <color theme="3"/>
        <rFont val="Arial"/>
        <family val="2"/>
      </rPr>
      <t>Please check the following</t>
    </r>
    <r>
      <rPr>
        <b/>
        <sz val="11"/>
        <color theme="3"/>
        <rFont val="Arial"/>
        <family val="2"/>
      </rPr>
      <t>:</t>
    </r>
    <r>
      <rPr>
        <sz val="11"/>
        <color theme="3"/>
        <rFont val="Arial"/>
        <family val="2"/>
      </rPr>
      <t xml:space="preserve">
- 'Total indirect costs' should not exceed 7% of the </t>
    </r>
    <r>
      <rPr>
        <u/>
        <sz val="11"/>
        <color theme="3"/>
        <rFont val="Arial"/>
        <family val="2"/>
      </rPr>
      <t>total direct costs of the project</t>
    </r>
    <r>
      <rPr>
        <sz val="11"/>
        <color theme="3"/>
        <rFont val="Arial"/>
        <family val="2"/>
      </rPr>
      <t xml:space="preserve"> (as reported in the 'Consolidated summary budget' worksheet)                                                                                                             
- 'The total requested EU grant' should no</t>
    </r>
    <r>
      <rPr>
        <sz val="11"/>
        <color theme="4" tint="-0.249977111117893"/>
        <rFont val="Arial"/>
        <family val="2"/>
      </rPr>
      <t>t exceed 85% of the t</t>
    </r>
    <r>
      <rPr>
        <sz val="11"/>
        <color theme="3"/>
        <rFont val="Arial"/>
        <family val="2"/>
      </rPr>
      <t>otal project expenditures (direct and indirect costs). The maximum EU grant and co-financing percentage is mentioned in your Gr</t>
    </r>
    <r>
      <rPr>
        <sz val="11"/>
        <color theme="4" tint="-0.249977111117893"/>
        <rFont val="Arial"/>
        <family val="2"/>
      </rPr>
      <t xml:space="preserve">ant Agreement (Art I.3).
</t>
    </r>
    <r>
      <rPr>
        <sz val="11"/>
        <color rgb="FF002060"/>
        <rFont val="Arial"/>
        <family val="2"/>
      </rPr>
      <t>- The 'Total project expenditure' is equal to the sum of: the total EU grant requested + the total contribution from beneficiaries + the other sources of funding.</t>
    </r>
    <r>
      <rPr>
        <sz val="11"/>
        <color theme="3"/>
        <rFont val="Arial"/>
        <family val="2"/>
      </rPr>
      <t xml:space="preserve">
</t>
    </r>
  </si>
  <si>
    <t xml:space="preserve">Purchase of rights, premises costs, equipment costs,  purchase of materials, purchase of equipment (depreciation only),  transport of equipment,  insurance (i.e. for an event),  scenoqraphy, catering)                         </t>
  </si>
  <si>
    <r>
      <rPr>
        <b/>
        <u/>
        <sz val="11"/>
        <color theme="3"/>
        <rFont val="Arial"/>
        <family val="2"/>
      </rPr>
      <t>Rules concerning budget chapters</t>
    </r>
    <r>
      <rPr>
        <sz val="11"/>
        <color theme="3"/>
        <rFont val="Arial"/>
        <family val="2"/>
      </rPr>
      <t>:</t>
    </r>
    <r>
      <rPr>
        <b/>
        <sz val="11"/>
        <color theme="3"/>
        <rFont val="Arial"/>
        <family val="2"/>
      </rPr>
      <t xml:space="preserve">
</t>
    </r>
    <r>
      <rPr>
        <b/>
        <i/>
        <sz val="11"/>
        <color theme="3"/>
        <rFont val="Arial"/>
        <family val="2"/>
      </rPr>
      <t xml:space="preserve">
</t>
    </r>
    <r>
      <rPr>
        <sz val="11"/>
        <color theme="3"/>
        <rFont val="Arial"/>
        <family val="2"/>
      </rPr>
      <t xml:space="preserve">1. </t>
    </r>
    <r>
      <rPr>
        <b/>
        <sz val="11"/>
        <color theme="3"/>
        <rFont val="Arial"/>
        <family val="2"/>
      </rPr>
      <t xml:space="preserve">'Costs directly linked to the implementation of the activities'- </t>
    </r>
    <r>
      <rPr>
        <b/>
        <sz val="11"/>
        <color rgb="FF002060"/>
        <rFont val="Arial"/>
        <family val="2"/>
      </rPr>
      <t>Costs</t>
    </r>
    <r>
      <rPr>
        <sz val="11"/>
        <color rgb="FFFF0000"/>
        <rFont val="Arial"/>
        <family val="2"/>
      </rPr>
      <t xml:space="preserve"> </t>
    </r>
    <r>
      <rPr>
        <sz val="11"/>
        <color theme="3"/>
        <rFont val="Arial"/>
        <family val="2"/>
      </rPr>
      <t xml:space="preserve">may include following type of costs: purchase of rights, premises costs, equipment costs,  purchase of materials, purchase of equipment (depreciation only),  transport of equipment,  insurance (i.e. for an event), scenography, catering. Be aware that according to the Guidelines of the Call 39/2019 the applications </t>
    </r>
    <r>
      <rPr>
        <b/>
        <sz val="11"/>
        <color theme="3"/>
        <rFont val="Arial"/>
        <family val="2"/>
      </rPr>
      <t>may not</t>
    </r>
    <r>
      <rPr>
        <sz val="11"/>
        <color theme="3"/>
        <rFont val="Arial"/>
        <family val="2"/>
      </rPr>
      <t xml:space="preserve"> envisage provision of financial support to third parties.</t>
    </r>
  </si>
  <si>
    <r>
      <t>4. '</t>
    </r>
    <r>
      <rPr>
        <b/>
        <sz val="11"/>
        <color theme="3"/>
        <rFont val="Arial"/>
        <family val="2"/>
      </rPr>
      <t>Staff costs</t>
    </r>
    <r>
      <rPr>
        <sz val="11"/>
        <color theme="3"/>
        <rFont val="Arial"/>
        <family val="2"/>
      </rPr>
      <t>' is divided in 3 sub-chapters ('salaries', 'external professional services' and 'fees, remuneration of artsts, scientific personnel and technicians'). 
- All costs related to personnel should be recorder here (even if linked to communication costs as for example costs of a webmaster)
- Please fill 1 row per person per each single work package.</t>
    </r>
    <r>
      <rPr>
        <b/>
        <sz val="11"/>
        <color theme="3"/>
        <rFont val="Arial"/>
        <family val="2"/>
      </rPr>
      <t xml:space="preserve"> Club all expenses realetd to this person in that line. 
- </t>
    </r>
    <r>
      <rPr>
        <sz val="11"/>
        <color theme="3"/>
        <rFont val="Arial"/>
        <family val="2"/>
      </rPr>
      <t>Please detail each person's name, role and nr of  days allocated to the related work package</t>
    </r>
  </si>
  <si>
    <r>
      <rPr>
        <b/>
        <i/>
        <sz val="11"/>
        <color theme="3"/>
        <rFont val="Arial"/>
        <family val="2"/>
      </rPr>
      <t xml:space="preserve">Subcontracting </t>
    </r>
    <r>
      <rPr>
        <sz val="11"/>
        <color theme="3"/>
        <rFont val="Arial"/>
        <family val="2"/>
      </rPr>
      <t xml:space="preserve">means the externalisation of specific tasks or activities which form part of the action as described in the proposal, which cannot be performed by any of the consortium members (partnership). For every entry on the report you must state whether costs are subcontracted or not and, if so, the amount subcontracted. Only supporting activities can be subcontrcated, not core tasks of the action. </t>
    </r>
  </si>
  <si>
    <r>
      <rPr>
        <b/>
        <u/>
        <sz val="11"/>
        <color theme="3"/>
        <rFont val="Arial"/>
        <family val="2"/>
      </rPr>
      <t>Content</t>
    </r>
    <r>
      <rPr>
        <b/>
        <sz val="11"/>
        <color theme="3"/>
        <rFont val="Arial"/>
        <family val="2"/>
      </rPr>
      <t>:</t>
    </r>
    <r>
      <rPr>
        <sz val="11"/>
        <color theme="3"/>
        <rFont val="Arial"/>
        <family val="2"/>
      </rPr>
      <t xml:space="preserve">
This file has 14 worksheets:
Tab "</t>
    </r>
    <r>
      <rPr>
        <b/>
        <sz val="11"/>
        <color theme="3"/>
        <rFont val="Arial"/>
        <family val="2"/>
      </rPr>
      <t>READ ME</t>
    </r>
    <r>
      <rPr>
        <sz val="11"/>
        <color theme="3"/>
        <rFont val="Arial"/>
        <family val="2"/>
      </rPr>
      <t>": the current worksheet 
Tab "</t>
    </r>
    <r>
      <rPr>
        <b/>
        <sz val="11"/>
        <color theme="3"/>
        <rFont val="Arial"/>
        <family val="2"/>
      </rPr>
      <t>1. Consolidated Summary Budget</t>
    </r>
    <r>
      <rPr>
        <sz val="11"/>
        <color theme="3"/>
        <rFont val="Arial"/>
        <family val="2"/>
      </rPr>
      <t>": it is the summary of all the actual expenses and incomes. The figures of the cells in grey come from the other worksheets.
Tab "</t>
    </r>
    <r>
      <rPr>
        <b/>
        <sz val="11"/>
        <color theme="3"/>
        <rFont val="Arial"/>
        <family val="2"/>
      </rPr>
      <t>2. Expenditure per workpackage</t>
    </r>
    <r>
      <rPr>
        <sz val="11"/>
        <color theme="3"/>
        <rFont val="Arial"/>
        <family val="2"/>
      </rPr>
      <t>": is the sum of the actual expenses per Work Package (wp) as well as per type of cost (as per different budget chapters). The figures of the cells in grey come from the other worksheets.
Other tabs "</t>
    </r>
    <r>
      <rPr>
        <b/>
        <sz val="11"/>
        <color theme="3"/>
        <rFont val="Arial"/>
        <family val="2"/>
      </rPr>
      <t>Detailed Expenditure per project leader or partner</t>
    </r>
    <r>
      <rPr>
        <sz val="11"/>
        <color theme="3"/>
        <rFont val="Arial"/>
        <family val="2"/>
      </rPr>
      <t xml:space="preserve">": each partner (including the project leader) needs to fill in one worksheet in which its actual expenses (per budget chapter) are reported. </t>
    </r>
    <r>
      <rPr>
        <b/>
        <sz val="11"/>
        <color theme="3"/>
        <rFont val="Arial"/>
        <family val="2"/>
      </rPr>
      <t xml:space="preserve">Please consider that this part is not meant to be a list of individual invoices </t>
    </r>
    <r>
      <rPr>
        <b/>
        <u/>
        <sz val="11"/>
        <color theme="3"/>
        <rFont val="Arial"/>
        <family val="2"/>
      </rPr>
      <t>but a report</t>
    </r>
    <r>
      <rPr>
        <b/>
        <sz val="11"/>
        <color theme="3"/>
        <rFont val="Arial"/>
        <family val="2"/>
      </rPr>
      <t xml:space="preserve"> summarising the expenditure incurred by a given organisation,</t>
    </r>
  </si>
  <si>
    <t>Cultural Cooperation Projects in the Western Balkans - Call EACEA 39/2019</t>
  </si>
  <si>
    <t>Instructions for filling out this form</t>
  </si>
  <si>
    <t>FINANCIAL STATEMENT (CONSOLIDATED BUDGET ) WB COOP 39/2019</t>
  </si>
  <si>
    <t>COSTS PER WORK PACKAGES  - WB COOP 39/2019</t>
  </si>
  <si>
    <t>DETAILED BUDGET - COSTS -PROJECT LEADER - PARTNER 1 - WB COOP 39/2019</t>
  </si>
  <si>
    <t>DETAILED BUDGET - COSTS - PARTNER 2 - WB COOP 39/2019</t>
  </si>
  <si>
    <t>DETAILED BUDGET - COSTS - PARTNER 3 - WB COOP 39/2019</t>
  </si>
  <si>
    <t>DETAILED BUDGET - COSTS - PARTNER 4 - WB COOP 39/2019</t>
  </si>
  <si>
    <t>DETAILED BUDGET - COSTS - PARTNER 5 - WB COOP 39/2019</t>
  </si>
  <si>
    <t>DETAILED BUDGET - COSTS - PARTNER 6 - WB COOP 39/2019</t>
  </si>
  <si>
    <t>DETAILED BUDGET - COSTS - PARTNER 7 - WB COOP 39/2019</t>
  </si>
  <si>
    <t>DETAILED BUDGET - COSTS - PARTNER 8 - WB COOP 39/2019</t>
  </si>
  <si>
    <t>DETAILED BUDGET - COSTS - PARTNER 9 - WB COOP 39/2019</t>
  </si>
  <si>
    <t>DETAILED BUDGET - COSTS - PARTNER 10 - WB COOP 39/2019</t>
  </si>
  <si>
    <t>DETAILED BUDGET - COSTS - PARTNER 11 - WB COOP 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</si>
</sst>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0.00_-\ [$€-1]"/>
    <numFmt numFmtId="166" formatCode="dd/mm/yyyy;@"/>
    <numFmt numFmtId="167" formatCode="#,##0.00_ ;[Red]\-#,##0.00\ "/>
    <numFmt numFmtId="168" formatCode="_ * #,##0.00_ ;_ * \-#,##0.00_ ;_ * &quot;-&quot;??_ ;_ @_ "/>
    <numFmt numFmtId="169" formatCode="#,##0_ ;[Red]\-#,##0\ "/>
    <numFmt numFmtId="170" formatCode="&quot;€&quot;\ #,##0.00;[Red]&quot;€&quot;\ \-#,##0.00"/>
    <numFmt numFmtId="171" formatCode="0.0000000000"/>
    <numFmt numFmtId="172" formatCode="d/mm/yy;@"/>
    <numFmt numFmtId="173" formatCode="#,##0.00\ _€"/>
  </numFmts>
  <fonts count="53" x14ac:knownFonts="1">
    <font>
      <sz val="10"/>
      <name val="Arial"/>
    </font>
    <font>
      <sz val="11"/>
      <color theme="1"/>
      <name val="Calibri"/>
      <family val="2"/>
      <scheme val="minor"/>
    </font>
    <font>
      <b/>
      <sz val="10"/>
      <name val="Arial"/>
      <family val="2"/>
    </font>
    <font>
      <sz val="10"/>
      <name val="Arial"/>
      <family val="2"/>
    </font>
    <font>
      <b/>
      <sz val="16"/>
      <name val="Arial"/>
      <family val="2"/>
    </font>
    <font>
      <b/>
      <sz val="12"/>
      <name val="Arial"/>
      <family val="2"/>
    </font>
    <font>
      <b/>
      <sz val="14"/>
      <name val="Arial"/>
      <family val="2"/>
    </font>
    <font>
      <sz val="12"/>
      <name val="Arial"/>
      <family val="2"/>
    </font>
    <font>
      <b/>
      <sz val="18"/>
      <name val="Arial"/>
      <family val="2"/>
    </font>
    <font>
      <b/>
      <sz val="12"/>
      <color theme="0"/>
      <name val="Arial"/>
      <family val="2"/>
    </font>
    <font>
      <i/>
      <sz val="12"/>
      <name val="Arial"/>
      <family val="2"/>
    </font>
    <font>
      <sz val="10"/>
      <name val="Arial"/>
      <family val="2"/>
    </font>
    <font>
      <sz val="10"/>
      <name val="Arial Narrow"/>
      <family val="2"/>
    </font>
    <font>
      <b/>
      <sz val="12"/>
      <name val="Arial Narrow"/>
      <family val="2"/>
    </font>
    <font>
      <sz val="12"/>
      <name val="Arial Narrow"/>
      <family val="2"/>
    </font>
    <font>
      <b/>
      <sz val="11"/>
      <name val="Arial Narrow"/>
      <family val="2"/>
    </font>
    <font>
      <b/>
      <sz val="14"/>
      <name val="Arial Narrow"/>
      <family val="2"/>
    </font>
    <font>
      <b/>
      <sz val="13"/>
      <name val="Arial Narrow"/>
      <family val="2"/>
    </font>
    <font>
      <sz val="13"/>
      <name val="Arial Narrow"/>
      <family val="2"/>
    </font>
    <font>
      <sz val="14"/>
      <name val="Arial Narrow"/>
      <family val="2"/>
    </font>
    <font>
      <b/>
      <sz val="10"/>
      <name val="Arial Narrow"/>
      <family val="2"/>
    </font>
    <font>
      <i/>
      <sz val="10"/>
      <name val="Arial Narrow"/>
      <family val="2"/>
    </font>
    <font>
      <b/>
      <sz val="13"/>
      <color theme="0"/>
      <name val="Arial Narrow"/>
      <family val="2"/>
    </font>
    <font>
      <sz val="9"/>
      <name val="Arial Narrow"/>
      <family val="2"/>
    </font>
    <font>
      <b/>
      <sz val="9"/>
      <name val="Arial Narrow"/>
      <family val="2"/>
    </font>
    <font>
      <b/>
      <u/>
      <sz val="14"/>
      <name val="Arial Narrow"/>
      <family val="2"/>
    </font>
    <font>
      <sz val="18"/>
      <color theme="1"/>
      <name val="Wingdings"/>
      <charset val="2"/>
    </font>
    <font>
      <sz val="14"/>
      <color theme="1"/>
      <name val="Calibri"/>
      <family val="2"/>
      <scheme val="minor"/>
    </font>
    <font>
      <b/>
      <sz val="11"/>
      <name val="Arial"/>
      <family val="2"/>
    </font>
    <font>
      <sz val="14"/>
      <name val="Arial"/>
      <family val="2"/>
    </font>
    <font>
      <b/>
      <sz val="11"/>
      <color theme="1"/>
      <name val="Arial"/>
      <family val="2"/>
    </font>
    <font>
      <sz val="14"/>
      <color theme="1"/>
      <name val="Arial"/>
      <family val="2"/>
    </font>
    <font>
      <sz val="11"/>
      <name val="Arial"/>
      <family val="2"/>
    </font>
    <font>
      <b/>
      <sz val="14"/>
      <color theme="1"/>
      <name val="Arial"/>
      <family val="2"/>
    </font>
    <font>
      <sz val="9"/>
      <color indexed="81"/>
      <name val="Tahoma"/>
      <family val="2"/>
    </font>
    <font>
      <b/>
      <sz val="9"/>
      <color indexed="81"/>
      <name val="Tahoma"/>
      <family val="2"/>
    </font>
    <font>
      <b/>
      <i/>
      <sz val="12"/>
      <color rgb="FFFF0000"/>
      <name val="Arial"/>
      <family val="2"/>
    </font>
    <font>
      <b/>
      <sz val="16"/>
      <color theme="3"/>
      <name val="Arial"/>
      <family val="2"/>
    </font>
    <font>
      <sz val="10"/>
      <color theme="3"/>
      <name val="Arial"/>
      <family val="2"/>
    </font>
    <font>
      <b/>
      <sz val="12"/>
      <color rgb="FFFF0000"/>
      <name val="Arial"/>
      <family val="2"/>
    </font>
    <font>
      <b/>
      <sz val="14"/>
      <color rgb="FFFF0000"/>
      <name val="Arial Narrow"/>
      <family val="2"/>
    </font>
    <font>
      <sz val="11"/>
      <color theme="3"/>
      <name val="Arial"/>
      <family val="2"/>
    </font>
    <font>
      <b/>
      <u/>
      <sz val="11"/>
      <color theme="3"/>
      <name val="Arial"/>
      <family val="2"/>
    </font>
    <font>
      <i/>
      <sz val="11"/>
      <color theme="3"/>
      <name val="Arial"/>
      <family val="2"/>
    </font>
    <font>
      <b/>
      <sz val="11"/>
      <color theme="3"/>
      <name val="Arial"/>
      <family val="2"/>
    </font>
    <font>
      <b/>
      <i/>
      <sz val="11"/>
      <color theme="3"/>
      <name val="Arial"/>
      <family val="2"/>
    </font>
    <font>
      <u/>
      <sz val="11"/>
      <color theme="3"/>
      <name val="Arial"/>
      <family val="2"/>
    </font>
    <font>
      <b/>
      <i/>
      <u/>
      <sz val="11"/>
      <color theme="3"/>
      <name val="Arial"/>
      <family val="2"/>
    </font>
    <font>
      <b/>
      <i/>
      <sz val="8"/>
      <name val="Arial Narrow"/>
      <family val="2"/>
    </font>
    <font>
      <sz val="11"/>
      <color rgb="FFFF0000"/>
      <name val="Arial"/>
      <family val="2"/>
    </font>
    <font>
      <sz val="11"/>
      <color theme="4" tint="-0.249977111117893"/>
      <name val="Arial"/>
      <family val="2"/>
    </font>
    <font>
      <b/>
      <sz val="11"/>
      <color rgb="FF002060"/>
      <name val="Arial"/>
      <family val="2"/>
    </font>
    <font>
      <sz val="11"/>
      <color rgb="FF002060"/>
      <name val="Arial"/>
      <family val="2"/>
    </font>
  </fonts>
  <fills count="1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rgb="FF92CDDC"/>
        <bgColor rgb="FF92CDDC"/>
      </patternFill>
    </fill>
    <fill>
      <patternFill patternType="solid">
        <fgColor rgb="FFD9D9D9"/>
        <bgColor rgb="FF000000"/>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indexed="64"/>
      </right>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6">
    <xf numFmtId="0" fontId="0" fillId="0" borderId="0"/>
    <xf numFmtId="0" fontId="3" fillId="0" borderId="0"/>
    <xf numFmtId="9" fontId="11" fillId="0" borderId="0" applyFont="0" applyFill="0" applyBorder="0" applyAlignment="0" applyProtection="0"/>
    <xf numFmtId="168" fontId="1" fillId="0" borderId="0" applyFont="0" applyFill="0" applyBorder="0" applyAlignment="0" applyProtection="0"/>
    <xf numFmtId="0" fontId="3" fillId="0" borderId="0"/>
    <xf numFmtId="9" fontId="1" fillId="0" borderId="0" applyFont="0" applyFill="0" applyBorder="0" applyAlignment="0" applyProtection="0"/>
  </cellStyleXfs>
  <cellXfs count="521">
    <xf numFmtId="0" fontId="0" fillId="0" borderId="0" xfId="0"/>
    <xf numFmtId="0" fontId="7" fillId="0" borderId="0" xfId="0" applyNumberFormat="1" applyFont="1" applyFill="1" applyBorder="1" applyAlignment="1" applyProtection="1">
      <alignment horizontal="left" vertical="center"/>
      <protection locked="0"/>
    </xf>
    <xf numFmtId="0" fontId="7" fillId="0" borderId="2" xfId="0" applyNumberFormat="1" applyFont="1" applyFill="1" applyBorder="1" applyAlignment="1" applyProtection="1">
      <alignment horizontal="left" vertical="center"/>
      <protection locked="0"/>
    </xf>
    <xf numFmtId="0" fontId="3" fillId="0" borderId="0" xfId="0" applyFont="1" applyBorder="1" applyAlignment="1" applyProtection="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xf>
    <xf numFmtId="0"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NumberFormat="1" applyFont="1" applyBorder="1" applyAlignment="1" applyProtection="1">
      <alignment vertical="center"/>
    </xf>
    <xf numFmtId="0" fontId="2" fillId="6" borderId="2" xfId="0" applyFont="1" applyFill="1" applyBorder="1" applyAlignment="1" applyProtection="1">
      <alignment vertical="center"/>
    </xf>
    <xf numFmtId="0" fontId="7" fillId="6" borderId="2" xfId="0" applyNumberFormat="1" applyFont="1" applyFill="1" applyBorder="1" applyAlignment="1" applyProtection="1">
      <alignment horizontal="left" vertical="center"/>
    </xf>
    <xf numFmtId="4" fontId="6" fillId="6" borderId="2" xfId="0" applyNumberFormat="1" applyFont="1" applyFill="1" applyBorder="1" applyAlignment="1" applyProtection="1">
      <alignment vertical="center"/>
    </xf>
    <xf numFmtId="0" fontId="6" fillId="6" borderId="0" xfId="0" applyFont="1" applyFill="1" applyAlignment="1" applyProtection="1">
      <alignment vertical="center"/>
    </xf>
    <xf numFmtId="0" fontId="6" fillId="6" borderId="0" xfId="0" applyFont="1" applyFill="1" applyBorder="1" applyAlignment="1" applyProtection="1">
      <alignment vertical="center"/>
    </xf>
    <xf numFmtId="0" fontId="3" fillId="0" borderId="0" xfId="0" applyFont="1" applyBorder="1" applyAlignment="1" applyProtection="1">
      <alignment vertical="center"/>
      <protection locked="0"/>
    </xf>
    <xf numFmtId="0" fontId="5" fillId="6" borderId="4" xfId="0" applyNumberFormat="1" applyFont="1" applyFill="1" applyBorder="1" applyAlignment="1" applyProtection="1">
      <alignment horizontal="left" vertical="center"/>
    </xf>
    <xf numFmtId="49" fontId="5" fillId="6" borderId="1" xfId="0" applyNumberFormat="1" applyFont="1" applyFill="1" applyBorder="1" applyAlignment="1" applyProtection="1">
      <alignment vertical="center" wrapText="1"/>
    </xf>
    <xf numFmtId="0" fontId="5" fillId="6" borderId="13" xfId="0" applyNumberFormat="1" applyFont="1" applyFill="1" applyBorder="1" applyAlignment="1" applyProtection="1">
      <alignment horizontal="left" vertical="center"/>
    </xf>
    <xf numFmtId="49" fontId="5" fillId="6" borderId="2" xfId="0" applyNumberFormat="1" applyFont="1" applyFill="1" applyBorder="1" applyAlignment="1" applyProtection="1">
      <alignment vertical="center" wrapText="1"/>
    </xf>
    <xf numFmtId="49" fontId="3" fillId="0" borderId="0" xfId="0" applyNumberFormat="1" applyFont="1" applyBorder="1" applyAlignment="1" applyProtection="1">
      <alignment vertical="center"/>
      <protection locked="0"/>
    </xf>
    <xf numFmtId="0" fontId="5" fillId="0" borderId="9" xfId="0" applyFont="1" applyFill="1" applyBorder="1" applyAlignment="1" applyProtection="1">
      <alignment horizontal="center" vertical="center" wrapText="1"/>
    </xf>
    <xf numFmtId="4" fontId="5" fillId="6" borderId="2" xfId="0" applyNumberFormat="1" applyFont="1" applyFill="1" applyBorder="1" applyAlignment="1" applyProtection="1">
      <alignment vertical="center"/>
    </xf>
    <xf numFmtId="4" fontId="5" fillId="6" borderId="2" xfId="0" applyNumberFormat="1" applyFont="1" applyFill="1" applyBorder="1" applyAlignment="1" applyProtection="1">
      <alignment horizontal="center" vertical="center"/>
    </xf>
    <xf numFmtId="4" fontId="5" fillId="6" borderId="5" xfId="0" applyNumberFormat="1" applyFont="1" applyFill="1" applyBorder="1" applyAlignment="1" applyProtection="1">
      <alignment vertical="center"/>
    </xf>
    <xf numFmtId="0" fontId="5" fillId="6" borderId="0" xfId="0" applyFont="1" applyFill="1" applyBorder="1" applyAlignment="1" applyProtection="1">
      <alignment vertical="center"/>
    </xf>
    <xf numFmtId="4" fontId="7" fillId="0" borderId="2"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5" fillId="6" borderId="0" xfId="0" applyFont="1" applyFill="1" applyAlignment="1" applyProtection="1">
      <alignment vertical="center"/>
    </xf>
    <xf numFmtId="0" fontId="7" fillId="0" borderId="0" xfId="0" applyFont="1" applyBorder="1" applyAlignment="1" applyProtection="1">
      <alignment vertical="center"/>
      <protection locked="0"/>
    </xf>
    <xf numFmtId="0" fontId="7" fillId="0" borderId="2" xfId="0" applyFont="1" applyFill="1" applyBorder="1" applyAlignment="1" applyProtection="1">
      <alignment vertical="center"/>
    </xf>
    <xf numFmtId="0" fontId="5" fillId="7" borderId="2" xfId="0" applyNumberFormat="1" applyFont="1" applyFill="1" applyBorder="1" applyAlignment="1" applyProtection="1">
      <alignment horizontal="left" vertical="center"/>
    </xf>
    <xf numFmtId="49" fontId="7" fillId="7" borderId="2" xfId="0" applyNumberFormat="1" applyFont="1" applyFill="1" applyBorder="1" applyAlignment="1" applyProtection="1">
      <alignment horizontal="center" vertical="center" wrapText="1"/>
    </xf>
    <xf numFmtId="4" fontId="5" fillId="7" borderId="2" xfId="0" applyNumberFormat="1" applyFont="1" applyFill="1" applyBorder="1" applyAlignment="1" applyProtection="1">
      <alignment vertical="center"/>
    </xf>
    <xf numFmtId="4" fontId="5" fillId="7" borderId="2" xfId="0" applyNumberFormat="1" applyFont="1" applyFill="1" applyBorder="1" applyAlignment="1" applyProtection="1">
      <alignment horizontal="center" vertical="center"/>
    </xf>
    <xf numFmtId="0" fontId="7" fillId="7" borderId="0" xfId="0" applyFont="1" applyFill="1" applyBorder="1" applyAlignment="1" applyProtection="1">
      <alignment vertical="center"/>
    </xf>
    <xf numFmtId="49" fontId="5" fillId="7" borderId="2" xfId="0" applyNumberFormat="1" applyFont="1" applyFill="1" applyBorder="1" applyAlignment="1" applyProtection="1">
      <alignment horizontal="center" vertical="center" wrapText="1"/>
    </xf>
    <xf numFmtId="0" fontId="5" fillId="7" borderId="0" xfId="0" applyFont="1" applyFill="1" applyBorder="1" applyAlignment="1" applyProtection="1">
      <alignment vertical="center"/>
    </xf>
    <xf numFmtId="0" fontId="5" fillId="7" borderId="5" xfId="0" applyNumberFormat="1" applyFont="1" applyFill="1" applyBorder="1" applyAlignment="1" applyProtection="1">
      <alignment horizontal="left" vertical="center" wrapText="1"/>
    </xf>
    <xf numFmtId="49" fontId="5" fillId="7" borderId="7" xfId="0" applyNumberFormat="1" applyFont="1" applyFill="1" applyBorder="1" applyAlignment="1" applyProtection="1">
      <alignment horizontal="left" vertical="center" wrapText="1"/>
    </xf>
    <xf numFmtId="4" fontId="5" fillId="7" borderId="5" xfId="0" applyNumberFormat="1" applyFont="1" applyFill="1" applyBorder="1" applyAlignment="1" applyProtection="1">
      <alignment vertical="center"/>
    </xf>
    <xf numFmtId="4" fontId="5" fillId="7" borderId="5" xfId="0" applyNumberFormat="1" applyFont="1" applyFill="1" applyBorder="1" applyAlignment="1" applyProtection="1">
      <alignment horizontal="center" vertical="center"/>
    </xf>
    <xf numFmtId="0" fontId="0" fillId="0" borderId="0" xfId="0" applyBorder="1" applyAlignment="1" applyProtection="1">
      <alignment vertical="center"/>
      <protection hidden="1"/>
    </xf>
    <xf numFmtId="0" fontId="7" fillId="0" borderId="0"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168" fontId="14" fillId="8" borderId="0" xfId="3" applyFont="1" applyFill="1" applyBorder="1" applyAlignment="1" applyProtection="1">
      <alignment vertical="center" wrapText="1"/>
    </xf>
    <xf numFmtId="3" fontId="17" fillId="9" borderId="23" xfId="0" applyNumberFormat="1" applyFont="1" applyFill="1" applyBorder="1" applyAlignment="1" applyProtection="1">
      <alignment horizontal="center" vertical="center" wrapText="1"/>
    </xf>
    <xf numFmtId="0" fontId="19" fillId="8" borderId="0" xfId="0" applyFont="1" applyFill="1" applyBorder="1" applyAlignment="1" applyProtection="1">
      <alignment horizontal="center" vertical="center"/>
    </xf>
    <xf numFmtId="167" fontId="16" fillId="8" borderId="0" xfId="0" applyNumberFormat="1" applyFont="1" applyFill="1" applyBorder="1" applyAlignment="1" applyProtection="1">
      <alignment vertical="center"/>
    </xf>
    <xf numFmtId="0" fontId="3" fillId="8" borderId="0" xfId="0" applyFont="1" applyFill="1" applyAlignment="1" applyProtection="1">
      <alignment vertical="center"/>
    </xf>
    <xf numFmtId="3" fontId="17" fillId="9" borderId="14" xfId="0" applyNumberFormat="1"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xf>
    <xf numFmtId="169" fontId="13" fillId="8" borderId="0" xfId="0" applyNumberFormat="1" applyFont="1" applyFill="1" applyBorder="1" applyAlignment="1" applyProtection="1">
      <alignment vertical="center"/>
    </xf>
    <xf numFmtId="169" fontId="7" fillId="8" borderId="0" xfId="0" applyNumberFormat="1" applyFont="1" applyFill="1" applyAlignment="1" applyProtection="1">
      <alignment vertical="center"/>
    </xf>
    <xf numFmtId="169" fontId="14" fillId="8" borderId="0" xfId="3" applyNumberFormat="1" applyFont="1" applyFill="1" applyBorder="1" applyAlignment="1" applyProtection="1">
      <alignment vertical="center" wrapText="1"/>
    </xf>
    <xf numFmtId="0" fontId="0" fillId="8" borderId="0" xfId="0" applyFill="1" applyAlignment="1" applyProtection="1">
      <alignment vertical="center"/>
    </xf>
    <xf numFmtId="0" fontId="0" fillId="0" borderId="0" xfId="0" applyProtection="1">
      <protection locked="0"/>
    </xf>
    <xf numFmtId="0" fontId="4" fillId="0" borderId="0" xfId="0" applyFont="1" applyFill="1" applyBorder="1" applyAlignment="1" applyProtection="1">
      <alignment horizontal="left" vertical="center" wrapText="1"/>
    </xf>
    <xf numFmtId="0" fontId="23" fillId="0" borderId="26" xfId="0" applyFont="1" applyBorder="1" applyProtection="1"/>
    <xf numFmtId="0" fontId="24" fillId="0" borderId="0" xfId="0" applyFont="1" applyBorder="1" applyAlignment="1" applyProtection="1"/>
    <xf numFmtId="0" fontId="19" fillId="0" borderId="0" xfId="0" applyFont="1" applyFill="1" applyBorder="1" applyAlignment="1" applyProtection="1"/>
    <xf numFmtId="0" fontId="19" fillId="0" borderId="15" xfId="0" applyFont="1" applyFill="1" applyBorder="1" applyAlignment="1" applyProtection="1"/>
    <xf numFmtId="0" fontId="19" fillId="0" borderId="26" xfId="0" applyFont="1" applyFill="1" applyBorder="1" applyAlignment="1" applyProtection="1"/>
    <xf numFmtId="0" fontId="19" fillId="0" borderId="0" xfId="0" applyFont="1" applyBorder="1" applyAlignment="1" applyProtection="1">
      <alignment vertical="center"/>
    </xf>
    <xf numFmtId="0" fontId="26" fillId="0" borderId="0" xfId="0" applyFont="1" applyBorder="1" applyAlignment="1" applyProtection="1">
      <alignment horizontal="center" vertical="top" wrapText="1"/>
    </xf>
    <xf numFmtId="0" fontId="19" fillId="0" borderId="0" xfId="0" applyFont="1" applyBorder="1" applyAlignment="1" applyProtection="1"/>
    <xf numFmtId="0" fontId="23" fillId="0" borderId="26" xfId="0" applyFont="1" applyBorder="1" applyAlignment="1" applyProtection="1">
      <alignment vertical="center"/>
    </xf>
    <xf numFmtId="0" fontId="7" fillId="0" borderId="26" xfId="0" applyNumberFormat="1"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4" fontId="6" fillId="0" borderId="15" xfId="0" applyNumberFormat="1" applyFont="1" applyFill="1" applyBorder="1" applyAlignment="1" applyProtection="1">
      <alignment vertical="center"/>
    </xf>
    <xf numFmtId="0" fontId="2" fillId="0" borderId="15" xfId="0" applyFont="1" applyFill="1" applyBorder="1" applyAlignment="1" applyProtection="1">
      <alignment vertical="center"/>
    </xf>
    <xf numFmtId="0" fontId="2" fillId="0" borderId="0" xfId="0" applyFont="1" applyFill="1" applyBorder="1" applyAlignment="1" applyProtection="1">
      <alignment vertical="center"/>
    </xf>
    <xf numFmtId="0" fontId="5" fillId="7" borderId="2" xfId="0" applyNumberFormat="1"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4" fontId="5" fillId="6" borderId="5" xfId="0" applyNumberFormat="1" applyFont="1" applyFill="1" applyBorder="1" applyAlignment="1" applyProtection="1">
      <alignment horizontal="center" vertical="center"/>
    </xf>
    <xf numFmtId="0" fontId="16" fillId="9" borderId="20" xfId="0" applyFont="1" applyFill="1" applyBorder="1" applyAlignment="1" applyProtection="1">
      <alignment horizontal="center" vertical="center" textRotation="255" wrapText="1"/>
    </xf>
    <xf numFmtId="4" fontId="5" fillId="6" borderId="5" xfId="0" applyNumberFormat="1"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0" fontId="16" fillId="9" borderId="21" xfId="0" applyFont="1" applyFill="1" applyBorder="1" applyAlignment="1" applyProtection="1">
      <alignment horizontal="center" vertical="center" textRotation="255"/>
    </xf>
    <xf numFmtId="0" fontId="16" fillId="9" borderId="22" xfId="0" applyFont="1" applyFill="1" applyBorder="1" applyAlignment="1" applyProtection="1">
      <alignment horizontal="center" vertical="center" textRotation="255"/>
    </xf>
    <xf numFmtId="0" fontId="5" fillId="6" borderId="11" xfId="0" applyFont="1" applyFill="1" applyBorder="1" applyAlignment="1" applyProtection="1">
      <alignment horizontal="center" vertical="center"/>
    </xf>
    <xf numFmtId="4" fontId="5" fillId="6" borderId="5" xfId="0" applyNumberFormat="1" applyFont="1" applyFill="1" applyBorder="1" applyAlignment="1" applyProtection="1">
      <alignment horizontal="center" vertical="center"/>
    </xf>
    <xf numFmtId="0" fontId="20" fillId="5" borderId="31" xfId="0" applyFont="1" applyFill="1" applyBorder="1" applyAlignment="1" applyProtection="1">
      <alignment horizontal="center" vertical="center" wrapText="1"/>
      <protection locked="0"/>
    </xf>
    <xf numFmtId="0" fontId="13" fillId="5" borderId="27" xfId="0" applyFont="1" applyFill="1" applyBorder="1" applyAlignment="1" applyProtection="1">
      <alignment horizontal="center" vertical="center" wrapText="1"/>
      <protection locked="0"/>
    </xf>
    <xf numFmtId="0" fontId="12" fillId="8" borderId="0" xfId="0" applyFont="1" applyFill="1" applyBorder="1" applyProtection="1">
      <protection locked="0"/>
    </xf>
    <xf numFmtId="0" fontId="20" fillId="0" borderId="2" xfId="0" applyFont="1" applyFill="1" applyBorder="1" applyAlignment="1" applyProtection="1">
      <alignment horizontal="left" vertical="center" wrapText="1"/>
      <protection locked="0"/>
    </xf>
    <xf numFmtId="0" fontId="15" fillId="8" borderId="11" xfId="0" applyNumberFormat="1" applyFont="1" applyFill="1" applyBorder="1" applyAlignment="1" applyProtection="1">
      <alignment horizontal="left" vertical="center"/>
      <protection locked="0"/>
    </xf>
    <xf numFmtId="0" fontId="15" fillId="8" borderId="1" xfId="0" applyNumberFormat="1" applyFont="1" applyFill="1" applyBorder="1" applyAlignment="1" applyProtection="1">
      <alignment horizontal="left" vertical="center"/>
      <protection locked="0"/>
    </xf>
    <xf numFmtId="0" fontId="15" fillId="8" borderId="38" xfId="0" applyFont="1" applyFill="1" applyBorder="1" applyAlignment="1" applyProtection="1">
      <alignment horizontal="center" vertical="center"/>
      <protection locked="0"/>
    </xf>
    <xf numFmtId="0" fontId="15" fillId="8" borderId="37" xfId="0" applyFont="1" applyFill="1" applyBorder="1" applyAlignment="1" applyProtection="1">
      <alignment horizontal="center" vertical="center"/>
      <protection locked="0"/>
    </xf>
    <xf numFmtId="0" fontId="3" fillId="0" borderId="0" xfId="0" applyFont="1" applyProtection="1">
      <protection locked="0"/>
    </xf>
    <xf numFmtId="0" fontId="13" fillId="0" borderId="0" xfId="0" applyFont="1" applyFill="1" applyBorder="1" applyAlignment="1" applyProtection="1">
      <alignment horizontal="center" vertical="center" wrapText="1"/>
      <protection locked="0"/>
    </xf>
    <xf numFmtId="4" fontId="12" fillId="0" borderId="0" xfId="0" applyNumberFormat="1" applyFont="1" applyFill="1" applyBorder="1" applyAlignment="1" applyProtection="1">
      <alignment horizontal="right" vertical="center" wrapText="1"/>
      <protection locked="0"/>
    </xf>
    <xf numFmtId="4" fontId="20" fillId="0" borderId="0" xfId="0" applyNumberFormat="1" applyFont="1" applyFill="1" applyBorder="1" applyAlignment="1" applyProtection="1">
      <alignment horizontal="right" vertical="center" wrapText="1"/>
      <protection locked="0"/>
    </xf>
    <xf numFmtId="0" fontId="12" fillId="8" borderId="0" xfId="0" applyFont="1" applyFill="1" applyAlignment="1" applyProtection="1">
      <alignment horizontal="center"/>
      <protection locked="0"/>
    </xf>
    <xf numFmtId="0" fontId="19" fillId="8" borderId="0" xfId="0" applyFont="1" applyFill="1" applyProtection="1">
      <protection locked="0"/>
    </xf>
    <xf numFmtId="4" fontId="12" fillId="8" borderId="0" xfId="0" applyNumberFormat="1" applyFont="1" applyFill="1" applyProtection="1">
      <protection locked="0"/>
    </xf>
    <xf numFmtId="0" fontId="12" fillId="8" borderId="0" xfId="0" applyFont="1" applyFill="1" applyProtection="1">
      <protection locked="0"/>
    </xf>
    <xf numFmtId="171" fontId="19" fillId="8" borderId="0" xfId="0" applyNumberFormat="1" applyFont="1" applyFill="1" applyProtection="1">
      <protection locked="0"/>
    </xf>
    <xf numFmtId="4" fontId="12" fillId="0" borderId="42" xfId="0" applyNumberFormat="1" applyFont="1" applyFill="1" applyBorder="1" applyAlignment="1" applyProtection="1">
      <alignment vertical="center" wrapText="1"/>
      <protection hidden="1"/>
    </xf>
    <xf numFmtId="4" fontId="12" fillId="0" borderId="43" xfId="0" applyNumberFormat="1" applyFont="1" applyFill="1" applyBorder="1" applyAlignment="1" applyProtection="1">
      <alignment vertical="center" wrapText="1"/>
      <protection hidden="1"/>
    </xf>
    <xf numFmtId="3" fontId="20" fillId="5" borderId="43" xfId="0" applyNumberFormat="1" applyFont="1" applyFill="1" applyBorder="1" applyAlignment="1" applyProtection="1">
      <alignment vertical="center" wrapText="1"/>
      <protection hidden="1"/>
    </xf>
    <xf numFmtId="4" fontId="12" fillId="0" borderId="44" xfId="0" applyNumberFormat="1" applyFont="1" applyFill="1" applyBorder="1" applyAlignment="1" applyProtection="1">
      <alignment vertical="center" wrapText="1"/>
      <protection hidden="1"/>
    </xf>
    <xf numFmtId="4" fontId="12" fillId="0" borderId="31" xfId="0" applyNumberFormat="1" applyFont="1" applyFill="1" applyBorder="1" applyAlignment="1" applyProtection="1">
      <alignment vertical="center" wrapText="1"/>
      <protection hidden="1"/>
    </xf>
    <xf numFmtId="3" fontId="20" fillId="5" borderId="45" xfId="0" applyNumberFormat="1" applyFont="1" applyFill="1" applyBorder="1" applyAlignment="1" applyProtection="1">
      <alignment vertical="center" wrapText="1"/>
      <protection hidden="1"/>
    </xf>
    <xf numFmtId="3" fontId="20" fillId="5" borderId="2" xfId="0" applyNumberFormat="1" applyFont="1" applyFill="1" applyBorder="1" applyAlignment="1" applyProtection="1">
      <alignment horizontal="right" vertical="center" wrapText="1"/>
      <protection hidden="1"/>
    </xf>
    <xf numFmtId="3" fontId="20" fillId="5" borderId="34" xfId="0" applyNumberFormat="1" applyFont="1" applyFill="1" applyBorder="1" applyAlignment="1" applyProtection="1">
      <alignment horizontal="right" vertical="center" wrapText="1"/>
      <protection hidden="1"/>
    </xf>
    <xf numFmtId="3" fontId="20" fillId="5" borderId="33" xfId="0" applyNumberFormat="1" applyFont="1" applyFill="1" applyBorder="1" applyAlignment="1" applyProtection="1">
      <alignment horizontal="right" vertical="center" wrapText="1"/>
      <protection hidden="1"/>
    </xf>
    <xf numFmtId="0" fontId="0" fillId="0" borderId="0" xfId="0" applyBorder="1" applyAlignment="1" applyProtection="1">
      <alignment vertical="center"/>
      <protection locked="0"/>
    </xf>
    <xf numFmtId="0" fontId="0" fillId="0" borderId="0" xfId="0" applyFill="1" applyAlignment="1" applyProtection="1">
      <alignment vertical="center"/>
      <protection locked="0"/>
    </xf>
    <xf numFmtId="165" fontId="0" fillId="0" borderId="0" xfId="0" applyNumberForma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6"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5" fontId="18" fillId="0" borderId="2" xfId="0" applyNumberFormat="1"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wrapText="1"/>
      <protection locked="0"/>
    </xf>
    <xf numFmtId="165" fontId="2" fillId="0" borderId="0" xfId="0" applyNumberFormat="1" applyFont="1" applyFill="1" applyBorder="1" applyAlignment="1" applyProtection="1">
      <alignment horizontal="left" vertical="top"/>
      <protection locked="0"/>
    </xf>
    <xf numFmtId="4" fontId="13" fillId="10" borderId="1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0" fillId="5" borderId="9" xfId="0" applyFill="1" applyBorder="1" applyAlignment="1" applyProtection="1">
      <alignment vertical="center" wrapText="1"/>
      <protection locked="0"/>
    </xf>
    <xf numFmtId="168" fontId="14" fillId="8" borderId="0" xfId="3" applyFont="1" applyFill="1" applyBorder="1" applyAlignment="1" applyProtection="1">
      <alignment vertical="center" wrapText="1"/>
      <protection locked="0"/>
    </xf>
    <xf numFmtId="169" fontId="14" fillId="8" borderId="0" xfId="3" applyNumberFormat="1" applyFont="1" applyFill="1" applyBorder="1" applyAlignment="1" applyProtection="1">
      <alignment vertical="center" wrapText="1"/>
      <protection locked="0"/>
    </xf>
    <xf numFmtId="170" fontId="16" fillId="8" borderId="0" xfId="0" applyNumberFormat="1" applyFont="1" applyFill="1" applyBorder="1" applyAlignment="1" applyProtection="1">
      <alignment vertical="center"/>
      <protection locked="0"/>
    </xf>
    <xf numFmtId="0" fontId="7" fillId="0" borderId="26"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23" fillId="0" borderId="26" xfId="0" applyFont="1" applyBorder="1" applyProtection="1">
      <protection locked="0"/>
    </xf>
    <xf numFmtId="0" fontId="19" fillId="0" borderId="0" xfId="0" applyFont="1" applyBorder="1" applyAlignment="1" applyProtection="1">
      <alignment vertical="center"/>
      <protection locked="0"/>
    </xf>
    <xf numFmtId="0" fontId="24" fillId="0" borderId="0" xfId="0" applyFont="1" applyBorder="1" applyAlignment="1" applyProtection="1">
      <protection locked="0"/>
    </xf>
    <xf numFmtId="0" fontId="19" fillId="0" borderId="0" xfId="0" applyFont="1" applyFill="1" applyBorder="1" applyAlignment="1" applyProtection="1">
      <protection locked="0"/>
    </xf>
    <xf numFmtId="0" fontId="19" fillId="0" borderId="26" xfId="0" applyFont="1" applyFill="1" applyBorder="1" applyAlignment="1" applyProtection="1">
      <protection locked="0"/>
    </xf>
    <xf numFmtId="0" fontId="26" fillId="0" borderId="0" xfId="0" applyFont="1" applyBorder="1" applyAlignment="1" applyProtection="1">
      <alignment horizontal="center" vertical="top" wrapText="1"/>
      <protection locked="0"/>
    </xf>
    <xf numFmtId="0" fontId="19" fillId="0" borderId="0" xfId="0" applyFont="1" applyBorder="1" applyAlignment="1" applyProtection="1">
      <protection locked="0"/>
    </xf>
    <xf numFmtId="0" fontId="23" fillId="0" borderId="26"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19" fillId="0" borderId="8" xfId="0" applyFont="1" applyFill="1" applyBorder="1" applyAlignment="1" applyProtection="1">
      <protection locked="0"/>
    </xf>
    <xf numFmtId="0" fontId="16" fillId="0" borderId="24" xfId="0" applyFont="1" applyBorder="1" applyAlignment="1" applyProtection="1">
      <alignment horizontal="center" vertical="center"/>
      <protection locked="0"/>
    </xf>
    <xf numFmtId="0" fontId="19" fillId="0" borderId="24" xfId="0" applyFont="1" applyBorder="1" applyAlignment="1" applyProtection="1">
      <alignment vertical="center"/>
      <protection locked="0"/>
    </xf>
    <xf numFmtId="0" fontId="16" fillId="0" borderId="24" xfId="0" applyFont="1" applyBorder="1" applyAlignment="1" applyProtection="1">
      <alignment horizontal="center"/>
      <protection locked="0"/>
    </xf>
    <xf numFmtId="172" fontId="19" fillId="0" borderId="24" xfId="0" applyNumberFormat="1" applyFont="1" applyFill="1" applyBorder="1" applyAlignment="1" applyProtection="1">
      <alignment horizontal="center" vertical="center"/>
      <protection locked="0"/>
    </xf>
    <xf numFmtId="0" fontId="19" fillId="0" borderId="24" xfId="0" applyFont="1" applyFill="1" applyBorder="1" applyAlignment="1" applyProtection="1">
      <protection locked="0"/>
    </xf>
    <xf numFmtId="0" fontId="19" fillId="0" borderId="24" xfId="0" applyFont="1" applyBorder="1" applyProtection="1">
      <protection locked="0"/>
    </xf>
    <xf numFmtId="0" fontId="4" fillId="0" borderId="4" xfId="0" applyFont="1" applyFill="1" applyBorder="1" applyAlignment="1" applyProtection="1">
      <alignment horizontal="right" vertical="center" wrapText="1"/>
      <protection locked="0"/>
    </xf>
    <xf numFmtId="4" fontId="7" fillId="12" borderId="2" xfId="0" applyNumberFormat="1" applyFont="1" applyFill="1" applyBorder="1" applyAlignment="1" applyProtection="1">
      <alignment vertical="center"/>
    </xf>
    <xf numFmtId="4" fontId="7" fillId="12" borderId="2" xfId="0" applyNumberFormat="1" applyFont="1" applyFill="1" applyBorder="1" applyAlignment="1" applyProtection="1">
      <alignment horizontal="center" vertical="center"/>
      <protection locked="0"/>
    </xf>
    <xf numFmtId="49" fontId="7" fillId="12" borderId="3" xfId="0" applyNumberFormat="1" applyFont="1" applyFill="1" applyBorder="1" applyAlignment="1" applyProtection="1">
      <alignment horizontal="left" vertical="center" wrapText="1"/>
      <protection locked="0"/>
    </xf>
    <xf numFmtId="49" fontId="7" fillId="12" borderId="15" xfId="0" applyNumberFormat="1" applyFont="1" applyFill="1" applyBorder="1" applyAlignment="1" applyProtection="1">
      <alignment horizontal="left" vertical="center" wrapText="1"/>
      <protection locked="0"/>
    </xf>
    <xf numFmtId="49" fontId="7" fillId="12" borderId="1" xfId="0" applyNumberFormat="1" applyFont="1" applyFill="1" applyBorder="1" applyAlignment="1" applyProtection="1">
      <alignment horizontal="left" vertical="center" wrapText="1"/>
      <protection locked="0"/>
    </xf>
    <xf numFmtId="49" fontId="7" fillId="12" borderId="2" xfId="0" applyNumberFormat="1" applyFont="1" applyFill="1" applyBorder="1" applyAlignment="1" applyProtection="1">
      <alignment horizontal="left" vertical="center" wrapText="1"/>
      <protection locked="0"/>
    </xf>
    <xf numFmtId="49" fontId="7" fillId="12" borderId="7" xfId="0" applyNumberFormat="1" applyFont="1" applyFill="1" applyBorder="1" applyAlignment="1" applyProtection="1">
      <alignment horizontal="left" vertical="center" wrapText="1"/>
      <protection locked="0"/>
    </xf>
    <xf numFmtId="49" fontId="7" fillId="5" borderId="2" xfId="0" applyNumberFormat="1" applyFont="1" applyFill="1" applyBorder="1" applyAlignment="1" applyProtection="1">
      <alignment horizontal="left" vertical="center" wrapText="1"/>
      <protection locked="0"/>
    </xf>
    <xf numFmtId="4" fontId="7" fillId="5" borderId="2" xfId="0" applyNumberFormat="1" applyFont="1" applyFill="1" applyBorder="1" applyAlignment="1" applyProtection="1">
      <alignment vertical="center"/>
    </xf>
    <xf numFmtId="10" fontId="5" fillId="5" borderId="2" xfId="0" applyNumberFormat="1" applyFont="1" applyFill="1" applyBorder="1" applyAlignment="1" applyProtection="1">
      <alignment horizontal="center" vertical="center"/>
      <protection locked="0"/>
    </xf>
    <xf numFmtId="0" fontId="5" fillId="0" borderId="26" xfId="0" applyNumberFormat="1" applyFont="1" applyBorder="1" applyAlignment="1" applyProtection="1">
      <alignment vertical="center"/>
    </xf>
    <xf numFmtId="0" fontId="7" fillId="0" borderId="26" xfId="0" applyNumberFormat="1" applyFont="1" applyBorder="1" applyAlignment="1" applyProtection="1">
      <alignment vertical="center"/>
    </xf>
    <xf numFmtId="49" fontId="7" fillId="11" borderId="2" xfId="0" applyNumberFormat="1" applyFont="1" applyFill="1" applyBorder="1" applyAlignment="1" applyProtection="1">
      <alignment horizontal="left" vertical="center" wrapText="1"/>
      <protection locked="0"/>
    </xf>
    <xf numFmtId="4" fontId="7" fillId="11" borderId="2" xfId="0" applyNumberFormat="1" applyFont="1" applyFill="1" applyBorder="1" applyAlignment="1" applyProtection="1">
      <alignment vertical="center"/>
    </xf>
    <xf numFmtId="10" fontId="5" fillId="11" borderId="2" xfId="0"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169" fontId="12" fillId="9" borderId="10" xfId="0" applyNumberFormat="1" applyFont="1" applyFill="1" applyBorder="1" applyAlignment="1" applyProtection="1">
      <alignment horizontal="right" vertical="center"/>
      <protection hidden="1"/>
    </xf>
    <xf numFmtId="0" fontId="18" fillId="0" borderId="1" xfId="0" applyFont="1" applyFill="1" applyBorder="1" applyAlignment="1" applyProtection="1">
      <alignment horizontal="right" vertical="center" wrapText="1"/>
      <protection locked="0"/>
    </xf>
    <xf numFmtId="0" fontId="22" fillId="0" borderId="2" xfId="0" applyFont="1" applyFill="1" applyBorder="1" applyAlignment="1" applyProtection="1">
      <alignment vertical="center" wrapText="1"/>
      <protection locked="0"/>
    </xf>
    <xf numFmtId="0" fontId="18" fillId="0" borderId="2"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vertical="center" wrapText="1"/>
      <protection locked="0"/>
    </xf>
    <xf numFmtId="0" fontId="17" fillId="0" borderId="1" xfId="0" applyFont="1" applyFill="1" applyBorder="1" applyAlignment="1" applyProtection="1">
      <alignment vertical="center" wrapText="1"/>
      <protection locked="0"/>
    </xf>
    <xf numFmtId="0" fontId="16" fillId="0" borderId="0" xfId="0" applyFont="1" applyBorder="1" applyAlignment="1" applyProtection="1">
      <alignment horizontal="left" vertical="center"/>
    </xf>
    <xf numFmtId="172" fontId="16" fillId="0" borderId="0" xfId="0" applyNumberFormat="1" applyFont="1" applyFill="1" applyBorder="1" applyAlignment="1" applyProtection="1">
      <alignment horizontal="left" vertical="center"/>
    </xf>
    <xf numFmtId="0" fontId="0" fillId="0" borderId="0" xfId="0" applyAlignment="1" applyProtection="1">
      <alignment horizontal="left" vertical="center"/>
    </xf>
    <xf numFmtId="0" fontId="2" fillId="0" borderId="0" xfId="0" applyFont="1"/>
    <xf numFmtId="0" fontId="2" fillId="0" borderId="0" xfId="0" applyFont="1" applyBorder="1" applyAlignment="1" applyProtection="1">
      <alignment horizontal="center" vertical="center"/>
      <protection locked="0"/>
    </xf>
    <xf numFmtId="4" fontId="13" fillId="10" borderId="2" xfId="0" applyNumberFormat="1" applyFont="1" applyFill="1" applyBorder="1" applyAlignment="1" applyProtection="1">
      <alignment horizontal="center" vertical="center" wrapText="1"/>
      <protection locked="0"/>
    </xf>
    <xf numFmtId="4" fontId="17" fillId="12" borderId="3" xfId="0" applyNumberFormat="1" applyFont="1" applyFill="1" applyBorder="1" applyAlignment="1" applyProtection="1">
      <alignment vertical="center" wrapText="1"/>
      <protection locked="0"/>
    </xf>
    <xf numFmtId="167" fontId="17" fillId="12" borderId="2" xfId="0" applyNumberFormat="1" applyFont="1" applyFill="1" applyBorder="1" applyAlignment="1" applyProtection="1">
      <alignment horizontal="right" vertical="center" wrapText="1"/>
      <protection locked="0"/>
    </xf>
    <xf numFmtId="167" fontId="17" fillId="9" borderId="50" xfId="0" applyNumberFormat="1" applyFont="1" applyFill="1" applyBorder="1" applyAlignment="1" applyProtection="1">
      <alignment horizontal="right" vertical="center"/>
      <protection hidden="1"/>
    </xf>
    <xf numFmtId="167" fontId="17" fillId="12" borderId="1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5" fillId="7" borderId="9" xfId="0" applyFont="1" applyFill="1" applyBorder="1" applyAlignment="1" applyProtection="1">
      <alignment vertical="center"/>
    </xf>
    <xf numFmtId="0" fontId="5" fillId="7" borderId="2" xfId="0" applyFont="1" applyFill="1" applyBorder="1" applyAlignment="1" applyProtection="1">
      <alignment vertical="center"/>
    </xf>
    <xf numFmtId="4" fontId="5" fillId="0" borderId="2" xfId="0" applyNumberFormat="1" applyFont="1" applyFill="1" applyBorder="1" applyAlignment="1" applyProtection="1">
      <alignment vertical="center"/>
    </xf>
    <xf numFmtId="0" fontId="7" fillId="7" borderId="4" xfId="0" applyFont="1" applyFill="1" applyBorder="1" applyAlignment="1" applyProtection="1">
      <alignment vertical="center"/>
    </xf>
    <xf numFmtId="0" fontId="5" fillId="7" borderId="23" xfId="0" applyFont="1" applyFill="1" applyBorder="1" applyAlignment="1" applyProtection="1">
      <alignment vertical="center"/>
    </xf>
    <xf numFmtId="0" fontId="7" fillId="0" borderId="2" xfId="0" applyFont="1" applyFill="1" applyBorder="1" applyAlignment="1" applyProtection="1">
      <alignment vertical="center"/>
      <protection locked="0"/>
    </xf>
    <xf numFmtId="0" fontId="7" fillId="7" borderId="1" xfId="0" applyFont="1" applyFill="1" applyBorder="1" applyAlignment="1" applyProtection="1">
      <alignment vertical="center"/>
    </xf>
    <xf numFmtId="0" fontId="7" fillId="0" borderId="5" xfId="0" applyFont="1" applyFill="1" applyBorder="1" applyAlignment="1" applyProtection="1">
      <alignment vertical="center"/>
      <protection locked="0"/>
    </xf>
    <xf numFmtId="0" fontId="7" fillId="12" borderId="4" xfId="0" applyFont="1" applyFill="1" applyBorder="1" applyAlignment="1" applyProtection="1">
      <alignment horizontal="left" vertical="center" wrapText="1"/>
      <protection locked="0"/>
    </xf>
    <xf numFmtId="0" fontId="7" fillId="12" borderId="11" xfId="0" applyFont="1" applyFill="1" applyBorder="1" applyAlignment="1" applyProtection="1">
      <alignment horizontal="left" vertical="center" wrapText="1"/>
      <protection locked="0"/>
    </xf>
    <xf numFmtId="0" fontId="7" fillId="12" borderId="1"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xf>
    <xf numFmtId="166" fontId="4" fillId="5" borderId="16" xfId="0" applyNumberFormat="1" applyFont="1" applyFill="1" applyBorder="1" applyAlignment="1" applyProtection="1">
      <alignment horizontal="left" vertical="center" wrapText="1"/>
    </xf>
    <xf numFmtId="14" fontId="4" fillId="5" borderId="16" xfId="0" applyNumberFormat="1"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14" fontId="4" fillId="5" borderId="11" xfId="0" applyNumberFormat="1" applyFont="1" applyFill="1" applyBorder="1" applyAlignment="1" applyProtection="1">
      <alignment horizontal="left" vertical="center" wrapText="1"/>
    </xf>
    <xf numFmtId="166" fontId="4" fillId="5" borderId="11" xfId="0" applyNumberFormat="1"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4" fontId="5" fillId="7" borderId="2" xfId="0" applyNumberFormat="1" applyFont="1" applyFill="1" applyBorder="1" applyAlignment="1" applyProtection="1">
      <alignment horizontal="right" vertical="center" wrapText="1"/>
    </xf>
    <xf numFmtId="4" fontId="12" fillId="5" borderId="32" xfId="0" applyNumberFormat="1" applyFont="1" applyFill="1" applyBorder="1" applyAlignment="1" applyProtection="1">
      <alignment vertical="center" wrapText="1"/>
      <protection hidden="1"/>
    </xf>
    <xf numFmtId="0" fontId="0" fillId="0" borderId="0" xfId="0" applyBorder="1" applyAlignment="1" applyProtection="1">
      <alignment vertical="center"/>
    </xf>
    <xf numFmtId="0" fontId="17" fillId="7" borderId="2" xfId="0" applyNumberFormat="1" applyFont="1" applyFill="1" applyBorder="1" applyAlignment="1" applyProtection="1">
      <alignment horizontal="left" vertical="center"/>
    </xf>
    <xf numFmtId="0" fontId="18" fillId="0" borderId="4" xfId="0" applyNumberFormat="1" applyFont="1" applyFill="1" applyBorder="1" applyAlignment="1" applyProtection="1">
      <alignment horizontal="left" vertical="center"/>
    </xf>
    <xf numFmtId="0" fontId="18" fillId="0" borderId="2" xfId="0" applyNumberFormat="1" applyFont="1" applyFill="1" applyBorder="1" applyAlignment="1" applyProtection="1">
      <alignment horizontal="left" vertical="center"/>
    </xf>
    <xf numFmtId="0" fontId="18" fillId="0" borderId="8" xfId="0" applyNumberFormat="1" applyFont="1" applyFill="1" applyBorder="1" applyAlignment="1" applyProtection="1">
      <alignment horizontal="left" vertical="center"/>
    </xf>
    <xf numFmtId="0" fontId="18" fillId="5" borderId="2" xfId="0" applyNumberFormat="1" applyFont="1" applyFill="1" applyBorder="1" applyAlignment="1" applyProtection="1">
      <alignment horizontal="left" vertical="center"/>
    </xf>
    <xf numFmtId="0" fontId="22" fillId="0" borderId="2" xfId="0" applyNumberFormat="1" applyFont="1" applyFill="1" applyBorder="1" applyAlignment="1" applyProtection="1">
      <alignment horizontal="left" vertical="center"/>
    </xf>
    <xf numFmtId="0" fontId="2" fillId="0" borderId="0" xfId="0" applyFont="1" applyFill="1" applyBorder="1" applyAlignment="1" applyProtection="1">
      <alignment horizontal="right" vertical="center" wrapText="1"/>
    </xf>
    <xf numFmtId="173" fontId="17" fillId="5" borderId="2" xfId="0" applyNumberFormat="1" applyFont="1" applyFill="1" applyBorder="1" applyAlignment="1" applyProtection="1">
      <alignment vertical="center"/>
      <protection hidden="1"/>
    </xf>
    <xf numFmtId="173" fontId="17" fillId="14" borderId="2" xfId="0" applyNumberFormat="1" applyFont="1" applyFill="1" applyBorder="1" applyAlignment="1" applyProtection="1">
      <alignment vertical="center"/>
      <protection hidden="1"/>
    </xf>
    <xf numFmtId="4" fontId="5" fillId="6" borderId="5" xfId="0" applyNumberFormat="1" applyFont="1" applyFill="1" applyBorder="1" applyAlignment="1" applyProtection="1">
      <alignment horizontal="center" vertical="center"/>
    </xf>
    <xf numFmtId="4" fontId="5" fillId="6" borderId="5" xfId="0" applyNumberFormat="1" applyFont="1" applyFill="1" applyBorder="1" applyAlignment="1" applyProtection="1">
      <alignment horizontal="right" vertical="center"/>
    </xf>
    <xf numFmtId="0" fontId="7"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7" fillId="0" borderId="13" xfId="0" applyFont="1" applyFill="1" applyBorder="1" applyAlignment="1" applyProtection="1">
      <alignment vertical="center"/>
    </xf>
    <xf numFmtId="4" fontId="5" fillId="7" borderId="2" xfId="0" applyNumberFormat="1" applyFont="1" applyFill="1" applyBorder="1" applyAlignment="1" applyProtection="1">
      <alignment horizontal="right" vertical="center"/>
    </xf>
    <xf numFmtId="0" fontId="7" fillId="0" borderId="8" xfId="0" applyFont="1" applyFill="1" applyBorder="1" applyAlignment="1" applyProtection="1">
      <alignment vertical="center"/>
    </xf>
    <xf numFmtId="0" fontId="6"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4" fontId="7" fillId="7" borderId="2" xfId="0" applyNumberFormat="1" applyFont="1" applyFill="1" applyBorder="1" applyAlignment="1" applyProtection="1">
      <alignment vertical="center"/>
    </xf>
    <xf numFmtId="4" fontId="7" fillId="7" borderId="2" xfId="0" applyNumberFormat="1" applyFont="1" applyFill="1" applyBorder="1" applyAlignment="1" applyProtection="1">
      <alignment horizontal="center" vertical="center"/>
      <protection locked="0"/>
    </xf>
    <xf numFmtId="4" fontId="7"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left" vertical="center"/>
    </xf>
    <xf numFmtId="4" fontId="7" fillId="6" borderId="5" xfId="0" applyNumberFormat="1" applyFont="1" applyFill="1" applyBorder="1" applyAlignment="1" applyProtection="1">
      <alignment horizontal="center" vertical="center"/>
    </xf>
    <xf numFmtId="4" fontId="7" fillId="6" borderId="2" xfId="0" applyNumberFormat="1" applyFont="1" applyFill="1" applyBorder="1" applyAlignment="1" applyProtection="1">
      <alignment horizontal="center" vertical="center"/>
    </xf>
    <xf numFmtId="0" fontId="29" fillId="0" borderId="2" xfId="0" applyFont="1" applyFill="1" applyBorder="1" applyAlignment="1" applyProtection="1">
      <alignment vertical="center"/>
    </xf>
    <xf numFmtId="4" fontId="7" fillId="6" borderId="2" xfId="0" applyNumberFormat="1" applyFont="1" applyFill="1" applyBorder="1" applyAlignment="1" applyProtection="1">
      <alignment vertical="center"/>
    </xf>
    <xf numFmtId="10" fontId="7" fillId="5" borderId="2" xfId="0" applyNumberFormat="1" applyFont="1" applyFill="1" applyBorder="1" applyAlignment="1" applyProtection="1">
      <alignment horizontal="center" vertical="center"/>
      <protection locked="0"/>
    </xf>
    <xf numFmtId="4" fontId="7" fillId="12" borderId="2" xfId="0" applyNumberFormat="1" applyFont="1" applyFill="1" applyBorder="1" applyAlignment="1" applyProtection="1">
      <alignment horizontal="right" vertical="center"/>
      <protection locked="0"/>
    </xf>
    <xf numFmtId="4" fontId="5" fillId="6" borderId="2" xfId="0" applyNumberFormat="1" applyFont="1" applyFill="1" applyBorder="1" applyAlignment="1" applyProtection="1">
      <alignment horizontal="right" vertical="center"/>
    </xf>
    <xf numFmtId="4" fontId="5" fillId="0" borderId="6" xfId="0" applyNumberFormat="1" applyFont="1" applyFill="1" applyBorder="1" applyAlignment="1" applyProtection="1">
      <alignment horizontal="center" vertical="center"/>
    </xf>
    <xf numFmtId="4" fontId="5" fillId="7" borderId="9" xfId="0" applyNumberFormat="1" applyFont="1" applyFill="1" applyBorder="1" applyAlignment="1" applyProtection="1">
      <alignment vertical="center"/>
    </xf>
    <xf numFmtId="4" fontId="7" fillId="0" borderId="4" xfId="0" applyNumberFormat="1" applyFont="1" applyFill="1" applyBorder="1" applyAlignment="1" applyProtection="1">
      <alignment vertical="center"/>
    </xf>
    <xf numFmtId="4" fontId="7" fillId="0" borderId="2" xfId="0" applyNumberFormat="1" applyFont="1" applyFill="1" applyBorder="1" applyAlignment="1" applyProtection="1">
      <alignment vertical="center"/>
      <protection locked="0"/>
    </xf>
    <xf numFmtId="4" fontId="7" fillId="0" borderId="13" xfId="0" applyNumberFormat="1" applyFont="1" applyFill="1" applyBorder="1" applyAlignment="1" applyProtection="1">
      <alignment vertical="center"/>
    </xf>
    <xf numFmtId="4" fontId="7" fillId="0" borderId="8" xfId="0" applyNumberFormat="1" applyFont="1" applyFill="1" applyBorder="1" applyAlignment="1" applyProtection="1">
      <alignment vertical="center"/>
    </xf>
    <xf numFmtId="4" fontId="7" fillId="0" borderId="5" xfId="0" applyNumberFormat="1" applyFont="1" applyFill="1" applyBorder="1" applyAlignment="1" applyProtection="1">
      <alignment vertical="center"/>
      <protection locked="0"/>
    </xf>
    <xf numFmtId="4" fontId="7" fillId="7" borderId="4" xfId="0" applyNumberFormat="1" applyFont="1" applyFill="1" applyBorder="1" applyAlignment="1" applyProtection="1">
      <alignment vertical="center"/>
    </xf>
    <xf numFmtId="4" fontId="5" fillId="12" borderId="2" xfId="0" applyNumberFormat="1" applyFont="1" applyFill="1" applyBorder="1" applyAlignment="1" applyProtection="1">
      <alignment vertical="center"/>
    </xf>
    <xf numFmtId="4" fontId="7" fillId="12" borderId="2" xfId="0" applyNumberFormat="1" applyFont="1" applyFill="1" applyBorder="1" applyAlignment="1" applyProtection="1">
      <alignment vertical="center"/>
      <protection locked="0"/>
    </xf>
    <xf numFmtId="4" fontId="6" fillId="12" borderId="2" xfId="0" applyNumberFormat="1" applyFont="1" applyFill="1" applyBorder="1" applyAlignment="1" applyProtection="1">
      <alignment vertical="center"/>
    </xf>
    <xf numFmtId="4" fontId="3" fillId="12" borderId="2" xfId="0" applyNumberFormat="1" applyFont="1" applyFill="1" applyBorder="1" applyAlignment="1" applyProtection="1">
      <alignment vertical="center"/>
      <protection locked="0"/>
    </xf>
    <xf numFmtId="0" fontId="2" fillId="0" borderId="0" xfId="0" applyFont="1" applyAlignment="1" applyProtection="1">
      <alignment horizontal="center"/>
    </xf>
    <xf numFmtId="0" fontId="2" fillId="0" borderId="13" xfId="0" applyFont="1" applyBorder="1" applyProtection="1"/>
    <xf numFmtId="0" fontId="2" fillId="0" borderId="6" xfId="0" applyFont="1" applyBorder="1" applyAlignment="1" applyProtection="1">
      <alignment wrapText="1"/>
    </xf>
    <xf numFmtId="4" fontId="2" fillId="0" borderId="13" xfId="0" applyNumberFormat="1" applyFont="1" applyBorder="1" applyProtection="1"/>
    <xf numFmtId="4" fontId="2" fillId="0" borderId="16" xfId="0" applyNumberFormat="1" applyFont="1" applyBorder="1" applyProtection="1"/>
    <xf numFmtId="4" fontId="2" fillId="0" borderId="3" xfId="0" applyNumberFormat="1" applyFont="1" applyBorder="1" applyProtection="1"/>
    <xf numFmtId="0" fontId="2" fillId="0" borderId="0" xfId="0" applyFont="1" applyProtection="1"/>
    <xf numFmtId="4" fontId="2" fillId="0" borderId="2" xfId="0" applyNumberFormat="1" applyFont="1" applyBorder="1" applyProtection="1"/>
    <xf numFmtId="0" fontId="2" fillId="0" borderId="26" xfId="0" applyFont="1" applyBorder="1" applyProtection="1"/>
    <xf numFmtId="0" fontId="2" fillId="0" borderId="51" xfId="0" applyFont="1" applyBorder="1" applyAlignment="1" applyProtection="1">
      <alignment wrapText="1"/>
    </xf>
    <xf numFmtId="4" fontId="2" fillId="0" borderId="26" xfId="0" applyNumberFormat="1" applyFont="1" applyBorder="1" applyProtection="1"/>
    <xf numFmtId="4" fontId="2" fillId="0" borderId="0" xfId="0" applyNumberFormat="1" applyFont="1" applyBorder="1" applyProtection="1"/>
    <xf numFmtId="4" fontId="2" fillId="0" borderId="15" xfId="0" applyNumberFormat="1" applyFont="1" applyBorder="1" applyProtection="1"/>
    <xf numFmtId="0" fontId="2" fillId="0" borderId="8" xfId="0" applyFont="1" applyBorder="1" applyProtection="1"/>
    <xf numFmtId="0" fontId="2" fillId="0" borderId="5" xfId="0" applyFont="1" applyBorder="1" applyAlignment="1" applyProtection="1">
      <alignment wrapText="1"/>
    </xf>
    <xf numFmtId="4" fontId="2" fillId="0" borderId="8" xfId="0" applyNumberFormat="1" applyFont="1" applyBorder="1" applyProtection="1"/>
    <xf numFmtId="4" fontId="2" fillId="0" borderId="24" xfId="0" applyNumberFormat="1" applyFont="1" applyBorder="1" applyProtection="1"/>
    <xf numFmtId="4" fontId="2" fillId="0" borderId="7" xfId="0" applyNumberFormat="1" applyFont="1" applyBorder="1" applyProtection="1"/>
    <xf numFmtId="4" fontId="2" fillId="5" borderId="2" xfId="0" applyNumberFormat="1" applyFont="1" applyFill="1" applyBorder="1" applyProtection="1"/>
    <xf numFmtId="0" fontId="2" fillId="0" borderId="0" xfId="0" applyFont="1" applyFill="1" applyBorder="1" applyProtection="1"/>
    <xf numFmtId="4" fontId="28" fillId="0" borderId="2" xfId="0" applyNumberFormat="1" applyFont="1" applyBorder="1" applyAlignment="1" applyProtection="1"/>
    <xf numFmtId="0" fontId="3" fillId="0" borderId="18" xfId="0" applyFont="1" applyBorder="1" applyProtection="1"/>
    <xf numFmtId="0" fontId="3" fillId="0" borderId="19" xfId="0" applyFont="1" applyFill="1" applyBorder="1" applyProtection="1"/>
    <xf numFmtId="0" fontId="3" fillId="0" borderId="17" xfId="0" applyFont="1" applyFill="1" applyBorder="1" applyProtection="1"/>
    <xf numFmtId="0" fontId="2" fillId="0" borderId="18" xfId="0" applyFont="1" applyBorder="1" applyProtection="1"/>
    <xf numFmtId="0" fontId="3" fillId="0" borderId="19" xfId="0" applyFont="1" applyBorder="1" applyProtection="1"/>
    <xf numFmtId="0" fontId="2" fillId="0" borderId="17" xfId="0" applyFont="1" applyBorder="1" applyProtection="1"/>
    <xf numFmtId="0" fontId="2" fillId="0" borderId="50" xfId="0" applyFont="1" applyBorder="1" applyProtection="1"/>
    <xf numFmtId="4" fontId="2" fillId="5" borderId="16" xfId="0" applyNumberFormat="1" applyFont="1" applyFill="1" applyBorder="1" applyProtection="1"/>
    <xf numFmtId="4" fontId="2" fillId="5" borderId="0" xfId="0" applyNumberFormat="1" applyFont="1" applyFill="1" applyBorder="1" applyProtection="1"/>
    <xf numFmtId="0" fontId="3" fillId="0" borderId="0" xfId="0" applyFont="1" applyProtection="1"/>
    <xf numFmtId="0" fontId="3" fillId="0" borderId="0" xfId="0" applyFont="1"/>
    <xf numFmtId="0" fontId="30" fillId="13" borderId="47" xfId="0" applyFont="1" applyFill="1" applyBorder="1" applyAlignment="1" applyProtection="1">
      <alignment horizontal="center" vertical="center" wrapText="1"/>
    </xf>
    <xf numFmtId="0" fontId="7" fillId="8" borderId="0" xfId="0" applyFont="1" applyFill="1" applyBorder="1" applyAlignment="1" applyProtection="1">
      <alignment horizontal="center" vertical="center"/>
    </xf>
    <xf numFmtId="9" fontId="3" fillId="0" borderId="0" xfId="2" applyFont="1" applyProtection="1"/>
    <xf numFmtId="9" fontId="3" fillId="12" borderId="0" xfId="2" applyFont="1" applyFill="1" applyProtection="1">
      <protection locked="0"/>
    </xf>
    <xf numFmtId="4" fontId="3" fillId="0" borderId="0" xfId="0" applyNumberFormat="1" applyFont="1" applyProtection="1"/>
    <xf numFmtId="4" fontId="32" fillId="0" borderId="2" xfId="0" applyNumberFormat="1" applyFont="1" applyBorder="1" applyAlignment="1" applyProtection="1"/>
    <xf numFmtId="4" fontId="3" fillId="12" borderId="0" xfId="0" applyNumberFormat="1" applyFont="1" applyFill="1" applyProtection="1">
      <protection locked="0"/>
    </xf>
    <xf numFmtId="4" fontId="32" fillId="12" borderId="2" xfId="0" applyNumberFormat="1" applyFont="1" applyFill="1" applyBorder="1" applyAlignment="1" applyProtection="1">
      <protection locked="0"/>
    </xf>
    <xf numFmtId="0" fontId="3" fillId="0" borderId="54" xfId="0" applyFont="1" applyBorder="1" applyProtection="1"/>
    <xf numFmtId="4" fontId="3" fillId="0" borderId="55" xfId="0" applyNumberFormat="1" applyFont="1" applyBorder="1" applyProtection="1"/>
    <xf numFmtId="4" fontId="3" fillId="0" borderId="50" xfId="0" applyNumberFormat="1" applyFont="1" applyBorder="1" applyProtection="1"/>
    <xf numFmtId="4" fontId="3" fillId="0" borderId="0" xfId="0" applyNumberFormat="1" applyFont="1"/>
    <xf numFmtId="0" fontId="32" fillId="0" borderId="2" xfId="0" applyFont="1" applyBorder="1" applyAlignment="1" applyProtection="1"/>
    <xf numFmtId="0" fontId="3" fillId="8" borderId="0" xfId="0" applyFont="1" applyFill="1" applyProtection="1">
      <protection locked="0"/>
    </xf>
    <xf numFmtId="0" fontId="3" fillId="0" borderId="0" xfId="0" applyFont="1" applyAlignment="1" applyProtection="1">
      <alignment vertical="center"/>
      <protection locked="0"/>
    </xf>
    <xf numFmtId="0" fontId="7" fillId="8" borderId="0" xfId="0" applyFont="1" applyFill="1" applyProtection="1">
      <protection locked="0"/>
    </xf>
    <xf numFmtId="0" fontId="3" fillId="8" borderId="0" xfId="0" applyFont="1" applyFill="1" applyBorder="1" applyProtection="1">
      <protection locked="0"/>
    </xf>
    <xf numFmtId="14" fontId="4" fillId="12" borderId="4" xfId="0" applyNumberFormat="1" applyFont="1" applyFill="1" applyBorder="1" applyAlignment="1" applyProtection="1">
      <alignment vertical="center" wrapText="1"/>
      <protection locked="0"/>
    </xf>
    <xf numFmtId="14" fontId="4" fillId="12" borderId="1" xfId="0" applyNumberFormat="1" applyFont="1" applyFill="1" applyBorder="1" applyAlignment="1" applyProtection="1">
      <alignment vertical="center" wrapText="1"/>
      <protection locked="0"/>
    </xf>
    <xf numFmtId="4" fontId="17" fillId="5" borderId="2" xfId="0" applyNumberFormat="1" applyFont="1" applyFill="1" applyBorder="1" applyAlignment="1" applyProtection="1">
      <alignment horizontal="right" vertical="center"/>
      <protection locked="0"/>
    </xf>
    <xf numFmtId="0" fontId="38" fillId="8" borderId="0" xfId="0" applyFont="1" applyFill="1" applyProtection="1">
      <protection hidden="1"/>
    </xf>
    <xf numFmtId="0" fontId="38" fillId="8" borderId="0" xfId="0" applyFont="1" applyFill="1" applyProtection="1">
      <protection locked="0"/>
    </xf>
    <xf numFmtId="3" fontId="17" fillId="9" borderId="9" xfId="0" applyNumberFormat="1" applyFont="1" applyFill="1" applyBorder="1" applyAlignment="1" applyProtection="1">
      <alignment horizontal="center" vertical="center" wrapText="1"/>
    </xf>
    <xf numFmtId="0" fontId="20" fillId="0" borderId="4" xfId="0" applyFont="1" applyFill="1" applyBorder="1" applyAlignment="1" applyProtection="1">
      <alignment horizontal="left" vertical="center" wrapText="1"/>
      <protection locked="0"/>
    </xf>
    <xf numFmtId="1" fontId="15" fillId="12" borderId="9" xfId="0" applyNumberFormat="1" applyFont="1" applyFill="1" applyBorder="1" applyAlignment="1" applyProtection="1">
      <alignment horizontal="left" vertical="center"/>
      <protection locked="0"/>
    </xf>
    <xf numFmtId="165" fontId="5" fillId="0" borderId="22" xfId="0" applyNumberFormat="1" applyFont="1" applyFill="1" applyBorder="1" applyAlignment="1" applyProtection="1">
      <alignment horizontal="center" vertical="center" wrapText="1"/>
    </xf>
    <xf numFmtId="167" fontId="17" fillId="9" borderId="9" xfId="0" applyNumberFormat="1" applyFont="1" applyFill="1" applyBorder="1" applyAlignment="1" applyProtection="1">
      <alignment horizontal="center" vertical="center"/>
      <protection hidden="1"/>
    </xf>
    <xf numFmtId="0" fontId="42" fillId="3" borderId="13" xfId="0" applyFont="1" applyFill="1" applyBorder="1" applyAlignment="1" applyProtection="1">
      <alignment horizontal="left" vertical="top"/>
      <protection hidden="1"/>
    </xf>
    <xf numFmtId="0" fontId="44" fillId="3" borderId="16" xfId="0" applyFont="1" applyFill="1" applyBorder="1" applyAlignment="1" applyProtection="1">
      <alignment horizontal="left" vertical="top"/>
      <protection hidden="1"/>
    </xf>
    <xf numFmtId="0" fontId="44" fillId="3" borderId="3" xfId="0" applyFont="1" applyFill="1" applyBorder="1" applyAlignment="1" applyProtection="1">
      <alignment horizontal="left" vertical="top"/>
      <protection hidden="1"/>
    </xf>
    <xf numFmtId="167" fontId="17" fillId="5" borderId="23" xfId="0" applyNumberFormat="1" applyFont="1" applyFill="1" applyBorder="1" applyAlignment="1" applyProtection="1">
      <alignment horizontal="center" vertical="center" wrapText="1"/>
    </xf>
    <xf numFmtId="167" fontId="17" fillId="5" borderId="1" xfId="0" applyNumberFormat="1" applyFont="1" applyFill="1" applyBorder="1" applyAlignment="1" applyProtection="1">
      <alignment horizontal="center" vertical="center" wrapText="1"/>
    </xf>
    <xf numFmtId="167" fontId="17" fillId="5" borderId="57" xfId="0" applyNumberFormat="1" applyFont="1" applyFill="1" applyBorder="1" applyAlignment="1" applyProtection="1">
      <alignment horizontal="center" vertical="center" wrapText="1"/>
    </xf>
    <xf numFmtId="167" fontId="17" fillId="5" borderId="58" xfId="0" applyNumberFormat="1" applyFont="1" applyFill="1" applyBorder="1" applyAlignment="1" applyProtection="1">
      <alignment horizontal="center" vertical="center" wrapText="1"/>
    </xf>
    <xf numFmtId="4" fontId="17" fillId="9" borderId="22" xfId="2" applyNumberFormat="1" applyFont="1" applyFill="1" applyBorder="1" applyAlignment="1" applyProtection="1">
      <alignment horizontal="center" vertical="center"/>
      <protection hidden="1"/>
    </xf>
    <xf numFmtId="4" fontId="17" fillId="9" borderId="10" xfId="0" applyNumberFormat="1" applyFont="1" applyFill="1" applyBorder="1" applyAlignment="1" applyProtection="1">
      <alignment horizontal="center" vertical="center"/>
      <protection hidden="1"/>
    </xf>
    <xf numFmtId="4" fontId="13" fillId="8" borderId="0" xfId="0" applyNumberFormat="1" applyFont="1" applyFill="1" applyBorder="1" applyAlignment="1" applyProtection="1">
      <alignment horizontal="center" vertical="center" wrapText="1"/>
    </xf>
    <xf numFmtId="0" fontId="0" fillId="8" borderId="0" xfId="0" applyFill="1" applyBorder="1" applyAlignment="1" applyProtection="1">
      <alignment wrapText="1"/>
    </xf>
    <xf numFmtId="4" fontId="13" fillId="8" borderId="0" xfId="0" applyNumberFormat="1" applyFont="1" applyFill="1" applyBorder="1" applyAlignment="1" applyProtection="1">
      <alignment horizontal="center" vertical="center" wrapText="1"/>
      <protection locked="0"/>
    </xf>
    <xf numFmtId="4" fontId="13" fillId="10" borderId="2" xfId="0" applyNumberFormat="1" applyFont="1" applyFill="1" applyBorder="1" applyAlignment="1" applyProtection="1">
      <alignment horizontal="center" vertical="center" wrapText="1"/>
      <protection hidden="1"/>
    </xf>
    <xf numFmtId="172" fontId="16" fillId="0" borderId="0" xfId="0" applyNumberFormat="1" applyFont="1" applyFill="1" applyBorder="1" applyAlignment="1" applyProtection="1">
      <alignment horizontal="left" vertical="center"/>
      <protection locked="0"/>
    </xf>
    <xf numFmtId="0" fontId="7" fillId="12" borderId="2" xfId="0" applyFont="1" applyFill="1" applyBorder="1" applyAlignment="1" applyProtection="1">
      <alignment vertical="center"/>
      <protection locked="0"/>
    </xf>
    <xf numFmtId="0" fontId="41" fillId="3" borderId="26" xfId="0" applyFont="1" applyFill="1" applyBorder="1" applyAlignment="1" applyProtection="1">
      <alignment horizontal="left" vertical="center" wrapText="1" readingOrder="1"/>
      <protection hidden="1"/>
    </xf>
    <xf numFmtId="0" fontId="41" fillId="3" borderId="0" xfId="0" applyFont="1" applyFill="1" applyBorder="1" applyAlignment="1" applyProtection="1">
      <alignment horizontal="left" vertical="center" wrapText="1" readingOrder="1"/>
      <protection hidden="1"/>
    </xf>
    <xf numFmtId="0" fontId="41" fillId="3" borderId="15" xfId="0" applyFont="1" applyFill="1" applyBorder="1" applyAlignment="1" applyProtection="1">
      <alignment horizontal="left" vertical="center" wrapText="1" readingOrder="1"/>
      <protection hidden="1"/>
    </xf>
    <xf numFmtId="0" fontId="43" fillId="3" borderId="4" xfId="4" applyFont="1" applyFill="1" applyBorder="1" applyAlignment="1" applyProtection="1">
      <alignment horizontal="left" vertical="center" wrapText="1"/>
      <protection hidden="1"/>
    </xf>
    <xf numFmtId="0" fontId="43" fillId="3" borderId="11" xfId="4" applyFont="1" applyFill="1" applyBorder="1" applyAlignment="1" applyProtection="1">
      <alignment horizontal="left" vertical="center" wrapText="1"/>
      <protection hidden="1"/>
    </xf>
    <xf numFmtId="0" fontId="43" fillId="3" borderId="1" xfId="4" applyFont="1" applyFill="1" applyBorder="1" applyAlignment="1" applyProtection="1">
      <alignment horizontal="left" vertical="center" wrapText="1"/>
      <protection hidden="1"/>
    </xf>
    <xf numFmtId="0" fontId="41" fillId="3" borderId="4" xfId="4" applyFont="1" applyFill="1" applyBorder="1" applyAlignment="1" applyProtection="1">
      <alignment horizontal="left" vertical="center" wrapText="1"/>
      <protection hidden="1"/>
    </xf>
    <xf numFmtId="0" fontId="41" fillId="3" borderId="11" xfId="4" applyFont="1" applyFill="1" applyBorder="1" applyAlignment="1" applyProtection="1">
      <alignment horizontal="left" vertical="center" wrapText="1"/>
      <protection hidden="1"/>
    </xf>
    <xf numFmtId="0" fontId="41" fillId="3" borderId="1" xfId="4" applyFont="1" applyFill="1" applyBorder="1" applyAlignment="1" applyProtection="1">
      <alignment horizontal="left" vertical="center" wrapText="1"/>
      <protection hidden="1"/>
    </xf>
    <xf numFmtId="0" fontId="41" fillId="3" borderId="0" xfId="0" applyFont="1" applyFill="1" applyBorder="1" applyAlignment="1" applyProtection="1">
      <alignment horizontal="left" vertical="center" readingOrder="1"/>
      <protection hidden="1"/>
    </xf>
    <xf numFmtId="0" fontId="41" fillId="3" borderId="15" xfId="0" applyFont="1" applyFill="1" applyBorder="1" applyAlignment="1" applyProtection="1">
      <alignment horizontal="left" vertical="center" readingOrder="1"/>
      <protection hidden="1"/>
    </xf>
    <xf numFmtId="0" fontId="3" fillId="0" borderId="0" xfId="0" applyFont="1" applyAlignment="1">
      <alignment horizontal="center"/>
    </xf>
    <xf numFmtId="0" fontId="3" fillId="0" borderId="24" xfId="0" applyFont="1" applyBorder="1" applyAlignment="1">
      <alignment horizontal="center"/>
    </xf>
    <xf numFmtId="0" fontId="41" fillId="3" borderId="8" xfId="0" applyFont="1" applyFill="1" applyBorder="1" applyAlignment="1" applyProtection="1">
      <alignment horizontal="left" vertical="center" wrapText="1" readingOrder="1"/>
      <protection hidden="1"/>
    </xf>
    <xf numFmtId="0" fontId="41" fillId="3" borderId="24" xfId="0" applyFont="1" applyFill="1" applyBorder="1" applyAlignment="1" applyProtection="1">
      <alignment horizontal="left" vertical="center" wrapText="1" readingOrder="1"/>
      <protection hidden="1"/>
    </xf>
    <xf numFmtId="0" fontId="41" fillId="3" borderId="7" xfId="0" applyFont="1" applyFill="1" applyBorder="1" applyAlignment="1" applyProtection="1">
      <alignment horizontal="left" vertical="center" wrapText="1" readingOrder="1"/>
      <protection hidden="1"/>
    </xf>
    <xf numFmtId="0" fontId="37" fillId="8" borderId="4" xfId="0" applyFont="1" applyFill="1" applyBorder="1" applyAlignment="1" applyProtection="1">
      <alignment horizontal="left" vertical="center"/>
      <protection hidden="1"/>
    </xf>
    <xf numFmtId="0" fontId="37" fillId="8" borderId="11" xfId="0" applyFont="1" applyFill="1" applyBorder="1" applyAlignment="1" applyProtection="1">
      <alignment horizontal="left" vertical="center"/>
      <protection hidden="1"/>
    </xf>
    <xf numFmtId="0" fontId="37" fillId="8" borderId="1" xfId="0" applyFont="1" applyFill="1" applyBorder="1" applyAlignment="1" applyProtection="1">
      <alignment horizontal="left" vertical="center"/>
      <protection hidden="1"/>
    </xf>
    <xf numFmtId="0" fontId="41" fillId="3" borderId="26" xfId="0" applyFont="1" applyFill="1" applyBorder="1" applyAlignment="1" applyProtection="1">
      <alignment horizontal="left" vertical="top" wrapText="1"/>
      <protection hidden="1"/>
    </xf>
    <xf numFmtId="0" fontId="41" fillId="3" borderId="0" xfId="0" applyFont="1" applyFill="1" applyBorder="1" applyAlignment="1" applyProtection="1">
      <alignment horizontal="left" vertical="top" wrapText="1"/>
      <protection hidden="1"/>
    </xf>
    <xf numFmtId="0" fontId="41" fillId="3" borderId="15" xfId="0" applyFont="1" applyFill="1" applyBorder="1" applyAlignment="1" applyProtection="1">
      <alignment horizontal="left" vertical="top" wrapText="1"/>
      <protection hidden="1"/>
    </xf>
    <xf numFmtId="0" fontId="31" fillId="0" borderId="52" xfId="0" applyFont="1" applyBorder="1" applyAlignment="1" applyProtection="1">
      <alignment horizontal="left" vertical="center" wrapText="1"/>
    </xf>
    <xf numFmtId="0" fontId="3" fillId="0" borderId="53" xfId="0" applyFont="1" applyBorder="1" applyAlignment="1" applyProtection="1">
      <alignment wrapText="1"/>
    </xf>
    <xf numFmtId="0" fontId="33" fillId="0" borderId="52" xfId="0" applyFont="1" applyBorder="1" applyAlignment="1" applyProtection="1">
      <alignment horizontal="left" vertical="center" wrapText="1"/>
    </xf>
    <xf numFmtId="0" fontId="30" fillId="13" borderId="48" xfId="0" applyFont="1" applyFill="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2" fillId="5" borderId="4" xfId="0" applyFont="1" applyFill="1" applyBorder="1" applyAlignment="1" applyProtection="1">
      <alignment horizontal="center" wrapText="1"/>
    </xf>
    <xf numFmtId="0" fontId="3" fillId="5" borderId="1" xfId="0" applyFont="1" applyFill="1" applyBorder="1" applyAlignment="1" applyProtection="1">
      <alignment wrapText="1"/>
    </xf>
    <xf numFmtId="0" fontId="16" fillId="0" borderId="0" xfId="0" applyFont="1" applyBorder="1" applyAlignment="1" applyProtection="1">
      <alignment horizontal="left" vertical="center"/>
      <protection locked="0"/>
    </xf>
    <xf numFmtId="172" fontId="16" fillId="0" borderId="0" xfId="0" applyNumberFormat="1" applyFont="1" applyFill="1" applyBorder="1" applyAlignment="1" applyProtection="1">
      <alignment horizontal="left" vertical="center"/>
      <protection locked="0"/>
    </xf>
    <xf numFmtId="9" fontId="17" fillId="5" borderId="23" xfId="2" applyFont="1" applyFill="1" applyBorder="1" applyAlignment="1" applyProtection="1">
      <alignment horizontal="center" vertical="center" wrapText="1"/>
    </xf>
    <xf numFmtId="9" fontId="17" fillId="5" borderId="14" xfId="2" applyFont="1" applyFill="1" applyBorder="1" applyAlignment="1" applyProtection="1">
      <alignment horizontal="center" vertical="center" wrapText="1"/>
    </xf>
    <xf numFmtId="9" fontId="17" fillId="5" borderId="10" xfId="2" applyFont="1" applyFill="1" applyBorder="1" applyAlignment="1" applyProtection="1">
      <alignment horizontal="center" vertical="center" wrapText="1"/>
    </xf>
    <xf numFmtId="0" fontId="27" fillId="0" borderId="0" xfId="0" applyFont="1" applyBorder="1" applyAlignment="1" applyProtection="1">
      <alignment horizontal="left"/>
      <protection locked="0"/>
    </xf>
    <xf numFmtId="9" fontId="17" fillId="9" borderId="29" xfId="2" applyFont="1" applyFill="1" applyBorder="1" applyAlignment="1" applyProtection="1">
      <alignment horizontal="center" vertical="center"/>
      <protection hidden="1"/>
    </xf>
    <xf numFmtId="9" fontId="17" fillId="9" borderId="56" xfId="2" applyFont="1" applyFill="1" applyBorder="1" applyAlignment="1" applyProtection="1">
      <alignment horizontal="center" vertical="center"/>
      <protection hidden="1"/>
    </xf>
    <xf numFmtId="167" fontId="17" fillId="5" borderId="0" xfId="0" applyNumberFormat="1" applyFont="1" applyFill="1" applyBorder="1" applyAlignment="1" applyProtection="1">
      <alignment horizontal="right" vertical="center" wrapText="1"/>
      <protection hidden="1"/>
    </xf>
    <xf numFmtId="169" fontId="12" fillId="9" borderId="14" xfId="0" applyNumberFormat="1" applyFont="1" applyFill="1" applyBorder="1" applyAlignment="1" applyProtection="1">
      <alignment horizontal="right" vertical="center"/>
      <protection hidden="1"/>
    </xf>
    <xf numFmtId="169" fontId="12" fillId="9" borderId="10" xfId="0" applyNumberFormat="1" applyFont="1" applyFill="1" applyBorder="1" applyAlignment="1" applyProtection="1">
      <alignment horizontal="right" vertical="center"/>
      <protection hidden="1"/>
    </xf>
    <xf numFmtId="4" fontId="17" fillId="5" borderId="23" xfId="2" applyNumberFormat="1" applyFont="1" applyFill="1" applyBorder="1" applyAlignment="1" applyProtection="1">
      <alignment horizontal="center" vertical="center" wrapText="1"/>
    </xf>
    <xf numFmtId="4" fontId="0" fillId="5" borderId="14" xfId="2" applyNumberFormat="1" applyFont="1" applyFill="1" applyBorder="1" applyAlignment="1" applyProtection="1">
      <alignment horizontal="center" vertical="center" wrapText="1"/>
    </xf>
    <xf numFmtId="4" fontId="0" fillId="5" borderId="10" xfId="2" applyNumberFormat="1" applyFont="1" applyFill="1" applyBorder="1" applyAlignment="1" applyProtection="1">
      <alignment horizontal="center" vertical="center" wrapText="1"/>
    </xf>
    <xf numFmtId="0" fontId="18" fillId="0" borderId="4" xfId="0" applyFont="1" applyFill="1" applyBorder="1" applyAlignment="1" applyProtection="1">
      <alignment horizontal="right" vertical="center" wrapText="1"/>
    </xf>
    <xf numFmtId="0" fontId="18" fillId="0" borderId="11" xfId="0" applyFont="1" applyFill="1" applyBorder="1" applyAlignment="1" applyProtection="1">
      <alignment horizontal="right" vertical="center" wrapText="1"/>
    </xf>
    <xf numFmtId="0" fontId="18" fillId="0" borderId="1" xfId="0" applyFont="1" applyFill="1" applyBorder="1" applyAlignment="1" applyProtection="1">
      <alignment horizontal="right" vertical="center" wrapText="1"/>
    </xf>
    <xf numFmtId="0" fontId="17" fillId="5" borderId="4" xfId="0" applyFont="1" applyFill="1" applyBorder="1" applyAlignment="1" applyProtection="1">
      <alignment horizontal="center" vertical="center"/>
    </xf>
    <xf numFmtId="0" fontId="17" fillId="5" borderId="11" xfId="0" applyFont="1" applyFill="1" applyBorder="1" applyAlignment="1" applyProtection="1">
      <alignment horizontal="center" vertical="center"/>
    </xf>
    <xf numFmtId="4" fontId="13" fillId="7" borderId="4" xfId="0" applyNumberFormat="1" applyFont="1" applyFill="1" applyBorder="1" applyAlignment="1" applyProtection="1">
      <alignment horizontal="center" vertical="center" wrapText="1"/>
    </xf>
    <xf numFmtId="0" fontId="0" fillId="7" borderId="11" xfId="0" applyFill="1" applyBorder="1" applyAlignment="1" applyProtection="1">
      <alignment wrapText="1"/>
    </xf>
    <xf numFmtId="0" fontId="0" fillId="7" borderId="1" xfId="0" applyFill="1" applyBorder="1" applyAlignment="1" applyProtection="1">
      <alignment wrapText="1"/>
    </xf>
    <xf numFmtId="0" fontId="16" fillId="9" borderId="20" xfId="0" applyFont="1" applyFill="1" applyBorder="1" applyAlignment="1" applyProtection="1">
      <alignment horizontal="center" vertical="center" textRotation="255" wrapText="1"/>
    </xf>
    <xf numFmtId="0" fontId="16" fillId="9" borderId="21" xfId="0" applyFont="1" applyFill="1" applyBorder="1" applyAlignment="1" applyProtection="1">
      <alignment horizontal="center" vertical="center" textRotation="255" wrapText="1"/>
    </xf>
    <xf numFmtId="0" fontId="16" fillId="9" borderId="22" xfId="0" applyFont="1" applyFill="1" applyBorder="1" applyAlignment="1" applyProtection="1">
      <alignment horizontal="center" vertical="center" textRotation="255" wrapText="1"/>
    </xf>
    <xf numFmtId="3" fontId="17" fillId="9" borderId="20" xfId="0" applyNumberFormat="1" applyFont="1" applyFill="1" applyBorder="1" applyAlignment="1" applyProtection="1">
      <alignment horizontal="center" vertical="center" wrapText="1"/>
    </xf>
    <xf numFmtId="3" fontId="17" fillId="9" borderId="21" xfId="0" applyNumberFormat="1" applyFont="1" applyFill="1" applyBorder="1" applyAlignment="1" applyProtection="1">
      <alignment horizontal="center" vertical="center" wrapText="1"/>
    </xf>
    <xf numFmtId="3" fontId="17" fillId="9" borderId="22" xfId="0" applyNumberFormat="1" applyFont="1" applyFill="1" applyBorder="1" applyAlignment="1" applyProtection="1">
      <alignment horizontal="center" vertical="center" wrapText="1"/>
    </xf>
    <xf numFmtId="9" fontId="17" fillId="9" borderId="23" xfId="2" applyNumberFormat="1" applyFont="1" applyFill="1" applyBorder="1" applyAlignment="1" applyProtection="1">
      <alignment horizontal="right" vertical="center"/>
      <protection hidden="1"/>
    </xf>
    <xf numFmtId="9" fontId="17" fillId="9" borderId="14" xfId="2" applyNumberFormat="1" applyFont="1" applyFill="1" applyBorder="1" applyAlignment="1" applyProtection="1">
      <alignment horizontal="right" vertical="center"/>
      <protection hidden="1"/>
    </xf>
    <xf numFmtId="9" fontId="17" fillId="9" borderId="10" xfId="2" applyNumberFormat="1" applyFont="1" applyFill="1" applyBorder="1" applyAlignment="1" applyProtection="1">
      <alignment horizontal="right" vertical="center"/>
      <protection hidden="1"/>
    </xf>
    <xf numFmtId="167" fontId="17" fillId="5" borderId="17" xfId="0" applyNumberFormat="1" applyFont="1" applyFill="1" applyBorder="1" applyAlignment="1" applyProtection="1">
      <alignment horizontal="right" vertical="center" wrapText="1"/>
    </xf>
    <xf numFmtId="167" fontId="17" fillId="5" borderId="38" xfId="0" applyNumberFormat="1" applyFont="1" applyFill="1" applyBorder="1" applyAlignment="1" applyProtection="1">
      <alignment horizontal="right" vertical="center" wrapText="1"/>
    </xf>
    <xf numFmtId="167" fontId="17" fillId="5" borderId="37" xfId="0" applyNumberFormat="1" applyFont="1" applyFill="1" applyBorder="1" applyAlignment="1" applyProtection="1">
      <alignment horizontal="right" vertical="center" wrapText="1"/>
    </xf>
    <xf numFmtId="0" fontId="6" fillId="5" borderId="23" xfId="0" applyFont="1" applyFill="1" applyBorder="1" applyAlignment="1" applyProtection="1">
      <alignment horizontal="center" vertical="center" wrapText="1"/>
      <protection locked="0"/>
    </xf>
    <xf numFmtId="0" fontId="0" fillId="5" borderId="14" xfId="0" applyFill="1" applyBorder="1" applyAlignment="1">
      <alignment horizontal="center" vertical="center" wrapText="1"/>
    </xf>
    <xf numFmtId="0" fontId="0" fillId="5" borderId="10" xfId="0" applyFill="1" applyBorder="1" applyAlignment="1">
      <alignment horizontal="center" vertical="center" wrapText="1"/>
    </xf>
    <xf numFmtId="0" fontId="22" fillId="0" borderId="2" xfId="0" applyFont="1" applyFill="1" applyBorder="1" applyAlignment="1" applyProtection="1">
      <alignment vertical="center" wrapText="1"/>
    </xf>
    <xf numFmtId="0" fontId="18" fillId="0" borderId="2" xfId="0" applyFont="1" applyFill="1" applyBorder="1" applyAlignment="1" applyProtection="1">
      <alignment horizontal="left" vertical="center" wrapText="1"/>
    </xf>
    <xf numFmtId="0" fontId="17" fillId="7" borderId="13" xfId="0" applyFont="1" applyFill="1" applyBorder="1" applyAlignment="1" applyProtection="1">
      <alignment vertical="center" wrapText="1"/>
    </xf>
    <xf numFmtId="0" fontId="18" fillId="7" borderId="16" xfId="0" applyFont="1" applyFill="1" applyBorder="1" applyAlignment="1" applyProtection="1">
      <alignment vertical="center" wrapText="1"/>
    </xf>
    <xf numFmtId="0" fontId="18" fillId="7" borderId="3" xfId="0" applyFont="1" applyFill="1" applyBorder="1" applyAlignment="1" applyProtection="1">
      <alignment vertical="center" wrapText="1"/>
    </xf>
    <xf numFmtId="0" fontId="18" fillId="0" borderId="4"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4" xfId="0" applyFont="1" applyFill="1" applyBorder="1" applyAlignment="1" applyProtection="1">
      <alignment vertical="center" wrapText="1"/>
    </xf>
    <xf numFmtId="0" fontId="18" fillId="0" borderId="1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4" fillId="0" borderId="4"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18" fillId="0" borderId="4" xfId="0" applyFont="1" applyFill="1" applyBorder="1" applyAlignment="1" applyProtection="1">
      <alignment vertical="top" wrapText="1"/>
    </xf>
    <xf numFmtId="0" fontId="18" fillId="0" borderId="11" xfId="0" applyFont="1" applyFill="1" applyBorder="1" applyAlignment="1" applyProtection="1">
      <alignment vertical="top" wrapText="1"/>
    </xf>
    <xf numFmtId="0" fontId="18" fillId="0" borderId="1" xfId="0" applyFont="1" applyFill="1" applyBorder="1" applyAlignment="1" applyProtection="1">
      <alignment vertical="top" wrapText="1"/>
    </xf>
    <xf numFmtId="0" fontId="48" fillId="0" borderId="4" xfId="0" applyFont="1" applyFill="1" applyBorder="1" applyAlignment="1" applyProtection="1">
      <alignment vertical="center" wrapText="1"/>
    </xf>
    <xf numFmtId="0" fontId="48" fillId="0" borderId="11" xfId="0" applyFont="1" applyFill="1" applyBorder="1" applyAlignment="1" applyProtection="1">
      <alignment vertical="center" wrapText="1"/>
    </xf>
    <xf numFmtId="0" fontId="48" fillId="0" borderId="1" xfId="0" applyFont="1" applyFill="1" applyBorder="1" applyAlignment="1" applyProtection="1">
      <alignment vertical="center" wrapText="1"/>
    </xf>
    <xf numFmtId="4" fontId="13" fillId="7" borderId="23" xfId="0" applyNumberFormat="1" applyFont="1" applyFill="1" applyBorder="1" applyAlignment="1" applyProtection="1">
      <alignment horizontal="center" vertical="center" wrapText="1"/>
    </xf>
    <xf numFmtId="0" fontId="0" fillId="7" borderId="14" xfId="0" applyFill="1" applyBorder="1" applyAlignment="1" applyProtection="1">
      <alignment vertical="center" wrapText="1"/>
    </xf>
    <xf numFmtId="0" fontId="0" fillId="7" borderId="10" xfId="0" applyFill="1" applyBorder="1" applyAlignment="1" applyProtection="1">
      <alignment vertical="center"/>
    </xf>
    <xf numFmtId="0" fontId="4" fillId="0" borderId="4"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right" vertical="center" wrapText="1"/>
      <protection locked="0"/>
    </xf>
    <xf numFmtId="0" fontId="4" fillId="12" borderId="8" xfId="0" applyFont="1" applyFill="1" applyBorder="1" applyAlignment="1" applyProtection="1">
      <alignment horizontal="left" vertical="center" wrapText="1"/>
      <protection locked="0"/>
    </xf>
    <xf numFmtId="0" fontId="4" fillId="12" borderId="24" xfId="0" applyFont="1" applyFill="1" applyBorder="1" applyAlignment="1" applyProtection="1">
      <alignment horizontal="left" vertical="center" wrapText="1"/>
      <protection locked="0"/>
    </xf>
    <xf numFmtId="0" fontId="4" fillId="12" borderId="0" xfId="0" applyFont="1" applyFill="1" applyBorder="1" applyAlignment="1" applyProtection="1">
      <alignment horizontal="left" vertical="center" wrapText="1"/>
      <protection locked="0"/>
    </xf>
    <xf numFmtId="0" fontId="4" fillId="12" borderId="15"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4" fillId="12" borderId="4" xfId="0" applyFont="1" applyFill="1" applyBorder="1" applyAlignment="1" applyProtection="1">
      <alignment horizontal="left" vertical="center" wrapText="1"/>
      <protection locked="0"/>
    </xf>
    <xf numFmtId="0" fontId="4" fillId="12" borderId="11" xfId="0" applyFont="1" applyFill="1" applyBorder="1" applyAlignment="1" applyProtection="1">
      <alignment horizontal="left" vertical="center" wrapText="1"/>
      <protection locked="0"/>
    </xf>
    <xf numFmtId="0" fontId="4" fillId="12" borderId="1" xfId="0" applyFont="1" applyFill="1" applyBorder="1" applyAlignment="1" applyProtection="1">
      <alignment horizontal="left" vertical="center" wrapText="1"/>
      <protection locked="0"/>
    </xf>
    <xf numFmtId="49" fontId="4" fillId="12" borderId="8" xfId="0" applyNumberFormat="1" applyFont="1" applyFill="1" applyBorder="1" applyAlignment="1" applyProtection="1">
      <alignment horizontal="left" vertical="center" wrapText="1"/>
      <protection locked="0"/>
    </xf>
    <xf numFmtId="49" fontId="4" fillId="12" borderId="24" xfId="0" applyNumberFormat="1" applyFont="1" applyFill="1" applyBorder="1" applyAlignment="1" applyProtection="1">
      <alignment horizontal="left" vertical="center" wrapText="1"/>
      <protection locked="0"/>
    </xf>
    <xf numFmtId="49" fontId="4" fillId="12" borderId="7" xfId="0" applyNumberFormat="1" applyFont="1" applyFill="1" applyBorder="1" applyAlignment="1" applyProtection="1">
      <alignment horizontal="left" vertical="center" wrapText="1"/>
      <protection locked="0"/>
    </xf>
    <xf numFmtId="0" fontId="20" fillId="5" borderId="28" xfId="0" applyFont="1" applyFill="1" applyBorder="1" applyAlignment="1" applyProtection="1">
      <alignment horizontal="center" vertical="top" wrapText="1"/>
      <protection hidden="1"/>
    </xf>
    <xf numFmtId="0" fontId="20" fillId="5" borderId="41" xfId="0" applyFont="1" applyFill="1" applyBorder="1" applyAlignment="1" applyProtection="1">
      <alignment horizontal="center" vertical="top" wrapText="1"/>
      <protection hidden="1"/>
    </xf>
    <xf numFmtId="0" fontId="21" fillId="8" borderId="0" xfId="0" applyFont="1" applyFill="1" applyAlignment="1" applyProtection="1">
      <alignment horizontal="left" vertical="center" wrapText="1"/>
      <protection locked="0"/>
    </xf>
    <xf numFmtId="0" fontId="15" fillId="7" borderId="0" xfId="0" applyFont="1" applyFill="1" applyBorder="1" applyAlignment="1" applyProtection="1">
      <alignment horizontal="center" vertical="center"/>
      <protection locked="0"/>
    </xf>
    <xf numFmtId="0" fontId="15" fillId="7" borderId="15" xfId="0" applyFont="1" applyFill="1" applyBorder="1" applyAlignment="1" applyProtection="1">
      <alignment horizontal="center" vertical="center"/>
      <protection locked="0"/>
    </xf>
    <xf numFmtId="0" fontId="15" fillId="5" borderId="13" xfId="0" applyNumberFormat="1" applyFont="1" applyFill="1" applyBorder="1" applyAlignment="1" applyProtection="1">
      <alignment horizontal="left" vertical="center"/>
      <protection hidden="1"/>
    </xf>
    <xf numFmtId="0" fontId="15" fillId="5" borderId="11" xfId="0" applyNumberFormat="1" applyFont="1" applyFill="1" applyBorder="1" applyAlignment="1" applyProtection="1">
      <alignment horizontal="left" vertical="center"/>
      <protection hidden="1"/>
    </xf>
    <xf numFmtId="0" fontId="15" fillId="5" borderId="1" xfId="0" applyNumberFormat="1" applyFont="1" applyFill="1" applyBorder="1" applyAlignment="1" applyProtection="1">
      <alignment horizontal="left" vertical="center"/>
      <protection hidden="1"/>
    </xf>
    <xf numFmtId="0" fontId="40" fillId="5" borderId="4" xfId="0" applyFont="1" applyFill="1" applyBorder="1" applyAlignment="1" applyProtection="1">
      <alignment horizontal="center" vertical="center"/>
      <protection locked="0"/>
    </xf>
    <xf numFmtId="0" fontId="40" fillId="5" borderId="24"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40" fillId="5" borderId="1" xfId="0" applyFont="1" applyFill="1" applyBorder="1" applyAlignment="1" applyProtection="1">
      <alignment horizontal="center" vertical="center"/>
      <protection locked="0"/>
    </xf>
    <xf numFmtId="0" fontId="20" fillId="5" borderId="18" xfId="0" applyFont="1" applyFill="1" applyBorder="1" applyAlignment="1" applyProtection="1">
      <alignment horizontal="center" vertical="center" wrapText="1"/>
      <protection locked="0"/>
    </xf>
    <xf numFmtId="0" fontId="20" fillId="5" borderId="19" xfId="0" applyFont="1" applyFill="1" applyBorder="1" applyAlignment="1" applyProtection="1">
      <alignment horizontal="center" vertical="center" wrapText="1"/>
      <protection locked="0"/>
    </xf>
    <xf numFmtId="0" fontId="20" fillId="5" borderId="30" xfId="0" applyFont="1" applyFill="1" applyBorder="1" applyAlignment="1" applyProtection="1">
      <alignment horizontal="center" vertical="center" wrapText="1"/>
      <protection locked="0"/>
    </xf>
    <xf numFmtId="0" fontId="20" fillId="5" borderId="23"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protection locked="0"/>
    </xf>
    <xf numFmtId="0" fontId="20" fillId="5" borderId="21" xfId="0" applyFont="1" applyFill="1" applyBorder="1" applyAlignment="1" applyProtection="1">
      <alignment horizontal="center" vertical="center" wrapText="1"/>
      <protection locked="0"/>
    </xf>
    <xf numFmtId="0" fontId="20" fillId="5" borderId="22" xfId="0" applyFont="1" applyFill="1" applyBorder="1" applyAlignment="1" applyProtection="1">
      <alignment horizontal="center" vertical="center" wrapText="1"/>
      <protection locked="0"/>
    </xf>
    <xf numFmtId="0" fontId="20" fillId="5" borderId="39" xfId="0" applyFont="1" applyFill="1" applyBorder="1" applyAlignment="1" applyProtection="1">
      <alignment horizontal="center" vertical="top" wrapText="1"/>
      <protection hidden="1"/>
    </xf>
    <xf numFmtId="0" fontId="20" fillId="5" borderId="36" xfId="0" applyFont="1" applyFill="1" applyBorder="1" applyAlignment="1" applyProtection="1">
      <alignment horizontal="center" vertical="top" wrapText="1"/>
      <protection hidden="1"/>
    </xf>
    <xf numFmtId="0" fontId="20" fillId="5" borderId="40" xfId="0" applyFont="1" applyFill="1" applyBorder="1" applyAlignment="1" applyProtection="1">
      <alignment horizontal="center" vertical="top" wrapText="1"/>
      <protection hidden="1"/>
    </xf>
    <xf numFmtId="0" fontId="20" fillId="5" borderId="35" xfId="0" applyFont="1" applyFill="1" applyBorder="1" applyAlignment="1" applyProtection="1">
      <alignment horizontal="center" vertical="top" wrapText="1"/>
      <protection hidden="1"/>
    </xf>
    <xf numFmtId="0" fontId="20" fillId="5" borderId="21" xfId="0" applyFont="1" applyFill="1" applyBorder="1" applyAlignment="1" applyProtection="1">
      <alignment horizontal="center" vertical="top" wrapText="1"/>
      <protection locked="0"/>
    </xf>
    <xf numFmtId="0" fontId="20" fillId="5" borderId="22" xfId="0" applyFont="1" applyFill="1" applyBorder="1" applyAlignment="1" applyProtection="1">
      <alignment horizontal="center" vertical="top" wrapText="1"/>
      <protection locked="0"/>
    </xf>
    <xf numFmtId="0" fontId="7" fillId="12" borderId="4" xfId="0" applyFont="1" applyFill="1" applyBorder="1" applyAlignment="1" applyProtection="1">
      <alignment horizontal="left" vertical="center" wrapText="1"/>
      <protection locked="0"/>
    </xf>
    <xf numFmtId="0" fontId="7" fillId="12" borderId="11" xfId="0" applyFont="1" applyFill="1" applyBorder="1" applyAlignment="1" applyProtection="1">
      <alignment horizontal="left" vertical="center" wrapText="1"/>
      <protection locked="0"/>
    </xf>
    <xf numFmtId="0" fontId="7" fillId="12" borderId="1" xfId="0" applyFont="1" applyFill="1" applyBorder="1" applyAlignment="1" applyProtection="1">
      <alignment horizontal="left" vertical="center" wrapText="1"/>
      <protection locked="0"/>
    </xf>
    <xf numFmtId="164" fontId="5" fillId="0" borderId="12" xfId="0" applyNumberFormat="1" applyFont="1" applyFill="1" applyBorder="1" applyAlignment="1" applyProtection="1">
      <alignment horizontal="center" vertical="center" wrapText="1"/>
    </xf>
    <xf numFmtId="164" fontId="5" fillId="0" borderId="46" xfId="0" applyNumberFormat="1" applyFont="1" applyFill="1" applyBorder="1" applyAlignment="1" applyProtection="1">
      <alignment horizontal="center" vertical="center" wrapText="1"/>
    </xf>
    <xf numFmtId="164" fontId="5" fillId="0" borderId="25" xfId="0" applyNumberFormat="1" applyFont="1" applyFill="1" applyBorder="1" applyAlignment="1" applyProtection="1">
      <alignment horizontal="center" vertical="center" wrapText="1"/>
    </xf>
    <xf numFmtId="0" fontId="5" fillId="7" borderId="13" xfId="0" applyFont="1" applyFill="1" applyBorder="1" applyAlignment="1" applyProtection="1">
      <alignment vertical="center" wrapText="1"/>
    </xf>
    <xf numFmtId="0" fontId="7" fillId="7" borderId="16" xfId="0" applyFont="1" applyFill="1" applyBorder="1" applyAlignment="1" applyProtection="1">
      <alignment vertical="center" wrapText="1"/>
    </xf>
    <xf numFmtId="0" fontId="7" fillId="7" borderId="3" xfId="0" applyFont="1" applyFill="1" applyBorder="1" applyAlignment="1" applyProtection="1">
      <alignment vertical="center" wrapText="1"/>
    </xf>
    <xf numFmtId="0" fontId="7" fillId="12" borderId="2" xfId="0" applyFont="1" applyFill="1" applyBorder="1" applyAlignment="1" applyProtection="1">
      <alignment horizontal="left" vertical="center" wrapText="1"/>
      <protection locked="0"/>
    </xf>
    <xf numFmtId="0" fontId="7" fillId="0" borderId="25" xfId="0" applyFont="1" applyBorder="1" applyAlignment="1" applyProtection="1">
      <alignment horizontal="center" vertical="center" wrapText="1"/>
    </xf>
    <xf numFmtId="164" fontId="5" fillId="0" borderId="20" xfId="0" applyNumberFormat="1" applyFont="1" applyFill="1" applyBorder="1" applyAlignment="1" applyProtection="1">
      <alignment horizontal="center" vertical="center" wrapText="1"/>
    </xf>
    <xf numFmtId="164" fontId="5" fillId="0" borderId="22" xfId="0" applyNumberFormat="1" applyFont="1" applyFill="1" applyBorder="1" applyAlignment="1" applyProtection="1">
      <alignment horizontal="center" vertical="center" wrapText="1"/>
    </xf>
    <xf numFmtId="49" fontId="5" fillId="0" borderId="20" xfId="0" applyNumberFormat="1" applyFont="1" applyBorder="1" applyAlignment="1" applyProtection="1">
      <alignment horizontal="center" vertical="center" wrapText="1"/>
    </xf>
    <xf numFmtId="49" fontId="5" fillId="0" borderId="21" xfId="0" applyNumberFormat="1" applyFont="1" applyBorder="1" applyAlignment="1" applyProtection="1">
      <alignment horizontal="center" vertical="center" wrapText="1"/>
    </xf>
    <xf numFmtId="49" fontId="5" fillId="0" borderId="22" xfId="0" applyNumberFormat="1" applyFont="1" applyBorder="1" applyAlignment="1" applyProtection="1">
      <alignment horizontal="center" vertical="center" wrapText="1"/>
    </xf>
    <xf numFmtId="0" fontId="7" fillId="0" borderId="2" xfId="0" quotePrefix="1"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12" borderId="8" xfId="0" applyFont="1" applyFill="1" applyBorder="1" applyAlignment="1" applyProtection="1">
      <alignment horizontal="left" vertical="center" wrapText="1"/>
      <protection locked="0"/>
    </xf>
    <xf numFmtId="0" fontId="7" fillId="12" borderId="24" xfId="0" applyFont="1" applyFill="1" applyBorder="1" applyAlignment="1" applyProtection="1">
      <alignment horizontal="left" vertical="center" wrapText="1"/>
      <protection locked="0"/>
    </xf>
    <xf numFmtId="0" fontId="7" fillId="12" borderId="7" xfId="0" applyFont="1" applyFill="1" applyBorder="1" applyAlignment="1" applyProtection="1">
      <alignment horizontal="left" vertical="center" wrapText="1"/>
      <protection locked="0"/>
    </xf>
    <xf numFmtId="0" fontId="5" fillId="6" borderId="4" xfId="0" applyFont="1" applyFill="1" applyBorder="1" applyAlignment="1" applyProtection="1">
      <alignment vertical="center" wrapText="1"/>
    </xf>
    <xf numFmtId="0" fontId="5" fillId="6" borderId="11" xfId="0" applyFont="1" applyFill="1" applyBorder="1" applyAlignment="1" applyProtection="1">
      <alignment vertical="center" wrapText="1"/>
    </xf>
    <xf numFmtId="0" fontId="5" fillId="6" borderId="1" xfId="0" applyFont="1" applyFill="1" applyBorder="1" applyAlignment="1" applyProtection="1">
      <alignment vertical="center" wrapText="1"/>
    </xf>
    <xf numFmtId="0" fontId="5" fillId="7" borderId="4" xfId="0" applyFont="1" applyFill="1" applyBorder="1" applyAlignment="1" applyProtection="1">
      <alignment vertical="center" wrapText="1"/>
    </xf>
    <xf numFmtId="0" fontId="5" fillId="7" borderId="11" xfId="0" applyFont="1" applyFill="1" applyBorder="1" applyAlignment="1" applyProtection="1">
      <alignment vertical="center" wrapText="1"/>
    </xf>
    <xf numFmtId="0" fontId="5" fillId="7" borderId="1" xfId="0" applyFont="1" applyFill="1" applyBorder="1" applyAlignment="1" applyProtection="1">
      <alignment vertical="center" wrapText="1"/>
    </xf>
    <xf numFmtId="0" fontId="4" fillId="7" borderId="4"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5" borderId="4"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49" fontId="5" fillId="0" borderId="18" xfId="0" applyNumberFormat="1" applyFont="1" applyBorder="1" applyAlignment="1" applyProtection="1">
      <alignment horizontal="center" vertical="center" wrapText="1"/>
    </xf>
    <xf numFmtId="49" fontId="5" fillId="0" borderId="19" xfId="0" applyNumberFormat="1" applyFont="1" applyBorder="1" applyAlignment="1" applyProtection="1">
      <alignment horizontal="center" vertical="center" wrapText="1"/>
    </xf>
    <xf numFmtId="49" fontId="5" fillId="0" borderId="17" xfId="0" applyNumberFormat="1" applyFont="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11" borderId="4" xfId="0" applyFont="1" applyFill="1" applyBorder="1" applyAlignment="1" applyProtection="1">
      <alignment horizontal="left" vertical="center" wrapText="1"/>
    </xf>
    <xf numFmtId="0" fontId="4" fillId="11" borderId="11" xfId="0" applyFont="1" applyFill="1" applyBorder="1" applyAlignment="1" applyProtection="1">
      <alignment horizontal="left" vertical="center" wrapText="1"/>
    </xf>
    <xf numFmtId="0" fontId="4" fillId="11" borderId="1"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wrapText="1"/>
    </xf>
    <xf numFmtId="0" fontId="7" fillId="12" borderId="5" xfId="0" applyFont="1" applyFill="1" applyBorder="1" applyAlignment="1" applyProtection="1">
      <alignment horizontal="left" vertical="center" wrapText="1"/>
      <protection locked="0"/>
    </xf>
    <xf numFmtId="164" fontId="5" fillId="0" borderId="21" xfId="0" applyNumberFormat="1" applyFont="1" applyFill="1" applyBorder="1" applyAlignment="1" applyProtection="1">
      <alignment horizontal="center" vertical="center" wrapText="1"/>
    </xf>
    <xf numFmtId="0" fontId="8" fillId="6" borderId="4"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0" fontId="16" fillId="0" borderId="0" xfId="0" applyFont="1" applyBorder="1" applyAlignment="1" applyProtection="1">
      <alignment horizontal="left" vertical="center"/>
    </xf>
    <xf numFmtId="172" fontId="16" fillId="0" borderId="0" xfId="0" applyNumberFormat="1"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xf numFmtId="169" fontId="17" fillId="12" borderId="23" xfId="0" applyNumberFormat="1" applyFont="1" applyFill="1" applyBorder="1" applyAlignment="1" applyProtection="1">
      <alignment horizontal="center" vertical="center" wrapText="1"/>
      <protection locked="0"/>
    </xf>
    <xf numFmtId="169" fontId="17" fillId="12" borderId="14" xfId="0" applyNumberFormat="1" applyFont="1" applyFill="1" applyBorder="1" applyAlignment="1" applyProtection="1">
      <alignment horizontal="center" vertical="center" wrapText="1"/>
      <protection locked="0"/>
    </xf>
    <xf numFmtId="169" fontId="17" fillId="12" borderId="10" xfId="0" applyNumberFormat="1" applyFont="1" applyFill="1" applyBorder="1" applyAlignment="1" applyProtection="1">
      <alignment horizontal="center" vertical="center" wrapText="1"/>
      <protection locked="0"/>
    </xf>
    <xf numFmtId="0" fontId="0" fillId="7" borderId="11" xfId="0" applyFill="1" applyBorder="1" applyAlignment="1">
      <alignment wrapText="1"/>
    </xf>
    <xf numFmtId="0" fontId="0" fillId="7" borderId="1" xfId="0" applyFill="1" applyBorder="1" applyAlignment="1">
      <alignment wrapText="1"/>
    </xf>
    <xf numFmtId="0" fontId="27" fillId="0" borderId="0" xfId="0" applyFont="1" applyBorder="1" applyAlignment="1">
      <alignment horizontal="left"/>
    </xf>
    <xf numFmtId="0" fontId="27" fillId="0" borderId="0" xfId="0" applyFont="1" applyBorder="1" applyAlignment="1" applyProtection="1">
      <alignment horizontal="left" vertical="top" wrapText="1"/>
    </xf>
    <xf numFmtId="169" fontId="17" fillId="9" borderId="29" xfId="0" applyNumberFormat="1" applyFont="1" applyFill="1" applyBorder="1" applyAlignment="1" applyProtection="1">
      <alignment horizontal="center" vertical="center"/>
      <protection hidden="1"/>
    </xf>
    <xf numFmtId="0" fontId="10" fillId="0" borderId="2" xfId="0" quotePrefix="1"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4" fillId="7" borderId="24" xfId="0" applyFont="1" applyFill="1" applyBorder="1" applyAlignment="1" applyProtection="1">
      <alignment horizontal="center" vertical="center" wrapText="1"/>
    </xf>
  </cellXfs>
  <cellStyles count="6">
    <cellStyle name="Comma 2" xfId="3"/>
    <cellStyle name="Normal" xfId="0" builtinId="0"/>
    <cellStyle name="Normal 2" xfId="1"/>
    <cellStyle name="Normal 4" xfId="4"/>
    <cellStyle name="Percent" xfId="2" builtinId="5"/>
    <cellStyle name="Percent 3" xfId="5"/>
  </cellStyles>
  <dxfs count="48">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rgb="FFFF0000"/>
        </patternFill>
      </fill>
    </dxf>
    <dxf>
      <fill>
        <patternFill>
          <bgColor rgb="FFFF0000"/>
        </patternFill>
      </fill>
    </dxf>
    <dxf>
      <fill>
        <patternFill>
          <bgColor rgb="FFFF0000"/>
        </patternFill>
      </fill>
    </dxf>
    <dxf>
      <font>
        <b/>
        <i val="0"/>
        <condense val="0"/>
        <extend val="0"/>
        <color indexed="10"/>
      </font>
    </dxf>
    <dxf>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99"/>
      <color rgb="FFFF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95251</xdr:colOff>
      <xdr:row>7</xdr:row>
      <xdr:rowOff>48042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5581650" cy="1181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cea.ec.europa.eu/sites/eacea-site/files/annex_3.1_coop2020_budget_excel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Consolidated Summary Budget"/>
      <sheetName val="2 Expenditure per partner"/>
      <sheetName val="3 Expenditure per WPs"/>
      <sheetName val="Countries"/>
      <sheetName val="Sheet1"/>
    </sheetNames>
    <sheetDataSet>
      <sheetData sheetId="0"/>
      <sheetData sheetId="1"/>
      <sheetData sheetId="2">
        <row r="7">
          <cell r="G7" t="str">
            <v>2
Communication, promotion and dissemination costs and costs of exploitation of results</v>
          </cell>
          <cell r="H7" t="str">
            <v xml:space="preserve">3
Travel and subsistence costs </v>
          </cell>
          <cell r="L7" t="str">
            <v>5
Indirect costs</v>
          </cell>
        </row>
        <row r="8">
          <cell r="I8" t="str">
            <v>4.1
Salaries</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2"/>
  <sheetViews>
    <sheetView zoomScale="90" zoomScaleNormal="90" workbookViewId="0">
      <selection sqref="A1:P8"/>
    </sheetView>
  </sheetViews>
  <sheetFormatPr defaultColWidth="9.140625" defaultRowHeight="12.75" x14ac:dyDescent="0.2"/>
  <cols>
    <col min="1" max="16384" width="9.140625" style="279"/>
  </cols>
  <sheetData>
    <row r="1" spans="1:16" x14ac:dyDescent="0.2">
      <c r="A1" s="333"/>
      <c r="B1" s="333"/>
      <c r="C1" s="333"/>
      <c r="D1" s="333"/>
      <c r="E1" s="333"/>
      <c r="F1" s="333"/>
      <c r="G1" s="333"/>
      <c r="H1" s="333"/>
      <c r="I1" s="333"/>
      <c r="J1" s="333"/>
      <c r="K1" s="333"/>
      <c r="L1" s="333"/>
      <c r="M1" s="333"/>
      <c r="N1" s="333"/>
      <c r="O1" s="333"/>
      <c r="P1" s="333"/>
    </row>
    <row r="2" spans="1:16" x14ac:dyDescent="0.2">
      <c r="A2" s="333"/>
      <c r="B2" s="333"/>
      <c r="C2" s="333"/>
      <c r="D2" s="333"/>
      <c r="E2" s="333"/>
      <c r="F2" s="333"/>
      <c r="G2" s="333"/>
      <c r="H2" s="333"/>
      <c r="I2" s="333"/>
      <c r="J2" s="333"/>
      <c r="K2" s="333"/>
      <c r="L2" s="333"/>
      <c r="M2" s="333"/>
      <c r="N2" s="333"/>
      <c r="O2" s="333"/>
      <c r="P2" s="333"/>
    </row>
    <row r="3" spans="1:16" x14ac:dyDescent="0.2">
      <c r="A3" s="333"/>
      <c r="B3" s="333"/>
      <c r="C3" s="333"/>
      <c r="D3" s="333"/>
      <c r="E3" s="333"/>
      <c r="F3" s="333"/>
      <c r="G3" s="333"/>
      <c r="H3" s="333"/>
      <c r="I3" s="333"/>
      <c r="J3" s="333"/>
      <c r="K3" s="333"/>
      <c r="L3" s="333"/>
      <c r="M3" s="333"/>
      <c r="N3" s="333"/>
      <c r="O3" s="333"/>
      <c r="P3" s="333"/>
    </row>
    <row r="4" spans="1:16" x14ac:dyDescent="0.2">
      <c r="A4" s="333"/>
      <c r="B4" s="333"/>
      <c r="C4" s="333"/>
      <c r="D4" s="333"/>
      <c r="E4" s="333"/>
      <c r="F4" s="333"/>
      <c r="G4" s="333"/>
      <c r="H4" s="333"/>
      <c r="I4" s="333"/>
      <c r="J4" s="333"/>
      <c r="K4" s="333"/>
      <c r="L4" s="333"/>
      <c r="M4" s="333"/>
      <c r="N4" s="333"/>
      <c r="O4" s="333"/>
      <c r="P4" s="333"/>
    </row>
    <row r="5" spans="1:16" x14ac:dyDescent="0.2">
      <c r="A5" s="333"/>
      <c r="B5" s="333"/>
      <c r="C5" s="333"/>
      <c r="D5" s="333"/>
      <c r="E5" s="333"/>
      <c r="F5" s="333"/>
      <c r="G5" s="333"/>
      <c r="H5" s="333"/>
      <c r="I5" s="333"/>
      <c r="J5" s="333"/>
      <c r="K5" s="333"/>
      <c r="L5" s="333"/>
      <c r="M5" s="333"/>
      <c r="N5" s="333"/>
      <c r="O5" s="333"/>
      <c r="P5" s="333"/>
    </row>
    <row r="6" spans="1:16" x14ac:dyDescent="0.2">
      <c r="A6" s="333"/>
      <c r="B6" s="333"/>
      <c r="C6" s="333"/>
      <c r="D6" s="333"/>
      <c r="E6" s="333"/>
      <c r="F6" s="333"/>
      <c r="G6" s="333"/>
      <c r="H6" s="333"/>
      <c r="I6" s="333"/>
      <c r="J6" s="333"/>
      <c r="K6" s="333"/>
      <c r="L6" s="333"/>
      <c r="M6" s="333"/>
      <c r="N6" s="333"/>
      <c r="O6" s="333"/>
      <c r="P6" s="333"/>
    </row>
    <row r="7" spans="1:16" x14ac:dyDescent="0.2">
      <c r="A7" s="333"/>
      <c r="B7" s="333"/>
      <c r="C7" s="333"/>
      <c r="D7" s="333"/>
      <c r="E7" s="333"/>
      <c r="F7" s="333"/>
      <c r="G7" s="333"/>
      <c r="H7" s="333"/>
      <c r="I7" s="333"/>
      <c r="J7" s="333"/>
      <c r="K7" s="333"/>
      <c r="L7" s="333"/>
      <c r="M7" s="333"/>
      <c r="N7" s="333"/>
      <c r="O7" s="333"/>
      <c r="P7" s="333"/>
    </row>
    <row r="8" spans="1:16" s="92" customFormat="1" ht="11.45" customHeight="1" x14ac:dyDescent="0.2">
      <c r="A8" s="334"/>
      <c r="B8" s="334"/>
      <c r="C8" s="334"/>
      <c r="D8" s="334"/>
      <c r="E8" s="334"/>
      <c r="F8" s="334"/>
      <c r="G8" s="334"/>
      <c r="H8" s="334"/>
      <c r="I8" s="334"/>
      <c r="J8" s="334"/>
      <c r="K8" s="334"/>
      <c r="L8" s="334"/>
      <c r="M8" s="334"/>
      <c r="N8" s="334"/>
      <c r="O8" s="334"/>
      <c r="P8" s="334"/>
    </row>
    <row r="9" spans="1:16" s="92" customFormat="1" ht="27.6" customHeight="1" x14ac:dyDescent="0.2">
      <c r="A9" s="338" t="s">
        <v>169</v>
      </c>
      <c r="B9" s="339"/>
      <c r="C9" s="339"/>
      <c r="D9" s="339"/>
      <c r="E9" s="339"/>
      <c r="F9" s="339"/>
      <c r="G9" s="339"/>
      <c r="H9" s="339"/>
      <c r="I9" s="339"/>
      <c r="J9" s="339"/>
      <c r="K9" s="339"/>
      <c r="L9" s="339"/>
      <c r="M9" s="339"/>
      <c r="N9" s="339"/>
      <c r="O9" s="339"/>
      <c r="P9" s="340"/>
    </row>
    <row r="10" spans="1:16" s="92" customFormat="1" ht="22.9" customHeight="1" x14ac:dyDescent="0.2">
      <c r="A10" s="338" t="s">
        <v>170</v>
      </c>
      <c r="B10" s="339"/>
      <c r="C10" s="339"/>
      <c r="D10" s="339"/>
      <c r="E10" s="339"/>
      <c r="F10" s="339"/>
      <c r="G10" s="339"/>
      <c r="H10" s="339"/>
      <c r="I10" s="339"/>
      <c r="J10" s="339"/>
      <c r="K10" s="339"/>
      <c r="L10" s="339"/>
      <c r="M10" s="339"/>
      <c r="N10" s="339"/>
      <c r="O10" s="339"/>
      <c r="P10" s="340"/>
    </row>
    <row r="11" spans="1:16" s="293" customFormat="1" x14ac:dyDescent="0.2">
      <c r="A11" s="300"/>
      <c r="B11" s="300"/>
      <c r="C11" s="300"/>
      <c r="D11" s="300"/>
      <c r="E11" s="300"/>
      <c r="F11" s="300"/>
      <c r="G11" s="300"/>
      <c r="H11" s="300"/>
      <c r="I11" s="301"/>
      <c r="J11" s="301"/>
      <c r="K11" s="301"/>
      <c r="L11" s="301"/>
      <c r="M11" s="301"/>
      <c r="N11" s="301"/>
      <c r="O11" s="301"/>
      <c r="P11" s="301"/>
    </row>
    <row r="12" spans="1:16" s="294" customFormat="1" ht="168.75" customHeight="1" x14ac:dyDescent="0.2">
      <c r="A12" s="325" t="s">
        <v>158</v>
      </c>
      <c r="B12" s="326"/>
      <c r="C12" s="326"/>
      <c r="D12" s="326"/>
      <c r="E12" s="326"/>
      <c r="F12" s="326"/>
      <c r="G12" s="326"/>
      <c r="H12" s="326"/>
      <c r="I12" s="326"/>
      <c r="J12" s="326"/>
      <c r="K12" s="326"/>
      <c r="L12" s="326"/>
      <c r="M12" s="326"/>
      <c r="N12" s="326"/>
      <c r="O12" s="326"/>
      <c r="P12" s="327"/>
    </row>
    <row r="13" spans="1:16" s="295" customFormat="1" ht="209.25" customHeight="1" x14ac:dyDescent="0.2">
      <c r="A13" s="322" t="s">
        <v>168</v>
      </c>
      <c r="B13" s="331"/>
      <c r="C13" s="331"/>
      <c r="D13" s="331"/>
      <c r="E13" s="331"/>
      <c r="F13" s="331"/>
      <c r="G13" s="331"/>
      <c r="H13" s="331"/>
      <c r="I13" s="331"/>
      <c r="J13" s="331"/>
      <c r="K13" s="331"/>
      <c r="L13" s="331"/>
      <c r="M13" s="331"/>
      <c r="N13" s="331"/>
      <c r="O13" s="331"/>
      <c r="P13" s="332"/>
    </row>
    <row r="14" spans="1:16" s="295" customFormat="1" ht="21" customHeight="1" x14ac:dyDescent="0.2">
      <c r="A14" s="307" t="s">
        <v>153</v>
      </c>
      <c r="B14" s="308"/>
      <c r="C14" s="308"/>
      <c r="D14" s="308"/>
      <c r="E14" s="308"/>
      <c r="F14" s="308"/>
      <c r="G14" s="308"/>
      <c r="H14" s="308"/>
      <c r="I14" s="308"/>
      <c r="J14" s="308"/>
      <c r="K14" s="308"/>
      <c r="L14" s="308"/>
      <c r="M14" s="308"/>
      <c r="N14" s="308"/>
      <c r="O14" s="308"/>
      <c r="P14" s="309"/>
    </row>
    <row r="15" spans="1:16" s="295" customFormat="1" ht="222.75" customHeight="1" x14ac:dyDescent="0.2">
      <c r="A15" s="341" t="s">
        <v>156</v>
      </c>
      <c r="B15" s="342"/>
      <c r="C15" s="342"/>
      <c r="D15" s="342"/>
      <c r="E15" s="342"/>
      <c r="F15" s="342"/>
      <c r="G15" s="342"/>
      <c r="H15" s="342"/>
      <c r="I15" s="342"/>
      <c r="J15" s="342"/>
      <c r="K15" s="342"/>
      <c r="L15" s="342"/>
      <c r="M15" s="342"/>
      <c r="N15" s="342"/>
      <c r="O15" s="342"/>
      <c r="P15" s="343"/>
    </row>
    <row r="16" spans="1:16" s="296" customFormat="1" ht="134.25" customHeight="1" x14ac:dyDescent="0.2">
      <c r="A16" s="322" t="s">
        <v>165</v>
      </c>
      <c r="B16" s="323"/>
      <c r="C16" s="323"/>
      <c r="D16" s="323"/>
      <c r="E16" s="323"/>
      <c r="F16" s="323"/>
      <c r="G16" s="323"/>
      <c r="H16" s="323"/>
      <c r="I16" s="323"/>
      <c r="J16" s="323"/>
      <c r="K16" s="323"/>
      <c r="L16" s="323"/>
      <c r="M16" s="323"/>
      <c r="N16" s="323"/>
      <c r="O16" s="323"/>
      <c r="P16" s="324"/>
    </row>
    <row r="17" spans="1:16" s="296" customFormat="1" ht="73.5" customHeight="1" x14ac:dyDescent="0.2">
      <c r="A17" s="322" t="s">
        <v>159</v>
      </c>
      <c r="B17" s="323"/>
      <c r="C17" s="323"/>
      <c r="D17" s="323"/>
      <c r="E17" s="323"/>
      <c r="F17" s="323"/>
      <c r="G17" s="323"/>
      <c r="H17" s="323"/>
      <c r="I17" s="323"/>
      <c r="J17" s="323"/>
      <c r="K17" s="323"/>
      <c r="L17" s="323"/>
      <c r="M17" s="323"/>
      <c r="N17" s="323"/>
      <c r="O17" s="323"/>
      <c r="P17" s="324"/>
    </row>
    <row r="18" spans="1:16" s="296" customFormat="1" ht="56.25" customHeight="1" x14ac:dyDescent="0.2">
      <c r="A18" s="322" t="s">
        <v>154</v>
      </c>
      <c r="B18" s="323"/>
      <c r="C18" s="323"/>
      <c r="D18" s="323"/>
      <c r="E18" s="323"/>
      <c r="F18" s="323"/>
      <c r="G18" s="323"/>
      <c r="H18" s="323"/>
      <c r="I18" s="323"/>
      <c r="J18" s="323"/>
      <c r="K18" s="323"/>
      <c r="L18" s="323"/>
      <c r="M18" s="323"/>
      <c r="N18" s="323"/>
      <c r="O18" s="323"/>
      <c r="P18" s="324"/>
    </row>
    <row r="19" spans="1:16" s="296" customFormat="1" ht="91.5" customHeight="1" x14ac:dyDescent="0.2">
      <c r="A19" s="322" t="s">
        <v>166</v>
      </c>
      <c r="B19" s="323"/>
      <c r="C19" s="323"/>
      <c r="D19" s="323"/>
      <c r="E19" s="323"/>
      <c r="F19" s="323"/>
      <c r="G19" s="323"/>
      <c r="H19" s="323"/>
      <c r="I19" s="323"/>
      <c r="J19" s="323"/>
      <c r="K19" s="323"/>
      <c r="L19" s="323"/>
      <c r="M19" s="323"/>
      <c r="N19" s="323"/>
      <c r="O19" s="323"/>
      <c r="P19" s="324"/>
    </row>
    <row r="20" spans="1:16" s="296" customFormat="1" ht="51" customHeight="1" x14ac:dyDescent="0.2">
      <c r="A20" s="322" t="s">
        <v>155</v>
      </c>
      <c r="B20" s="323"/>
      <c r="C20" s="323"/>
      <c r="D20" s="323"/>
      <c r="E20" s="323"/>
      <c r="F20" s="323"/>
      <c r="G20" s="323"/>
      <c r="H20" s="323"/>
      <c r="I20" s="323"/>
      <c r="J20" s="323"/>
      <c r="K20" s="323"/>
      <c r="L20" s="323"/>
      <c r="M20" s="323"/>
      <c r="N20" s="323"/>
      <c r="O20" s="323"/>
      <c r="P20" s="324"/>
    </row>
    <row r="21" spans="1:16" s="296" customFormat="1" ht="66.599999999999994" customHeight="1" x14ac:dyDescent="0.2">
      <c r="A21" s="335" t="s">
        <v>167</v>
      </c>
      <c r="B21" s="336"/>
      <c r="C21" s="336"/>
      <c r="D21" s="336"/>
      <c r="E21" s="336"/>
      <c r="F21" s="336"/>
      <c r="G21" s="336"/>
      <c r="H21" s="336"/>
      <c r="I21" s="336"/>
      <c r="J21" s="336"/>
      <c r="K21" s="336"/>
      <c r="L21" s="336"/>
      <c r="M21" s="336"/>
      <c r="N21" s="336"/>
      <c r="O21" s="336"/>
      <c r="P21" s="337"/>
    </row>
    <row r="22" spans="1:16" s="294" customFormat="1" ht="192.75" customHeight="1" x14ac:dyDescent="0.2">
      <c r="A22" s="328" t="s">
        <v>163</v>
      </c>
      <c r="B22" s="329"/>
      <c r="C22" s="329"/>
      <c r="D22" s="329"/>
      <c r="E22" s="329"/>
      <c r="F22" s="329"/>
      <c r="G22" s="329"/>
      <c r="H22" s="329"/>
      <c r="I22" s="329"/>
      <c r="J22" s="329"/>
      <c r="K22" s="329"/>
      <c r="L22" s="329"/>
      <c r="M22" s="329"/>
      <c r="N22" s="329"/>
      <c r="O22" s="329"/>
      <c r="P22" s="330"/>
    </row>
  </sheetData>
  <sheetProtection algorithmName="SHA-512" hashValue="5r5Yk0H3qP/lovoAtWkRPab+VAtrNIP1D794RV8WmO1Ou8z2TzF2hu1WAIpLLdg6BDrP1FKJeRROwcbBxt35Jg==" saltValue="mZBkwdvhN355S0VymQSkrQ==" spinCount="100000" sheet="1" objects="1" scenarios="1"/>
  <mergeCells count="13">
    <mergeCell ref="A16:P16"/>
    <mergeCell ref="A12:P12"/>
    <mergeCell ref="A22:P22"/>
    <mergeCell ref="A13:P13"/>
    <mergeCell ref="A1:P8"/>
    <mergeCell ref="A21:P21"/>
    <mergeCell ref="A10:P10"/>
    <mergeCell ref="A17:P17"/>
    <mergeCell ref="A18:P18"/>
    <mergeCell ref="A19:P19"/>
    <mergeCell ref="A20:P20"/>
    <mergeCell ref="A15:P15"/>
    <mergeCell ref="A9:P9"/>
  </mergeCells>
  <pageMargins left="0.7" right="0.7" top="0.75" bottom="0.75" header="0.3" footer="0.3"/>
  <pageSetup paperSize="9" orientation="portrait" verticalDpi="9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98" activePane="bottomRight" state="frozen"/>
      <selection sqref="A1:L1"/>
      <selection pane="topRight" sqref="A1:L1"/>
      <selection pane="bottomLeft" sqref="A1:L1"/>
      <selection pane="bottomRight" activeCell="K133" sqref="K133"/>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177</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49.9"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149</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29"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190"/>
    </row>
    <row r="50" spans="1:17" s="29" customFormat="1" ht="15.75" x14ac:dyDescent="0.2">
      <c r="A50" s="2"/>
      <c r="B50" s="455"/>
      <c r="C50" s="456"/>
      <c r="D50" s="456"/>
      <c r="E50" s="456"/>
      <c r="F50" s="456"/>
      <c r="G50" s="457"/>
      <c r="H50" s="156"/>
      <c r="I50" s="156"/>
      <c r="J50" s="151"/>
      <c r="K50" s="245"/>
      <c r="L50" s="152"/>
      <c r="M50" s="26"/>
      <c r="N50" s="218">
        <f t="shared" si="0"/>
        <v>0</v>
      </c>
      <c r="O50" s="234"/>
      <c r="P50" s="192">
        <f t="shared" si="2"/>
        <v>0</v>
      </c>
      <c r="Q50" s="219"/>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150</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63"/>
      <c r="I154" s="163"/>
      <c r="J154" s="151"/>
      <c r="K154" s="164"/>
      <c r="L154" s="165"/>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s="45"/>
      <c r="K156" s="45"/>
      <c r="L156" s="45"/>
      <c r="M156" s="45"/>
    </row>
    <row r="157" spans="1:17" ht="18" x14ac:dyDescent="0.25">
      <c r="A157" s="60"/>
      <c r="B157" s="65"/>
      <c r="C157" s="61"/>
      <c r="D157" s="61"/>
      <c r="E157" s="61"/>
      <c r="F157" s="62"/>
      <c r="G157" s="61"/>
      <c r="H157" s="61"/>
      <c r="I157" s="61"/>
      <c r="J157" s="45"/>
      <c r="K157" s="45"/>
      <c r="L157" s="45"/>
      <c r="M157" s="45"/>
    </row>
    <row r="158" spans="1:17" ht="22.5" x14ac:dyDescent="0.3">
      <c r="A158" s="64"/>
      <c r="C158" s="65"/>
      <c r="D158" s="66"/>
      <c r="E158" s="515"/>
      <c r="F158" s="515"/>
      <c r="G158" s="515"/>
      <c r="H158" s="515"/>
      <c r="I158" s="515"/>
      <c r="J158" s="45"/>
      <c r="K158" s="45"/>
      <c r="L158" s="45"/>
      <c r="M158" s="45"/>
    </row>
    <row r="159" spans="1:17" customFormat="1" ht="30" customHeight="1" x14ac:dyDescent="0.2">
      <c r="A159" s="370" t="s">
        <v>91</v>
      </c>
      <c r="B159" s="513"/>
      <c r="C159" s="513"/>
      <c r="D159" s="513"/>
      <c r="E159" s="513"/>
      <c r="F159" s="513"/>
      <c r="G159" s="514"/>
      <c r="J159" s="45"/>
      <c r="K159" s="45"/>
      <c r="L159" s="45"/>
      <c r="M159" s="45"/>
    </row>
    <row r="160" spans="1:17" s="45" customFormat="1" ht="18.75" thickBot="1" x14ac:dyDescent="0.25">
      <c r="A160" s="43"/>
      <c r="B160" s="44"/>
      <c r="C160" s="44"/>
      <c r="D160" s="44"/>
      <c r="E160" s="44"/>
      <c r="F160" s="44"/>
      <c r="G160" s="44"/>
      <c r="I160" s="46"/>
      <c r="N160" s="224"/>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2"/>
    </row>
    <row r="173" spans="1:13" ht="18" x14ac:dyDescent="0.25">
      <c r="A173" s="60"/>
      <c r="B173" s="65" t="s">
        <v>68</v>
      </c>
      <c r="C173" s="61"/>
      <c r="D173" s="61"/>
      <c r="E173" s="61"/>
      <c r="F173" s="62"/>
      <c r="G173" s="61"/>
      <c r="H173" s="61"/>
      <c r="I173" s="61"/>
      <c r="J173" s="62"/>
      <c r="K173" s="62"/>
      <c r="L173" s="62"/>
      <c r="M173" s="73"/>
    </row>
    <row r="174" spans="1:13" ht="22.5" x14ac:dyDescent="0.3">
      <c r="A174" s="64"/>
      <c r="C174" s="65"/>
      <c r="D174" s="66" t="s">
        <v>69</v>
      </c>
      <c r="E174" s="515" t="s">
        <v>70</v>
      </c>
      <c r="F174" s="515"/>
      <c r="G174" s="515"/>
      <c r="H174" s="515"/>
      <c r="I174" s="515"/>
      <c r="J174" s="62"/>
      <c r="K174" s="62"/>
      <c r="L174" s="62"/>
      <c r="M174" s="73"/>
    </row>
    <row r="175" spans="1:13" ht="18" x14ac:dyDescent="0.25">
      <c r="A175" s="60"/>
      <c r="B175" s="67"/>
      <c r="C175" s="67"/>
      <c r="D175" s="67"/>
      <c r="E175" s="67"/>
      <c r="F175" s="67"/>
      <c r="G175" s="67"/>
      <c r="H175" s="67"/>
      <c r="I175" s="67"/>
      <c r="J175" s="62"/>
      <c r="K175" s="62"/>
      <c r="L175" s="62"/>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L182" s="62"/>
    </row>
    <row r="183" spans="1:12" ht="18" x14ac:dyDescent="0.25">
      <c r="A183" s="68"/>
      <c r="B183" s="506" t="s">
        <v>71</v>
      </c>
      <c r="C183" s="507" t="s">
        <v>132</v>
      </c>
      <c r="D183" s="507"/>
      <c r="E183" s="508"/>
      <c r="F183" s="508"/>
      <c r="G183" s="508"/>
      <c r="H183" s="508"/>
      <c r="I183" s="508"/>
      <c r="J183" s="509"/>
      <c r="K183" s="509"/>
      <c r="L183" s="62"/>
    </row>
    <row r="184" spans="1:12" x14ac:dyDescent="0.2">
      <c r="B184" s="506"/>
      <c r="C184" s="507"/>
      <c r="D184" s="507"/>
      <c r="E184" s="508"/>
      <c r="F184" s="508"/>
      <c r="G184" s="508"/>
      <c r="H184" s="508"/>
      <c r="I184" s="508"/>
      <c r="J184" s="509"/>
      <c r="K184" s="509"/>
    </row>
    <row r="185" spans="1:12" x14ac:dyDescent="0.2">
      <c r="B185" s="506"/>
      <c r="C185" s="507"/>
      <c r="D185" s="507"/>
      <c r="E185" s="508"/>
      <c r="F185" s="508"/>
      <c r="G185" s="508"/>
      <c r="H185" s="508"/>
      <c r="I185" s="508"/>
      <c r="J185" s="509"/>
      <c r="K185" s="509"/>
    </row>
  </sheetData>
  <sheetProtection algorithmName="SHA-512" hashValue="T32f+fISrrRm+MbC7T1WFHs0FMxoRsYX3Nno9EuNruFpUhNQlowHxH/o2WW0dmKsaMXfwoRo0OYizy71gH4tBQ==" saltValue="pCAOxCP9jVoLrGdaM/A7BA=="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75:XFD78 R9:XFD11 R14:XFD16 R19:XFD21 R67:XFD67 R69:XFD73 R80:XFD82 R85:XFD86 A10:I34 R23:XFD25 R27:XFD29 R32:XFD48 A89:I108 A119:I120 A110:I115 L89:L108 L57:L86 L10:L34 R88:XFD90 L36:L55 R50:XFD62 A36:I55" name="Plage2"/>
    <protectedRange sqref="J154:K154 J10:J34 J89:J108 J131:J151 J36:K55 J57:K86 J110:K129"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1"/>
    <protectedRange sqref="O75:O78 O14:O16 O19:O21 O67 O69:O73 O80:O82 O85:O86 O23:O25 O27:O29 M110:M115 M119:M120 M89:M108 M57:M86 M10:M34 P37:P55 O32:O34 O36:Q36 P35:Q35 O57:Q57 P56:Q56 O9:Q10 O88:Q89 Q14:Q16 Q19:Q21 Q23:Q25 Q27:Q29 O11 Q11 Q32:Q34 P11:P34 Q37:Q48 Q75:Q78 Q67 Q69:Q73 Q80:Q82 Q85:Q86 O58:O62 Q58:Q62 P58:P86 O90 Q90 P90:P108 M36:M55 Q50:Q55 O50:O55 O37:O48" name="Plage2_2"/>
    <protectedRange sqref="M153:M154" name="Plage3_1_1"/>
    <protectedRange sqref="B154:G154" name="Plage3_2"/>
  </protectedRanges>
  <dataConsolidate link="1"/>
  <mergeCells count="179">
    <mergeCell ref="C169:G169"/>
    <mergeCell ref="C171:G171"/>
    <mergeCell ref="E174:I174"/>
    <mergeCell ref="B176:B178"/>
    <mergeCell ref="C176:K178"/>
    <mergeCell ref="B37:G37"/>
    <mergeCell ref="B26:G26"/>
    <mergeCell ref="B27:G27"/>
    <mergeCell ref="B28:G28"/>
    <mergeCell ref="B29:G29"/>
    <mergeCell ref="B30:G30"/>
    <mergeCell ref="B31:G31"/>
    <mergeCell ref="B43:G43"/>
    <mergeCell ref="B44:G44"/>
    <mergeCell ref="B46:G46"/>
    <mergeCell ref="B47:G47"/>
    <mergeCell ref="B48:G48"/>
    <mergeCell ref="B49:G49"/>
    <mergeCell ref="B38:G38"/>
    <mergeCell ref="B52:G52"/>
    <mergeCell ref="B53:G53"/>
    <mergeCell ref="B54:G54"/>
    <mergeCell ref="B55:G55"/>
    <mergeCell ref="B68:G68"/>
    <mergeCell ref="E180:I180"/>
    <mergeCell ref="E181:I181"/>
    <mergeCell ref="B183:B185"/>
    <mergeCell ref="C183:K185"/>
    <mergeCell ref="B8:G8"/>
    <mergeCell ref="M5:M7"/>
    <mergeCell ref="N5:N7"/>
    <mergeCell ref="O5:O7"/>
    <mergeCell ref="P5:P7"/>
    <mergeCell ref="B13:G13"/>
    <mergeCell ref="B20:G20"/>
    <mergeCell ref="B21:G21"/>
    <mergeCell ref="B22:G22"/>
    <mergeCell ref="B23:G23"/>
    <mergeCell ref="B24:G24"/>
    <mergeCell ref="B25:G25"/>
    <mergeCell ref="B17:G17"/>
    <mergeCell ref="B18:G18"/>
    <mergeCell ref="B19:G19"/>
    <mergeCell ref="B32:G32"/>
    <mergeCell ref="B33:G33"/>
    <mergeCell ref="B34:G34"/>
    <mergeCell ref="B35:G35"/>
    <mergeCell ref="B36:G36"/>
    <mergeCell ref="Q5:Q7"/>
    <mergeCell ref="A159:G159"/>
    <mergeCell ref="C161:G161"/>
    <mergeCell ref="C163:G163"/>
    <mergeCell ref="B14:G14"/>
    <mergeCell ref="B15:G15"/>
    <mergeCell ref="B16:G16"/>
    <mergeCell ref="B9:G9"/>
    <mergeCell ref="B10:G10"/>
    <mergeCell ref="B11:G11"/>
    <mergeCell ref="B12:G12"/>
    <mergeCell ref="B39:G39"/>
    <mergeCell ref="B40:G40"/>
    <mergeCell ref="B41:G41"/>
    <mergeCell ref="B42:G42"/>
    <mergeCell ref="B56:G56"/>
    <mergeCell ref="B57:G57"/>
    <mergeCell ref="B58:G58"/>
    <mergeCell ref="B59:G59"/>
    <mergeCell ref="B60:G60"/>
    <mergeCell ref="B45:G45"/>
    <mergeCell ref="B61:G61"/>
    <mergeCell ref="B50:G50"/>
    <mergeCell ref="B51:G51"/>
    <mergeCell ref="A1:L1"/>
    <mergeCell ref="A2:F2"/>
    <mergeCell ref="G2:L2"/>
    <mergeCell ref="A3:F3"/>
    <mergeCell ref="G3:L3"/>
    <mergeCell ref="A4:F4"/>
    <mergeCell ref="H5:H7"/>
    <mergeCell ref="I5:I7"/>
    <mergeCell ref="J5:J6"/>
    <mergeCell ref="K5:K6"/>
    <mergeCell ref="L5:L7"/>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1:G91"/>
    <mergeCell ref="B92:G92"/>
    <mergeCell ref="B93:G93"/>
    <mergeCell ref="B94:G94"/>
    <mergeCell ref="B95:G95"/>
    <mergeCell ref="B96:G96"/>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51:G151"/>
    <mergeCell ref="B152:H152"/>
    <mergeCell ref="B153:G153"/>
    <mergeCell ref="B154:G154"/>
    <mergeCell ref="B155:I155"/>
    <mergeCell ref="E158:I158"/>
    <mergeCell ref="C167:G167"/>
    <mergeCell ref="B145:G145"/>
    <mergeCell ref="B146:G146"/>
    <mergeCell ref="B147:G147"/>
    <mergeCell ref="B148:G148"/>
    <mergeCell ref="B149:G149"/>
    <mergeCell ref="B150:G150"/>
    <mergeCell ref="C165:G165"/>
  </mergeCells>
  <conditionalFormatting sqref="E162:G162 E170:G170">
    <cfRule type="cellIs" dxfId="25" priority="4" stopIfTrue="1" operator="equal">
      <formula>"ERROR"</formula>
    </cfRule>
  </conditionalFormatting>
  <conditionalFormatting sqref="E164:G164 E166:G166 E168:G168">
    <cfRule type="cellIs" dxfId="24" priority="3" stopIfTrue="1" operator="equal">
      <formula>"ERROR"</formula>
    </cfRule>
  </conditionalFormatting>
  <conditionalFormatting sqref="A159">
    <cfRule type="cellIs" dxfId="23" priority="2" stopIfTrue="1" operator="equal">
      <formula>"ERROR"</formula>
    </cfRule>
  </conditionalFormatting>
  <dataValidations count="3">
    <dataValidation type="list" allowBlank="1" showInputMessage="1" showErrorMessage="1" sqref="K131:K151 M57:M86 M10:M34 M89:M108 M110:M129 M131:M151 M153 M36:M55">
      <formula1>"Yes, No"</formula1>
    </dataValidation>
    <dataValidation type="list" allowBlank="1" showInputMessage="1" showErrorMessage="1" sqref="K57:K86 K110:K129 K36:K55 K10:K34 K89:K108">
      <formula1>"Yes,No"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94" activePane="bottomRight" state="frozen"/>
      <selection sqref="A1:L1"/>
      <selection pane="topRight" sqref="A1:L1"/>
      <selection pane="bottomLeft" sqref="A1:L1"/>
      <selection pane="bottomRight" activeCell="K131" sqref="K131"/>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178</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48.6"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 t="shared" ref="P10:P34" si="1">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si="1"/>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ht="21.75" customHeigh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ht="21.75" customHeigh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ht="21.75" customHeigh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ht="21.75" customHeigh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ht="21.75" customHeigh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ht="21.75" customHeigh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21.75" customHeight="1"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21.75" customHeight="1"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ht="21.75" customHeigh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21.75" customHeight="1"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ht="21.75" customHeigh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21.75" customHeight="1"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ht="21.75" customHeigh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ht="21.75" customHeigh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ht="21.75" customHeigh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ht="21.75" customHeigh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ht="21.75" customHeigh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21.75" customHeight="1"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ht="21.75" customHeigh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ht="21.75" customHeigh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ht="21.75" customHeigh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ht="21.75" customHeigh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21.75" customHeight="1"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ht="21.75" customHeigh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ht="21.75" customHeigh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ht="21.75" customHeigh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21.75" customHeight="1"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21.75" customHeight="1"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ht="21.75" customHeigh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ht="21.75" customHeigh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51"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 t="shared" si="5"/>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si="5"/>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5"/>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5"/>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5"/>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5"/>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5"/>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5"/>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5"/>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5"/>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5"/>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5"/>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5"/>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5"/>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5"/>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5"/>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5"/>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5"/>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5"/>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5"/>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 t="shared" si="5"/>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si="5"/>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6">IF(M133="Yes",J133,0)</f>
        <v>0</v>
      </c>
      <c r="O133" s="234"/>
      <c r="P133" s="190">
        <f t="shared" si="5"/>
        <v>0</v>
      </c>
      <c r="Q133" s="190"/>
    </row>
    <row r="134" spans="1:18" s="29" customFormat="1" x14ac:dyDescent="0.2">
      <c r="A134" s="2"/>
      <c r="B134" s="455"/>
      <c r="C134" s="456"/>
      <c r="D134" s="456"/>
      <c r="E134" s="456"/>
      <c r="F134" s="456"/>
      <c r="G134" s="457"/>
      <c r="H134" s="155"/>
      <c r="I134" s="155"/>
      <c r="J134" s="151"/>
      <c r="K134" s="152"/>
      <c r="L134" s="152"/>
      <c r="M134" s="26"/>
      <c r="N134" s="218">
        <f t="shared" si="6"/>
        <v>0</v>
      </c>
      <c r="O134" s="234"/>
      <c r="P134" s="190">
        <f t="shared" si="5"/>
        <v>0</v>
      </c>
      <c r="Q134" s="190"/>
    </row>
    <row r="135" spans="1:18" s="29" customFormat="1" x14ac:dyDescent="0.2">
      <c r="A135" s="2"/>
      <c r="B135" s="455"/>
      <c r="C135" s="456"/>
      <c r="D135" s="456"/>
      <c r="E135" s="456"/>
      <c r="F135" s="456"/>
      <c r="G135" s="457"/>
      <c r="H135" s="155"/>
      <c r="I135" s="155"/>
      <c r="J135" s="151"/>
      <c r="K135" s="152"/>
      <c r="L135" s="152"/>
      <c r="M135" s="26"/>
      <c r="N135" s="218">
        <f t="shared" si="6"/>
        <v>0</v>
      </c>
      <c r="O135" s="234"/>
      <c r="P135" s="190">
        <f t="shared" si="5"/>
        <v>0</v>
      </c>
      <c r="Q135" s="190"/>
    </row>
    <row r="136" spans="1:18" s="28" customFormat="1" ht="15.75" x14ac:dyDescent="0.2">
      <c r="A136" s="2"/>
      <c r="B136" s="455"/>
      <c r="C136" s="456"/>
      <c r="D136" s="456"/>
      <c r="E136" s="456"/>
      <c r="F136" s="456"/>
      <c r="G136" s="457"/>
      <c r="H136" s="155"/>
      <c r="I136" s="155"/>
      <c r="J136" s="151"/>
      <c r="K136" s="152"/>
      <c r="L136" s="152"/>
      <c r="M136" s="26"/>
      <c r="N136" s="218">
        <f t="shared" si="6"/>
        <v>0</v>
      </c>
      <c r="O136" s="234"/>
      <c r="P136" s="190">
        <f t="shared" si="5"/>
        <v>0</v>
      </c>
      <c r="Q136" s="219"/>
    </row>
    <row r="137" spans="1:18" s="37" customFormat="1" ht="15.75" x14ac:dyDescent="0.2">
      <c r="A137" s="2"/>
      <c r="B137" s="455"/>
      <c r="C137" s="456"/>
      <c r="D137" s="456"/>
      <c r="E137" s="456"/>
      <c r="F137" s="456"/>
      <c r="G137" s="457"/>
      <c r="H137" s="155"/>
      <c r="I137" s="155"/>
      <c r="J137" s="151"/>
      <c r="K137" s="152"/>
      <c r="L137" s="152"/>
      <c r="M137" s="26"/>
      <c r="N137" s="218">
        <f t="shared" si="6"/>
        <v>0</v>
      </c>
      <c r="O137" s="234"/>
      <c r="P137" s="190">
        <f t="shared" si="5"/>
        <v>0</v>
      </c>
      <c r="Q137" s="219"/>
    </row>
    <row r="138" spans="1:18" s="29" customFormat="1" x14ac:dyDescent="0.2">
      <c r="A138" s="2"/>
      <c r="B138" s="455"/>
      <c r="C138" s="456"/>
      <c r="D138" s="456"/>
      <c r="E138" s="456"/>
      <c r="F138" s="456"/>
      <c r="G138" s="457"/>
      <c r="H138" s="155"/>
      <c r="I138" s="155"/>
      <c r="J138" s="151"/>
      <c r="K138" s="152"/>
      <c r="L138" s="152"/>
      <c r="M138" s="26"/>
      <c r="N138" s="218">
        <f t="shared" si="6"/>
        <v>0</v>
      </c>
      <c r="O138" s="234"/>
      <c r="P138" s="190">
        <f t="shared" si="5"/>
        <v>0</v>
      </c>
      <c r="Q138" s="190"/>
    </row>
    <row r="139" spans="1:18" s="29" customFormat="1" x14ac:dyDescent="0.2">
      <c r="A139" s="2"/>
      <c r="B139" s="455"/>
      <c r="C139" s="456"/>
      <c r="D139" s="456"/>
      <c r="E139" s="456"/>
      <c r="F139" s="456"/>
      <c r="G139" s="457"/>
      <c r="H139" s="155"/>
      <c r="I139" s="155"/>
      <c r="J139" s="151"/>
      <c r="K139" s="152"/>
      <c r="L139" s="152"/>
      <c r="M139" s="26"/>
      <c r="N139" s="218">
        <f t="shared" si="6"/>
        <v>0</v>
      </c>
      <c r="O139" s="234"/>
      <c r="P139" s="190">
        <f t="shared" si="5"/>
        <v>0</v>
      </c>
      <c r="Q139" s="190"/>
    </row>
    <row r="140" spans="1:18" s="28" customFormat="1" ht="15.75" x14ac:dyDescent="0.2">
      <c r="A140" s="2"/>
      <c r="B140" s="455"/>
      <c r="C140" s="456"/>
      <c r="D140" s="456"/>
      <c r="E140" s="456"/>
      <c r="F140" s="456"/>
      <c r="G140" s="457"/>
      <c r="H140" s="155"/>
      <c r="I140" s="155"/>
      <c r="J140" s="151"/>
      <c r="K140" s="152"/>
      <c r="L140" s="152"/>
      <c r="M140" s="26"/>
      <c r="N140" s="218">
        <f t="shared" si="6"/>
        <v>0</v>
      </c>
      <c r="O140" s="234"/>
      <c r="P140" s="190">
        <f t="shared" si="5"/>
        <v>0</v>
      </c>
      <c r="Q140" s="219"/>
    </row>
    <row r="141" spans="1:18" s="37" customFormat="1" ht="15.75" x14ac:dyDescent="0.2">
      <c r="A141" s="2"/>
      <c r="B141" s="455"/>
      <c r="C141" s="456"/>
      <c r="D141" s="456"/>
      <c r="E141" s="456"/>
      <c r="F141" s="456"/>
      <c r="G141" s="457"/>
      <c r="H141" s="155"/>
      <c r="I141" s="155"/>
      <c r="J141" s="151"/>
      <c r="K141" s="152"/>
      <c r="L141" s="152"/>
      <c r="M141" s="26"/>
      <c r="N141" s="218">
        <f t="shared" si="6"/>
        <v>0</v>
      </c>
      <c r="O141" s="234"/>
      <c r="P141" s="190">
        <f t="shared" si="5"/>
        <v>0</v>
      </c>
      <c r="Q141" s="219"/>
    </row>
    <row r="142" spans="1:18" s="13" customFormat="1" ht="18" x14ac:dyDescent="0.2">
      <c r="A142" s="2"/>
      <c r="B142" s="455"/>
      <c r="C142" s="456"/>
      <c r="D142" s="456"/>
      <c r="E142" s="456"/>
      <c r="F142" s="456"/>
      <c r="G142" s="457"/>
      <c r="H142" s="155"/>
      <c r="I142" s="155"/>
      <c r="J142" s="151"/>
      <c r="K142" s="152"/>
      <c r="L142" s="152"/>
      <c r="M142" s="26"/>
      <c r="N142" s="218">
        <f t="shared" si="6"/>
        <v>0</v>
      </c>
      <c r="O142" s="234"/>
      <c r="P142" s="190">
        <f t="shared" si="5"/>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6"/>
        <v>0</v>
      </c>
      <c r="O143" s="234"/>
      <c r="P143" s="190">
        <f t="shared" si="5"/>
        <v>0</v>
      </c>
      <c r="Q143" s="223"/>
      <c r="R143" s="14"/>
    </row>
    <row r="144" spans="1:18" x14ac:dyDescent="0.2">
      <c r="A144" s="2"/>
      <c r="B144" s="455"/>
      <c r="C144" s="456"/>
      <c r="D144" s="456"/>
      <c r="E144" s="456"/>
      <c r="F144" s="456"/>
      <c r="G144" s="457"/>
      <c r="H144" s="155"/>
      <c r="I144" s="155"/>
      <c r="J144" s="151"/>
      <c r="K144" s="152"/>
      <c r="L144" s="152"/>
      <c r="M144" s="26"/>
      <c r="N144" s="218">
        <f t="shared" si="6"/>
        <v>0</v>
      </c>
      <c r="O144" s="234"/>
      <c r="P144" s="190">
        <f t="shared" si="5"/>
        <v>0</v>
      </c>
      <c r="Q144" s="224"/>
    </row>
    <row r="145" spans="1:17" x14ac:dyDescent="0.2">
      <c r="A145" s="2"/>
      <c r="B145" s="455"/>
      <c r="C145" s="456"/>
      <c r="D145" s="456"/>
      <c r="E145" s="456"/>
      <c r="F145" s="456"/>
      <c r="G145" s="457"/>
      <c r="H145" s="155"/>
      <c r="I145" s="155"/>
      <c r="J145" s="151"/>
      <c r="K145" s="152"/>
      <c r="L145" s="152"/>
      <c r="M145" s="26"/>
      <c r="N145" s="218">
        <f t="shared" si="6"/>
        <v>0</v>
      </c>
      <c r="O145" s="234"/>
      <c r="P145" s="190">
        <f t="shared" si="5"/>
        <v>0</v>
      </c>
      <c r="Q145" s="224"/>
    </row>
    <row r="146" spans="1:17" x14ac:dyDescent="0.2">
      <c r="A146" s="2"/>
      <c r="B146" s="455"/>
      <c r="C146" s="456"/>
      <c r="D146" s="456"/>
      <c r="E146" s="456"/>
      <c r="F146" s="456"/>
      <c r="G146" s="457"/>
      <c r="H146" s="155"/>
      <c r="I146" s="155"/>
      <c r="J146" s="151"/>
      <c r="K146" s="152"/>
      <c r="L146" s="152"/>
      <c r="M146" s="26"/>
      <c r="N146" s="218">
        <f t="shared" si="6"/>
        <v>0</v>
      </c>
      <c r="O146" s="234"/>
      <c r="P146" s="190">
        <f t="shared" si="5"/>
        <v>0</v>
      </c>
      <c r="Q146" s="224"/>
    </row>
    <row r="147" spans="1:17" x14ac:dyDescent="0.2">
      <c r="A147" s="2"/>
      <c r="B147" s="455"/>
      <c r="C147" s="456"/>
      <c r="D147" s="456"/>
      <c r="E147" s="456"/>
      <c r="F147" s="456"/>
      <c r="G147" s="457"/>
      <c r="H147" s="155"/>
      <c r="I147" s="155"/>
      <c r="J147" s="151"/>
      <c r="K147" s="152"/>
      <c r="L147" s="152"/>
      <c r="M147" s="26"/>
      <c r="N147" s="218">
        <f t="shared" si="6"/>
        <v>0</v>
      </c>
      <c r="O147" s="234"/>
      <c r="P147" s="190">
        <f t="shared" si="5"/>
        <v>0</v>
      </c>
      <c r="Q147" s="224"/>
    </row>
    <row r="148" spans="1:17" x14ac:dyDescent="0.2">
      <c r="A148" s="2"/>
      <c r="B148" s="455"/>
      <c r="C148" s="456"/>
      <c r="D148" s="456"/>
      <c r="E148" s="456"/>
      <c r="F148" s="456"/>
      <c r="G148" s="457"/>
      <c r="H148" s="155"/>
      <c r="I148" s="155"/>
      <c r="J148" s="151"/>
      <c r="K148" s="152"/>
      <c r="L148" s="152"/>
      <c r="M148" s="26"/>
      <c r="N148" s="218">
        <f t="shared" si="6"/>
        <v>0</v>
      </c>
      <c r="O148" s="234"/>
      <c r="P148" s="190">
        <f t="shared" si="5"/>
        <v>0</v>
      </c>
      <c r="Q148" s="224"/>
    </row>
    <row r="149" spans="1:17" x14ac:dyDescent="0.2">
      <c r="A149" s="2"/>
      <c r="B149" s="455"/>
      <c r="C149" s="456"/>
      <c r="D149" s="456"/>
      <c r="E149" s="456"/>
      <c r="F149" s="456"/>
      <c r="G149" s="457"/>
      <c r="H149" s="155"/>
      <c r="I149" s="155"/>
      <c r="J149" s="151"/>
      <c r="K149" s="152"/>
      <c r="L149" s="152"/>
      <c r="M149" s="26"/>
      <c r="N149" s="218">
        <f t="shared" si="6"/>
        <v>0</v>
      </c>
      <c r="O149" s="234"/>
      <c r="P149" s="190">
        <f t="shared" si="5"/>
        <v>0</v>
      </c>
      <c r="Q149" s="224"/>
    </row>
    <row r="150" spans="1:17" x14ac:dyDescent="0.2">
      <c r="A150" s="2"/>
      <c r="B150" s="455"/>
      <c r="C150" s="456"/>
      <c r="D150" s="456"/>
      <c r="E150" s="456"/>
      <c r="F150" s="456"/>
      <c r="G150" s="457"/>
      <c r="H150" s="155"/>
      <c r="I150" s="155"/>
      <c r="J150" s="151"/>
      <c r="K150" s="152"/>
      <c r="L150" s="152"/>
      <c r="M150" s="26"/>
      <c r="N150" s="218">
        <f t="shared" si="6"/>
        <v>0</v>
      </c>
      <c r="O150" s="234"/>
      <c r="P150" s="190">
        <f t="shared" si="5"/>
        <v>0</v>
      </c>
      <c r="Q150" s="224"/>
    </row>
    <row r="151" spans="1:17" x14ac:dyDescent="0.2">
      <c r="A151" s="2"/>
      <c r="B151" s="455"/>
      <c r="C151" s="456"/>
      <c r="D151" s="456"/>
      <c r="E151" s="456"/>
      <c r="F151" s="456"/>
      <c r="G151" s="457"/>
      <c r="H151" s="155"/>
      <c r="I151" s="155"/>
      <c r="J151" s="151"/>
      <c r="K151" s="152"/>
      <c r="L151" s="152"/>
      <c r="M151" s="26"/>
      <c r="N151" s="218">
        <f t="shared" si="6"/>
        <v>0</v>
      </c>
      <c r="O151" s="234"/>
      <c r="P151" s="190">
        <f t="shared" si="5"/>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152</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c r="K156"/>
      <c r="L156"/>
      <c r="M156"/>
    </row>
    <row r="157" spans="1:17" ht="18" x14ac:dyDescent="0.25">
      <c r="A157" s="60"/>
      <c r="B157" s="65"/>
      <c r="C157" s="61"/>
      <c r="D157" s="61"/>
      <c r="E157" s="61"/>
      <c r="F157" s="62"/>
      <c r="G157" s="61"/>
      <c r="H157" s="61"/>
      <c r="I157" s="61"/>
      <c r="J157"/>
      <c r="K157"/>
      <c r="L157"/>
      <c r="M157"/>
    </row>
    <row r="158" spans="1:17" ht="22.5" x14ac:dyDescent="0.3">
      <c r="A158" s="64"/>
      <c r="C158" s="65"/>
      <c r="D158" s="66"/>
      <c r="E158" s="515"/>
      <c r="F158" s="515"/>
      <c r="G158" s="515"/>
      <c r="H158" s="515"/>
      <c r="I158" s="515"/>
      <c r="J158"/>
      <c r="K158"/>
      <c r="L158"/>
      <c r="M158"/>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2"/>
    </row>
    <row r="173" spans="1:13" ht="18" x14ac:dyDescent="0.25">
      <c r="A173" s="60"/>
      <c r="B173" s="65" t="s">
        <v>68</v>
      </c>
      <c r="C173" s="61"/>
      <c r="D173" s="61"/>
      <c r="E173" s="61"/>
      <c r="F173" s="62"/>
      <c r="G173" s="61"/>
      <c r="H173" s="61"/>
      <c r="I173" s="61"/>
      <c r="J173" s="62"/>
      <c r="K173" s="62"/>
      <c r="L173" s="62"/>
      <c r="M173" s="73"/>
    </row>
    <row r="174" spans="1:13" ht="22.5" x14ac:dyDescent="0.3">
      <c r="A174" s="64"/>
      <c r="C174" s="65"/>
      <c r="D174" s="66" t="s">
        <v>69</v>
      </c>
      <c r="E174" s="515" t="s">
        <v>70</v>
      </c>
      <c r="F174" s="515"/>
      <c r="G174" s="515"/>
      <c r="H174" s="515"/>
      <c r="I174" s="515"/>
      <c r="J174" s="62"/>
      <c r="K174" s="62"/>
      <c r="L174" s="62"/>
      <c r="M174" s="73"/>
    </row>
    <row r="175" spans="1:13" ht="18" x14ac:dyDescent="0.25">
      <c r="A175" s="60"/>
      <c r="B175" s="67"/>
      <c r="C175" s="67"/>
      <c r="D175" s="67"/>
      <c r="E175" s="67"/>
      <c r="F175" s="67"/>
      <c r="G175" s="67"/>
      <c r="H175" s="67"/>
      <c r="I175" s="67"/>
      <c r="J175" s="62"/>
      <c r="K175" s="62"/>
      <c r="L175" s="62"/>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L182" s="62"/>
    </row>
    <row r="183" spans="1:12" ht="18" x14ac:dyDescent="0.25">
      <c r="A183" s="68"/>
      <c r="B183" s="506" t="s">
        <v>71</v>
      </c>
      <c r="C183" s="507" t="s">
        <v>132</v>
      </c>
      <c r="D183" s="507"/>
      <c r="E183" s="508"/>
      <c r="F183" s="508"/>
      <c r="G183" s="508"/>
      <c r="H183" s="508"/>
      <c r="I183" s="508"/>
      <c r="J183" s="509"/>
      <c r="K183" s="509"/>
      <c r="L183" s="62"/>
    </row>
    <row r="184" spans="1:12" x14ac:dyDescent="0.2">
      <c r="B184" s="506"/>
      <c r="C184" s="507"/>
      <c r="D184" s="507"/>
      <c r="E184" s="508"/>
      <c r="F184" s="508"/>
      <c r="G184" s="508"/>
      <c r="H184" s="508"/>
      <c r="I184" s="508"/>
      <c r="J184" s="509"/>
      <c r="K184" s="509"/>
    </row>
    <row r="185" spans="1:12" x14ac:dyDescent="0.2">
      <c r="B185" s="506"/>
      <c r="C185" s="507"/>
      <c r="D185" s="507"/>
      <c r="E185" s="508"/>
      <c r="F185" s="508"/>
      <c r="G185" s="508"/>
      <c r="H185" s="508"/>
      <c r="I185" s="508"/>
      <c r="J185" s="509"/>
      <c r="K185" s="509"/>
    </row>
  </sheetData>
  <sheetProtection algorithmName="SHA-512" hashValue="ihefA3J4QGjy4/VHeXdpAg42YW+NZuNMUTlX1XZeLHRYNjl4dVU5mvlcXVPTKNYSvZPX63eJss79E174z/QoSQ==" saltValue="FTtvzkrPxHGSFg6Lj42g+g=="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88:XFD90 R14:XFD16 R19:XFD21 R67:XFD67 R69:XFD73 R80:XFD82 R85:XFD86 A10:I34 R23:XFD25 R27:XFD29 R32:XFD40 A36:I55 A89:I108 A119:I120 A110:I115 L89:L108 L57:L86 L36:L55 L10:L34 R9:XFD11" name="Plage2"/>
    <protectedRange sqref="J154:K154 J10:J34 J89:J108 J131:J151 J110:K129 J36:K55 J57:K86" name="Plage2_1"/>
    <protectedRange sqref="O104:O105 O111:O113 O124:O126 O120:O122 O108:O109 O89:Q89 O98:O102 O94:O96 O115:O117 O138:O139 M131:M151 M114:M129 O128:O135 Q104:Q105 Q111:Q113 Q124:Q126 Q120:Q122 Q108:Q109 O90:O92 Q90:Q92 Q98:Q102 Q94:Q96 Q115:Q117 Q138:Q139 Q128:Q135 P90:P151" name="Plage3_1"/>
    <protectedRange sqref="O50:O55 O75:O78 O42:O48 O14:O16 O19:O21 O67 O69:O73 O80:O82 O85:O86 O23:O25 O27:O29 M110:M115 M119:M120 M89:M108 M57:M86 M36:M55 M10:M34 O9:O11 O32:O34 O36:Q36 P35:Q35 O57:Q57 P56:Q56 Q14:Q16 Q19:Q21 Q23:Q25 Q27:Q29 Q32:Q34 Q50:Q55 Q42:Q48 O37:O40 Q37:Q40 P37:P55 Q75:Q78 Q67 Q69:Q73 Q80:Q82 Q85:Q86 O58:O62 Q58:Q62 P58:P86 O90 Q90 P90:P151 O88:Q89 Q9:Q11" name="Plage2_2"/>
    <protectedRange sqref="M153:M154" name="Plage3_1_1"/>
    <protectedRange sqref="B154:G154" name="Plage3_2"/>
  </protectedRanges>
  <dataConsolidate link="1"/>
  <mergeCells count="179">
    <mergeCell ref="C169:G169"/>
    <mergeCell ref="C171:G171"/>
    <mergeCell ref="E174:I174"/>
    <mergeCell ref="B176:B178"/>
    <mergeCell ref="C176:K178"/>
    <mergeCell ref="B37:G37"/>
    <mergeCell ref="B26:G26"/>
    <mergeCell ref="B27:G27"/>
    <mergeCell ref="B28:G28"/>
    <mergeCell ref="B29:G29"/>
    <mergeCell ref="B30:G30"/>
    <mergeCell ref="B31:G31"/>
    <mergeCell ref="B44:G44"/>
    <mergeCell ref="B45:G45"/>
    <mergeCell ref="B46:G46"/>
    <mergeCell ref="B47:G47"/>
    <mergeCell ref="B48:G48"/>
    <mergeCell ref="B49:G49"/>
    <mergeCell ref="B38:G38"/>
    <mergeCell ref="B52:G52"/>
    <mergeCell ref="B53:G53"/>
    <mergeCell ref="B54:G54"/>
    <mergeCell ref="B55:G55"/>
    <mergeCell ref="B68:G68"/>
    <mergeCell ref="E180:I180"/>
    <mergeCell ref="E181:I181"/>
    <mergeCell ref="B183:B185"/>
    <mergeCell ref="C183:K185"/>
    <mergeCell ref="B8:G8"/>
    <mergeCell ref="M5:M7"/>
    <mergeCell ref="N5:N7"/>
    <mergeCell ref="O5:O7"/>
    <mergeCell ref="P5:P7"/>
    <mergeCell ref="B13:G13"/>
    <mergeCell ref="B20:G20"/>
    <mergeCell ref="B21:G21"/>
    <mergeCell ref="B22:G22"/>
    <mergeCell ref="B23:G23"/>
    <mergeCell ref="B24:G24"/>
    <mergeCell ref="B25:G25"/>
    <mergeCell ref="B17:G17"/>
    <mergeCell ref="B18:G18"/>
    <mergeCell ref="B19:G19"/>
    <mergeCell ref="B32:G32"/>
    <mergeCell ref="B33:G33"/>
    <mergeCell ref="B34:G34"/>
    <mergeCell ref="B35:G35"/>
    <mergeCell ref="B36:G36"/>
    <mergeCell ref="Q5:Q7"/>
    <mergeCell ref="A159:G159"/>
    <mergeCell ref="C161:G161"/>
    <mergeCell ref="C163:G163"/>
    <mergeCell ref="B14:G14"/>
    <mergeCell ref="B15:G15"/>
    <mergeCell ref="B16:G16"/>
    <mergeCell ref="B9:G9"/>
    <mergeCell ref="B10:G10"/>
    <mergeCell ref="B11:G11"/>
    <mergeCell ref="B12:G12"/>
    <mergeCell ref="B39:G39"/>
    <mergeCell ref="B40:G40"/>
    <mergeCell ref="B41:G41"/>
    <mergeCell ref="B42:G42"/>
    <mergeCell ref="B43:G43"/>
    <mergeCell ref="B56:G56"/>
    <mergeCell ref="B57:G57"/>
    <mergeCell ref="B58:G58"/>
    <mergeCell ref="B59:G59"/>
    <mergeCell ref="B60:G60"/>
    <mergeCell ref="B61:G61"/>
    <mergeCell ref="B50:G50"/>
    <mergeCell ref="B51:G51"/>
    <mergeCell ref="A1:L1"/>
    <mergeCell ref="A2:F2"/>
    <mergeCell ref="G2:L2"/>
    <mergeCell ref="A3:F3"/>
    <mergeCell ref="G3:L3"/>
    <mergeCell ref="A4:F4"/>
    <mergeCell ref="H5:H7"/>
    <mergeCell ref="I5:I7"/>
    <mergeCell ref="J5:J6"/>
    <mergeCell ref="K5:K6"/>
    <mergeCell ref="L5:L7"/>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1:G91"/>
    <mergeCell ref="B92:G92"/>
    <mergeCell ref="B93:G93"/>
    <mergeCell ref="B94:G94"/>
    <mergeCell ref="B95:G95"/>
    <mergeCell ref="B96:G96"/>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51:G151"/>
    <mergeCell ref="B152:H152"/>
    <mergeCell ref="B153:G153"/>
    <mergeCell ref="B154:G154"/>
    <mergeCell ref="B155:I155"/>
    <mergeCell ref="E158:I158"/>
    <mergeCell ref="C167:G167"/>
    <mergeCell ref="B145:G145"/>
    <mergeCell ref="B146:G146"/>
    <mergeCell ref="B147:G147"/>
    <mergeCell ref="B148:G148"/>
    <mergeCell ref="B149:G149"/>
    <mergeCell ref="B150:G150"/>
    <mergeCell ref="C165:G165"/>
  </mergeCells>
  <conditionalFormatting sqref="J153">
    <cfRule type="cellIs" dxfId="22" priority="5" operator="greaterThan">
      <formula>$J$152*0.07</formula>
    </cfRule>
  </conditionalFormatting>
  <conditionalFormatting sqref="E162:G162 E170:G170">
    <cfRule type="cellIs" dxfId="21" priority="4" stopIfTrue="1" operator="equal">
      <formula>"ERROR"</formula>
    </cfRule>
  </conditionalFormatting>
  <conditionalFormatting sqref="E164:G164 E166:G166 E168:G168">
    <cfRule type="cellIs" dxfId="20" priority="3" stopIfTrue="1" operator="equal">
      <formula>"ERROR"</formula>
    </cfRule>
  </conditionalFormatting>
  <conditionalFormatting sqref="A159">
    <cfRule type="cellIs" dxfId="19" priority="2" stopIfTrue="1" operator="equal">
      <formula>"ERROR"</formula>
    </cfRule>
  </conditionalFormatting>
  <dataValidations count="3">
    <dataValidation type="list" allowBlank="1" showInputMessage="1" showErrorMessage="1" sqref="K36:K55 K57:K86 K110:K129 K89:K108 K10:K34">
      <formula1>"Yes,No"</formula1>
    </dataValidation>
    <dataValidation type="list" allowBlank="1" showInputMessage="1" showErrorMessage="1" sqref="K131:K151 M57:M86 M10:M34 M89:M108 M110:M129 M131:M151 M36:M55 M153">
      <formula1>"Yes, 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6"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117" activePane="bottomRight" state="frozen"/>
      <selection sqref="A1:L1"/>
      <selection pane="topRight" sqref="A1:L1"/>
      <selection pane="bottomLeft" sqref="A1:L1"/>
      <selection pane="bottomRight" activeCell="J143" sqref="J143"/>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179</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57"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150</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s="45"/>
      <c r="K156" s="45"/>
      <c r="L156" s="45"/>
      <c r="M156" s="45"/>
    </row>
    <row r="157" spans="1:17" ht="18" x14ac:dyDescent="0.25">
      <c r="A157" s="60"/>
      <c r="B157" s="65"/>
      <c r="C157" s="61"/>
      <c r="D157" s="61"/>
      <c r="E157" s="61"/>
      <c r="F157" s="62"/>
      <c r="G157" s="61"/>
      <c r="H157" s="61"/>
      <c r="I157" s="61"/>
      <c r="J157" s="45"/>
      <c r="K157" s="45"/>
      <c r="L157" s="45"/>
      <c r="M157" s="45"/>
    </row>
    <row r="158" spans="1:17" ht="22.5" x14ac:dyDescent="0.3">
      <c r="A158" s="64"/>
      <c r="C158" s="65"/>
      <c r="D158" s="66"/>
      <c r="E158" s="515"/>
      <c r="F158" s="515"/>
      <c r="G158" s="515"/>
      <c r="H158" s="515"/>
      <c r="I158" s="515"/>
      <c r="J158" s="45"/>
      <c r="K158" s="45"/>
      <c r="L158" s="45"/>
      <c r="M158" s="45"/>
    </row>
    <row r="159" spans="1:17" customFormat="1" ht="30" customHeight="1" x14ac:dyDescent="0.2">
      <c r="A159" s="370" t="s">
        <v>91</v>
      </c>
      <c r="B159" s="513"/>
      <c r="C159" s="513"/>
      <c r="D159" s="513"/>
      <c r="E159" s="513"/>
      <c r="F159" s="513"/>
      <c r="G159" s="514"/>
      <c r="J159" s="45"/>
      <c r="K159" s="45"/>
      <c r="L159" s="45"/>
      <c r="M159" s="45"/>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2"/>
    </row>
    <row r="173" spans="1:13" ht="18" x14ac:dyDescent="0.25">
      <c r="A173" s="60"/>
      <c r="B173" s="65" t="s">
        <v>68</v>
      </c>
      <c r="C173" s="61"/>
      <c r="D173" s="61"/>
      <c r="E173" s="61"/>
      <c r="F173" s="62"/>
      <c r="G173" s="61"/>
      <c r="H173" s="61"/>
      <c r="I173" s="61"/>
      <c r="J173" s="62"/>
      <c r="K173" s="62"/>
      <c r="L173" s="62"/>
      <c r="M173" s="73"/>
    </row>
    <row r="174" spans="1:13" ht="22.5" x14ac:dyDescent="0.3">
      <c r="A174" s="64"/>
      <c r="C174" s="65"/>
      <c r="D174" s="66" t="s">
        <v>69</v>
      </c>
      <c r="E174" s="515" t="s">
        <v>70</v>
      </c>
      <c r="F174" s="515"/>
      <c r="G174" s="515"/>
      <c r="H174" s="515"/>
      <c r="I174" s="515"/>
      <c r="J174" s="62"/>
      <c r="K174" s="62"/>
      <c r="L174" s="62"/>
      <c r="M174" s="73"/>
    </row>
    <row r="175" spans="1:13" ht="18" x14ac:dyDescent="0.25">
      <c r="A175" s="60"/>
      <c r="B175" s="67"/>
      <c r="C175" s="67"/>
      <c r="D175" s="67"/>
      <c r="E175" s="67"/>
      <c r="F175" s="67"/>
      <c r="G175" s="67"/>
      <c r="H175" s="67"/>
      <c r="I175" s="67"/>
      <c r="J175" s="62"/>
      <c r="K175" s="62"/>
      <c r="L175" s="62"/>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L182" s="62"/>
    </row>
    <row r="183" spans="1:12" ht="18" x14ac:dyDescent="0.25">
      <c r="A183" s="68"/>
      <c r="B183" s="506" t="s">
        <v>71</v>
      </c>
      <c r="C183" s="507" t="s">
        <v>132</v>
      </c>
      <c r="D183" s="507"/>
      <c r="E183" s="508"/>
      <c r="F183" s="508"/>
      <c r="G183" s="508"/>
      <c r="H183" s="508"/>
      <c r="I183" s="508"/>
      <c r="J183" s="509"/>
      <c r="K183" s="509"/>
      <c r="L183" s="62"/>
    </row>
    <row r="184" spans="1:12" x14ac:dyDescent="0.2">
      <c r="B184" s="506"/>
      <c r="C184" s="507"/>
      <c r="D184" s="507"/>
      <c r="E184" s="508"/>
      <c r="F184" s="508"/>
      <c r="G184" s="508"/>
      <c r="H184" s="508"/>
      <c r="I184" s="508"/>
      <c r="J184" s="509"/>
      <c r="K184" s="509"/>
    </row>
    <row r="185" spans="1:12" x14ac:dyDescent="0.2">
      <c r="B185" s="506"/>
      <c r="C185" s="507"/>
      <c r="D185" s="507"/>
      <c r="E185" s="508"/>
      <c r="F185" s="508"/>
      <c r="G185" s="508"/>
      <c r="H185" s="508"/>
      <c r="I185" s="508"/>
      <c r="J185" s="509"/>
      <c r="K185" s="509"/>
    </row>
  </sheetData>
  <sheetProtection algorithmName="SHA-512" hashValue="H1SFW36Rg21hgFhj1pSXf2YD1aDy1fLsnfI3OyoTWFCVR7tBfEnRVz1cpLUxElXgSuEXcE67pkCQ/PY1nTGLDw==" saltValue="OuyL+djIMxfLeeQUEq9FEQ=="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14:XFD16 R19:XFD21 R67:XFD67 R69:XFD73 R80:XFD82 R85:XFD86 A10:I34 R23:XFD25 R27:XFD29 R32:XFD40 A36:I55 A89:I108 A119:I120 A110:I115 L89:L108 L57:L86 L36:L55 L10:L34 R88:XFD90 R9:XFD11" name="Plage2"/>
    <protectedRange sqref="J154:K154 J10:J34 J89:J108 J131:J151 J36:K55 J57:K86 J110:K129"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1"/>
    <protectedRange sqref="O50:O55 O75:O78 O42:O48 O14:O16 O19:O21 O67 O69:O73 O80:O82 O85:O86 O23:O25 O27:O29 M110:M115 M119:M120 M89:M108 M57:M86 M36:M55 M10:M34 O32:O34 O36:Q36 P35:Q35 O57:Q57 P56:Q56 O9:Q10 O88:Q89 Q14:Q16 Q19:Q21 Q23:Q25 Q27:Q29 O11 Q11 Q32:Q34 P11:P34 Q50:Q55 Q42:Q48 O37:O40 Q37:Q40 P37:P55 Q75:Q78 Q67 Q69:Q73 Q80:Q82 Q85:Q86 O58:O62 Q58:Q62 P58:P86 O90 Q90 P90:P108" name="Plage2_2"/>
    <protectedRange sqref="M153:M154" name="Plage3_1_1"/>
    <protectedRange sqref="B154:G154" name="Plage3_2"/>
  </protectedRanges>
  <dataConsolidate link="1"/>
  <mergeCells count="179">
    <mergeCell ref="Q5:Q7"/>
    <mergeCell ref="A159:G159"/>
    <mergeCell ref="C161:G161"/>
    <mergeCell ref="C163:G163"/>
    <mergeCell ref="B14:G14"/>
    <mergeCell ref="B15:G15"/>
    <mergeCell ref="C169:G169"/>
    <mergeCell ref="C171:G171"/>
    <mergeCell ref="E174:I174"/>
    <mergeCell ref="B16:G16"/>
    <mergeCell ref="B9:G9"/>
    <mergeCell ref="B10:G10"/>
    <mergeCell ref="B11:G11"/>
    <mergeCell ref="B12:G12"/>
    <mergeCell ref="B13:G13"/>
    <mergeCell ref="B20:G20"/>
    <mergeCell ref="B21:G21"/>
    <mergeCell ref="B22:G22"/>
    <mergeCell ref="B23:G23"/>
    <mergeCell ref="B24:G24"/>
    <mergeCell ref="B25:G25"/>
    <mergeCell ref="B17:G17"/>
    <mergeCell ref="B18:G18"/>
    <mergeCell ref="B8:G8"/>
    <mergeCell ref="E180:I180"/>
    <mergeCell ref="E181:I181"/>
    <mergeCell ref="B183:B185"/>
    <mergeCell ref="C183:K185"/>
    <mergeCell ref="M5:M7"/>
    <mergeCell ref="N5:N7"/>
    <mergeCell ref="O5:O7"/>
    <mergeCell ref="P5:P7"/>
    <mergeCell ref="B176:B178"/>
    <mergeCell ref="C176:K178"/>
    <mergeCell ref="B19:G19"/>
    <mergeCell ref="B32:G32"/>
    <mergeCell ref="B33:G33"/>
    <mergeCell ref="B34:G34"/>
    <mergeCell ref="B35:G35"/>
    <mergeCell ref="B36:G36"/>
    <mergeCell ref="B37:G37"/>
    <mergeCell ref="B26:G26"/>
    <mergeCell ref="B27:G27"/>
    <mergeCell ref="B28:G28"/>
    <mergeCell ref="B29:G29"/>
    <mergeCell ref="B30:G30"/>
    <mergeCell ref="B31:G31"/>
    <mergeCell ref="B44:G44"/>
    <mergeCell ref="A1:L1"/>
    <mergeCell ref="A2:F2"/>
    <mergeCell ref="G2:L2"/>
    <mergeCell ref="A3:F3"/>
    <mergeCell ref="G3:L3"/>
    <mergeCell ref="A4:F4"/>
    <mergeCell ref="H5:H7"/>
    <mergeCell ref="I5:I7"/>
    <mergeCell ref="J5:J6"/>
    <mergeCell ref="K5:K6"/>
    <mergeCell ref="L5:L7"/>
    <mergeCell ref="B45:G45"/>
    <mergeCell ref="B46:G46"/>
    <mergeCell ref="B47:G47"/>
    <mergeCell ref="B48:G48"/>
    <mergeCell ref="B49:G49"/>
    <mergeCell ref="B38:G38"/>
    <mergeCell ref="B39:G39"/>
    <mergeCell ref="B40:G40"/>
    <mergeCell ref="B41:G41"/>
    <mergeCell ref="B42:G42"/>
    <mergeCell ref="B43:G43"/>
    <mergeCell ref="B56:G56"/>
    <mergeCell ref="B57:G57"/>
    <mergeCell ref="B58:G58"/>
    <mergeCell ref="B59:G59"/>
    <mergeCell ref="B60:G60"/>
    <mergeCell ref="B61:G61"/>
    <mergeCell ref="B50:G50"/>
    <mergeCell ref="B51:G51"/>
    <mergeCell ref="B52:G52"/>
    <mergeCell ref="B53:G53"/>
    <mergeCell ref="B54:G54"/>
    <mergeCell ref="B55:G55"/>
    <mergeCell ref="B68:G68"/>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1:G91"/>
    <mergeCell ref="B92:G92"/>
    <mergeCell ref="B93:G93"/>
    <mergeCell ref="B94:G94"/>
    <mergeCell ref="B95:G95"/>
    <mergeCell ref="B96:G96"/>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51:G151"/>
    <mergeCell ref="B152:H152"/>
    <mergeCell ref="B153:G153"/>
    <mergeCell ref="B154:G154"/>
    <mergeCell ref="B155:I155"/>
    <mergeCell ref="E158:I158"/>
    <mergeCell ref="C167:G167"/>
    <mergeCell ref="B145:G145"/>
    <mergeCell ref="B146:G146"/>
    <mergeCell ref="B147:G147"/>
    <mergeCell ref="B148:G148"/>
    <mergeCell ref="B149:G149"/>
    <mergeCell ref="B150:G150"/>
    <mergeCell ref="C165:G165"/>
  </mergeCells>
  <conditionalFormatting sqref="J153">
    <cfRule type="cellIs" dxfId="18" priority="5" operator="greaterThan">
      <formula>$J$152*0.07</formula>
    </cfRule>
  </conditionalFormatting>
  <conditionalFormatting sqref="E162:G162 E170:G170">
    <cfRule type="cellIs" dxfId="17" priority="4" stopIfTrue="1" operator="equal">
      <formula>"ERROR"</formula>
    </cfRule>
  </conditionalFormatting>
  <conditionalFormatting sqref="E164:G164 E166:G166 E168:G168">
    <cfRule type="cellIs" dxfId="16" priority="3" stopIfTrue="1" operator="equal">
      <formula>"ERROR"</formula>
    </cfRule>
  </conditionalFormatting>
  <conditionalFormatting sqref="A159">
    <cfRule type="cellIs" dxfId="15" priority="2" stopIfTrue="1" operator="equal">
      <formula>"ERROR"</formula>
    </cfRule>
  </conditionalFormatting>
  <dataValidations count="3">
    <dataValidation type="list" allowBlank="1" showInputMessage="1" showErrorMessage="1" sqref="K131:K151 M57:M86 M10:M34 M89:M108 M110:M129 M131:M151 M36:M55 M153">
      <formula1>"Yes, No"</formula1>
    </dataValidation>
    <dataValidation type="list" allowBlank="1" showInputMessage="1" showErrorMessage="1" sqref="K36:K55 K57:K86 K110:K129 K89:K108 K10:K34">
      <formula1>"Yes,No"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98" activePane="bottomRight" state="frozen"/>
      <selection sqref="A1:L1"/>
      <selection pane="topRight" sqref="A1:L1"/>
      <selection pane="bottomLeft" sqref="A1:L1"/>
      <selection pane="bottomRight" activeCell="K132" sqref="K132"/>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180</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49.9"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c r="Q10" s="190"/>
    </row>
    <row r="11" spans="1:17" s="27" customFormat="1" x14ac:dyDescent="0.2">
      <c r="A11" s="2"/>
      <c r="B11" s="455"/>
      <c r="C11" s="456"/>
      <c r="D11" s="456"/>
      <c r="E11" s="456"/>
      <c r="F11" s="456"/>
      <c r="G11" s="457"/>
      <c r="H11" s="153"/>
      <c r="I11" s="153"/>
      <c r="J11" s="151"/>
      <c r="K11" s="321"/>
      <c r="L11" s="152"/>
      <c r="M11" s="26"/>
      <c r="N11" s="218">
        <f t="shared" si="0"/>
        <v>0</v>
      </c>
      <c r="O11" s="234"/>
      <c r="P11" s="190"/>
      <c r="Q11" s="190"/>
    </row>
    <row r="12" spans="1:17" s="35" customFormat="1" x14ac:dyDescent="0.2">
      <c r="A12" s="2"/>
      <c r="B12" s="455"/>
      <c r="C12" s="456"/>
      <c r="D12" s="456"/>
      <c r="E12" s="456"/>
      <c r="F12" s="456"/>
      <c r="G12" s="457"/>
      <c r="H12" s="153"/>
      <c r="I12" s="153"/>
      <c r="J12" s="151"/>
      <c r="K12" s="321"/>
      <c r="L12" s="152"/>
      <c r="M12" s="26"/>
      <c r="N12" s="218">
        <f t="shared" si="0"/>
        <v>0</v>
      </c>
      <c r="O12" s="234"/>
      <c r="P12" s="190"/>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c r="Q13" s="219"/>
    </row>
    <row r="14" spans="1:17" s="27" customFormat="1" x14ac:dyDescent="0.2">
      <c r="A14" s="2"/>
      <c r="B14" s="455"/>
      <c r="C14" s="456"/>
      <c r="D14" s="456"/>
      <c r="E14" s="456"/>
      <c r="F14" s="456"/>
      <c r="G14" s="457"/>
      <c r="H14" s="153"/>
      <c r="I14" s="153"/>
      <c r="J14" s="151"/>
      <c r="K14" s="321"/>
      <c r="L14" s="152"/>
      <c r="M14" s="26"/>
      <c r="N14" s="218">
        <f t="shared" si="0"/>
        <v>0</v>
      </c>
      <c r="O14" s="234"/>
      <c r="P14" s="190"/>
      <c r="Q14" s="190"/>
    </row>
    <row r="15" spans="1:17" s="27" customFormat="1" x14ac:dyDescent="0.2">
      <c r="A15" s="2"/>
      <c r="B15" s="455"/>
      <c r="C15" s="456"/>
      <c r="D15" s="456"/>
      <c r="E15" s="456"/>
      <c r="F15" s="456"/>
      <c r="G15" s="457"/>
      <c r="H15" s="153"/>
      <c r="I15" s="153"/>
      <c r="J15" s="151"/>
      <c r="K15" s="321"/>
      <c r="L15" s="152"/>
      <c r="M15" s="26"/>
      <c r="N15" s="218">
        <f t="shared" si="0"/>
        <v>0</v>
      </c>
      <c r="O15" s="234"/>
      <c r="P15" s="190"/>
      <c r="Q15" s="190"/>
    </row>
    <row r="16" spans="1:17" s="27" customFormat="1" x14ac:dyDescent="0.2">
      <c r="A16" s="2"/>
      <c r="B16" s="455"/>
      <c r="C16" s="456"/>
      <c r="D16" s="456"/>
      <c r="E16" s="456"/>
      <c r="F16" s="456"/>
      <c r="G16" s="457"/>
      <c r="H16" s="153"/>
      <c r="I16" s="153"/>
      <c r="J16" s="151"/>
      <c r="K16" s="321"/>
      <c r="L16" s="152"/>
      <c r="M16" s="26"/>
      <c r="N16" s="218">
        <f t="shared" si="0"/>
        <v>0</v>
      </c>
      <c r="O16" s="234"/>
      <c r="P16" s="190"/>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c r="Q18" s="219"/>
    </row>
    <row r="19" spans="1:17" s="27" customFormat="1" x14ac:dyDescent="0.2">
      <c r="A19" s="2"/>
      <c r="B19" s="455"/>
      <c r="C19" s="456"/>
      <c r="D19" s="456"/>
      <c r="E19" s="456"/>
      <c r="F19" s="456"/>
      <c r="G19" s="457"/>
      <c r="H19" s="153"/>
      <c r="I19" s="153"/>
      <c r="J19" s="151"/>
      <c r="K19" s="321"/>
      <c r="L19" s="152"/>
      <c r="M19" s="26"/>
      <c r="N19" s="218">
        <f t="shared" si="0"/>
        <v>0</v>
      </c>
      <c r="O19" s="234"/>
      <c r="P19" s="190"/>
      <c r="Q19" s="190"/>
    </row>
    <row r="20" spans="1:17" s="27" customFormat="1" x14ac:dyDescent="0.2">
      <c r="A20" s="2"/>
      <c r="B20" s="455"/>
      <c r="C20" s="456"/>
      <c r="D20" s="456"/>
      <c r="E20" s="456"/>
      <c r="F20" s="456"/>
      <c r="G20" s="457"/>
      <c r="H20" s="153"/>
      <c r="I20" s="153"/>
      <c r="J20" s="151"/>
      <c r="K20" s="321"/>
      <c r="L20" s="152"/>
      <c r="M20" s="26"/>
      <c r="N20" s="218">
        <f t="shared" si="0"/>
        <v>0</v>
      </c>
      <c r="O20" s="234"/>
      <c r="P20" s="190"/>
      <c r="Q20" s="190"/>
    </row>
    <row r="21" spans="1:17" s="27" customFormat="1" x14ac:dyDescent="0.2">
      <c r="A21" s="2"/>
      <c r="B21" s="455"/>
      <c r="C21" s="456"/>
      <c r="D21" s="456"/>
      <c r="E21" s="456"/>
      <c r="F21" s="456"/>
      <c r="G21" s="457"/>
      <c r="H21" s="153"/>
      <c r="I21" s="153"/>
      <c r="J21" s="151"/>
      <c r="K21" s="321"/>
      <c r="L21" s="152"/>
      <c r="M21" s="26"/>
      <c r="N21" s="218">
        <f t="shared" si="0"/>
        <v>0</v>
      </c>
      <c r="O21" s="234"/>
      <c r="P21" s="190"/>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c r="Q22" s="219"/>
    </row>
    <row r="23" spans="1:17" s="29" customFormat="1" x14ac:dyDescent="0.2">
      <c r="A23" s="2"/>
      <c r="B23" s="455"/>
      <c r="C23" s="456"/>
      <c r="D23" s="456"/>
      <c r="E23" s="456"/>
      <c r="F23" s="456"/>
      <c r="G23" s="457"/>
      <c r="H23" s="153"/>
      <c r="I23" s="153"/>
      <c r="J23" s="151"/>
      <c r="K23" s="321"/>
      <c r="L23" s="152"/>
      <c r="M23" s="26"/>
      <c r="N23" s="218">
        <f t="shared" si="0"/>
        <v>0</v>
      </c>
      <c r="O23" s="234"/>
      <c r="P23" s="190"/>
      <c r="Q23" s="190"/>
    </row>
    <row r="24" spans="1:17" s="27" customFormat="1" x14ac:dyDescent="0.2">
      <c r="A24" s="2"/>
      <c r="B24" s="455"/>
      <c r="C24" s="456"/>
      <c r="D24" s="456"/>
      <c r="E24" s="456"/>
      <c r="F24" s="456"/>
      <c r="G24" s="457"/>
      <c r="H24" s="153"/>
      <c r="I24" s="153"/>
      <c r="J24" s="151"/>
      <c r="K24" s="321"/>
      <c r="L24" s="152"/>
      <c r="M24" s="26"/>
      <c r="N24" s="218">
        <f t="shared" si="0"/>
        <v>0</v>
      </c>
      <c r="O24" s="234"/>
      <c r="P24" s="190"/>
      <c r="Q24" s="190"/>
    </row>
    <row r="25" spans="1:17" s="29" customFormat="1" x14ac:dyDescent="0.2">
      <c r="A25" s="2"/>
      <c r="B25" s="455"/>
      <c r="C25" s="456"/>
      <c r="D25" s="456"/>
      <c r="E25" s="456"/>
      <c r="F25" s="456"/>
      <c r="G25" s="457"/>
      <c r="H25" s="153"/>
      <c r="I25" s="153"/>
      <c r="J25" s="151"/>
      <c r="K25" s="321"/>
      <c r="L25" s="152"/>
      <c r="M25" s="26"/>
      <c r="N25" s="218">
        <f t="shared" si="0"/>
        <v>0</v>
      </c>
      <c r="O25" s="234"/>
      <c r="P25" s="190"/>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c r="Q26" s="219"/>
    </row>
    <row r="27" spans="1:17" s="27" customFormat="1" x14ac:dyDescent="0.2">
      <c r="A27" s="2"/>
      <c r="B27" s="455"/>
      <c r="C27" s="456"/>
      <c r="D27" s="456"/>
      <c r="E27" s="456"/>
      <c r="F27" s="456"/>
      <c r="G27" s="457"/>
      <c r="H27" s="153"/>
      <c r="I27" s="153"/>
      <c r="J27" s="151"/>
      <c r="K27" s="321"/>
      <c r="L27" s="152"/>
      <c r="M27" s="26"/>
      <c r="N27" s="218">
        <f t="shared" si="0"/>
        <v>0</v>
      </c>
      <c r="O27" s="234"/>
      <c r="P27" s="190"/>
      <c r="Q27" s="190"/>
    </row>
    <row r="28" spans="1:17" s="27" customFormat="1" x14ac:dyDescent="0.2">
      <c r="A28" s="2"/>
      <c r="B28" s="455"/>
      <c r="C28" s="456"/>
      <c r="D28" s="456"/>
      <c r="E28" s="456"/>
      <c r="F28" s="456"/>
      <c r="G28" s="457"/>
      <c r="H28" s="153"/>
      <c r="I28" s="153"/>
      <c r="J28" s="151"/>
      <c r="K28" s="321"/>
      <c r="L28" s="152"/>
      <c r="M28" s="26"/>
      <c r="N28" s="218">
        <f t="shared" si="0"/>
        <v>0</v>
      </c>
      <c r="O28" s="234"/>
      <c r="P28" s="190"/>
      <c r="Q28" s="190"/>
    </row>
    <row r="29" spans="1:17" s="27" customFormat="1" x14ac:dyDescent="0.2">
      <c r="A29" s="2"/>
      <c r="B29" s="455"/>
      <c r="C29" s="456"/>
      <c r="D29" s="456"/>
      <c r="E29" s="456"/>
      <c r="F29" s="456"/>
      <c r="G29" s="457"/>
      <c r="H29" s="153"/>
      <c r="I29" s="153"/>
      <c r="J29" s="151"/>
      <c r="K29" s="321"/>
      <c r="L29" s="152"/>
      <c r="M29" s="26"/>
      <c r="N29" s="218">
        <f t="shared" si="0"/>
        <v>0</v>
      </c>
      <c r="O29" s="234"/>
      <c r="P29" s="190"/>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c r="Q31" s="219"/>
    </row>
    <row r="32" spans="1:17" s="27" customFormat="1" x14ac:dyDescent="0.2">
      <c r="A32" s="2"/>
      <c r="B32" s="455"/>
      <c r="C32" s="456"/>
      <c r="D32" s="456"/>
      <c r="E32" s="456"/>
      <c r="F32" s="456"/>
      <c r="G32" s="457"/>
      <c r="H32" s="153"/>
      <c r="I32" s="153"/>
      <c r="J32" s="151"/>
      <c r="K32" s="321"/>
      <c r="L32" s="152"/>
      <c r="M32" s="26"/>
      <c r="N32" s="218">
        <f t="shared" si="0"/>
        <v>0</v>
      </c>
      <c r="O32" s="234"/>
      <c r="P32" s="190"/>
      <c r="Q32" s="190"/>
    </row>
    <row r="33" spans="1:17" s="27" customFormat="1" x14ac:dyDescent="0.2">
      <c r="A33" s="2"/>
      <c r="B33" s="455"/>
      <c r="C33" s="456"/>
      <c r="D33" s="456"/>
      <c r="E33" s="456"/>
      <c r="F33" s="456"/>
      <c r="G33" s="457"/>
      <c r="H33" s="153"/>
      <c r="I33" s="153"/>
      <c r="J33" s="151"/>
      <c r="K33" s="321"/>
      <c r="L33" s="152"/>
      <c r="M33" s="26"/>
      <c r="N33" s="218">
        <f t="shared" si="0"/>
        <v>0</v>
      </c>
      <c r="O33" s="234"/>
      <c r="P33" s="190"/>
      <c r="Q33" s="190"/>
    </row>
    <row r="34" spans="1:17" s="27" customFormat="1" x14ac:dyDescent="0.2">
      <c r="A34" s="2"/>
      <c r="B34" s="455"/>
      <c r="C34" s="456"/>
      <c r="D34" s="456"/>
      <c r="E34" s="456"/>
      <c r="F34" s="456"/>
      <c r="G34" s="457"/>
      <c r="H34" s="153"/>
      <c r="I34" s="153"/>
      <c r="J34" s="151"/>
      <c r="K34" s="321"/>
      <c r="L34" s="152"/>
      <c r="M34" s="26"/>
      <c r="N34" s="220">
        <f t="shared" si="0"/>
        <v>0</v>
      </c>
      <c r="O34" s="234"/>
      <c r="P34" s="190"/>
      <c r="Q34" s="190"/>
    </row>
    <row r="35" spans="1:17" s="27" customFormat="1" ht="39" customHeight="1" x14ac:dyDescent="0.2">
      <c r="A35" s="31">
        <v>2</v>
      </c>
      <c r="B35" s="461" t="s">
        <v>149</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c r="Q36" s="190"/>
    </row>
    <row r="37" spans="1:17" s="27" customFormat="1" x14ac:dyDescent="0.2">
      <c r="A37" s="2"/>
      <c r="B37" s="464"/>
      <c r="C37" s="464"/>
      <c r="D37" s="464"/>
      <c r="E37" s="464"/>
      <c r="F37" s="464"/>
      <c r="G37" s="464"/>
      <c r="H37" s="155"/>
      <c r="I37" s="155"/>
      <c r="J37" s="151"/>
      <c r="K37" s="245"/>
      <c r="L37" s="152"/>
      <c r="M37" s="26"/>
      <c r="N37" s="218">
        <f t="shared" si="0"/>
        <v>0</v>
      </c>
      <c r="O37" s="234"/>
      <c r="P37" s="192"/>
      <c r="Q37" s="190"/>
    </row>
    <row r="38" spans="1:17" s="27" customFormat="1" x14ac:dyDescent="0.2">
      <c r="A38" s="2"/>
      <c r="B38" s="464"/>
      <c r="C38" s="464"/>
      <c r="D38" s="464"/>
      <c r="E38" s="464"/>
      <c r="F38" s="464"/>
      <c r="G38" s="464"/>
      <c r="H38" s="155"/>
      <c r="I38" s="155"/>
      <c r="J38" s="151"/>
      <c r="K38" s="245"/>
      <c r="L38" s="152"/>
      <c r="M38" s="26"/>
      <c r="N38" s="218">
        <f t="shared" si="0"/>
        <v>0</v>
      </c>
      <c r="O38" s="234"/>
      <c r="P38" s="192"/>
      <c r="Q38" s="190"/>
    </row>
    <row r="39" spans="1:17" s="27" customFormat="1" x14ac:dyDescent="0.2">
      <c r="A39" s="2"/>
      <c r="B39" s="464"/>
      <c r="C39" s="464"/>
      <c r="D39" s="464"/>
      <c r="E39" s="464"/>
      <c r="F39" s="464"/>
      <c r="G39" s="464"/>
      <c r="H39" s="155"/>
      <c r="I39" s="155"/>
      <c r="J39" s="151"/>
      <c r="K39" s="245"/>
      <c r="L39" s="152"/>
      <c r="M39" s="26"/>
      <c r="N39" s="218">
        <f t="shared" si="0"/>
        <v>0</v>
      </c>
      <c r="O39" s="234"/>
      <c r="P39" s="192"/>
      <c r="Q39" s="190"/>
    </row>
    <row r="40" spans="1:17" s="27" customFormat="1" x14ac:dyDescent="0.2">
      <c r="A40" s="2"/>
      <c r="B40" s="464"/>
      <c r="C40" s="464"/>
      <c r="D40" s="464"/>
      <c r="E40" s="464"/>
      <c r="F40" s="464"/>
      <c r="G40" s="464"/>
      <c r="H40" s="155"/>
      <c r="I40" s="155"/>
      <c r="J40" s="151"/>
      <c r="K40" s="245"/>
      <c r="L40" s="152"/>
      <c r="M40" s="26"/>
      <c r="N40" s="218">
        <f t="shared" si="0"/>
        <v>0</v>
      </c>
      <c r="O40" s="234"/>
      <c r="P40" s="192"/>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c r="Q41" s="219"/>
    </row>
    <row r="42" spans="1:17" s="29" customFormat="1" x14ac:dyDescent="0.2">
      <c r="A42" s="2"/>
      <c r="B42" s="464"/>
      <c r="C42" s="464"/>
      <c r="D42" s="464"/>
      <c r="E42" s="464"/>
      <c r="F42" s="464"/>
      <c r="G42" s="464"/>
      <c r="H42" s="155"/>
      <c r="I42" s="155"/>
      <c r="J42" s="151"/>
      <c r="K42" s="245"/>
      <c r="L42" s="152"/>
      <c r="M42" s="26"/>
      <c r="N42" s="218">
        <f t="shared" si="0"/>
        <v>0</v>
      </c>
      <c r="O42" s="234"/>
      <c r="P42" s="192"/>
      <c r="Q42" s="190"/>
    </row>
    <row r="43" spans="1:17" s="29" customFormat="1" x14ac:dyDescent="0.2">
      <c r="A43" s="2"/>
      <c r="B43" s="464"/>
      <c r="C43" s="464"/>
      <c r="D43" s="464"/>
      <c r="E43" s="464"/>
      <c r="F43" s="464"/>
      <c r="G43" s="464"/>
      <c r="H43" s="155"/>
      <c r="I43" s="155"/>
      <c r="J43" s="151"/>
      <c r="K43" s="245"/>
      <c r="L43" s="152"/>
      <c r="M43" s="26"/>
      <c r="N43" s="218">
        <f t="shared" si="0"/>
        <v>0</v>
      </c>
      <c r="O43" s="234"/>
      <c r="P43" s="192"/>
      <c r="Q43" s="190"/>
    </row>
    <row r="44" spans="1:17" s="29" customFormat="1" x14ac:dyDescent="0.2">
      <c r="A44" s="2"/>
      <c r="B44" s="464"/>
      <c r="C44" s="464"/>
      <c r="D44" s="464"/>
      <c r="E44" s="464"/>
      <c r="F44" s="464"/>
      <c r="G44" s="464"/>
      <c r="H44" s="155"/>
      <c r="I44" s="155"/>
      <c r="J44" s="151"/>
      <c r="K44" s="245"/>
      <c r="L44" s="152"/>
      <c r="M44" s="26"/>
      <c r="N44" s="218">
        <f t="shared" si="0"/>
        <v>0</v>
      </c>
      <c r="O44" s="234"/>
      <c r="P44" s="192"/>
      <c r="Q44" s="190"/>
    </row>
    <row r="45" spans="1:17" s="29" customFormat="1" x14ac:dyDescent="0.2">
      <c r="A45" s="2"/>
      <c r="B45" s="464"/>
      <c r="C45" s="464"/>
      <c r="D45" s="464"/>
      <c r="E45" s="464"/>
      <c r="F45" s="464"/>
      <c r="G45" s="464"/>
      <c r="H45" s="155"/>
      <c r="I45" s="155"/>
      <c r="J45" s="151"/>
      <c r="K45" s="245"/>
      <c r="L45" s="152"/>
      <c r="M45" s="26"/>
      <c r="N45" s="218">
        <f t="shared" si="0"/>
        <v>0</v>
      </c>
      <c r="O45" s="234"/>
      <c r="P45" s="192"/>
      <c r="Q45" s="190"/>
    </row>
    <row r="46" spans="1:17" s="29" customFormat="1" x14ac:dyDescent="0.2">
      <c r="A46" s="2"/>
      <c r="B46" s="464"/>
      <c r="C46" s="464"/>
      <c r="D46" s="464"/>
      <c r="E46" s="464"/>
      <c r="F46" s="464"/>
      <c r="G46" s="464"/>
      <c r="H46" s="155"/>
      <c r="I46" s="155"/>
      <c r="J46" s="151"/>
      <c r="K46" s="245"/>
      <c r="L46" s="152"/>
      <c r="M46" s="26"/>
      <c r="N46" s="218">
        <f t="shared" si="0"/>
        <v>0</v>
      </c>
      <c r="O46" s="234"/>
      <c r="P46" s="192"/>
      <c r="Q46" s="190"/>
    </row>
    <row r="47" spans="1:17" s="29" customFormat="1" x14ac:dyDescent="0.2">
      <c r="A47" s="2"/>
      <c r="B47" s="464"/>
      <c r="C47" s="464"/>
      <c r="D47" s="464"/>
      <c r="E47" s="464"/>
      <c r="F47" s="464"/>
      <c r="G47" s="464"/>
      <c r="H47" s="155"/>
      <c r="I47" s="155"/>
      <c r="J47" s="151"/>
      <c r="K47" s="245"/>
      <c r="L47" s="152"/>
      <c r="M47" s="26"/>
      <c r="N47" s="218">
        <f t="shared" si="0"/>
        <v>0</v>
      </c>
      <c r="O47" s="234"/>
      <c r="P47" s="192"/>
      <c r="Q47" s="190"/>
    </row>
    <row r="48" spans="1:17" s="29" customFormat="1" x14ac:dyDescent="0.2">
      <c r="A48" s="2"/>
      <c r="B48" s="455"/>
      <c r="C48" s="456"/>
      <c r="D48" s="456"/>
      <c r="E48" s="456"/>
      <c r="F48" s="456"/>
      <c r="G48" s="457"/>
      <c r="H48" s="156"/>
      <c r="I48" s="156"/>
      <c r="J48" s="151"/>
      <c r="K48" s="245"/>
      <c r="L48" s="152"/>
      <c r="M48" s="26"/>
      <c r="N48" s="218">
        <f t="shared" si="0"/>
        <v>0</v>
      </c>
      <c r="O48" s="234"/>
      <c r="P48" s="192"/>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c r="Q49" s="219"/>
    </row>
    <row r="50" spans="1:17" s="29" customFormat="1" x14ac:dyDescent="0.2">
      <c r="A50" s="2"/>
      <c r="B50" s="455"/>
      <c r="C50" s="456"/>
      <c r="D50" s="456"/>
      <c r="E50" s="456"/>
      <c r="F50" s="456"/>
      <c r="G50" s="457"/>
      <c r="H50" s="156"/>
      <c r="I50" s="156"/>
      <c r="J50" s="151"/>
      <c r="K50" s="245"/>
      <c r="L50" s="152"/>
      <c r="M50" s="26"/>
      <c r="N50" s="218">
        <f t="shared" si="0"/>
        <v>0</v>
      </c>
      <c r="O50" s="234"/>
      <c r="P50" s="192"/>
      <c r="Q50" s="190"/>
    </row>
    <row r="51" spans="1:17" s="29" customFormat="1" x14ac:dyDescent="0.2">
      <c r="A51" s="2"/>
      <c r="B51" s="464"/>
      <c r="C51" s="464"/>
      <c r="D51" s="464"/>
      <c r="E51" s="464"/>
      <c r="F51" s="464"/>
      <c r="G51" s="464"/>
      <c r="H51" s="155"/>
      <c r="I51" s="155"/>
      <c r="J51" s="151"/>
      <c r="K51" s="245"/>
      <c r="L51" s="152"/>
      <c r="M51" s="26"/>
      <c r="N51" s="218">
        <f t="shared" si="0"/>
        <v>0</v>
      </c>
      <c r="O51" s="234"/>
      <c r="P51" s="192"/>
      <c r="Q51" s="190"/>
    </row>
    <row r="52" spans="1:17" s="29" customFormat="1" x14ac:dyDescent="0.2">
      <c r="A52" s="2"/>
      <c r="B52" s="464"/>
      <c r="C52" s="464"/>
      <c r="D52" s="464"/>
      <c r="E52" s="464"/>
      <c r="F52" s="464"/>
      <c r="G52" s="464"/>
      <c r="H52" s="155"/>
      <c r="I52" s="155"/>
      <c r="J52" s="151"/>
      <c r="K52" s="245"/>
      <c r="L52" s="152"/>
      <c r="M52" s="26"/>
      <c r="N52" s="218">
        <f t="shared" si="0"/>
        <v>0</v>
      </c>
      <c r="O52" s="234"/>
      <c r="P52" s="192"/>
      <c r="Q52" s="190"/>
    </row>
    <row r="53" spans="1:17" s="29" customFormat="1" x14ac:dyDescent="0.2">
      <c r="A53" s="2"/>
      <c r="B53" s="464"/>
      <c r="C53" s="464"/>
      <c r="D53" s="464"/>
      <c r="E53" s="464"/>
      <c r="F53" s="464"/>
      <c r="G53" s="464"/>
      <c r="H53" s="155"/>
      <c r="I53" s="155"/>
      <c r="J53" s="151"/>
      <c r="K53" s="245"/>
      <c r="L53" s="152"/>
      <c r="M53" s="26"/>
      <c r="N53" s="218">
        <f t="shared" si="0"/>
        <v>0</v>
      </c>
      <c r="O53" s="234"/>
      <c r="P53" s="192"/>
      <c r="Q53" s="190"/>
    </row>
    <row r="54" spans="1:17" s="29" customFormat="1" x14ac:dyDescent="0.2">
      <c r="A54" s="2"/>
      <c r="B54" s="464"/>
      <c r="C54" s="464"/>
      <c r="D54" s="464"/>
      <c r="E54" s="464"/>
      <c r="F54" s="464"/>
      <c r="G54" s="464"/>
      <c r="H54" s="153"/>
      <c r="I54" s="153"/>
      <c r="J54" s="151"/>
      <c r="K54" s="245"/>
      <c r="L54" s="152"/>
      <c r="M54" s="26"/>
      <c r="N54" s="218">
        <f t="shared" si="0"/>
        <v>0</v>
      </c>
      <c r="O54" s="234"/>
      <c r="P54" s="192"/>
      <c r="Q54" s="190"/>
    </row>
    <row r="55" spans="1:17" s="29" customFormat="1" x14ac:dyDescent="0.2">
      <c r="A55" s="2"/>
      <c r="B55" s="464"/>
      <c r="C55" s="464"/>
      <c r="D55" s="464"/>
      <c r="E55" s="464"/>
      <c r="F55" s="464"/>
      <c r="G55" s="464"/>
      <c r="H55" s="153"/>
      <c r="I55" s="153"/>
      <c r="J55" s="151"/>
      <c r="K55" s="245"/>
      <c r="L55" s="152"/>
      <c r="M55" s="26"/>
      <c r="N55" s="220">
        <f t="shared" si="0"/>
        <v>0</v>
      </c>
      <c r="O55" s="234"/>
      <c r="P55" s="192"/>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c r="Q57" s="190"/>
    </row>
    <row r="58" spans="1:17" s="29" customFormat="1" x14ac:dyDescent="0.2">
      <c r="A58" s="2"/>
      <c r="B58" s="455"/>
      <c r="C58" s="456"/>
      <c r="D58" s="456"/>
      <c r="E58" s="456"/>
      <c r="F58" s="456"/>
      <c r="G58" s="457"/>
      <c r="H58" s="155"/>
      <c r="I58" s="155"/>
      <c r="J58" s="151"/>
      <c r="K58" s="245"/>
      <c r="L58" s="152"/>
      <c r="M58" s="26"/>
      <c r="N58" s="218">
        <f t="shared" si="0"/>
        <v>0</v>
      </c>
      <c r="O58" s="234"/>
      <c r="P58" s="192"/>
      <c r="Q58" s="190"/>
    </row>
    <row r="59" spans="1:17" s="29" customFormat="1" x14ac:dyDescent="0.2">
      <c r="A59" s="2"/>
      <c r="B59" s="455"/>
      <c r="C59" s="456"/>
      <c r="D59" s="456"/>
      <c r="E59" s="456"/>
      <c r="F59" s="456"/>
      <c r="G59" s="457"/>
      <c r="H59" s="155"/>
      <c r="I59" s="155"/>
      <c r="J59" s="151"/>
      <c r="K59" s="245"/>
      <c r="L59" s="152"/>
      <c r="M59" s="26"/>
      <c r="N59" s="218">
        <f t="shared" si="0"/>
        <v>0</v>
      </c>
      <c r="O59" s="234"/>
      <c r="P59" s="192"/>
      <c r="Q59" s="190"/>
    </row>
    <row r="60" spans="1:17" s="29" customFormat="1" x14ac:dyDescent="0.2">
      <c r="A60" s="2"/>
      <c r="B60" s="455"/>
      <c r="C60" s="456"/>
      <c r="D60" s="456"/>
      <c r="E60" s="456"/>
      <c r="F60" s="456"/>
      <c r="G60" s="457"/>
      <c r="H60" s="155"/>
      <c r="I60" s="155"/>
      <c r="J60" s="151"/>
      <c r="K60" s="245"/>
      <c r="L60" s="152"/>
      <c r="M60" s="26"/>
      <c r="N60" s="218">
        <f t="shared" si="0"/>
        <v>0</v>
      </c>
      <c r="O60" s="234"/>
      <c r="P60" s="192"/>
      <c r="Q60" s="190"/>
    </row>
    <row r="61" spans="1:17" s="29" customFormat="1" x14ac:dyDescent="0.2">
      <c r="A61" s="2"/>
      <c r="B61" s="455"/>
      <c r="C61" s="456"/>
      <c r="D61" s="456"/>
      <c r="E61" s="456"/>
      <c r="F61" s="456"/>
      <c r="G61" s="457"/>
      <c r="H61" s="155"/>
      <c r="I61" s="155"/>
      <c r="J61" s="151"/>
      <c r="K61" s="245"/>
      <c r="L61" s="152"/>
      <c r="M61" s="26"/>
      <c r="N61" s="218">
        <f t="shared" si="0"/>
        <v>0</v>
      </c>
      <c r="O61" s="234"/>
      <c r="P61" s="192"/>
      <c r="Q61" s="190"/>
    </row>
    <row r="62" spans="1:17" s="29" customFormat="1" x14ac:dyDescent="0.2">
      <c r="A62" s="2"/>
      <c r="B62" s="455"/>
      <c r="C62" s="456"/>
      <c r="D62" s="456"/>
      <c r="E62" s="456"/>
      <c r="F62" s="456"/>
      <c r="G62" s="457"/>
      <c r="H62" s="155"/>
      <c r="I62" s="155"/>
      <c r="J62" s="151"/>
      <c r="K62" s="245"/>
      <c r="L62" s="152"/>
      <c r="M62" s="26"/>
      <c r="N62" s="218">
        <f t="shared" si="0"/>
        <v>0</v>
      </c>
      <c r="O62" s="234"/>
      <c r="P62" s="192"/>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c r="Q64" s="219"/>
    </row>
    <row r="65" spans="1:17" s="8" customFormat="1" x14ac:dyDescent="0.2">
      <c r="A65" s="2"/>
      <c r="B65" s="455"/>
      <c r="C65" s="456"/>
      <c r="D65" s="456"/>
      <c r="E65" s="456"/>
      <c r="F65" s="456"/>
      <c r="G65" s="457"/>
      <c r="H65" s="155"/>
      <c r="I65" s="155"/>
      <c r="J65" s="151"/>
      <c r="K65" s="245"/>
      <c r="L65" s="152"/>
      <c r="M65" s="26"/>
      <c r="N65" s="218">
        <f t="shared" si="0"/>
        <v>0</v>
      </c>
      <c r="O65" s="234"/>
      <c r="P65" s="192"/>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c r="Q66" s="219"/>
    </row>
    <row r="67" spans="1:17" s="29" customFormat="1" x14ac:dyDescent="0.2">
      <c r="A67" s="2"/>
      <c r="B67" s="455"/>
      <c r="C67" s="456"/>
      <c r="D67" s="456"/>
      <c r="E67" s="456"/>
      <c r="F67" s="456"/>
      <c r="G67" s="457"/>
      <c r="H67" s="155"/>
      <c r="I67" s="155"/>
      <c r="J67" s="151"/>
      <c r="K67" s="245"/>
      <c r="L67" s="152"/>
      <c r="M67" s="26"/>
      <c r="N67" s="218">
        <f t="shared" si="0"/>
        <v>0</v>
      </c>
      <c r="O67" s="234"/>
      <c r="P67" s="192"/>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c r="Q68" s="219"/>
    </row>
    <row r="69" spans="1:17" s="29" customFormat="1" x14ac:dyDescent="0.2">
      <c r="A69" s="2"/>
      <c r="B69" s="455"/>
      <c r="C69" s="456"/>
      <c r="D69" s="456"/>
      <c r="E69" s="456"/>
      <c r="F69" s="456"/>
      <c r="G69" s="457"/>
      <c r="H69" s="155"/>
      <c r="I69" s="155"/>
      <c r="J69" s="151"/>
      <c r="K69" s="245"/>
      <c r="L69" s="152"/>
      <c r="M69" s="26"/>
      <c r="N69" s="218">
        <f t="shared" si="0"/>
        <v>0</v>
      </c>
      <c r="O69" s="234"/>
      <c r="P69" s="192"/>
      <c r="Q69" s="190"/>
    </row>
    <row r="70" spans="1:17" s="29" customFormat="1" x14ac:dyDescent="0.2">
      <c r="A70" s="2"/>
      <c r="B70" s="455"/>
      <c r="C70" s="456"/>
      <c r="D70" s="456"/>
      <c r="E70" s="456"/>
      <c r="F70" s="456"/>
      <c r="G70" s="457"/>
      <c r="H70" s="155"/>
      <c r="I70" s="155"/>
      <c r="J70" s="151"/>
      <c r="K70" s="245"/>
      <c r="L70" s="152"/>
      <c r="M70" s="26"/>
      <c r="N70" s="218">
        <f t="shared" ref="N70:N132" si="1">IF(M70="Yes",J70,0)</f>
        <v>0</v>
      </c>
      <c r="O70" s="234"/>
      <c r="P70" s="192"/>
      <c r="Q70" s="190"/>
    </row>
    <row r="71" spans="1:17" s="29" customFormat="1" x14ac:dyDescent="0.2">
      <c r="A71" s="2"/>
      <c r="B71" s="455"/>
      <c r="C71" s="456"/>
      <c r="D71" s="456"/>
      <c r="E71" s="456"/>
      <c r="F71" s="456"/>
      <c r="G71" s="457"/>
      <c r="H71" s="155"/>
      <c r="I71" s="155"/>
      <c r="J71" s="151"/>
      <c r="K71" s="245"/>
      <c r="L71" s="152"/>
      <c r="M71" s="26"/>
      <c r="N71" s="218">
        <f t="shared" si="1"/>
        <v>0</v>
      </c>
      <c r="O71" s="234"/>
      <c r="P71" s="192"/>
      <c r="Q71" s="190"/>
    </row>
    <row r="72" spans="1:17" s="29" customFormat="1" x14ac:dyDescent="0.2">
      <c r="A72" s="2"/>
      <c r="B72" s="455"/>
      <c r="C72" s="456"/>
      <c r="D72" s="456"/>
      <c r="E72" s="456"/>
      <c r="F72" s="456"/>
      <c r="G72" s="457"/>
      <c r="H72" s="155"/>
      <c r="I72" s="155"/>
      <c r="J72" s="151"/>
      <c r="K72" s="245"/>
      <c r="L72" s="152"/>
      <c r="M72" s="26"/>
      <c r="N72" s="218">
        <f t="shared" si="1"/>
        <v>0</v>
      </c>
      <c r="O72" s="234"/>
      <c r="P72" s="192"/>
      <c r="Q72" s="190"/>
    </row>
    <row r="73" spans="1:17" s="29" customFormat="1" x14ac:dyDescent="0.2">
      <c r="A73" s="2"/>
      <c r="B73" s="455"/>
      <c r="C73" s="456"/>
      <c r="D73" s="456"/>
      <c r="E73" s="456"/>
      <c r="F73" s="456"/>
      <c r="G73" s="457"/>
      <c r="H73" s="155"/>
      <c r="I73" s="155"/>
      <c r="J73" s="151"/>
      <c r="K73" s="245"/>
      <c r="L73" s="152"/>
      <c r="M73" s="26"/>
      <c r="N73" s="218">
        <f t="shared" si="1"/>
        <v>0</v>
      </c>
      <c r="O73" s="234"/>
      <c r="P73" s="192"/>
      <c r="Q73" s="190"/>
    </row>
    <row r="74" spans="1:17" s="25" customFormat="1" ht="15.75" x14ac:dyDescent="0.2">
      <c r="A74" s="2"/>
      <c r="B74" s="455"/>
      <c r="C74" s="456"/>
      <c r="D74" s="456"/>
      <c r="E74" s="456"/>
      <c r="F74" s="456"/>
      <c r="G74" s="457"/>
      <c r="H74" s="155"/>
      <c r="I74" s="155"/>
      <c r="J74" s="151"/>
      <c r="K74" s="245"/>
      <c r="L74" s="152"/>
      <c r="M74" s="26"/>
      <c r="N74" s="218">
        <f t="shared" si="1"/>
        <v>0</v>
      </c>
      <c r="O74" s="234"/>
      <c r="P74" s="192"/>
      <c r="Q74" s="219"/>
    </row>
    <row r="75" spans="1:17" s="29" customFormat="1" x14ac:dyDescent="0.2">
      <c r="A75" s="2"/>
      <c r="B75" s="455"/>
      <c r="C75" s="456"/>
      <c r="D75" s="456"/>
      <c r="E75" s="456"/>
      <c r="F75" s="456"/>
      <c r="G75" s="457"/>
      <c r="H75" s="155"/>
      <c r="I75" s="155"/>
      <c r="J75" s="151"/>
      <c r="K75" s="245"/>
      <c r="L75" s="152"/>
      <c r="M75" s="26"/>
      <c r="N75" s="218">
        <f t="shared" si="1"/>
        <v>0</v>
      </c>
      <c r="O75" s="234"/>
      <c r="P75" s="192"/>
      <c r="Q75" s="190"/>
    </row>
    <row r="76" spans="1:17" s="29" customFormat="1" x14ac:dyDescent="0.2">
      <c r="A76" s="2"/>
      <c r="B76" s="455"/>
      <c r="C76" s="456"/>
      <c r="D76" s="456"/>
      <c r="E76" s="456"/>
      <c r="F76" s="456"/>
      <c r="G76" s="457"/>
      <c r="H76" s="155"/>
      <c r="I76" s="155"/>
      <c r="J76" s="151"/>
      <c r="K76" s="245"/>
      <c r="L76" s="152"/>
      <c r="M76" s="26"/>
      <c r="N76" s="218">
        <f t="shared" si="1"/>
        <v>0</v>
      </c>
      <c r="O76" s="234"/>
      <c r="P76" s="192"/>
      <c r="Q76" s="190"/>
    </row>
    <row r="77" spans="1:17" s="29" customFormat="1" x14ac:dyDescent="0.2">
      <c r="A77" s="2"/>
      <c r="B77" s="455"/>
      <c r="C77" s="456"/>
      <c r="D77" s="456"/>
      <c r="E77" s="456"/>
      <c r="F77" s="456"/>
      <c r="G77" s="457"/>
      <c r="H77" s="155"/>
      <c r="I77" s="155"/>
      <c r="J77" s="151"/>
      <c r="K77" s="245"/>
      <c r="L77" s="152"/>
      <c r="M77" s="26"/>
      <c r="N77" s="218">
        <f t="shared" si="1"/>
        <v>0</v>
      </c>
      <c r="O77" s="234"/>
      <c r="P77" s="192"/>
      <c r="Q77" s="190"/>
    </row>
    <row r="78" spans="1:17" s="29" customFormat="1" x14ac:dyDescent="0.2">
      <c r="A78" s="2"/>
      <c r="B78" s="455"/>
      <c r="C78" s="456"/>
      <c r="D78" s="456"/>
      <c r="E78" s="456"/>
      <c r="F78" s="456"/>
      <c r="G78" s="457"/>
      <c r="H78" s="155"/>
      <c r="I78" s="155"/>
      <c r="J78" s="151"/>
      <c r="K78" s="245"/>
      <c r="L78" s="152"/>
      <c r="M78" s="26"/>
      <c r="N78" s="218">
        <f t="shared" si="1"/>
        <v>0</v>
      </c>
      <c r="O78" s="234"/>
      <c r="P78" s="192"/>
      <c r="Q78" s="190"/>
    </row>
    <row r="79" spans="1:17" s="25" customFormat="1" ht="15.75" x14ac:dyDescent="0.2">
      <c r="A79" s="2"/>
      <c r="B79" s="455"/>
      <c r="C79" s="456"/>
      <c r="D79" s="456"/>
      <c r="E79" s="456"/>
      <c r="F79" s="456"/>
      <c r="G79" s="457"/>
      <c r="H79" s="155"/>
      <c r="I79" s="155"/>
      <c r="J79" s="151"/>
      <c r="K79" s="245"/>
      <c r="L79" s="152"/>
      <c r="M79" s="26"/>
      <c r="N79" s="218">
        <f t="shared" si="1"/>
        <v>0</v>
      </c>
      <c r="O79" s="234"/>
      <c r="P79" s="192"/>
      <c r="Q79" s="219"/>
    </row>
    <row r="80" spans="1:17" s="25" customFormat="1" ht="15.75" x14ac:dyDescent="0.2">
      <c r="A80" s="2"/>
      <c r="B80" s="193"/>
      <c r="C80" s="194"/>
      <c r="D80" s="194"/>
      <c r="E80" s="194"/>
      <c r="F80" s="194"/>
      <c r="G80" s="195"/>
      <c r="H80" s="155"/>
      <c r="I80" s="155"/>
      <c r="J80" s="151"/>
      <c r="K80" s="245"/>
      <c r="L80" s="152"/>
      <c r="M80" s="26"/>
      <c r="N80" s="218"/>
      <c r="O80" s="234"/>
      <c r="P80" s="192"/>
      <c r="Q80" s="190"/>
    </row>
    <row r="81" spans="1:17" s="29" customFormat="1" x14ac:dyDescent="0.2">
      <c r="A81" s="2"/>
      <c r="B81" s="455"/>
      <c r="C81" s="456"/>
      <c r="D81" s="456"/>
      <c r="E81" s="456"/>
      <c r="F81" s="456"/>
      <c r="G81" s="457"/>
      <c r="H81" s="155"/>
      <c r="I81" s="155"/>
      <c r="J81" s="151"/>
      <c r="K81" s="245"/>
      <c r="L81" s="152"/>
      <c r="M81" s="26"/>
      <c r="N81" s="218">
        <f t="shared" si="1"/>
        <v>0</v>
      </c>
      <c r="O81" s="234"/>
      <c r="P81" s="192"/>
      <c r="Q81" s="190"/>
    </row>
    <row r="82" spans="1:17" s="29" customFormat="1" x14ac:dyDescent="0.2">
      <c r="A82" s="2"/>
      <c r="B82" s="455"/>
      <c r="C82" s="456"/>
      <c r="D82" s="456"/>
      <c r="E82" s="456"/>
      <c r="F82" s="456"/>
      <c r="G82" s="457"/>
      <c r="H82" s="155"/>
      <c r="I82" s="155"/>
      <c r="J82" s="151"/>
      <c r="K82" s="245"/>
      <c r="L82" s="152"/>
      <c r="M82" s="26"/>
      <c r="N82" s="218">
        <f t="shared" si="1"/>
        <v>0</v>
      </c>
      <c r="O82" s="234"/>
      <c r="P82" s="192"/>
      <c r="Q82" s="190"/>
    </row>
    <row r="83" spans="1:17" s="29" customFormat="1" ht="15.75" x14ac:dyDescent="0.2">
      <c r="A83" s="2"/>
      <c r="B83" s="455"/>
      <c r="C83" s="456"/>
      <c r="D83" s="456"/>
      <c r="E83" s="456"/>
      <c r="F83" s="456"/>
      <c r="G83" s="457"/>
      <c r="H83" s="155"/>
      <c r="I83" s="155"/>
      <c r="J83" s="151"/>
      <c r="K83" s="245"/>
      <c r="L83" s="152"/>
      <c r="M83" s="26"/>
      <c r="N83" s="218">
        <f t="shared" si="1"/>
        <v>0</v>
      </c>
      <c r="O83" s="234"/>
      <c r="P83" s="192"/>
      <c r="Q83" s="219"/>
    </row>
    <row r="84" spans="1:17" s="25" customFormat="1" ht="15.75" x14ac:dyDescent="0.2">
      <c r="A84" s="2"/>
      <c r="B84" s="455"/>
      <c r="C84" s="456"/>
      <c r="D84" s="456"/>
      <c r="E84" s="456"/>
      <c r="F84" s="456"/>
      <c r="G84" s="457"/>
      <c r="H84" s="155"/>
      <c r="I84" s="155"/>
      <c r="J84" s="151"/>
      <c r="K84" s="245"/>
      <c r="L84" s="152"/>
      <c r="M84" s="26"/>
      <c r="N84" s="218">
        <f t="shared" si="1"/>
        <v>0</v>
      </c>
      <c r="O84" s="234"/>
      <c r="P84" s="192"/>
      <c r="Q84" s="219"/>
    </row>
    <row r="85" spans="1:17" s="27" customFormat="1" x14ac:dyDescent="0.2">
      <c r="A85" s="2"/>
      <c r="B85" s="455"/>
      <c r="C85" s="456"/>
      <c r="D85" s="456"/>
      <c r="E85" s="456"/>
      <c r="F85" s="456"/>
      <c r="G85" s="457"/>
      <c r="H85" s="155"/>
      <c r="I85" s="155"/>
      <c r="J85" s="151"/>
      <c r="K85" s="245"/>
      <c r="L85" s="152"/>
      <c r="M85" s="26"/>
      <c r="N85" s="218">
        <f t="shared" si="1"/>
        <v>0</v>
      </c>
      <c r="O85" s="234"/>
      <c r="P85" s="192"/>
      <c r="Q85" s="190"/>
    </row>
    <row r="86" spans="1:17" s="27" customFormat="1" x14ac:dyDescent="0.2">
      <c r="A86" s="2"/>
      <c r="B86" s="455"/>
      <c r="C86" s="456"/>
      <c r="D86" s="456"/>
      <c r="E86" s="456"/>
      <c r="F86" s="456"/>
      <c r="G86" s="457"/>
      <c r="H86" s="155"/>
      <c r="I86" s="155"/>
      <c r="J86" s="151"/>
      <c r="K86" s="245"/>
      <c r="L86" s="152"/>
      <c r="M86" s="26"/>
      <c r="N86" s="220">
        <f t="shared" si="1"/>
        <v>0</v>
      </c>
      <c r="O86" s="234"/>
      <c r="P86" s="192"/>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f t="shared" si="1"/>
        <v>0</v>
      </c>
      <c r="O88" s="235"/>
      <c r="P88" s="23"/>
      <c r="Q88" s="23"/>
    </row>
    <row r="89" spans="1:17" s="27" customFormat="1" x14ac:dyDescent="0.2">
      <c r="A89" s="2"/>
      <c r="B89" s="473"/>
      <c r="C89" s="474"/>
      <c r="D89" s="474"/>
      <c r="E89" s="474"/>
      <c r="F89" s="474"/>
      <c r="G89" s="475"/>
      <c r="H89" s="157"/>
      <c r="I89" s="157"/>
      <c r="J89" s="151"/>
      <c r="K89" s="321"/>
      <c r="L89" s="152"/>
      <c r="M89" s="26"/>
      <c r="N89" s="218">
        <f t="shared" si="1"/>
        <v>0</v>
      </c>
      <c r="O89" s="234"/>
      <c r="P89" s="190"/>
      <c r="Q89" s="190"/>
    </row>
    <row r="90" spans="1:17" s="27" customFormat="1" x14ac:dyDescent="0.2">
      <c r="A90" s="2"/>
      <c r="B90" s="473"/>
      <c r="C90" s="474"/>
      <c r="D90" s="474"/>
      <c r="E90" s="474"/>
      <c r="F90" s="474"/>
      <c r="G90" s="475"/>
      <c r="H90" s="157"/>
      <c r="I90" s="157"/>
      <c r="J90" s="151"/>
      <c r="K90" s="321"/>
      <c r="L90" s="152"/>
      <c r="M90" s="26"/>
      <c r="N90" s="218">
        <f t="shared" si="1"/>
        <v>0</v>
      </c>
      <c r="O90" s="234"/>
      <c r="P90" s="190"/>
      <c r="Q90" s="190"/>
    </row>
    <row r="91" spans="1:17" s="27" customFormat="1" x14ac:dyDescent="0.2">
      <c r="A91" s="2"/>
      <c r="B91" s="455"/>
      <c r="C91" s="456"/>
      <c r="D91" s="456"/>
      <c r="E91" s="456"/>
      <c r="F91" s="456"/>
      <c r="G91" s="457"/>
      <c r="H91" s="155"/>
      <c r="I91" s="155"/>
      <c r="J91" s="151"/>
      <c r="K91" s="321"/>
      <c r="L91" s="152"/>
      <c r="M91" s="26"/>
      <c r="N91" s="218">
        <f t="shared" si="1"/>
        <v>0</v>
      </c>
      <c r="O91" s="234"/>
      <c r="P91" s="190"/>
      <c r="Q91" s="190"/>
    </row>
    <row r="92" spans="1:17" s="27" customFormat="1" x14ac:dyDescent="0.2">
      <c r="A92" s="2"/>
      <c r="B92" s="455"/>
      <c r="C92" s="456"/>
      <c r="D92" s="456"/>
      <c r="E92" s="456"/>
      <c r="F92" s="456"/>
      <c r="G92" s="457"/>
      <c r="H92" s="155"/>
      <c r="I92" s="155"/>
      <c r="J92" s="151"/>
      <c r="K92" s="321"/>
      <c r="L92" s="152"/>
      <c r="M92" s="26"/>
      <c r="N92" s="218">
        <f t="shared" si="1"/>
        <v>0</v>
      </c>
      <c r="O92" s="234"/>
      <c r="P92" s="190"/>
      <c r="Q92" s="190"/>
    </row>
    <row r="93" spans="1:17" s="25" customFormat="1" ht="15.75" x14ac:dyDescent="0.2">
      <c r="A93" s="2"/>
      <c r="B93" s="455"/>
      <c r="C93" s="456"/>
      <c r="D93" s="456"/>
      <c r="E93" s="456"/>
      <c r="F93" s="456"/>
      <c r="G93" s="457"/>
      <c r="H93" s="155"/>
      <c r="I93" s="155"/>
      <c r="J93" s="151"/>
      <c r="K93" s="321"/>
      <c r="L93" s="152"/>
      <c r="M93" s="26"/>
      <c r="N93" s="218">
        <f t="shared" si="1"/>
        <v>0</v>
      </c>
      <c r="O93" s="234"/>
      <c r="P93" s="190"/>
      <c r="Q93" s="219"/>
    </row>
    <row r="94" spans="1:17" s="27" customFormat="1" x14ac:dyDescent="0.2">
      <c r="A94" s="2"/>
      <c r="B94" s="455"/>
      <c r="C94" s="456"/>
      <c r="D94" s="456"/>
      <c r="E94" s="456"/>
      <c r="F94" s="456"/>
      <c r="G94" s="457"/>
      <c r="H94" s="155"/>
      <c r="I94" s="155"/>
      <c r="J94" s="151"/>
      <c r="K94" s="321"/>
      <c r="L94" s="152"/>
      <c r="M94" s="26"/>
      <c r="N94" s="218">
        <f t="shared" si="1"/>
        <v>0</v>
      </c>
      <c r="O94" s="234"/>
      <c r="P94" s="190"/>
      <c r="Q94" s="190"/>
    </row>
    <row r="95" spans="1:17" s="27" customFormat="1" x14ac:dyDescent="0.2">
      <c r="A95" s="2"/>
      <c r="B95" s="455"/>
      <c r="C95" s="456"/>
      <c r="D95" s="456"/>
      <c r="E95" s="456"/>
      <c r="F95" s="456"/>
      <c r="G95" s="457"/>
      <c r="H95" s="155"/>
      <c r="I95" s="155"/>
      <c r="J95" s="151"/>
      <c r="K95" s="321"/>
      <c r="L95" s="152"/>
      <c r="M95" s="26"/>
      <c r="N95" s="218">
        <f t="shared" si="1"/>
        <v>0</v>
      </c>
      <c r="O95" s="234"/>
      <c r="P95" s="190"/>
      <c r="Q95" s="190"/>
    </row>
    <row r="96" spans="1:17" s="27" customFormat="1" x14ac:dyDescent="0.2">
      <c r="A96" s="2"/>
      <c r="B96" s="455"/>
      <c r="C96" s="456"/>
      <c r="D96" s="456"/>
      <c r="E96" s="456"/>
      <c r="F96" s="456"/>
      <c r="G96" s="457"/>
      <c r="H96" s="155"/>
      <c r="I96" s="155"/>
      <c r="J96" s="151"/>
      <c r="K96" s="321"/>
      <c r="L96" s="152"/>
      <c r="M96" s="26"/>
      <c r="N96" s="218">
        <f t="shared" si="1"/>
        <v>0</v>
      </c>
      <c r="O96" s="234"/>
      <c r="P96" s="190"/>
      <c r="Q96" s="190"/>
    </row>
    <row r="97" spans="1:17" s="25" customFormat="1" ht="15.75" x14ac:dyDescent="0.2">
      <c r="A97" s="2"/>
      <c r="B97" s="455"/>
      <c r="C97" s="456"/>
      <c r="D97" s="456"/>
      <c r="E97" s="456"/>
      <c r="F97" s="456"/>
      <c r="G97" s="457"/>
      <c r="H97" s="155"/>
      <c r="I97" s="155"/>
      <c r="J97" s="151"/>
      <c r="K97" s="321"/>
      <c r="L97" s="152"/>
      <c r="M97" s="26"/>
      <c r="N97" s="218">
        <f t="shared" si="1"/>
        <v>0</v>
      </c>
      <c r="O97" s="234"/>
      <c r="P97" s="190"/>
      <c r="Q97" s="219"/>
    </row>
    <row r="98" spans="1:17" s="29" customFormat="1" x14ac:dyDescent="0.2">
      <c r="A98" s="2"/>
      <c r="B98" s="455"/>
      <c r="C98" s="456"/>
      <c r="D98" s="456"/>
      <c r="E98" s="456"/>
      <c r="F98" s="456"/>
      <c r="G98" s="457"/>
      <c r="H98" s="155"/>
      <c r="I98" s="155"/>
      <c r="J98" s="151"/>
      <c r="K98" s="321"/>
      <c r="L98" s="152"/>
      <c r="M98" s="26"/>
      <c r="N98" s="218">
        <f t="shared" si="1"/>
        <v>0</v>
      </c>
      <c r="O98" s="234"/>
      <c r="P98" s="190"/>
      <c r="Q98" s="190"/>
    </row>
    <row r="99" spans="1:17" s="29" customFormat="1" x14ac:dyDescent="0.2">
      <c r="A99" s="2"/>
      <c r="B99" s="455"/>
      <c r="C99" s="456"/>
      <c r="D99" s="456"/>
      <c r="E99" s="456"/>
      <c r="F99" s="456"/>
      <c r="G99" s="457"/>
      <c r="H99" s="155"/>
      <c r="I99" s="155"/>
      <c r="J99" s="151"/>
      <c r="K99" s="321"/>
      <c r="L99" s="152"/>
      <c r="M99" s="26"/>
      <c r="N99" s="218">
        <f t="shared" si="1"/>
        <v>0</v>
      </c>
      <c r="O99" s="234"/>
      <c r="P99" s="190"/>
      <c r="Q99" s="190"/>
    </row>
    <row r="100" spans="1:17" s="27" customFormat="1" x14ac:dyDescent="0.2">
      <c r="A100" s="2"/>
      <c r="B100" s="455"/>
      <c r="C100" s="456"/>
      <c r="D100" s="456"/>
      <c r="E100" s="456"/>
      <c r="F100" s="456"/>
      <c r="G100" s="457"/>
      <c r="H100" s="155"/>
      <c r="I100" s="155"/>
      <c r="J100" s="151"/>
      <c r="K100" s="321"/>
      <c r="L100" s="152"/>
      <c r="M100" s="26"/>
      <c r="N100" s="218">
        <f t="shared" si="1"/>
        <v>0</v>
      </c>
      <c r="O100" s="234"/>
      <c r="P100" s="190"/>
      <c r="Q100" s="190"/>
    </row>
    <row r="101" spans="1:17" s="27" customFormat="1" x14ac:dyDescent="0.2">
      <c r="A101" s="2"/>
      <c r="B101" s="455"/>
      <c r="C101" s="456"/>
      <c r="D101" s="456"/>
      <c r="E101" s="456"/>
      <c r="F101" s="456"/>
      <c r="G101" s="457"/>
      <c r="H101" s="155"/>
      <c r="I101" s="155"/>
      <c r="J101" s="151"/>
      <c r="K101" s="321"/>
      <c r="L101" s="152"/>
      <c r="M101" s="26"/>
      <c r="N101" s="218">
        <f t="shared" si="1"/>
        <v>0</v>
      </c>
      <c r="O101" s="234"/>
      <c r="P101" s="190"/>
      <c r="Q101" s="190"/>
    </row>
    <row r="102" spans="1:17" s="27" customFormat="1" x14ac:dyDescent="0.2">
      <c r="A102" s="2"/>
      <c r="B102" s="455"/>
      <c r="C102" s="456"/>
      <c r="D102" s="456"/>
      <c r="E102" s="456"/>
      <c r="F102" s="456"/>
      <c r="G102" s="457"/>
      <c r="H102" s="155"/>
      <c r="I102" s="155"/>
      <c r="J102" s="151"/>
      <c r="K102" s="321"/>
      <c r="L102" s="152"/>
      <c r="M102" s="26"/>
      <c r="N102" s="218">
        <f t="shared" si="1"/>
        <v>0</v>
      </c>
      <c r="O102" s="234"/>
      <c r="P102" s="190"/>
      <c r="Q102" s="190"/>
    </row>
    <row r="103" spans="1:17" s="25" customFormat="1" ht="15.75" x14ac:dyDescent="0.2">
      <c r="A103" s="2"/>
      <c r="B103" s="455"/>
      <c r="C103" s="456"/>
      <c r="D103" s="456"/>
      <c r="E103" s="456"/>
      <c r="F103" s="456"/>
      <c r="G103" s="457"/>
      <c r="H103" s="155"/>
      <c r="I103" s="155"/>
      <c r="J103" s="151"/>
      <c r="K103" s="321"/>
      <c r="L103" s="152"/>
      <c r="M103" s="26"/>
      <c r="N103" s="218">
        <f t="shared" si="1"/>
        <v>0</v>
      </c>
      <c r="O103" s="234"/>
      <c r="P103" s="190"/>
      <c r="Q103" s="219"/>
    </row>
    <row r="104" spans="1:17" s="29" customFormat="1" x14ac:dyDescent="0.2">
      <c r="A104" s="2"/>
      <c r="B104" s="455"/>
      <c r="C104" s="456"/>
      <c r="D104" s="456"/>
      <c r="E104" s="456"/>
      <c r="F104" s="456"/>
      <c r="G104" s="457"/>
      <c r="H104" s="155"/>
      <c r="I104" s="155"/>
      <c r="J104" s="151"/>
      <c r="K104" s="321"/>
      <c r="L104" s="152"/>
      <c r="M104" s="26"/>
      <c r="N104" s="218">
        <f t="shared" si="1"/>
        <v>0</v>
      </c>
      <c r="O104" s="234"/>
      <c r="P104" s="190"/>
      <c r="Q104" s="190"/>
    </row>
    <row r="105" spans="1:17" s="29" customFormat="1" x14ac:dyDescent="0.2">
      <c r="A105" s="2"/>
      <c r="B105" s="455"/>
      <c r="C105" s="456"/>
      <c r="D105" s="456"/>
      <c r="E105" s="456"/>
      <c r="F105" s="456"/>
      <c r="G105" s="457"/>
      <c r="H105" s="155"/>
      <c r="I105" s="155"/>
      <c r="J105" s="151"/>
      <c r="K105" s="321"/>
      <c r="L105" s="152"/>
      <c r="M105" s="26"/>
      <c r="N105" s="218">
        <f t="shared" si="1"/>
        <v>0</v>
      </c>
      <c r="O105" s="234"/>
      <c r="P105" s="190"/>
      <c r="Q105" s="190"/>
    </row>
    <row r="106" spans="1:17" s="25" customFormat="1" ht="15.75" x14ac:dyDescent="0.2">
      <c r="A106" s="2"/>
      <c r="B106" s="455"/>
      <c r="C106" s="456"/>
      <c r="D106" s="456"/>
      <c r="E106" s="456"/>
      <c r="F106" s="456"/>
      <c r="G106" s="457"/>
      <c r="H106" s="155"/>
      <c r="I106" s="155"/>
      <c r="J106" s="151"/>
      <c r="K106" s="321"/>
      <c r="L106" s="152"/>
      <c r="M106" s="26"/>
      <c r="N106" s="218">
        <f t="shared" si="1"/>
        <v>0</v>
      </c>
      <c r="O106" s="234"/>
      <c r="P106" s="190"/>
      <c r="Q106" s="219"/>
    </row>
    <row r="107" spans="1:17" s="25" customFormat="1" ht="15.75" x14ac:dyDescent="0.2">
      <c r="A107" s="2"/>
      <c r="B107" s="455"/>
      <c r="C107" s="456"/>
      <c r="D107" s="456"/>
      <c r="E107" s="456"/>
      <c r="F107" s="456"/>
      <c r="G107" s="457"/>
      <c r="H107" s="155"/>
      <c r="I107" s="155"/>
      <c r="J107" s="151"/>
      <c r="K107" s="321"/>
      <c r="L107" s="152"/>
      <c r="M107" s="26"/>
      <c r="N107" s="218">
        <f t="shared" si="1"/>
        <v>0</v>
      </c>
      <c r="O107" s="234"/>
      <c r="P107" s="190"/>
      <c r="Q107" s="219"/>
    </row>
    <row r="108" spans="1:17" s="29" customFormat="1" x14ac:dyDescent="0.2">
      <c r="A108" s="2"/>
      <c r="B108" s="455"/>
      <c r="C108" s="456"/>
      <c r="D108" s="456"/>
      <c r="E108" s="456"/>
      <c r="F108" s="456"/>
      <c r="G108" s="457"/>
      <c r="H108" s="155"/>
      <c r="I108" s="155"/>
      <c r="J108" s="151"/>
      <c r="K108" s="321"/>
      <c r="L108" s="152"/>
      <c r="M108" s="26"/>
      <c r="N108" s="218">
        <f t="shared" si="1"/>
        <v>0</v>
      </c>
      <c r="O108" s="234"/>
      <c r="P108" s="190"/>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f t="shared" si="1"/>
        <v>0</v>
      </c>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1"/>
        <v>0</v>
      </c>
      <c r="O110" s="234"/>
      <c r="P110" s="219"/>
      <c r="Q110" s="219"/>
    </row>
    <row r="111" spans="1:17" s="29" customFormat="1" ht="15.75" x14ac:dyDescent="0.2">
      <c r="A111" s="2"/>
      <c r="B111" s="455"/>
      <c r="C111" s="456"/>
      <c r="D111" s="456"/>
      <c r="E111" s="456"/>
      <c r="F111" s="456"/>
      <c r="G111" s="457"/>
      <c r="H111" s="153"/>
      <c r="I111" s="153"/>
      <c r="J111" s="151"/>
      <c r="K111" s="245"/>
      <c r="L111" s="152"/>
      <c r="M111" s="26"/>
      <c r="N111" s="218">
        <f t="shared" si="1"/>
        <v>0</v>
      </c>
      <c r="O111" s="234"/>
      <c r="P111" s="219"/>
      <c r="Q111" s="190"/>
    </row>
    <row r="112" spans="1:17" s="29" customFormat="1" ht="15.75" x14ac:dyDescent="0.2">
      <c r="A112" s="2"/>
      <c r="B112" s="455"/>
      <c r="C112" s="456"/>
      <c r="D112" s="456"/>
      <c r="E112" s="456"/>
      <c r="F112" s="456"/>
      <c r="G112" s="457"/>
      <c r="H112" s="153"/>
      <c r="I112" s="153"/>
      <c r="J112" s="151"/>
      <c r="K112" s="245"/>
      <c r="L112" s="152"/>
      <c r="M112" s="26"/>
      <c r="N112" s="218">
        <f t="shared" si="1"/>
        <v>0</v>
      </c>
      <c r="O112" s="234"/>
      <c r="P112" s="219"/>
      <c r="Q112" s="190"/>
    </row>
    <row r="113" spans="1:17" s="29" customFormat="1" ht="15.75" x14ac:dyDescent="0.2">
      <c r="A113" s="2"/>
      <c r="B113" s="455"/>
      <c r="C113" s="456"/>
      <c r="D113" s="456"/>
      <c r="E113" s="456"/>
      <c r="F113" s="456"/>
      <c r="G113" s="457"/>
      <c r="H113" s="153"/>
      <c r="I113" s="153"/>
      <c r="J113" s="151"/>
      <c r="K113" s="245"/>
      <c r="L113" s="152"/>
      <c r="M113" s="26"/>
      <c r="N113" s="218">
        <f t="shared" si="1"/>
        <v>0</v>
      </c>
      <c r="O113" s="234"/>
      <c r="P113" s="219"/>
      <c r="Q113" s="190"/>
    </row>
    <row r="114" spans="1:17" s="25" customFormat="1" ht="15.75" x14ac:dyDescent="0.2">
      <c r="A114" s="2"/>
      <c r="B114" s="455"/>
      <c r="C114" s="456"/>
      <c r="D114" s="456"/>
      <c r="E114" s="456"/>
      <c r="F114" s="456"/>
      <c r="G114" s="457"/>
      <c r="H114" s="153"/>
      <c r="I114" s="153"/>
      <c r="J114" s="151"/>
      <c r="K114" s="245"/>
      <c r="L114" s="152"/>
      <c r="M114" s="26"/>
      <c r="N114" s="218">
        <f t="shared" si="1"/>
        <v>0</v>
      </c>
      <c r="O114" s="234"/>
      <c r="P114" s="219"/>
      <c r="Q114" s="219"/>
    </row>
    <row r="115" spans="1:17" s="29" customFormat="1" ht="15.75" x14ac:dyDescent="0.2">
      <c r="A115" s="2"/>
      <c r="B115" s="455"/>
      <c r="C115" s="456"/>
      <c r="D115" s="456"/>
      <c r="E115" s="456"/>
      <c r="F115" s="456"/>
      <c r="G115" s="457"/>
      <c r="H115" s="153"/>
      <c r="I115" s="153"/>
      <c r="J115" s="151"/>
      <c r="K115" s="245"/>
      <c r="L115" s="152"/>
      <c r="M115" s="26"/>
      <c r="N115" s="218">
        <f t="shared" si="1"/>
        <v>0</v>
      </c>
      <c r="O115" s="234"/>
      <c r="P115" s="219"/>
      <c r="Q115" s="190"/>
    </row>
    <row r="116" spans="1:17" s="29" customFormat="1" ht="15.75" x14ac:dyDescent="0.2">
      <c r="A116" s="2"/>
      <c r="B116" s="455"/>
      <c r="C116" s="456"/>
      <c r="D116" s="456"/>
      <c r="E116" s="456"/>
      <c r="F116" s="456"/>
      <c r="G116" s="457"/>
      <c r="H116" s="153"/>
      <c r="I116" s="153"/>
      <c r="J116" s="151"/>
      <c r="K116" s="245"/>
      <c r="L116" s="152"/>
      <c r="M116" s="26"/>
      <c r="N116" s="218">
        <f t="shared" si="1"/>
        <v>0</v>
      </c>
      <c r="O116" s="234"/>
      <c r="P116" s="219"/>
      <c r="Q116" s="190"/>
    </row>
    <row r="117" spans="1:17" s="29" customFormat="1" ht="15.75" x14ac:dyDescent="0.2">
      <c r="A117" s="2"/>
      <c r="B117" s="455"/>
      <c r="C117" s="456"/>
      <c r="D117" s="456"/>
      <c r="E117" s="456"/>
      <c r="F117" s="456"/>
      <c r="G117" s="457"/>
      <c r="H117" s="153"/>
      <c r="I117" s="153"/>
      <c r="J117" s="151"/>
      <c r="K117" s="245"/>
      <c r="L117" s="152"/>
      <c r="M117" s="26"/>
      <c r="N117" s="218">
        <f t="shared" si="1"/>
        <v>0</v>
      </c>
      <c r="O117" s="234"/>
      <c r="P117" s="219"/>
      <c r="Q117" s="190"/>
    </row>
    <row r="118" spans="1:17" s="25" customFormat="1" ht="15.75" x14ac:dyDescent="0.2">
      <c r="A118" s="2"/>
      <c r="B118" s="455"/>
      <c r="C118" s="456"/>
      <c r="D118" s="456"/>
      <c r="E118" s="456"/>
      <c r="F118" s="456"/>
      <c r="G118" s="457"/>
      <c r="H118" s="153"/>
      <c r="I118" s="153"/>
      <c r="J118" s="151"/>
      <c r="K118" s="245"/>
      <c r="L118" s="152"/>
      <c r="M118" s="26"/>
      <c r="N118" s="218">
        <f t="shared" si="1"/>
        <v>0</v>
      </c>
      <c r="O118" s="234"/>
      <c r="P118" s="219"/>
      <c r="Q118" s="219"/>
    </row>
    <row r="119" spans="1:17" s="25" customFormat="1" ht="15.75" x14ac:dyDescent="0.2">
      <c r="A119" s="2"/>
      <c r="B119" s="455"/>
      <c r="C119" s="456"/>
      <c r="D119" s="456"/>
      <c r="E119" s="456"/>
      <c r="F119" s="456"/>
      <c r="G119" s="457"/>
      <c r="H119" s="153"/>
      <c r="I119" s="153"/>
      <c r="J119" s="151"/>
      <c r="K119" s="245"/>
      <c r="L119" s="152"/>
      <c r="M119" s="26"/>
      <c r="N119" s="218">
        <f t="shared" si="1"/>
        <v>0</v>
      </c>
      <c r="O119" s="234"/>
      <c r="P119" s="219"/>
      <c r="Q119" s="219"/>
    </row>
    <row r="120" spans="1:17" s="29" customFormat="1" ht="15.75" x14ac:dyDescent="0.2">
      <c r="A120" s="2"/>
      <c r="B120" s="455"/>
      <c r="C120" s="456"/>
      <c r="D120" s="456"/>
      <c r="E120" s="456"/>
      <c r="F120" s="456"/>
      <c r="G120" s="457"/>
      <c r="H120" s="153"/>
      <c r="I120" s="153"/>
      <c r="J120" s="151"/>
      <c r="K120" s="245"/>
      <c r="L120" s="152"/>
      <c r="M120" s="26"/>
      <c r="N120" s="218">
        <f t="shared" si="1"/>
        <v>0</v>
      </c>
      <c r="O120" s="234"/>
      <c r="P120" s="219"/>
      <c r="Q120" s="190"/>
    </row>
    <row r="121" spans="1:17" s="29" customFormat="1" ht="15.75" x14ac:dyDescent="0.2">
      <c r="A121" s="2"/>
      <c r="B121" s="455"/>
      <c r="C121" s="456"/>
      <c r="D121" s="456"/>
      <c r="E121" s="456"/>
      <c r="F121" s="456"/>
      <c r="G121" s="457"/>
      <c r="H121" s="153"/>
      <c r="I121" s="153"/>
      <c r="J121" s="151"/>
      <c r="K121" s="245"/>
      <c r="L121" s="152"/>
      <c r="M121" s="26"/>
      <c r="N121" s="218">
        <f t="shared" si="1"/>
        <v>0</v>
      </c>
      <c r="O121" s="234"/>
      <c r="P121" s="219"/>
      <c r="Q121" s="190"/>
    </row>
    <row r="122" spans="1:17" s="29" customFormat="1" ht="15.75" x14ac:dyDescent="0.2">
      <c r="A122" s="2"/>
      <c r="B122" s="455"/>
      <c r="C122" s="456"/>
      <c r="D122" s="456"/>
      <c r="E122" s="456"/>
      <c r="F122" s="456"/>
      <c r="G122" s="457"/>
      <c r="H122" s="153"/>
      <c r="I122" s="153"/>
      <c r="J122" s="151"/>
      <c r="K122" s="245"/>
      <c r="L122" s="152"/>
      <c r="M122" s="26"/>
      <c r="N122" s="218">
        <f t="shared" si="1"/>
        <v>0</v>
      </c>
      <c r="O122" s="234"/>
      <c r="P122" s="219"/>
      <c r="Q122" s="190"/>
    </row>
    <row r="123" spans="1:17" s="25" customFormat="1" ht="15.75" x14ac:dyDescent="0.2">
      <c r="A123" s="2"/>
      <c r="B123" s="455"/>
      <c r="C123" s="456"/>
      <c r="D123" s="456"/>
      <c r="E123" s="456"/>
      <c r="F123" s="456"/>
      <c r="G123" s="457"/>
      <c r="H123" s="153"/>
      <c r="I123" s="153"/>
      <c r="J123" s="151"/>
      <c r="K123" s="245"/>
      <c r="L123" s="152"/>
      <c r="M123" s="26"/>
      <c r="N123" s="218">
        <f t="shared" si="1"/>
        <v>0</v>
      </c>
      <c r="O123" s="234"/>
      <c r="P123" s="219"/>
      <c r="Q123" s="219"/>
    </row>
    <row r="124" spans="1:17" s="29" customFormat="1" ht="15.75" x14ac:dyDescent="0.2">
      <c r="A124" s="2"/>
      <c r="B124" s="455"/>
      <c r="C124" s="456"/>
      <c r="D124" s="456"/>
      <c r="E124" s="456"/>
      <c r="F124" s="456"/>
      <c r="G124" s="457"/>
      <c r="H124" s="153"/>
      <c r="I124" s="153"/>
      <c r="J124" s="151"/>
      <c r="K124" s="245"/>
      <c r="L124" s="152"/>
      <c r="M124" s="26"/>
      <c r="N124" s="218">
        <f t="shared" si="1"/>
        <v>0</v>
      </c>
      <c r="O124" s="234"/>
      <c r="P124" s="219"/>
      <c r="Q124" s="190"/>
    </row>
    <row r="125" spans="1:17" s="29" customFormat="1" ht="15.75" x14ac:dyDescent="0.2">
      <c r="A125" s="2"/>
      <c r="B125" s="455"/>
      <c r="C125" s="456"/>
      <c r="D125" s="456"/>
      <c r="E125" s="456"/>
      <c r="F125" s="456"/>
      <c r="G125" s="457"/>
      <c r="H125" s="153"/>
      <c r="I125" s="153"/>
      <c r="J125" s="151"/>
      <c r="K125" s="245"/>
      <c r="L125" s="152"/>
      <c r="M125" s="26"/>
      <c r="N125" s="218">
        <f t="shared" si="1"/>
        <v>0</v>
      </c>
      <c r="O125" s="234"/>
      <c r="P125" s="219"/>
      <c r="Q125" s="190"/>
    </row>
    <row r="126" spans="1:17" s="29" customFormat="1" ht="15.75" x14ac:dyDescent="0.2">
      <c r="A126" s="2"/>
      <c r="B126" s="455"/>
      <c r="C126" s="456"/>
      <c r="D126" s="456"/>
      <c r="E126" s="456"/>
      <c r="F126" s="456"/>
      <c r="G126" s="457"/>
      <c r="H126" s="153"/>
      <c r="I126" s="153"/>
      <c r="J126" s="151"/>
      <c r="K126" s="245"/>
      <c r="L126" s="152"/>
      <c r="M126" s="26"/>
      <c r="N126" s="218">
        <f t="shared" si="1"/>
        <v>0</v>
      </c>
      <c r="O126" s="234"/>
      <c r="P126" s="219"/>
      <c r="Q126" s="190"/>
    </row>
    <row r="127" spans="1:17" s="25" customFormat="1" ht="15.75" x14ac:dyDescent="0.2">
      <c r="A127" s="2"/>
      <c r="B127" s="455"/>
      <c r="C127" s="456"/>
      <c r="D127" s="456"/>
      <c r="E127" s="456"/>
      <c r="F127" s="456"/>
      <c r="G127" s="457"/>
      <c r="H127" s="155"/>
      <c r="I127" s="155"/>
      <c r="J127" s="151"/>
      <c r="K127" s="245"/>
      <c r="L127" s="152"/>
      <c r="M127" s="26"/>
      <c r="N127" s="218">
        <f t="shared" si="1"/>
        <v>0</v>
      </c>
      <c r="O127" s="234"/>
      <c r="P127" s="219"/>
      <c r="Q127" s="219"/>
    </row>
    <row r="128" spans="1:17" s="29" customFormat="1" ht="15.75" x14ac:dyDescent="0.2">
      <c r="A128" s="2"/>
      <c r="B128" s="455"/>
      <c r="C128" s="456"/>
      <c r="D128" s="456"/>
      <c r="E128" s="456"/>
      <c r="F128" s="456"/>
      <c r="G128" s="457"/>
      <c r="H128" s="155"/>
      <c r="I128" s="155"/>
      <c r="J128" s="151"/>
      <c r="K128" s="245"/>
      <c r="L128" s="152"/>
      <c r="M128" s="26"/>
      <c r="N128" s="218">
        <f t="shared" si="1"/>
        <v>0</v>
      </c>
      <c r="O128" s="234"/>
      <c r="P128" s="219"/>
      <c r="Q128" s="190"/>
    </row>
    <row r="129" spans="1:18" s="29" customFormat="1" ht="15.75" x14ac:dyDescent="0.2">
      <c r="A129" s="2"/>
      <c r="B129" s="455"/>
      <c r="C129" s="456"/>
      <c r="D129" s="456"/>
      <c r="E129" s="456"/>
      <c r="F129" s="456"/>
      <c r="G129" s="457"/>
      <c r="H129" s="155"/>
      <c r="I129" s="155"/>
      <c r="J129" s="151"/>
      <c r="K129" s="245"/>
      <c r="L129" s="152"/>
      <c r="M129" s="26"/>
      <c r="N129" s="218">
        <f t="shared" si="1"/>
        <v>0</v>
      </c>
      <c r="O129" s="234"/>
      <c r="P129" s="219"/>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f t="shared" si="1"/>
        <v>0</v>
      </c>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1"/>
        <v>0</v>
      </c>
      <c r="O131" s="234"/>
      <c r="P131" s="190"/>
      <c r="Q131" s="190"/>
    </row>
    <row r="132" spans="1:18" s="29" customFormat="1" x14ac:dyDescent="0.2">
      <c r="A132" s="2"/>
      <c r="B132" s="473"/>
      <c r="C132" s="474"/>
      <c r="D132" s="474"/>
      <c r="E132" s="474"/>
      <c r="F132" s="474"/>
      <c r="G132" s="475"/>
      <c r="H132" s="157"/>
      <c r="I132" s="157"/>
      <c r="J132" s="151"/>
      <c r="K132" s="152"/>
      <c r="L132" s="152"/>
      <c r="M132" s="26"/>
      <c r="N132" s="218">
        <f t="shared" si="1"/>
        <v>0</v>
      </c>
      <c r="O132" s="234"/>
      <c r="P132" s="190"/>
      <c r="Q132" s="190"/>
    </row>
    <row r="133" spans="1:18" s="29" customFormat="1" x14ac:dyDescent="0.2">
      <c r="A133" s="2"/>
      <c r="B133" s="473"/>
      <c r="C133" s="474"/>
      <c r="D133" s="474"/>
      <c r="E133" s="474"/>
      <c r="F133" s="474"/>
      <c r="G133" s="475"/>
      <c r="H133" s="157"/>
      <c r="I133" s="157"/>
      <c r="J133" s="151"/>
      <c r="K133" s="152"/>
      <c r="L133" s="152"/>
      <c r="M133" s="26"/>
      <c r="N133" s="218">
        <f t="shared" ref="N133:N151" si="2">IF(M133="Yes",J133,0)</f>
        <v>0</v>
      </c>
      <c r="O133" s="234"/>
      <c r="P133" s="190"/>
      <c r="Q133" s="190"/>
    </row>
    <row r="134" spans="1:18" s="29" customFormat="1" x14ac:dyDescent="0.2">
      <c r="A134" s="2"/>
      <c r="B134" s="455"/>
      <c r="C134" s="456"/>
      <c r="D134" s="456"/>
      <c r="E134" s="456"/>
      <c r="F134" s="456"/>
      <c r="G134" s="457"/>
      <c r="H134" s="155"/>
      <c r="I134" s="155"/>
      <c r="J134" s="151"/>
      <c r="K134" s="152"/>
      <c r="L134" s="152"/>
      <c r="M134" s="26"/>
      <c r="N134" s="218">
        <f t="shared" si="2"/>
        <v>0</v>
      </c>
      <c r="O134" s="234"/>
      <c r="P134" s="190"/>
      <c r="Q134" s="190"/>
    </row>
    <row r="135" spans="1:18" s="29" customFormat="1" x14ac:dyDescent="0.2">
      <c r="A135" s="2"/>
      <c r="B135" s="455"/>
      <c r="C135" s="456"/>
      <c r="D135" s="456"/>
      <c r="E135" s="456"/>
      <c r="F135" s="456"/>
      <c r="G135" s="457"/>
      <c r="H135" s="155"/>
      <c r="I135" s="155"/>
      <c r="J135" s="151"/>
      <c r="K135" s="152"/>
      <c r="L135" s="152"/>
      <c r="M135" s="26"/>
      <c r="N135" s="218">
        <f t="shared" si="2"/>
        <v>0</v>
      </c>
      <c r="O135" s="234"/>
      <c r="P135" s="190"/>
      <c r="Q135" s="190"/>
    </row>
    <row r="136" spans="1:18" s="28" customFormat="1" ht="15.75" x14ac:dyDescent="0.2">
      <c r="A136" s="2"/>
      <c r="B136" s="455"/>
      <c r="C136" s="456"/>
      <c r="D136" s="456"/>
      <c r="E136" s="456"/>
      <c r="F136" s="456"/>
      <c r="G136" s="457"/>
      <c r="H136" s="155"/>
      <c r="I136" s="155"/>
      <c r="J136" s="151"/>
      <c r="K136" s="152"/>
      <c r="L136" s="152"/>
      <c r="M136" s="26"/>
      <c r="N136" s="218">
        <f t="shared" si="2"/>
        <v>0</v>
      </c>
      <c r="O136" s="234"/>
      <c r="P136" s="190"/>
      <c r="Q136" s="219"/>
    </row>
    <row r="137" spans="1:18" s="37" customFormat="1" ht="15.75" x14ac:dyDescent="0.2">
      <c r="A137" s="2"/>
      <c r="B137" s="455"/>
      <c r="C137" s="456"/>
      <c r="D137" s="456"/>
      <c r="E137" s="456"/>
      <c r="F137" s="456"/>
      <c r="G137" s="457"/>
      <c r="H137" s="155"/>
      <c r="I137" s="155"/>
      <c r="J137" s="151"/>
      <c r="K137" s="152"/>
      <c r="L137" s="152"/>
      <c r="M137" s="26"/>
      <c r="N137" s="218">
        <f t="shared" si="2"/>
        <v>0</v>
      </c>
      <c r="O137" s="234"/>
      <c r="P137" s="190"/>
      <c r="Q137" s="219"/>
    </row>
    <row r="138" spans="1:18" s="29" customFormat="1" x14ac:dyDescent="0.2">
      <c r="A138" s="2"/>
      <c r="B138" s="455"/>
      <c r="C138" s="456"/>
      <c r="D138" s="456"/>
      <c r="E138" s="456"/>
      <c r="F138" s="456"/>
      <c r="G138" s="457"/>
      <c r="H138" s="155"/>
      <c r="I138" s="155"/>
      <c r="J138" s="151"/>
      <c r="K138" s="152"/>
      <c r="L138" s="152"/>
      <c r="M138" s="26"/>
      <c r="N138" s="218">
        <f t="shared" si="2"/>
        <v>0</v>
      </c>
      <c r="O138" s="234"/>
      <c r="P138" s="190"/>
      <c r="Q138" s="190"/>
    </row>
    <row r="139" spans="1:18" s="29" customFormat="1" x14ac:dyDescent="0.2">
      <c r="A139" s="2"/>
      <c r="B139" s="455"/>
      <c r="C139" s="456"/>
      <c r="D139" s="456"/>
      <c r="E139" s="456"/>
      <c r="F139" s="456"/>
      <c r="G139" s="457"/>
      <c r="H139" s="155"/>
      <c r="I139" s="155"/>
      <c r="J139" s="151"/>
      <c r="K139" s="152"/>
      <c r="L139" s="152"/>
      <c r="M139" s="26"/>
      <c r="N139" s="218">
        <f t="shared" si="2"/>
        <v>0</v>
      </c>
      <c r="O139" s="234"/>
      <c r="P139" s="190"/>
      <c r="Q139" s="190"/>
    </row>
    <row r="140" spans="1:18" s="28" customFormat="1" ht="15.75" x14ac:dyDescent="0.2">
      <c r="A140" s="2"/>
      <c r="B140" s="455"/>
      <c r="C140" s="456"/>
      <c r="D140" s="456"/>
      <c r="E140" s="456"/>
      <c r="F140" s="456"/>
      <c r="G140" s="457"/>
      <c r="H140" s="155"/>
      <c r="I140" s="155"/>
      <c r="J140" s="151"/>
      <c r="K140" s="152"/>
      <c r="L140" s="152"/>
      <c r="M140" s="26"/>
      <c r="N140" s="218">
        <f t="shared" si="2"/>
        <v>0</v>
      </c>
      <c r="O140" s="234"/>
      <c r="P140" s="190"/>
      <c r="Q140" s="219"/>
    </row>
    <row r="141" spans="1:18" s="37" customFormat="1" ht="15.75" x14ac:dyDescent="0.2">
      <c r="A141" s="2"/>
      <c r="B141" s="455"/>
      <c r="C141" s="456"/>
      <c r="D141" s="456"/>
      <c r="E141" s="456"/>
      <c r="F141" s="456"/>
      <c r="G141" s="457"/>
      <c r="H141" s="155"/>
      <c r="I141" s="155"/>
      <c r="J141" s="151"/>
      <c r="K141" s="152"/>
      <c r="L141" s="152"/>
      <c r="M141" s="26"/>
      <c r="N141" s="218">
        <f t="shared" si="2"/>
        <v>0</v>
      </c>
      <c r="O141" s="234"/>
      <c r="P141" s="190"/>
      <c r="Q141" s="219"/>
    </row>
    <row r="142" spans="1:18" s="13" customFormat="1" ht="18" x14ac:dyDescent="0.2">
      <c r="A142" s="2"/>
      <c r="B142" s="455"/>
      <c r="C142" s="456"/>
      <c r="D142" s="456"/>
      <c r="E142" s="456"/>
      <c r="F142" s="456"/>
      <c r="G142" s="457"/>
      <c r="H142" s="155"/>
      <c r="I142" s="155"/>
      <c r="J142" s="151"/>
      <c r="K142" s="152"/>
      <c r="L142" s="152"/>
      <c r="M142" s="26"/>
      <c r="N142" s="218">
        <f t="shared" si="2"/>
        <v>0</v>
      </c>
      <c r="O142" s="234"/>
      <c r="P142" s="190"/>
      <c r="Q142" s="223"/>
      <c r="R142" s="14"/>
    </row>
    <row r="143" spans="1:18" s="13" customFormat="1" ht="18" x14ac:dyDescent="0.2">
      <c r="A143" s="2"/>
      <c r="B143" s="455"/>
      <c r="C143" s="456"/>
      <c r="D143" s="456"/>
      <c r="E143" s="456"/>
      <c r="F143" s="456"/>
      <c r="G143" s="457"/>
      <c r="H143" s="155"/>
      <c r="I143" s="155"/>
      <c r="J143" s="151"/>
      <c r="K143" s="152"/>
      <c r="L143" s="152"/>
      <c r="M143" s="26"/>
      <c r="N143" s="218">
        <f t="shared" si="2"/>
        <v>0</v>
      </c>
      <c r="O143" s="234"/>
      <c r="P143" s="190"/>
      <c r="Q143" s="223"/>
      <c r="R143" s="14"/>
    </row>
    <row r="144" spans="1:18" x14ac:dyDescent="0.2">
      <c r="A144" s="2"/>
      <c r="B144" s="455"/>
      <c r="C144" s="456"/>
      <c r="D144" s="456"/>
      <c r="E144" s="456"/>
      <c r="F144" s="456"/>
      <c r="G144" s="457"/>
      <c r="H144" s="155"/>
      <c r="I144" s="155"/>
      <c r="J144" s="151"/>
      <c r="K144" s="152"/>
      <c r="L144" s="152"/>
      <c r="M144" s="26"/>
      <c r="N144" s="218">
        <f t="shared" si="2"/>
        <v>0</v>
      </c>
      <c r="O144" s="234"/>
      <c r="P144" s="190"/>
      <c r="Q144" s="224"/>
    </row>
    <row r="145" spans="1:17" x14ac:dyDescent="0.2">
      <c r="A145" s="2"/>
      <c r="B145" s="455"/>
      <c r="C145" s="456"/>
      <c r="D145" s="456"/>
      <c r="E145" s="456"/>
      <c r="F145" s="456"/>
      <c r="G145" s="457"/>
      <c r="H145" s="155"/>
      <c r="I145" s="155"/>
      <c r="J145" s="151"/>
      <c r="K145" s="152"/>
      <c r="L145" s="152"/>
      <c r="M145" s="26"/>
      <c r="N145" s="218">
        <f t="shared" si="2"/>
        <v>0</v>
      </c>
      <c r="O145" s="234"/>
      <c r="P145" s="190"/>
      <c r="Q145" s="224"/>
    </row>
    <row r="146" spans="1:17" x14ac:dyDescent="0.2">
      <c r="A146" s="2"/>
      <c r="B146" s="455"/>
      <c r="C146" s="456"/>
      <c r="D146" s="456"/>
      <c r="E146" s="456"/>
      <c r="F146" s="456"/>
      <c r="G146" s="457"/>
      <c r="H146" s="155"/>
      <c r="I146" s="155"/>
      <c r="J146" s="151"/>
      <c r="K146" s="152"/>
      <c r="L146" s="152"/>
      <c r="M146" s="26"/>
      <c r="N146" s="218">
        <f t="shared" si="2"/>
        <v>0</v>
      </c>
      <c r="O146" s="234"/>
      <c r="P146" s="190"/>
      <c r="Q146" s="224"/>
    </row>
    <row r="147" spans="1:17" x14ac:dyDescent="0.2">
      <c r="A147" s="2"/>
      <c r="B147" s="455"/>
      <c r="C147" s="456"/>
      <c r="D147" s="456"/>
      <c r="E147" s="456"/>
      <c r="F147" s="456"/>
      <c r="G147" s="457"/>
      <c r="H147" s="155"/>
      <c r="I147" s="155"/>
      <c r="J147" s="151"/>
      <c r="K147" s="152"/>
      <c r="L147" s="152"/>
      <c r="M147" s="26"/>
      <c r="N147" s="218">
        <f t="shared" si="2"/>
        <v>0</v>
      </c>
      <c r="O147" s="234"/>
      <c r="P147" s="190"/>
      <c r="Q147" s="224"/>
    </row>
    <row r="148" spans="1:17" x14ac:dyDescent="0.2">
      <c r="A148" s="2"/>
      <c r="B148" s="455"/>
      <c r="C148" s="456"/>
      <c r="D148" s="456"/>
      <c r="E148" s="456"/>
      <c r="F148" s="456"/>
      <c r="G148" s="457"/>
      <c r="H148" s="155"/>
      <c r="I148" s="155"/>
      <c r="J148" s="151"/>
      <c r="K148" s="152"/>
      <c r="L148" s="152"/>
      <c r="M148" s="26"/>
      <c r="N148" s="218">
        <f t="shared" si="2"/>
        <v>0</v>
      </c>
      <c r="O148" s="234"/>
      <c r="P148" s="190"/>
      <c r="Q148" s="224"/>
    </row>
    <row r="149" spans="1:17" x14ac:dyDescent="0.2">
      <c r="A149" s="2"/>
      <c r="B149" s="455"/>
      <c r="C149" s="456"/>
      <c r="D149" s="456"/>
      <c r="E149" s="456"/>
      <c r="F149" s="456"/>
      <c r="G149" s="457"/>
      <c r="H149" s="155"/>
      <c r="I149" s="155"/>
      <c r="J149" s="151"/>
      <c r="K149" s="152"/>
      <c r="L149" s="152"/>
      <c r="M149" s="26"/>
      <c r="N149" s="218">
        <f t="shared" si="2"/>
        <v>0</v>
      </c>
      <c r="O149" s="234"/>
      <c r="P149" s="190"/>
      <c r="Q149" s="224"/>
    </row>
    <row r="150" spans="1:17" x14ac:dyDescent="0.2">
      <c r="A150" s="2"/>
      <c r="B150" s="455"/>
      <c r="C150" s="456"/>
      <c r="D150" s="456"/>
      <c r="E150" s="456"/>
      <c r="F150" s="456"/>
      <c r="G150" s="457"/>
      <c r="H150" s="155"/>
      <c r="I150" s="155"/>
      <c r="J150" s="151"/>
      <c r="K150" s="152"/>
      <c r="L150" s="152"/>
      <c r="M150" s="26"/>
      <c r="N150" s="218">
        <f t="shared" si="2"/>
        <v>0</v>
      </c>
      <c r="O150" s="234"/>
      <c r="P150" s="190"/>
      <c r="Q150" s="224"/>
    </row>
    <row r="151" spans="1:17" x14ac:dyDescent="0.2">
      <c r="A151" s="2"/>
      <c r="B151" s="455"/>
      <c r="C151" s="456"/>
      <c r="D151" s="456"/>
      <c r="E151" s="456"/>
      <c r="F151" s="456"/>
      <c r="G151" s="457"/>
      <c r="H151" s="155"/>
      <c r="I151" s="155"/>
      <c r="J151" s="151"/>
      <c r="K151" s="152"/>
      <c r="L151" s="152"/>
      <c r="M151" s="26"/>
      <c r="N151" s="218">
        <f t="shared" si="2"/>
        <v>0</v>
      </c>
      <c r="O151" s="234"/>
      <c r="P151" s="190"/>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152</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s="45"/>
      <c r="K156" s="45"/>
      <c r="L156" s="45"/>
      <c r="M156" s="73"/>
    </row>
    <row r="157" spans="1:17" ht="18" x14ac:dyDescent="0.25">
      <c r="A157" s="60"/>
      <c r="B157" s="65"/>
      <c r="C157" s="61"/>
      <c r="D157" s="61"/>
      <c r="E157" s="61"/>
      <c r="F157" s="62"/>
      <c r="G157" s="61"/>
      <c r="H157" s="61"/>
      <c r="I157" s="61"/>
      <c r="J157" s="45"/>
      <c r="K157" s="45"/>
      <c r="L157" s="45"/>
      <c r="M157" s="73"/>
    </row>
    <row r="158" spans="1:17" ht="22.5" x14ac:dyDescent="0.3">
      <c r="A158" s="64"/>
      <c r="C158" s="65"/>
      <c r="D158" s="66"/>
      <c r="E158" s="515"/>
      <c r="F158" s="515"/>
      <c r="G158" s="515"/>
      <c r="H158" s="515"/>
      <c r="I158" s="515"/>
      <c r="J158" s="45"/>
      <c r="K158" s="45"/>
      <c r="L158" s="45"/>
      <c r="M158" s="73"/>
    </row>
    <row r="159" spans="1:17" customFormat="1" ht="30" customHeight="1" x14ac:dyDescent="0.2">
      <c r="A159" s="370" t="s">
        <v>91</v>
      </c>
      <c r="B159" s="513"/>
      <c r="C159" s="513"/>
      <c r="D159" s="513"/>
      <c r="E159" s="513"/>
      <c r="F159" s="513"/>
      <c r="G159" s="514"/>
      <c r="J159" s="45"/>
      <c r="K159" s="45"/>
      <c r="L159" s="45"/>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2"/>
    </row>
    <row r="173" spans="1:13" ht="18" x14ac:dyDescent="0.25">
      <c r="A173" s="60"/>
      <c r="B173" s="65" t="s">
        <v>68</v>
      </c>
      <c r="C173" s="61"/>
      <c r="D173" s="61"/>
      <c r="E173" s="61"/>
      <c r="F173" s="62"/>
      <c r="G173" s="61"/>
      <c r="H173" s="61"/>
      <c r="I173" s="61"/>
      <c r="J173" s="62"/>
      <c r="K173" s="62"/>
      <c r="L173" s="62"/>
      <c r="M173" s="73"/>
    </row>
    <row r="174" spans="1:13" ht="22.5" x14ac:dyDescent="0.3">
      <c r="A174" s="64"/>
      <c r="C174" s="65"/>
      <c r="D174" s="66" t="s">
        <v>69</v>
      </c>
      <c r="E174" s="515" t="s">
        <v>70</v>
      </c>
      <c r="F174" s="515"/>
      <c r="G174" s="515"/>
      <c r="H174" s="515"/>
      <c r="I174" s="515"/>
      <c r="J174" s="62"/>
      <c r="K174" s="62"/>
      <c r="L174" s="62"/>
      <c r="M174" s="73"/>
    </row>
    <row r="175" spans="1:13" ht="18" x14ac:dyDescent="0.25">
      <c r="A175" s="60"/>
      <c r="B175" s="67"/>
      <c r="C175" s="67"/>
      <c r="D175" s="67"/>
      <c r="E175" s="67"/>
      <c r="F175" s="67"/>
      <c r="G175" s="67"/>
      <c r="H175" s="67"/>
      <c r="I175" s="67"/>
      <c r="J175" s="62"/>
      <c r="K175" s="62"/>
      <c r="L175" s="62"/>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L182" s="62"/>
    </row>
    <row r="183" spans="1:12" ht="18" x14ac:dyDescent="0.25">
      <c r="A183" s="68"/>
      <c r="B183" s="506" t="s">
        <v>71</v>
      </c>
      <c r="C183" s="507" t="s">
        <v>132</v>
      </c>
      <c r="D183" s="507"/>
      <c r="E183" s="508"/>
      <c r="F183" s="508"/>
      <c r="G183" s="508"/>
      <c r="H183" s="508"/>
      <c r="I183" s="508"/>
      <c r="J183" s="509"/>
      <c r="K183" s="509"/>
      <c r="L183" s="62"/>
    </row>
    <row r="184" spans="1:12" x14ac:dyDescent="0.2">
      <c r="B184" s="506"/>
      <c r="C184" s="507"/>
      <c r="D184" s="507"/>
      <c r="E184" s="508"/>
      <c r="F184" s="508"/>
      <c r="G184" s="508"/>
      <c r="H184" s="508"/>
      <c r="I184" s="508"/>
      <c r="J184" s="509"/>
      <c r="K184" s="509"/>
    </row>
    <row r="185" spans="1:12" x14ac:dyDescent="0.2">
      <c r="B185" s="506"/>
      <c r="C185" s="507"/>
      <c r="D185" s="507"/>
      <c r="E185" s="508"/>
      <c r="F185" s="508"/>
      <c r="G185" s="508"/>
      <c r="H185" s="508"/>
      <c r="I185" s="508"/>
      <c r="J185" s="509"/>
      <c r="K185" s="509"/>
    </row>
  </sheetData>
  <sheetProtection algorithmName="SHA-512" hashValue="9ZJbN3SrHdSUun+Pcaq+mEUNF2aCAEHIf2xtWXlONzz/CnnIxlzJwqqP4OqDnp8pNPXq/eer8JDd+MCKX+1Swg==" saltValue="5tCNzbU8eBfRMUJfF4Jv0g=="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R50:XFD62 R75:XFD78 R42:XFD48 R88:XFD90 R14:XFD16 R19:XFD21 R67:XFD67 R69:XFD73 R81:XFD83 R85:XFD86 A10:I34 R23:XFD25 R27:XFD29 R32:XFD40 A36:I55 A89:I108 A119:I120 A110:I115 L89:L108 L36:L55 L10:L34 R9:XFD11 L57:L86 A57:I86" name="Plage2"/>
    <protectedRange sqref="J154:K154 J10:J34 J89:J108 J131:J151 J57:K86 J36:K55 J110:K129" name="Plage2_1"/>
    <protectedRange sqref="O104:Q105 O111:Q113 O124:Q126 O120:Q122 O108:Q109 O89:Q92 O98:Q102 O94:Q96 O115:Q117 O138:Q139 M131:M151 M114:M129 O128:Q135" name="Plage3_1"/>
    <protectedRange sqref="O50:Q55 O75:Q78 O42:Q48 O14:Q16 O19:Q21 O67:Q67 O69:Q73 O81:Q83 O85:Q86 O23:Q25 O27:Q29 M110:M115 M119:M120 M89:M108 M36:M55 M10:M34 O9:Q11 O32:Q34 O36:Q40 P35:Q35 O57:Q62 P56:Q56 M57:M86 O88:Q90" name="Plage2_2"/>
    <protectedRange sqref="M153:M154" name="Plage3_1_1"/>
    <protectedRange sqref="B154:G154" name="Plage3_2"/>
  </protectedRanges>
  <dataConsolidate link="1"/>
  <mergeCells count="178">
    <mergeCell ref="C169:G169"/>
    <mergeCell ref="C171:G171"/>
    <mergeCell ref="E174:I174"/>
    <mergeCell ref="B176:B178"/>
    <mergeCell ref="C176:K178"/>
    <mergeCell ref="B37:G37"/>
    <mergeCell ref="B26:G26"/>
    <mergeCell ref="B27:G27"/>
    <mergeCell ref="B28:G28"/>
    <mergeCell ref="B29:G29"/>
    <mergeCell ref="B30:G30"/>
    <mergeCell ref="B31:G31"/>
    <mergeCell ref="B44:G44"/>
    <mergeCell ref="B45:G45"/>
    <mergeCell ref="B46:G46"/>
    <mergeCell ref="B47:G47"/>
    <mergeCell ref="B48:G48"/>
    <mergeCell ref="B49:G49"/>
    <mergeCell ref="B38:G38"/>
    <mergeCell ref="B52:G52"/>
    <mergeCell ref="B53:G53"/>
    <mergeCell ref="B54:G54"/>
    <mergeCell ref="B55:G55"/>
    <mergeCell ref="B68:G68"/>
    <mergeCell ref="E180:I180"/>
    <mergeCell ref="E181:I181"/>
    <mergeCell ref="B183:B185"/>
    <mergeCell ref="C183:K185"/>
    <mergeCell ref="B8:G8"/>
    <mergeCell ref="M5:M7"/>
    <mergeCell ref="N5:N7"/>
    <mergeCell ref="O5:O7"/>
    <mergeCell ref="P5:P7"/>
    <mergeCell ref="B13:G13"/>
    <mergeCell ref="B20:G20"/>
    <mergeCell ref="B21:G21"/>
    <mergeCell ref="B22:G22"/>
    <mergeCell ref="B23:G23"/>
    <mergeCell ref="B24:G24"/>
    <mergeCell ref="B25:G25"/>
    <mergeCell ref="B17:G17"/>
    <mergeCell ref="B18:G18"/>
    <mergeCell ref="B19:G19"/>
    <mergeCell ref="B32:G32"/>
    <mergeCell ref="B33:G33"/>
    <mergeCell ref="B34:G34"/>
    <mergeCell ref="B35:G35"/>
    <mergeCell ref="B36:G36"/>
    <mergeCell ref="Q5:Q7"/>
    <mergeCell ref="A159:G159"/>
    <mergeCell ref="C161:G161"/>
    <mergeCell ref="C163:G163"/>
    <mergeCell ref="B14:G14"/>
    <mergeCell ref="B15:G15"/>
    <mergeCell ref="B16:G16"/>
    <mergeCell ref="B9:G9"/>
    <mergeCell ref="B10:G10"/>
    <mergeCell ref="B11:G11"/>
    <mergeCell ref="B12:G12"/>
    <mergeCell ref="B39:G39"/>
    <mergeCell ref="B40:G40"/>
    <mergeCell ref="B41:G41"/>
    <mergeCell ref="B42:G42"/>
    <mergeCell ref="B43:G43"/>
    <mergeCell ref="B56:G56"/>
    <mergeCell ref="B57:G57"/>
    <mergeCell ref="B58:G58"/>
    <mergeCell ref="B59:G59"/>
    <mergeCell ref="B60:G60"/>
    <mergeCell ref="B61:G61"/>
    <mergeCell ref="B50:G50"/>
    <mergeCell ref="B51:G51"/>
    <mergeCell ref="A1:L1"/>
    <mergeCell ref="A2:F2"/>
    <mergeCell ref="G2:L2"/>
    <mergeCell ref="A3:F3"/>
    <mergeCell ref="G3:L3"/>
    <mergeCell ref="A4:F4"/>
    <mergeCell ref="H5:H7"/>
    <mergeCell ref="I5:I7"/>
    <mergeCell ref="J5:J6"/>
    <mergeCell ref="K5:K6"/>
    <mergeCell ref="L5:L7"/>
    <mergeCell ref="B69:G69"/>
    <mergeCell ref="B70:G70"/>
    <mergeCell ref="B71:G71"/>
    <mergeCell ref="B72:G72"/>
    <mergeCell ref="B73:G73"/>
    <mergeCell ref="B62:G62"/>
    <mergeCell ref="B63:G63"/>
    <mergeCell ref="B64:G64"/>
    <mergeCell ref="B65:G65"/>
    <mergeCell ref="B66:G66"/>
    <mergeCell ref="B67:G67"/>
    <mergeCell ref="B81:G81"/>
    <mergeCell ref="B82:G82"/>
    <mergeCell ref="B83:G83"/>
    <mergeCell ref="B84:G84"/>
    <mergeCell ref="B85:G85"/>
    <mergeCell ref="B74:G74"/>
    <mergeCell ref="B75:G75"/>
    <mergeCell ref="B76:G76"/>
    <mergeCell ref="B77:G77"/>
    <mergeCell ref="B78:G78"/>
    <mergeCell ref="B79:G79"/>
    <mergeCell ref="B91:G91"/>
    <mergeCell ref="B92:G92"/>
    <mergeCell ref="B93:G93"/>
    <mergeCell ref="B94:G94"/>
    <mergeCell ref="B95:G95"/>
    <mergeCell ref="B96:G96"/>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51:G151"/>
    <mergeCell ref="B152:H152"/>
    <mergeCell ref="B153:G153"/>
    <mergeCell ref="B154:G154"/>
    <mergeCell ref="B155:I155"/>
    <mergeCell ref="E158:I158"/>
    <mergeCell ref="C167:G167"/>
    <mergeCell ref="B145:G145"/>
    <mergeCell ref="B146:G146"/>
    <mergeCell ref="B147:G147"/>
    <mergeCell ref="B148:G148"/>
    <mergeCell ref="B149:G149"/>
    <mergeCell ref="B150:G150"/>
    <mergeCell ref="C165:G165"/>
  </mergeCells>
  <conditionalFormatting sqref="J153">
    <cfRule type="cellIs" dxfId="14" priority="5" operator="greaterThan">
      <formula>$J$152*0.07</formula>
    </cfRule>
  </conditionalFormatting>
  <conditionalFormatting sqref="E162:G162 E170:G170">
    <cfRule type="cellIs" dxfId="13" priority="4" stopIfTrue="1" operator="equal">
      <formula>"ERROR"</formula>
    </cfRule>
  </conditionalFormatting>
  <conditionalFormatting sqref="E164:G164 E166:G166 E168:G168">
    <cfRule type="cellIs" dxfId="12" priority="3" stopIfTrue="1" operator="equal">
      <formula>"ERROR"</formula>
    </cfRule>
  </conditionalFormatting>
  <conditionalFormatting sqref="A159">
    <cfRule type="cellIs" dxfId="11" priority="2" stopIfTrue="1" operator="equal">
      <formula>"ERROR"</formula>
    </cfRule>
  </conditionalFormatting>
  <dataValidations count="3">
    <dataValidation type="list" allowBlank="1" showInputMessage="1" showErrorMessage="1" sqref="K36:K55 K110:K129 K57:K86 K89:K108 K10:K34">
      <formula1>"Yes,No"</formula1>
    </dataValidation>
    <dataValidation type="list" allowBlank="1" showInputMessage="1" showErrorMessage="1" sqref="K131:K151 M10:M34 M89:M108 M110:M129 M131:M151 M36:M55 M57:M86 M153">
      <formula1>"Yes, 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101" activePane="bottomRight" state="frozen"/>
      <selection sqref="A1:L1"/>
      <selection pane="topRight" sqref="A1:L1"/>
      <selection pane="bottomLeft" sqref="A1:L1"/>
      <selection pane="bottomRight" activeCell="J134" sqref="J134"/>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181</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48"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ht="21.75" customHeight="1" x14ac:dyDescent="0.2">
      <c r="A89" s="2"/>
      <c r="B89" s="464"/>
      <c r="C89" s="464"/>
      <c r="D89" s="464"/>
      <c r="E89" s="464"/>
      <c r="F89" s="464"/>
      <c r="G89" s="464"/>
      <c r="H89" s="156"/>
      <c r="I89" s="156"/>
      <c r="J89" s="151"/>
      <c r="K89" s="321"/>
      <c r="L89" s="152"/>
      <c r="M89" s="26"/>
      <c r="N89" s="218">
        <f t="shared" si="4"/>
        <v>0</v>
      </c>
      <c r="O89" s="234"/>
      <c r="P89" s="190">
        <f>N89+O89</f>
        <v>0</v>
      </c>
      <c r="Q89" s="190"/>
    </row>
    <row r="90" spans="1:17" s="27" customFormat="1" ht="21.75" customHeigh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ht="21.75" customHeigh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ht="21.75" customHeigh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21.75" customHeight="1"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ht="21.75" customHeigh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ht="21.75" customHeigh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ht="21.75" customHeigh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21.75" customHeight="1"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ht="21.75" customHeigh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ht="21.75" customHeigh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ht="21.75" customHeigh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ht="21.75" customHeigh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ht="21.75" customHeigh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21.75" customHeight="1"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ht="21.75" customHeigh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ht="21.75" customHeigh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21.75" customHeight="1"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21.75" customHeight="1"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ht="21.75" customHeigh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150</v>
      </c>
      <c r="C153" s="480"/>
      <c r="D153" s="480"/>
      <c r="E153" s="480"/>
      <c r="F153" s="480"/>
      <c r="G153" s="481"/>
      <c r="H153" s="36"/>
      <c r="I153" s="36"/>
      <c r="J153" s="204">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c r="K156"/>
      <c r="L156"/>
      <c r="M156" s="73"/>
    </row>
    <row r="157" spans="1:17" ht="18" x14ac:dyDescent="0.25">
      <c r="A157" s="60"/>
      <c r="B157" s="65"/>
      <c r="C157" s="61"/>
      <c r="D157" s="61"/>
      <c r="E157" s="61"/>
      <c r="F157" s="62"/>
      <c r="G157" s="61"/>
      <c r="H157" s="61"/>
      <c r="I157" s="61"/>
      <c r="J157"/>
      <c r="K157"/>
      <c r="L157"/>
      <c r="M157" s="73"/>
    </row>
    <row r="158" spans="1:17" ht="22.5" x14ac:dyDescent="0.3">
      <c r="A158" s="64"/>
      <c r="C158" s="65"/>
      <c r="D158" s="66"/>
      <c r="E158" s="515"/>
      <c r="F158" s="515"/>
      <c r="G158" s="515"/>
      <c r="H158" s="515"/>
      <c r="I158" s="515"/>
      <c r="J158"/>
      <c r="K158"/>
      <c r="L158"/>
      <c r="M158" s="73"/>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row>
    <row r="173" spans="1:13" ht="18" x14ac:dyDescent="0.25">
      <c r="A173" s="60"/>
      <c r="B173" s="65" t="s">
        <v>68</v>
      </c>
      <c r="C173" s="61"/>
      <c r="D173" s="61"/>
      <c r="E173" s="61"/>
      <c r="F173" s="62"/>
      <c r="G173" s="61"/>
      <c r="H173" s="61"/>
      <c r="I173" s="61"/>
      <c r="J173" s="62"/>
      <c r="K173" s="62"/>
      <c r="M173" s="73"/>
    </row>
    <row r="174" spans="1:13" ht="22.5" x14ac:dyDescent="0.3">
      <c r="A174" s="64"/>
      <c r="C174" s="65"/>
      <c r="D174" s="66" t="s">
        <v>69</v>
      </c>
      <c r="E174" s="515" t="s">
        <v>70</v>
      </c>
      <c r="F174" s="515"/>
      <c r="G174" s="515"/>
      <c r="H174" s="515"/>
      <c r="I174" s="515"/>
      <c r="J174" s="62"/>
      <c r="K174" s="62"/>
      <c r="M174" s="73"/>
    </row>
    <row r="175" spans="1:13" ht="18" x14ac:dyDescent="0.25">
      <c r="A175" s="60"/>
      <c r="B175" s="67"/>
      <c r="C175" s="67"/>
      <c r="D175" s="67"/>
      <c r="E175" s="67"/>
      <c r="F175" s="67"/>
      <c r="G175" s="67"/>
      <c r="H175" s="67"/>
      <c r="I175" s="67"/>
      <c r="J175" s="62"/>
      <c r="K175" s="62"/>
    </row>
    <row r="176" spans="1:13" ht="13.5" x14ac:dyDescent="0.2">
      <c r="A176" s="68"/>
      <c r="B176" s="506" t="s">
        <v>71</v>
      </c>
      <c r="C176" s="507" t="s">
        <v>72</v>
      </c>
      <c r="D176" s="507"/>
      <c r="E176" s="508"/>
      <c r="F176" s="508"/>
      <c r="G176" s="508"/>
      <c r="H176" s="508"/>
      <c r="I176" s="508"/>
      <c r="J176" s="509"/>
      <c r="K176" s="509"/>
    </row>
    <row r="177" spans="1:11" ht="13.5" x14ac:dyDescent="0.2">
      <c r="A177" s="68"/>
      <c r="B177" s="506"/>
      <c r="C177" s="507"/>
      <c r="D177" s="507"/>
      <c r="E177" s="508"/>
      <c r="F177" s="508"/>
      <c r="G177" s="508"/>
      <c r="H177" s="508"/>
      <c r="I177" s="508"/>
      <c r="J177" s="509"/>
      <c r="K177" s="509"/>
    </row>
    <row r="178" spans="1:11" ht="13.5" x14ac:dyDescent="0.2">
      <c r="A178" s="68"/>
      <c r="B178" s="506"/>
      <c r="C178" s="507"/>
      <c r="D178" s="507"/>
      <c r="E178" s="508"/>
      <c r="F178" s="508"/>
      <c r="G178" s="508"/>
      <c r="H178" s="508"/>
      <c r="I178" s="508"/>
      <c r="J178" s="509"/>
      <c r="K178" s="509"/>
    </row>
    <row r="179" spans="1:11" ht="18" x14ac:dyDescent="0.25">
      <c r="A179" s="68"/>
      <c r="B179" s="65" t="s">
        <v>75</v>
      </c>
      <c r="C179" s="65"/>
      <c r="D179" s="175"/>
      <c r="E179" s="176"/>
      <c r="F179" s="176"/>
      <c r="G179" s="176"/>
      <c r="H179" s="176"/>
      <c r="I179" s="176"/>
      <c r="J179" s="62"/>
      <c r="K179" s="62"/>
    </row>
    <row r="180" spans="1:11" ht="22.5" x14ac:dyDescent="0.3">
      <c r="A180" s="64"/>
      <c r="D180" s="66" t="s">
        <v>69</v>
      </c>
      <c r="E180" s="515" t="s">
        <v>73</v>
      </c>
      <c r="F180" s="515"/>
      <c r="G180" s="515"/>
      <c r="H180" s="515"/>
      <c r="I180" s="515"/>
      <c r="J180" s="62"/>
      <c r="K180" s="62"/>
    </row>
    <row r="181" spans="1:11" ht="18.75" x14ac:dyDescent="0.25">
      <c r="A181" s="60"/>
      <c r="B181" s="67"/>
      <c r="C181" s="67"/>
      <c r="D181" s="67"/>
      <c r="E181" s="516" t="s">
        <v>74</v>
      </c>
      <c r="F181" s="516"/>
      <c r="G181" s="516"/>
      <c r="H181" s="516"/>
      <c r="I181" s="516"/>
      <c r="J181" s="62"/>
      <c r="K181" s="62"/>
    </row>
    <row r="182" spans="1:11" ht="13.5" x14ac:dyDescent="0.2">
      <c r="A182" s="68"/>
    </row>
    <row r="183" spans="1:11" ht="13.5" x14ac:dyDescent="0.2">
      <c r="A183" s="68"/>
      <c r="B183" s="506" t="s">
        <v>71</v>
      </c>
      <c r="C183" s="507" t="s">
        <v>132</v>
      </c>
      <c r="D183" s="507"/>
      <c r="E183" s="508"/>
      <c r="F183" s="508"/>
      <c r="G183" s="508"/>
      <c r="H183" s="508"/>
      <c r="I183" s="508"/>
      <c r="J183" s="509"/>
      <c r="K183" s="509"/>
    </row>
    <row r="184" spans="1:11" x14ac:dyDescent="0.2">
      <c r="B184" s="506"/>
      <c r="C184" s="507"/>
      <c r="D184" s="507"/>
      <c r="E184" s="508"/>
      <c r="F184" s="508"/>
      <c r="G184" s="508"/>
      <c r="H184" s="508"/>
      <c r="I184" s="508"/>
      <c r="J184" s="509"/>
      <c r="K184" s="509"/>
    </row>
    <row r="185" spans="1:11" x14ac:dyDescent="0.2">
      <c r="B185" s="506"/>
      <c r="C185" s="507"/>
      <c r="D185" s="507"/>
      <c r="E185" s="508"/>
      <c r="F185" s="508"/>
      <c r="G185" s="508"/>
      <c r="H185" s="508"/>
      <c r="I185" s="508"/>
      <c r="J185" s="509"/>
      <c r="K185" s="509"/>
    </row>
  </sheetData>
  <sheetProtection algorithmName="SHA-512" hashValue="5QU/KGJ0WAt/bFKqiId3goMkSKeMnzvLeqN1+03M8ntFoKRdu68zEWb4cB9vsoIQMpWbeEV15+5jTJ6DMOD0OA==" saltValue="/bl55+DMn/ViYO2tdtsw7w=="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88:XFD90 R14:XFD16 R19:XFD21 R67:XFD67 R69:XFD73 R80:XFD82 R85:XFD86 A10:I34 R23:XFD25 R27:XFD29 R32:XFD40 A36:I55 A89:I108 A119:I120 A110:I115 L89:L108 L57:L86 L36:L55 L10:L34 R9:XFD11" name="Plage2"/>
    <protectedRange sqref="J154:K154 J10:J34 J89:J108 J131:J151 J110:K129 J36:K55 J57:K86"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1"/>
    <protectedRange sqref="O50:O55 O75:O78 O42:O48 O14:O16 O19:O21 O67 O69:O73 O80:O82 O85:O86 O23:O25 O27:O29 M110:M115 M119:M120 M89:M108 M57:M86 M36:M55 M10:M34 P90:P108 O32:O34 O36:Q36 P35:Q35 O57:Q57 P56:Q56 O88:Q89 O9:Q10 Q14:Q16 Q19:Q21 Q23:Q25 Q27:Q29 O11 Q11 Q32:Q34 P11:P34 Q50:Q55 Q42:Q48 O37:O40 Q37:Q40 P37:P55 Q75:Q78 Q67 Q69:Q73 Q80:Q82 Q85:Q86 O58:O62 Q58:Q62 P58:P86 O90 Q90" name="Plage2_2"/>
    <protectedRange sqref="M153:M154" name="Plage3_1_1"/>
    <protectedRange sqref="B154:G154" name="Plage3_2"/>
  </protectedRanges>
  <dataConsolidate link="1"/>
  <mergeCells count="179">
    <mergeCell ref="Q5:Q7"/>
    <mergeCell ref="A159:G159"/>
    <mergeCell ref="C161:G161"/>
    <mergeCell ref="C163:G163"/>
    <mergeCell ref="C169:G169"/>
    <mergeCell ref="C171:G171"/>
    <mergeCell ref="E174:I174"/>
    <mergeCell ref="B176:B178"/>
    <mergeCell ref="C176:K178"/>
    <mergeCell ref="B14:G14"/>
    <mergeCell ref="B15:G15"/>
    <mergeCell ref="B16:G16"/>
    <mergeCell ref="B9:G9"/>
    <mergeCell ref="B10:G10"/>
    <mergeCell ref="B11:G11"/>
    <mergeCell ref="B12:G12"/>
    <mergeCell ref="B13:G13"/>
    <mergeCell ref="B20:G20"/>
    <mergeCell ref="B21:G21"/>
    <mergeCell ref="B22:G22"/>
    <mergeCell ref="B23:G23"/>
    <mergeCell ref="B24:G24"/>
    <mergeCell ref="B25:G25"/>
    <mergeCell ref="B8:G8"/>
    <mergeCell ref="E180:I180"/>
    <mergeCell ref="E181:I181"/>
    <mergeCell ref="B183:B185"/>
    <mergeCell ref="C183:K185"/>
    <mergeCell ref="M5:M7"/>
    <mergeCell ref="N5:N7"/>
    <mergeCell ref="O5:O7"/>
    <mergeCell ref="P5:P7"/>
    <mergeCell ref="A1:L1"/>
    <mergeCell ref="A2:F2"/>
    <mergeCell ref="G2:L2"/>
    <mergeCell ref="A3:F3"/>
    <mergeCell ref="G3:L3"/>
    <mergeCell ref="A4:F4"/>
    <mergeCell ref="H5:H7"/>
    <mergeCell ref="I5:I7"/>
    <mergeCell ref="J5:J6"/>
    <mergeCell ref="K5:K6"/>
    <mergeCell ref="L5:L7"/>
    <mergeCell ref="B17:G17"/>
    <mergeCell ref="B18:G18"/>
    <mergeCell ref="B19:G19"/>
    <mergeCell ref="B32:G32"/>
    <mergeCell ref="B33:G33"/>
    <mergeCell ref="B34:G34"/>
    <mergeCell ref="B35:G35"/>
    <mergeCell ref="B36:G36"/>
    <mergeCell ref="B37:G37"/>
    <mergeCell ref="B26:G26"/>
    <mergeCell ref="B27:G27"/>
    <mergeCell ref="B28:G28"/>
    <mergeCell ref="B29:G29"/>
    <mergeCell ref="B30:G30"/>
    <mergeCell ref="B31:G31"/>
    <mergeCell ref="B44:G44"/>
    <mergeCell ref="B45:G45"/>
    <mergeCell ref="B46:G46"/>
    <mergeCell ref="B47:G47"/>
    <mergeCell ref="B48:G48"/>
    <mergeCell ref="B49:G49"/>
    <mergeCell ref="B38:G38"/>
    <mergeCell ref="B39:G39"/>
    <mergeCell ref="B40:G40"/>
    <mergeCell ref="B41:G41"/>
    <mergeCell ref="B42:G42"/>
    <mergeCell ref="B43:G43"/>
    <mergeCell ref="B56:G56"/>
    <mergeCell ref="B57:G57"/>
    <mergeCell ref="B58:G58"/>
    <mergeCell ref="B59:G59"/>
    <mergeCell ref="B60:G60"/>
    <mergeCell ref="B61:G61"/>
    <mergeCell ref="B50:G50"/>
    <mergeCell ref="B51:G51"/>
    <mergeCell ref="B52:G52"/>
    <mergeCell ref="B53:G53"/>
    <mergeCell ref="B54:G54"/>
    <mergeCell ref="B55:G55"/>
    <mergeCell ref="B68:G68"/>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1:G91"/>
    <mergeCell ref="B92:G92"/>
    <mergeCell ref="B93:G93"/>
    <mergeCell ref="B94:G94"/>
    <mergeCell ref="B95:G95"/>
    <mergeCell ref="B96:G96"/>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51:G151"/>
    <mergeCell ref="B152:H152"/>
    <mergeCell ref="B153:G153"/>
    <mergeCell ref="B154:G154"/>
    <mergeCell ref="B155:I155"/>
    <mergeCell ref="E158:I158"/>
    <mergeCell ref="C167:G167"/>
    <mergeCell ref="B145:G145"/>
    <mergeCell ref="B146:G146"/>
    <mergeCell ref="B147:G147"/>
    <mergeCell ref="B148:G148"/>
    <mergeCell ref="B149:G149"/>
    <mergeCell ref="B150:G150"/>
    <mergeCell ref="C165:G165"/>
  </mergeCells>
  <conditionalFormatting sqref="E162:G162 E170:G170">
    <cfRule type="cellIs" dxfId="10" priority="4" stopIfTrue="1" operator="equal">
      <formula>"ERROR"</formula>
    </cfRule>
  </conditionalFormatting>
  <conditionalFormatting sqref="E164:G164 E166:G166 E168:G168">
    <cfRule type="cellIs" dxfId="9" priority="3" stopIfTrue="1" operator="equal">
      <formula>"ERROR"</formula>
    </cfRule>
  </conditionalFormatting>
  <conditionalFormatting sqref="A159">
    <cfRule type="cellIs" dxfId="8" priority="2" stopIfTrue="1" operator="equal">
      <formula>"ERROR"</formula>
    </cfRule>
  </conditionalFormatting>
  <dataValidations count="3">
    <dataValidation type="list" allowBlank="1" showInputMessage="1" showErrorMessage="1" sqref="K131:K151 M57:M86 M10:M34 M89:M108 M110:M129 M131:M151 M36:M55 M153">
      <formula1>"Yes, No"</formula1>
    </dataValidation>
    <dataValidation type="list" allowBlank="1" showInputMessage="1" showErrorMessage="1" sqref="K36:K55 K57:K86 K110:K129 K89:K108 K10:K34">
      <formula1>"Yes,No"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6"/>
  <sheetViews>
    <sheetView view="pageBreakPreview" zoomScale="70" zoomScaleNormal="100" zoomScaleSheetLayoutView="70" workbookViewId="0">
      <pane xSplit="8" ySplit="7" topLeftCell="I95" activePane="bottomRight" state="frozen"/>
      <selection sqref="A1:L1"/>
      <selection pane="topRight" sqref="A1:L1"/>
      <selection pane="bottomLeft" sqref="A1:L1"/>
      <selection pane="bottomRight" activeCell="K132" sqref="K132"/>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182</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52.9"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7"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5" customFormat="1" ht="15.75"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7"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5" customFormat="1" ht="15.75"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9"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7"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9"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5" customFormat="1" ht="15.75"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7"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193"/>
      <c r="C28" s="194"/>
      <c r="D28" s="194"/>
      <c r="E28" s="194"/>
      <c r="F28" s="194"/>
      <c r="G28" s="195"/>
      <c r="H28" s="153"/>
      <c r="I28" s="153"/>
      <c r="J28" s="151"/>
      <c r="K28" s="321"/>
      <c r="L28" s="152"/>
      <c r="M28" s="26"/>
      <c r="N28" s="218"/>
      <c r="O28" s="234"/>
      <c r="P28" s="190"/>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152</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s="71"/>
      <c r="K156" s="71"/>
      <c r="L156" s="72"/>
      <c r="M156" s="73"/>
    </row>
    <row r="157" spans="1:17" ht="18" x14ac:dyDescent="0.25">
      <c r="A157" s="60"/>
      <c r="B157" s="65"/>
      <c r="C157" s="61"/>
      <c r="D157" s="61"/>
      <c r="E157" s="61"/>
      <c r="F157" s="62"/>
      <c r="G157" s="61"/>
      <c r="H157" s="61"/>
      <c r="I157" s="61"/>
      <c r="J157" s="63"/>
      <c r="K157" s="63"/>
      <c r="L157" s="63"/>
      <c r="M157" s="73"/>
    </row>
    <row r="158" spans="1:17" ht="22.5" x14ac:dyDescent="0.3">
      <c r="A158" s="64"/>
      <c r="C158" s="65"/>
      <c r="D158" s="66"/>
      <c r="E158" s="515"/>
      <c r="F158" s="515"/>
      <c r="G158" s="515"/>
      <c r="H158" s="515"/>
      <c r="I158" s="515"/>
      <c r="J158" s="63"/>
      <c r="K158" s="63"/>
      <c r="L158" s="63"/>
      <c r="M158" s="73"/>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c r="L171" s="42"/>
    </row>
    <row r="172" spans="1:13" ht="18" x14ac:dyDescent="0.25">
      <c r="A172" s="68"/>
      <c r="B172" s="174"/>
      <c r="C172" s="175"/>
      <c r="D172" s="175"/>
      <c r="E172" s="176"/>
      <c r="F172" s="176"/>
      <c r="G172" s="176"/>
      <c r="H172" s="176"/>
      <c r="I172" s="176"/>
      <c r="J172" s="62"/>
      <c r="K172" s="62"/>
      <c r="L172" s="42"/>
    </row>
    <row r="173" spans="1:13" ht="18" x14ac:dyDescent="0.25">
      <c r="A173" s="60"/>
      <c r="B173" s="65" t="s">
        <v>68</v>
      </c>
      <c r="C173" s="61"/>
      <c r="D173" s="61"/>
      <c r="E173" s="61"/>
      <c r="F173" s="62"/>
      <c r="G173" s="61"/>
      <c r="H173" s="61"/>
      <c r="I173" s="61"/>
      <c r="J173" s="62"/>
      <c r="K173" s="62"/>
      <c r="L173" s="42"/>
      <c r="M173" s="73"/>
    </row>
    <row r="174" spans="1:13" ht="22.5" x14ac:dyDescent="0.3">
      <c r="A174" s="64"/>
      <c r="C174" s="65"/>
      <c r="D174" s="66" t="s">
        <v>69</v>
      </c>
      <c r="E174" s="515" t="s">
        <v>70</v>
      </c>
      <c r="F174" s="515"/>
      <c r="G174" s="515"/>
      <c r="H174" s="515"/>
      <c r="I174" s="515"/>
      <c r="J174" s="62"/>
      <c r="K174" s="62"/>
      <c r="L174" s="42"/>
      <c r="M174" s="73"/>
    </row>
    <row r="175" spans="1:13" ht="18" x14ac:dyDescent="0.25">
      <c r="A175" s="60"/>
      <c r="B175" s="67"/>
      <c r="C175" s="67"/>
      <c r="D175" s="67"/>
      <c r="E175" s="67"/>
      <c r="F175" s="67"/>
      <c r="G175" s="67"/>
      <c r="H175" s="67"/>
      <c r="I175" s="67"/>
      <c r="J175" s="62"/>
      <c r="K175" s="62"/>
      <c r="L175" s="42"/>
    </row>
    <row r="176" spans="1:13" ht="13.5" x14ac:dyDescent="0.2">
      <c r="A176" s="68"/>
      <c r="B176" s="506" t="s">
        <v>71</v>
      </c>
      <c r="C176" s="507" t="s">
        <v>72</v>
      </c>
      <c r="D176" s="507"/>
      <c r="E176" s="508"/>
      <c r="F176" s="508"/>
      <c r="G176" s="508"/>
      <c r="H176" s="508"/>
      <c r="I176" s="508"/>
      <c r="J176" s="509"/>
      <c r="K176" s="509"/>
      <c r="L176" s="42"/>
    </row>
    <row r="177" spans="1:12" ht="13.5" x14ac:dyDescent="0.2">
      <c r="A177" s="68"/>
      <c r="B177" s="506"/>
      <c r="C177" s="507"/>
      <c r="D177" s="507"/>
      <c r="E177" s="508"/>
      <c r="F177" s="508"/>
      <c r="G177" s="508"/>
      <c r="H177" s="508"/>
      <c r="I177" s="508"/>
      <c r="J177" s="509"/>
      <c r="K177" s="509"/>
      <c r="L177" s="42"/>
    </row>
    <row r="178" spans="1:12" ht="13.5" x14ac:dyDescent="0.2">
      <c r="A178" s="68"/>
      <c r="B178" s="506"/>
      <c r="C178" s="507"/>
      <c r="D178" s="507"/>
      <c r="E178" s="508"/>
      <c r="F178" s="508"/>
      <c r="G178" s="508"/>
      <c r="H178" s="508"/>
      <c r="I178" s="508"/>
      <c r="J178" s="509"/>
      <c r="K178" s="509"/>
      <c r="L178" s="42"/>
    </row>
    <row r="179" spans="1:12" ht="18" x14ac:dyDescent="0.25">
      <c r="A179" s="68"/>
      <c r="B179" s="65" t="s">
        <v>75</v>
      </c>
      <c r="C179" s="65"/>
      <c r="D179" s="175"/>
      <c r="E179" s="176"/>
      <c r="F179" s="176"/>
      <c r="G179" s="176"/>
      <c r="H179" s="176"/>
      <c r="I179" s="176"/>
      <c r="J179" s="62"/>
      <c r="K179" s="62"/>
      <c r="L179" s="42"/>
    </row>
    <row r="180" spans="1:12" ht="22.5" x14ac:dyDescent="0.3">
      <c r="A180" s="64"/>
      <c r="D180" s="66" t="s">
        <v>69</v>
      </c>
      <c r="E180" s="515" t="s">
        <v>73</v>
      </c>
      <c r="F180" s="515"/>
      <c r="G180" s="515"/>
      <c r="H180" s="515"/>
      <c r="I180" s="515"/>
      <c r="J180" s="62"/>
      <c r="K180" s="62"/>
      <c r="L180" s="42"/>
    </row>
    <row r="181" spans="1:12" ht="18.75" x14ac:dyDescent="0.25">
      <c r="A181" s="60"/>
      <c r="B181" s="67"/>
      <c r="C181" s="67"/>
      <c r="D181" s="67"/>
      <c r="E181" s="516" t="s">
        <v>74</v>
      </c>
      <c r="F181" s="516"/>
      <c r="G181" s="516"/>
      <c r="H181" s="516"/>
      <c r="I181" s="516"/>
      <c r="J181" s="62"/>
      <c r="K181" s="62"/>
      <c r="L181" s="42"/>
    </row>
    <row r="182" spans="1:12" ht="13.5" x14ac:dyDescent="0.2">
      <c r="A182" s="68"/>
      <c r="L182" s="42"/>
    </row>
    <row r="183" spans="1:12" ht="13.5" x14ac:dyDescent="0.2">
      <c r="A183" s="68"/>
      <c r="B183" s="506" t="s">
        <v>71</v>
      </c>
      <c r="C183" s="507" t="s">
        <v>132</v>
      </c>
      <c r="D183" s="507"/>
      <c r="E183" s="508"/>
      <c r="F183" s="508"/>
      <c r="G183" s="508"/>
      <c r="H183" s="508"/>
      <c r="I183" s="508"/>
      <c r="J183" s="509"/>
      <c r="K183" s="509"/>
      <c r="L183" s="42"/>
    </row>
    <row r="184" spans="1:12" x14ac:dyDescent="0.2">
      <c r="B184" s="506"/>
      <c r="C184" s="507"/>
      <c r="D184" s="507"/>
      <c r="E184" s="508"/>
      <c r="F184" s="508"/>
      <c r="G184" s="508"/>
      <c r="H184" s="508"/>
      <c r="I184" s="508"/>
      <c r="J184" s="509"/>
      <c r="K184" s="509"/>
      <c r="L184" s="42"/>
    </row>
    <row r="185" spans="1:12" x14ac:dyDescent="0.2">
      <c r="B185" s="506"/>
      <c r="C185" s="507"/>
      <c r="D185" s="507"/>
      <c r="E185" s="508"/>
      <c r="F185" s="508"/>
      <c r="G185" s="508"/>
      <c r="H185" s="508"/>
      <c r="I185" s="508"/>
      <c r="J185" s="509"/>
      <c r="K185" s="509"/>
      <c r="L185" s="42"/>
    </row>
    <row r="186" spans="1:12" x14ac:dyDescent="0.2">
      <c r="L186" s="42"/>
    </row>
  </sheetData>
  <sheetProtection algorithmName="SHA-512" hashValue="YUZkbSD/AuinpfBzwW+PRy+d3lIQVmpbkO95Ln5aRHcgOAysNkaJwTD2BhskEKnqpjSrlOvZ2WS1mBrJlgxd0Q==" saltValue="dHjVB08W6lztrSvKE6P9Rw=="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88:XFD90 R13:XFD15 R18:XFD20 R67:XFD67 R69:XFD73 R80:XFD82 R85:XFD86 R22:XFD24 R26:XFD29 R32:XFD40 A36:I55 A89:I108 A119:I120 A110:I115 L89:L108 L57:L86 L36:L55 R9:XFD11 L10:L34 A10:I34" name="Plage2"/>
    <protectedRange sqref="J154:K154 J89:J108 J131:J151 J10:J34 J36:K55 J57:K86 J110:K129"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1"/>
    <protectedRange sqref="O50:O55 O75:O78 O42:O48 O13:O15 O18:O20 O67 O69:O73 O80:O82 O85:O86 O22:O24 O26:O29 M110:M115 M119:M120 M89:M108 M57:M86 M36:M55 M10:M34 O32:O34 O36:Q36 P35:Q35 O57:Q57 P56:Q56 O88:Q89 O9:Q10 Q13:Q15 Q18:Q20 Q22:Q24 Q26:Q29 O11 Q11 Q32:Q34 Q50:Q55 Q42:Q48 O37:O40 Q37:Q40 P37:P55 Q75:Q78 Q67 Q69:Q73 Q80:Q82 Q85:Q86 O58:O62 Q58:Q62 P58:P86 O90 Q90 P90:P108 P11:P34" name="Plage2_2"/>
    <protectedRange sqref="M153:M154" name="Plage3_1_1"/>
    <protectedRange sqref="B154:G154" name="Plage3_2"/>
  </protectedRanges>
  <dataConsolidate link="1"/>
  <mergeCells count="178">
    <mergeCell ref="Q5:Q7"/>
    <mergeCell ref="A159:G159"/>
    <mergeCell ref="C161:G161"/>
    <mergeCell ref="C163:G163"/>
    <mergeCell ref="C169:G169"/>
    <mergeCell ref="C171:G171"/>
    <mergeCell ref="E174:I174"/>
    <mergeCell ref="B176:B178"/>
    <mergeCell ref="C176:K178"/>
    <mergeCell ref="B13:G13"/>
    <mergeCell ref="B14:G14"/>
    <mergeCell ref="B15:G15"/>
    <mergeCell ref="B9:G9"/>
    <mergeCell ref="B10:G10"/>
    <mergeCell ref="B11:G11"/>
    <mergeCell ref="B12:G12"/>
    <mergeCell ref="B19:G19"/>
    <mergeCell ref="B20:G20"/>
    <mergeCell ref="B21:G21"/>
    <mergeCell ref="B22:G22"/>
    <mergeCell ref="B23:G23"/>
    <mergeCell ref="B24:G24"/>
    <mergeCell ref="B16:G16"/>
    <mergeCell ref="B8:G8"/>
    <mergeCell ref="E180:I180"/>
    <mergeCell ref="E181:I181"/>
    <mergeCell ref="B183:B185"/>
    <mergeCell ref="C183:K185"/>
    <mergeCell ref="M5:M7"/>
    <mergeCell ref="N5:N7"/>
    <mergeCell ref="O5:O7"/>
    <mergeCell ref="P5:P7"/>
    <mergeCell ref="A1:L1"/>
    <mergeCell ref="A2:F2"/>
    <mergeCell ref="G2:L2"/>
    <mergeCell ref="A3:F3"/>
    <mergeCell ref="G3:L3"/>
    <mergeCell ref="A4:F4"/>
    <mergeCell ref="H5:H7"/>
    <mergeCell ref="I5:I7"/>
    <mergeCell ref="J5:J6"/>
    <mergeCell ref="K5:K6"/>
    <mergeCell ref="L5:L7"/>
    <mergeCell ref="B17:G17"/>
    <mergeCell ref="B18:G18"/>
    <mergeCell ref="B32:G32"/>
    <mergeCell ref="B33:G33"/>
    <mergeCell ref="B34:G34"/>
    <mergeCell ref="B35:G35"/>
    <mergeCell ref="B36:G36"/>
    <mergeCell ref="B37:G37"/>
    <mergeCell ref="B25:G25"/>
    <mergeCell ref="B26:G26"/>
    <mergeCell ref="B27:G27"/>
    <mergeCell ref="B29:G29"/>
    <mergeCell ref="B30:G30"/>
    <mergeCell ref="B31:G31"/>
    <mergeCell ref="B44:G44"/>
    <mergeCell ref="B45:G45"/>
    <mergeCell ref="B46:G46"/>
    <mergeCell ref="B47:G47"/>
    <mergeCell ref="B48:G48"/>
    <mergeCell ref="B49:G49"/>
    <mergeCell ref="B38:G38"/>
    <mergeCell ref="B39:G39"/>
    <mergeCell ref="B40:G40"/>
    <mergeCell ref="B41:G41"/>
    <mergeCell ref="B42:G42"/>
    <mergeCell ref="B43:G43"/>
    <mergeCell ref="B56:G56"/>
    <mergeCell ref="B57:G57"/>
    <mergeCell ref="B58:G58"/>
    <mergeCell ref="B59:G59"/>
    <mergeCell ref="B60:G60"/>
    <mergeCell ref="B61:G61"/>
    <mergeCell ref="B50:G50"/>
    <mergeCell ref="B51:G51"/>
    <mergeCell ref="B52:G52"/>
    <mergeCell ref="B53:G53"/>
    <mergeCell ref="B54:G54"/>
    <mergeCell ref="B55:G55"/>
    <mergeCell ref="B68:G68"/>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1:G91"/>
    <mergeCell ref="B92:G92"/>
    <mergeCell ref="B93:G93"/>
    <mergeCell ref="B94:G94"/>
    <mergeCell ref="B95:G95"/>
    <mergeCell ref="B96:G96"/>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51:G151"/>
    <mergeCell ref="B152:H152"/>
    <mergeCell ref="B153:G153"/>
    <mergeCell ref="B154:G154"/>
    <mergeCell ref="B155:I155"/>
    <mergeCell ref="E158:I158"/>
    <mergeCell ref="C167:G167"/>
    <mergeCell ref="B145:G145"/>
    <mergeCell ref="B146:G146"/>
    <mergeCell ref="B147:G147"/>
    <mergeCell ref="B148:G148"/>
    <mergeCell ref="B149:G149"/>
    <mergeCell ref="B150:G150"/>
    <mergeCell ref="C165:G165"/>
  </mergeCells>
  <conditionalFormatting sqref="J153">
    <cfRule type="cellIs" dxfId="7" priority="5" operator="greaterThan">
      <formula>$J$152*0.07</formula>
    </cfRule>
  </conditionalFormatting>
  <conditionalFormatting sqref="E162:G162 E170:G170">
    <cfRule type="cellIs" dxfId="6" priority="4" stopIfTrue="1" operator="equal">
      <formula>"ERROR"</formula>
    </cfRule>
  </conditionalFormatting>
  <conditionalFormatting sqref="E164:G164 E166:G166 E168:G168">
    <cfRule type="cellIs" dxfId="5" priority="3" stopIfTrue="1" operator="equal">
      <formula>"ERROR"</formula>
    </cfRule>
  </conditionalFormatting>
  <conditionalFormatting sqref="A159">
    <cfRule type="cellIs" dxfId="4" priority="2" stopIfTrue="1" operator="equal">
      <formula>"ERROR"</formula>
    </cfRule>
  </conditionalFormatting>
  <dataValidations count="3">
    <dataValidation type="list" allowBlank="1" showInputMessage="1" showErrorMessage="1" sqref="K36:K55 K57:K86 K110:K129 K89:K108 K10:K34">
      <formula1>"Yes,No"</formula1>
    </dataValidation>
    <dataValidation type="list" allowBlank="1" showInputMessage="1" showErrorMessage="1" sqref="K131:K151 M57:M86 M89:M108 M110:M129 M131:M151 M36:M55 M10:M34 M153">
      <formula1>"Yes, 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tabSelected="1" view="pageBreakPreview" zoomScale="70" zoomScaleNormal="100" zoomScaleSheetLayoutView="70" workbookViewId="0">
      <pane xSplit="8" ySplit="7" topLeftCell="I99" activePane="bottomRight" state="frozen"/>
      <selection sqref="A1:L1"/>
      <selection pane="topRight" sqref="A1:L1"/>
      <selection pane="bottomLeft" sqref="A1:L1"/>
      <selection pane="bottomRight" activeCell="K131" sqref="K131"/>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183</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57" customHeight="1" x14ac:dyDescent="0.2">
      <c r="A9" s="16"/>
      <c r="B9" s="476" t="s">
        <v>162</v>
      </c>
      <c r="C9" s="477"/>
      <c r="D9" s="477"/>
      <c r="E9" s="477"/>
      <c r="F9" s="477"/>
      <c r="G9" s="478"/>
      <c r="H9" s="17"/>
      <c r="I9" s="19"/>
      <c r="J9" s="24">
        <f>SUM(J10:J34)</f>
        <v>0</v>
      </c>
      <c r="K9" s="24"/>
      <c r="L9" s="76"/>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149</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5"/>
      <c r="J152" s="22">
        <f>J8+J35+J56+J87</f>
        <v>0</v>
      </c>
      <c r="K152" s="22"/>
      <c r="L152" s="22"/>
      <c r="M152" s="22"/>
      <c r="N152" s="22"/>
      <c r="O152" s="22"/>
      <c r="P152" s="22">
        <f>SUM(P8+P35+P56+P87)</f>
        <v>0</v>
      </c>
      <c r="Q152" s="22"/>
    </row>
    <row r="153" spans="1:17" ht="39" customHeight="1" x14ac:dyDescent="0.2">
      <c r="A153" s="31">
        <v>5</v>
      </c>
      <c r="B153" s="479" t="s">
        <v>152</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s="71"/>
      <c r="K156" s="71"/>
      <c r="L156" s="72"/>
      <c r="M156" s="73"/>
    </row>
    <row r="157" spans="1:17" ht="18" x14ac:dyDescent="0.25">
      <c r="A157" s="60"/>
      <c r="B157" s="65"/>
      <c r="C157" s="61"/>
      <c r="D157" s="61"/>
      <c r="E157" s="61"/>
      <c r="F157" s="62"/>
      <c r="G157" s="61"/>
      <c r="H157" s="61"/>
      <c r="I157" s="61"/>
      <c r="J157" s="63"/>
      <c r="K157" s="63"/>
      <c r="L157" s="63"/>
      <c r="M157" s="73"/>
    </row>
    <row r="158" spans="1:17" ht="22.5" x14ac:dyDescent="0.3">
      <c r="A158" s="64"/>
      <c r="C158" s="65"/>
      <c r="D158" s="66"/>
      <c r="E158" s="515"/>
      <c r="F158" s="515"/>
      <c r="G158" s="515"/>
      <c r="H158" s="515"/>
      <c r="I158" s="515"/>
      <c r="J158" s="63"/>
      <c r="K158" s="63"/>
      <c r="L158" s="63"/>
      <c r="M158" s="73"/>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row>
    <row r="173" spans="1:13" ht="18" x14ac:dyDescent="0.25">
      <c r="A173" s="60"/>
      <c r="B173" s="65" t="s">
        <v>68</v>
      </c>
      <c r="C173" s="61"/>
      <c r="D173" s="61"/>
      <c r="E173" s="61"/>
      <c r="F173" s="62"/>
      <c r="G173" s="61"/>
      <c r="H173" s="61"/>
      <c r="I173" s="61"/>
      <c r="J173" s="62"/>
      <c r="K173" s="62"/>
      <c r="M173" s="73"/>
    </row>
    <row r="174" spans="1:13" ht="22.5" x14ac:dyDescent="0.3">
      <c r="A174" s="64"/>
      <c r="C174" s="65"/>
      <c r="D174" s="66" t="s">
        <v>69</v>
      </c>
      <c r="E174" s="515" t="s">
        <v>70</v>
      </c>
      <c r="F174" s="515"/>
      <c r="G174" s="515"/>
      <c r="H174" s="515"/>
      <c r="I174" s="515"/>
      <c r="J174" s="62"/>
      <c r="K174" s="62"/>
      <c r="M174" s="73"/>
    </row>
    <row r="175" spans="1:13" ht="18" x14ac:dyDescent="0.25">
      <c r="A175" s="60"/>
      <c r="B175" s="67"/>
      <c r="C175" s="67"/>
      <c r="D175" s="67"/>
      <c r="E175" s="67"/>
      <c r="F175" s="67"/>
      <c r="G175" s="67"/>
      <c r="H175" s="67"/>
      <c r="I175" s="67"/>
      <c r="J175" s="62"/>
      <c r="K175" s="62"/>
    </row>
    <row r="176" spans="1:13" ht="13.5" x14ac:dyDescent="0.2">
      <c r="A176" s="68"/>
      <c r="B176" s="506" t="s">
        <v>71</v>
      </c>
      <c r="C176" s="507" t="s">
        <v>72</v>
      </c>
      <c r="D176" s="507"/>
      <c r="E176" s="508"/>
      <c r="F176" s="508"/>
      <c r="G176" s="508"/>
      <c r="H176" s="508"/>
      <c r="I176" s="508"/>
      <c r="J176" s="509"/>
      <c r="K176" s="509"/>
    </row>
    <row r="177" spans="1:11" ht="13.5" x14ac:dyDescent="0.2">
      <c r="A177" s="68"/>
      <c r="B177" s="506"/>
      <c r="C177" s="507"/>
      <c r="D177" s="507"/>
      <c r="E177" s="508"/>
      <c r="F177" s="508"/>
      <c r="G177" s="508"/>
      <c r="H177" s="508"/>
      <c r="I177" s="508"/>
      <c r="J177" s="509"/>
      <c r="K177" s="509"/>
    </row>
    <row r="178" spans="1:11" ht="13.5" x14ac:dyDescent="0.2">
      <c r="A178" s="68"/>
      <c r="B178" s="506"/>
      <c r="C178" s="507"/>
      <c r="D178" s="507"/>
      <c r="E178" s="508"/>
      <c r="F178" s="508"/>
      <c r="G178" s="508"/>
      <c r="H178" s="508"/>
      <c r="I178" s="508"/>
      <c r="J178" s="509"/>
      <c r="K178" s="509"/>
    </row>
    <row r="179" spans="1:11" ht="18" x14ac:dyDescent="0.25">
      <c r="A179" s="68"/>
      <c r="B179" s="65" t="s">
        <v>75</v>
      </c>
      <c r="C179" s="65"/>
      <c r="D179" s="175"/>
      <c r="E179" s="176"/>
      <c r="F179" s="176"/>
      <c r="G179" s="176"/>
      <c r="H179" s="176"/>
      <c r="I179" s="176"/>
      <c r="J179" s="62"/>
      <c r="K179" s="62"/>
    </row>
    <row r="180" spans="1:11" ht="22.5" x14ac:dyDescent="0.3">
      <c r="A180" s="64"/>
      <c r="D180" s="66" t="s">
        <v>69</v>
      </c>
      <c r="E180" s="515" t="s">
        <v>73</v>
      </c>
      <c r="F180" s="515"/>
      <c r="G180" s="515"/>
      <c r="H180" s="515"/>
      <c r="I180" s="515"/>
      <c r="J180" s="62"/>
      <c r="K180" s="62"/>
    </row>
    <row r="181" spans="1:11" ht="18.75" x14ac:dyDescent="0.25">
      <c r="A181" s="60"/>
      <c r="B181" s="67"/>
      <c r="C181" s="67"/>
      <c r="D181" s="67"/>
      <c r="E181" s="516" t="s">
        <v>74</v>
      </c>
      <c r="F181" s="516"/>
      <c r="G181" s="516"/>
      <c r="H181" s="516"/>
      <c r="I181" s="516"/>
      <c r="J181" s="62"/>
      <c r="K181" s="62"/>
    </row>
    <row r="182" spans="1:11" ht="13.5" x14ac:dyDescent="0.2">
      <c r="A182" s="68"/>
    </row>
    <row r="183" spans="1:11" ht="13.5" x14ac:dyDescent="0.2">
      <c r="A183" s="68"/>
      <c r="B183" s="506" t="s">
        <v>71</v>
      </c>
      <c r="C183" s="507" t="s">
        <v>132</v>
      </c>
      <c r="D183" s="507"/>
      <c r="E183" s="508"/>
      <c r="F183" s="508"/>
      <c r="G183" s="508"/>
      <c r="H183" s="508"/>
      <c r="I183" s="508"/>
      <c r="J183" s="509"/>
      <c r="K183" s="509"/>
    </row>
    <row r="184" spans="1:11" x14ac:dyDescent="0.2">
      <c r="B184" s="506"/>
      <c r="C184" s="507"/>
      <c r="D184" s="507"/>
      <c r="E184" s="508"/>
      <c r="F184" s="508"/>
      <c r="G184" s="508"/>
      <c r="H184" s="508"/>
      <c r="I184" s="508"/>
      <c r="J184" s="509"/>
      <c r="K184" s="509"/>
    </row>
    <row r="185" spans="1:11" x14ac:dyDescent="0.2">
      <c r="B185" s="506"/>
      <c r="C185" s="507"/>
      <c r="D185" s="507"/>
      <c r="E185" s="508"/>
      <c r="F185" s="508"/>
      <c r="G185" s="508"/>
      <c r="H185" s="508"/>
      <c r="I185" s="508"/>
      <c r="J185" s="509"/>
      <c r="K185" s="509"/>
    </row>
  </sheetData>
  <sheetProtection algorithmName="SHA-512" hashValue="NNeL2Ec2aK11m80SuFkca9+oa4b/P34goGBG+87U1/Fw6NO8aY4/d0jdVsW8vuwvJ3KmipIMk9AzL3HyYXaS4A==" saltValue="IY3BwXo7/vVYxjQr3ZIv3A=="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88:XFD90 R14:XFD16 R19:XFD21 R67:XFD67 R69:XFD73 R80:XFD82 R85:XFD86 A10:I34 R23:XFD25 R27:XFD29 R32:XFD40 A36:I55 A89:I108 A119:I120 A110:I115 L89:L108 L57:L86 L36:L55 L10:L34 R9:XFD11" name="Plage2"/>
    <protectedRange sqref="J154:K154 J10:J34 J89:J108 J131:J151 J110:K129 J36:K55 J57:K86"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1"/>
    <protectedRange sqref="O50:O55 O75:O78 O42:O48 O14:O16 O19:O21 O67 O69:O73 O80:O82 O85:O86 O23:O25 O27:O29 M110:M115 M119:M120 M89:M108 M57:M86 M36:M55 M10:M34 P90:P108 O32:O34 O36:Q36 P35:Q35 O57:Q57 P56:Q56 O88:Q89 O9:Q10 Q14:Q16 Q19:Q21 Q23:Q25 Q27:Q29 O11 Q11 Q32:Q34 P11:P34 Q50:Q55 Q42:Q48 O37:O40 Q37:Q40 P37:P55 Q75:Q78 Q67 Q69:Q73 Q80:Q82 Q85:Q86 O58:O62 Q58:Q62 P58:P86 O90 Q90" name="Plage2_2"/>
    <protectedRange sqref="M153:M154" name="Plage3_1_1"/>
    <protectedRange sqref="B154:G154" name="Plage3_2"/>
  </protectedRanges>
  <dataConsolidate link="1"/>
  <mergeCells count="179">
    <mergeCell ref="C169:G169"/>
    <mergeCell ref="C171:G171"/>
    <mergeCell ref="E174:I174"/>
    <mergeCell ref="B176:B178"/>
    <mergeCell ref="C176:K178"/>
    <mergeCell ref="B138:G138"/>
    <mergeCell ref="B127:G127"/>
    <mergeCell ref="B128:G128"/>
    <mergeCell ref="B129:G129"/>
    <mergeCell ref="C167:G167"/>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0:G130"/>
    <mergeCell ref="B131:G131"/>
    <mergeCell ref="E180:I180"/>
    <mergeCell ref="E181:I181"/>
    <mergeCell ref="B183:B185"/>
    <mergeCell ref="C183:K185"/>
    <mergeCell ref="M5:M7"/>
    <mergeCell ref="N5:N7"/>
    <mergeCell ref="O5:O7"/>
    <mergeCell ref="P5:P7"/>
    <mergeCell ref="Q5:Q7"/>
    <mergeCell ref="A159:G159"/>
    <mergeCell ref="C161:G161"/>
    <mergeCell ref="C163:G163"/>
    <mergeCell ref="C165:G165"/>
    <mergeCell ref="B151:G151"/>
    <mergeCell ref="B152:H152"/>
    <mergeCell ref="B153:G153"/>
    <mergeCell ref="B154:G154"/>
    <mergeCell ref="B155:I155"/>
    <mergeCell ref="E158:I158"/>
    <mergeCell ref="B133:G133"/>
    <mergeCell ref="B134:G134"/>
    <mergeCell ref="B135:G135"/>
    <mergeCell ref="B136:G136"/>
    <mergeCell ref="B137:G137"/>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6:G86"/>
    <mergeCell ref="B87:G87"/>
    <mergeCell ref="B88:G88"/>
    <mergeCell ref="B89:G89"/>
    <mergeCell ref="B90:G90"/>
    <mergeCell ref="B80:G80"/>
    <mergeCell ref="B81:G81"/>
    <mergeCell ref="B82:G82"/>
    <mergeCell ref="B83:G83"/>
    <mergeCell ref="B84:G84"/>
    <mergeCell ref="B85:G85"/>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B56:G56"/>
    <mergeCell ref="B57:G57"/>
    <mergeCell ref="B58:G58"/>
    <mergeCell ref="B59:G59"/>
    <mergeCell ref="B60:G60"/>
    <mergeCell ref="B61:G61"/>
    <mergeCell ref="B50:G50"/>
    <mergeCell ref="B51:G51"/>
    <mergeCell ref="B52:G52"/>
    <mergeCell ref="B53:G53"/>
    <mergeCell ref="B54:G54"/>
    <mergeCell ref="B55:G55"/>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0:G20"/>
    <mergeCell ref="B21:G21"/>
    <mergeCell ref="B26:G26"/>
    <mergeCell ref="B27:G27"/>
    <mergeCell ref="B28:G28"/>
    <mergeCell ref="B29:G29"/>
    <mergeCell ref="B30:G30"/>
    <mergeCell ref="B31:G31"/>
    <mergeCell ref="B23:G23"/>
    <mergeCell ref="B24:G24"/>
    <mergeCell ref="B25:G25"/>
    <mergeCell ref="B22:G22"/>
    <mergeCell ref="A1:L1"/>
    <mergeCell ref="A2:F2"/>
    <mergeCell ref="G2:L2"/>
    <mergeCell ref="A3:F3"/>
    <mergeCell ref="G3:L3"/>
    <mergeCell ref="A4:F4"/>
    <mergeCell ref="H5:H7"/>
    <mergeCell ref="I5:I7"/>
    <mergeCell ref="J5:J6"/>
    <mergeCell ref="K5:K6"/>
    <mergeCell ref="L5:L7"/>
    <mergeCell ref="B14:G14"/>
    <mergeCell ref="B15:G15"/>
    <mergeCell ref="B16:G16"/>
    <mergeCell ref="B17:G17"/>
    <mergeCell ref="B18:G18"/>
    <mergeCell ref="B19:G19"/>
    <mergeCell ref="B8:G8"/>
    <mergeCell ref="B9:G9"/>
    <mergeCell ref="B10:G10"/>
    <mergeCell ref="B11:G11"/>
    <mergeCell ref="B12:G12"/>
    <mergeCell ref="B13:G13"/>
  </mergeCells>
  <conditionalFormatting sqref="J153">
    <cfRule type="cellIs" dxfId="3" priority="5" operator="greaterThan">
      <formula>$J$152*0.07</formula>
    </cfRule>
  </conditionalFormatting>
  <conditionalFormatting sqref="E162:G162 E170:G170">
    <cfRule type="cellIs" dxfId="2" priority="4" stopIfTrue="1" operator="equal">
      <formula>"ERROR"</formula>
    </cfRule>
  </conditionalFormatting>
  <conditionalFormatting sqref="E164:G164 E166:G166 E168:G168">
    <cfRule type="cellIs" dxfId="1" priority="3" stopIfTrue="1" operator="equal">
      <formula>"ERROR"</formula>
    </cfRule>
  </conditionalFormatting>
  <conditionalFormatting sqref="A159">
    <cfRule type="cellIs" dxfId="0" priority="2" stopIfTrue="1" operator="equal">
      <formula>"ERROR"</formula>
    </cfRule>
  </conditionalFormatting>
  <dataValidations count="3">
    <dataValidation type="list" allowBlank="1" showInputMessage="1" showErrorMessage="1" sqref="K131:K151 M57:M86 M10:M34 M89:M108 M110:M129 M131:M151 M36:M55 M153">
      <formula1>"Yes, No"</formula1>
    </dataValidation>
    <dataValidation type="list" allowBlank="1" showInputMessage="1" showErrorMessage="1" sqref="K36:K55 K57:K86 K110:K129 K89:K108 K10:K34">
      <formula1>"Yes,No"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80" zoomScaleNormal="80" workbookViewId="0">
      <selection activeCell="K15" sqref="K15"/>
    </sheetView>
  </sheetViews>
  <sheetFormatPr defaultColWidth="9.140625" defaultRowHeight="12.75" x14ac:dyDescent="0.2"/>
  <cols>
    <col min="1" max="1" width="12.42578125" style="279" customWidth="1"/>
    <col min="2" max="2" width="49.28515625" style="279" customWidth="1"/>
    <col min="3" max="3" width="17.42578125" style="279" customWidth="1"/>
    <col min="4" max="4" width="18" style="279" customWidth="1"/>
    <col min="5" max="6" width="14.42578125" style="279" customWidth="1"/>
    <col min="7" max="7" width="15.28515625" style="279" customWidth="1"/>
    <col min="8" max="8" width="9.140625" style="279"/>
    <col min="9" max="9" width="17" style="279" customWidth="1"/>
    <col min="10" max="10" width="31.42578125" style="279" customWidth="1"/>
    <col min="11" max="11" width="17" style="279" customWidth="1"/>
    <col min="12" max="12" width="17.7109375" style="279" customWidth="1"/>
    <col min="13" max="16384" width="9.140625" style="279"/>
  </cols>
  <sheetData>
    <row r="1" spans="1:12" x14ac:dyDescent="0.2">
      <c r="A1" s="278"/>
      <c r="B1" s="278"/>
      <c r="C1" s="278"/>
      <c r="D1" s="278"/>
      <c r="E1" s="278"/>
      <c r="F1" s="278"/>
      <c r="G1" s="278"/>
      <c r="H1" s="278"/>
      <c r="I1" s="278"/>
      <c r="J1" s="278"/>
      <c r="K1" s="278"/>
      <c r="L1" s="278"/>
    </row>
    <row r="2" spans="1:12" x14ac:dyDescent="0.2">
      <c r="A2" s="278"/>
      <c r="B2" s="278"/>
      <c r="C2" s="248" t="s">
        <v>112</v>
      </c>
      <c r="D2" s="278"/>
      <c r="E2" s="278"/>
      <c r="F2" s="278"/>
      <c r="G2" s="278"/>
      <c r="H2" s="278"/>
      <c r="I2" s="278"/>
      <c r="J2" s="278"/>
      <c r="K2" s="278"/>
      <c r="L2" s="278"/>
    </row>
    <row r="3" spans="1:12" ht="13.5" thickBot="1" x14ac:dyDescent="0.25">
      <c r="A3" s="278"/>
      <c r="B3" s="278"/>
      <c r="C3" s="278"/>
      <c r="D3" s="278"/>
      <c r="E3" s="278"/>
      <c r="F3" s="278"/>
      <c r="G3" s="278"/>
      <c r="H3" s="278"/>
      <c r="I3" s="278"/>
      <c r="J3" s="278"/>
      <c r="K3" s="278"/>
      <c r="L3" s="278"/>
    </row>
    <row r="4" spans="1:12" ht="30.75" thickBot="1" x14ac:dyDescent="0.25">
      <c r="A4" s="347" t="s">
        <v>77</v>
      </c>
      <c r="B4" s="348"/>
      <c r="C4" s="280" t="s">
        <v>101</v>
      </c>
      <c r="D4" s="280" t="s">
        <v>124</v>
      </c>
      <c r="E4" s="280" t="s">
        <v>98</v>
      </c>
      <c r="F4" s="280" t="s">
        <v>137</v>
      </c>
      <c r="G4" s="280" t="s">
        <v>99</v>
      </c>
      <c r="H4" s="278"/>
      <c r="I4" s="347" t="s">
        <v>91</v>
      </c>
      <c r="J4" s="348"/>
      <c r="K4" s="280" t="s">
        <v>101</v>
      </c>
      <c r="L4" s="280" t="s">
        <v>131</v>
      </c>
    </row>
    <row r="5" spans="1:12" x14ac:dyDescent="0.2">
      <c r="A5" s="278"/>
      <c r="B5" s="278"/>
      <c r="C5" s="278"/>
      <c r="D5" s="278"/>
      <c r="E5" s="278"/>
      <c r="F5" s="278"/>
      <c r="G5" s="278"/>
      <c r="H5" s="278"/>
      <c r="I5" s="278"/>
      <c r="J5" s="278"/>
      <c r="K5" s="278"/>
      <c r="L5" s="278"/>
    </row>
    <row r="6" spans="1:12" s="177" customFormat="1" ht="28.5" customHeight="1" x14ac:dyDescent="0.2">
      <c r="A6" s="249" t="s">
        <v>92</v>
      </c>
      <c r="B6" s="250" t="s">
        <v>12</v>
      </c>
      <c r="C6" s="251">
        <f>'1 Consolidated Summary  Budget'!H11</f>
        <v>0</v>
      </c>
      <c r="D6" s="252">
        <f>'1 Consolidated Summary  Budget'!I11</f>
        <v>0</v>
      </c>
      <c r="E6" s="252">
        <f>'Detailed exp project leader'!P8+'Detailed exp partner 2'!P8+'Detailed exp partner 3'!P8+'Detailed exp partner 4'!P8+'Detailed exp partner 5'!P8+'Detailed exp partner 6'!P8+'Detailed exp partner 7'!P8+'Detailed exp partner 8'!P8+'Detailed exp partner 9'!P8+'Detailed exp partner 10'!P8+'Detailed exp partner 11'!P8</f>
        <v>0</v>
      </c>
      <c r="F6" s="276"/>
      <c r="G6" s="253">
        <f>D6-E6</f>
        <v>0</v>
      </c>
      <c r="H6" s="254"/>
      <c r="I6" s="249" t="s">
        <v>92</v>
      </c>
      <c r="J6" s="250" t="s">
        <v>100</v>
      </c>
      <c r="K6" s="255">
        <f>'1 Consolidated Summary  Budget'!H46</f>
        <v>0</v>
      </c>
      <c r="L6" s="255">
        <f>'1 Consolidated Summary  Budget'!I46</f>
        <v>0</v>
      </c>
    </row>
    <row r="7" spans="1:12" s="177" customFormat="1" ht="28.5" customHeight="1" x14ac:dyDescent="0.2">
      <c r="A7" s="256" t="s">
        <v>93</v>
      </c>
      <c r="B7" s="257" t="s">
        <v>8</v>
      </c>
      <c r="C7" s="258">
        <f>'1 Consolidated Summary  Budget'!H14</f>
        <v>0</v>
      </c>
      <c r="D7" s="259">
        <f>'1 Consolidated Summary  Budget'!I14</f>
        <v>0</v>
      </c>
      <c r="E7" s="259">
        <f>'Detailed exp project leader'!P35+'Detailed exp partner 2'!P35+'Detailed exp partner 3'!P35+'Detailed exp partner 4'!P35+'Detailed exp partner 5'!P35+'Detailed exp partner 6'!P35+'Detailed exp partner 7'!P35+'Detailed exp partner 8'!P35+'Detailed exp partner 9'!P35+'Detailed exp partner 10'!P35+'Detailed exp partner 11'!P35</f>
        <v>0</v>
      </c>
      <c r="F7" s="277"/>
      <c r="G7" s="260">
        <f>D7-E7</f>
        <v>0</v>
      </c>
      <c r="H7" s="254"/>
      <c r="I7" s="249" t="s">
        <v>93</v>
      </c>
      <c r="J7" s="250" t="s">
        <v>84</v>
      </c>
      <c r="K7" s="255">
        <f>'1 Consolidated Summary  Budget'!H49</f>
        <v>0</v>
      </c>
      <c r="L7" s="255">
        <f>'1 Consolidated Summary  Budget'!C49</f>
        <v>0</v>
      </c>
    </row>
    <row r="8" spans="1:12" s="177" customFormat="1" ht="28.5" customHeight="1" x14ac:dyDescent="0.2">
      <c r="A8" s="256" t="s">
        <v>94</v>
      </c>
      <c r="B8" s="257" t="s">
        <v>7</v>
      </c>
      <c r="C8" s="258">
        <f>'1 Consolidated Summary  Budget'!H16</f>
        <v>0</v>
      </c>
      <c r="D8" s="259">
        <f>'1 Consolidated Summary  Budget'!I16</f>
        <v>0</v>
      </c>
      <c r="E8" s="259">
        <f>'Detailed exp project leader'!P56+'Detailed exp partner 2'!P56+'Detailed exp partner 3'!P56+'Detailed exp partner 4'!P56+'Detailed exp partner 5'!P56+'Detailed exp partner 6'!P56+'Detailed exp partner 7'!P56+'Detailed exp partner 8'!P56+'Detailed exp partner 9'!P56+'Detailed exp partner 10'!P56+'Detailed exp partner 11'!P56</f>
        <v>0</v>
      </c>
      <c r="F8" s="277"/>
      <c r="G8" s="260">
        <f>D8-E8</f>
        <v>0</v>
      </c>
      <c r="H8" s="254"/>
      <c r="I8" s="249" t="s">
        <v>94</v>
      </c>
      <c r="J8" s="250" t="s">
        <v>85</v>
      </c>
      <c r="K8" s="255">
        <f>'1 Consolidated Summary  Budget'!H51</f>
        <v>0</v>
      </c>
      <c r="L8" s="255">
        <f>'1 Consolidated Summary  Budget'!C51</f>
        <v>0</v>
      </c>
    </row>
    <row r="9" spans="1:12" s="177" customFormat="1" ht="28.5" customHeight="1" x14ac:dyDescent="0.2">
      <c r="A9" s="256" t="s">
        <v>96</v>
      </c>
      <c r="B9" s="257" t="s">
        <v>4</v>
      </c>
      <c r="C9" s="258">
        <f>'1 Consolidated Summary  Budget'!H18</f>
        <v>0</v>
      </c>
      <c r="D9" s="259">
        <f>'1 Consolidated Summary  Budget'!I18</f>
        <v>0</v>
      </c>
      <c r="E9" s="259">
        <f>'Detailed exp project leader'!P87+'Detailed exp partner 2'!P87+'Detailed exp partner 3'!P87+'Detailed exp partner 4'!P87+'Detailed exp partner 5'!P87+'Detailed exp partner 6'!P87+'Detailed exp partner 7'!P87+'Detailed exp partner 8'!P87+'Detailed exp partner 9'!P87+'Detailed exp partner 10'!P87+'Detailed exp partner 11'!P87</f>
        <v>0</v>
      </c>
      <c r="F9" s="277"/>
      <c r="G9" s="260">
        <f>D9-E9</f>
        <v>0</v>
      </c>
      <c r="H9" s="254"/>
      <c r="I9" s="249" t="s">
        <v>96</v>
      </c>
      <c r="J9" s="250" t="s">
        <v>86</v>
      </c>
      <c r="K9" s="255">
        <f>'1 Consolidated Summary  Budget'!H53</f>
        <v>0</v>
      </c>
      <c r="L9" s="255">
        <f>'1 Consolidated Summary  Budget'!C53</f>
        <v>0</v>
      </c>
    </row>
    <row r="10" spans="1:12" s="177" customFormat="1" ht="28.5" customHeight="1" x14ac:dyDescent="0.2">
      <c r="A10" s="261" t="s">
        <v>95</v>
      </c>
      <c r="B10" s="262" t="s">
        <v>97</v>
      </c>
      <c r="C10" s="263">
        <f>'1 Consolidated Summary  Budget'!H25</f>
        <v>0</v>
      </c>
      <c r="D10" s="264">
        <f>'1 Consolidated Summary  Budget'!I25</f>
        <v>0</v>
      </c>
      <c r="E10" s="259">
        <f>'Detailed exp project leader'!P153+'Detailed exp partner 2'!P153+'Detailed exp partner 3'!P153+'Detailed exp partner 4'!P153+'Detailed exp partner 5'!P153+'Detailed exp partner 6'!P153+'Detailed exp partner 7'!P153+'Detailed exp partner 8'!P153+'Detailed exp partner 9'!P153+'Detailed exp partner 10'!P153+'Detailed exp partner 11'!P153</f>
        <v>0</v>
      </c>
      <c r="F10" s="259">
        <f>IF((D10-E10)&gt;K20,((D10-E10)-K20),0)</f>
        <v>0</v>
      </c>
      <c r="G10" s="265">
        <f>D10-E10-F10</f>
        <v>0</v>
      </c>
      <c r="H10" s="254"/>
      <c r="I10" s="249" t="s">
        <v>95</v>
      </c>
      <c r="J10" s="250" t="s">
        <v>87</v>
      </c>
      <c r="K10" s="255">
        <f>'1 Consolidated Summary  Budget'!H55</f>
        <v>0</v>
      </c>
      <c r="L10" s="255">
        <f>'1 Consolidated Summary  Budget'!C55</f>
        <v>0</v>
      </c>
    </row>
    <row r="11" spans="1:12" ht="15.75" customHeight="1" x14ac:dyDescent="0.2">
      <c r="A11" s="349" t="s">
        <v>22</v>
      </c>
      <c r="B11" s="350"/>
      <c r="C11" s="266">
        <f>SUM(C6:C10)</f>
        <v>0</v>
      </c>
      <c r="D11" s="266">
        <f>SUM(D6:D10)</f>
        <v>0</v>
      </c>
      <c r="E11" s="266">
        <f>SUM(E6:E10)</f>
        <v>0</v>
      </c>
      <c r="F11" s="266">
        <f>SUM(F10)</f>
        <v>0</v>
      </c>
      <c r="G11" s="266">
        <f>SUM(G6:G10)</f>
        <v>0</v>
      </c>
      <c r="H11" s="278"/>
      <c r="I11" s="349" t="s">
        <v>22</v>
      </c>
      <c r="J11" s="350"/>
      <c r="K11" s="266">
        <f>SUM(K6:K10)</f>
        <v>0</v>
      </c>
      <c r="L11" s="266">
        <f>SUM(L6:L10)</f>
        <v>0</v>
      </c>
    </row>
    <row r="12" spans="1:12" ht="15" x14ac:dyDescent="0.2">
      <c r="A12" s="278"/>
      <c r="B12" s="278"/>
      <c r="C12" s="278"/>
      <c r="D12" s="278"/>
      <c r="E12" s="278"/>
      <c r="F12" s="278"/>
      <c r="G12" s="278"/>
      <c r="H12" s="278"/>
      <c r="I12" s="278"/>
      <c r="J12" s="281"/>
      <c r="K12" s="278"/>
      <c r="L12" s="278"/>
    </row>
    <row r="13" spans="1:12" x14ac:dyDescent="0.2">
      <c r="A13" s="278"/>
      <c r="B13" s="278"/>
      <c r="C13" s="278"/>
      <c r="D13" s="278"/>
      <c r="E13" s="278"/>
      <c r="F13" s="278"/>
      <c r="G13" s="278"/>
      <c r="H13" s="278"/>
      <c r="I13" s="267" t="s">
        <v>128</v>
      </c>
      <c r="J13" s="278"/>
      <c r="K13" s="282" t="e">
        <f>K6/K11</f>
        <v>#DIV/0!</v>
      </c>
      <c r="L13" s="278"/>
    </row>
    <row r="14" spans="1:12" x14ac:dyDescent="0.2">
      <c r="A14" s="278"/>
      <c r="B14" s="278"/>
      <c r="C14" s="278"/>
      <c r="D14" s="278"/>
      <c r="E14" s="278"/>
      <c r="F14" s="278"/>
      <c r="G14" s="278"/>
      <c r="H14" s="278"/>
      <c r="I14" s="267" t="s">
        <v>127</v>
      </c>
      <c r="J14" s="278"/>
      <c r="K14" s="283">
        <v>0</v>
      </c>
      <c r="L14" s="284">
        <f>C11*K14</f>
        <v>0</v>
      </c>
    </row>
    <row r="15" spans="1:12" ht="14.25" x14ac:dyDescent="0.2">
      <c r="A15" s="344" t="s">
        <v>125</v>
      </c>
      <c r="B15" s="345"/>
      <c r="C15" s="285">
        <f>G11</f>
        <v>0</v>
      </c>
      <c r="D15" s="278"/>
      <c r="E15" s="278"/>
      <c r="F15" s="278"/>
      <c r="G15" s="278"/>
      <c r="H15" s="278"/>
      <c r="I15" s="267" t="s">
        <v>130</v>
      </c>
      <c r="J15" s="278"/>
      <c r="K15" s="286">
        <v>0</v>
      </c>
      <c r="L15" s="278"/>
    </row>
    <row r="16" spans="1:12" ht="14.25" x14ac:dyDescent="0.2">
      <c r="A16" s="344" t="s">
        <v>106</v>
      </c>
      <c r="B16" s="345"/>
      <c r="C16" s="287">
        <v>0</v>
      </c>
      <c r="D16" s="278"/>
      <c r="E16" s="278"/>
      <c r="F16" s="278"/>
      <c r="G16" s="278"/>
      <c r="H16" s="278"/>
      <c r="I16" s="278"/>
      <c r="J16" s="278"/>
      <c r="K16" s="278"/>
      <c r="L16" s="278"/>
    </row>
    <row r="17" spans="1:12" ht="15" thickBot="1" x14ac:dyDescent="0.25">
      <c r="A17" s="344" t="s">
        <v>129</v>
      </c>
      <c r="B17" s="345"/>
      <c r="C17" s="285">
        <f>C15-C16</f>
        <v>0</v>
      </c>
      <c r="D17" s="278"/>
      <c r="E17" s="278"/>
      <c r="F17" s="278"/>
      <c r="G17" s="278"/>
      <c r="H17" s="278"/>
      <c r="I17" s="278"/>
      <c r="J17" s="278"/>
      <c r="K17" s="278"/>
      <c r="L17" s="278"/>
    </row>
    <row r="18" spans="1:12" ht="19.5" customHeight="1" x14ac:dyDescent="0.25">
      <c r="A18" s="346" t="s">
        <v>126</v>
      </c>
      <c r="B18" s="345"/>
      <c r="C18" s="268">
        <f>IF(C17&gt;K15*0.7,L14,L14-(K15*0.07)-C17)</f>
        <v>0</v>
      </c>
      <c r="D18" s="278"/>
      <c r="E18" s="278"/>
      <c r="F18" s="278"/>
      <c r="G18" s="278"/>
      <c r="H18" s="278"/>
      <c r="I18" s="278"/>
      <c r="J18" s="269" t="s">
        <v>122</v>
      </c>
      <c r="K18" s="288"/>
      <c r="L18" s="278"/>
    </row>
    <row r="19" spans="1:12" x14ac:dyDescent="0.2">
      <c r="A19" s="278"/>
      <c r="B19" s="278"/>
      <c r="C19" s="278"/>
      <c r="D19" s="278"/>
      <c r="E19" s="278"/>
      <c r="F19" s="278"/>
      <c r="G19" s="284"/>
      <c r="H19" s="278"/>
      <c r="I19" s="278"/>
      <c r="J19" s="270" t="s">
        <v>123</v>
      </c>
      <c r="K19" s="289">
        <f>G6+G7+G8+G9</f>
        <v>0</v>
      </c>
      <c r="L19" s="278"/>
    </row>
    <row r="20" spans="1:12" ht="13.5" thickBot="1" x14ac:dyDescent="0.25">
      <c r="A20" s="278"/>
      <c r="B20" s="278"/>
      <c r="C20" s="278"/>
      <c r="D20" s="278"/>
      <c r="E20" s="278"/>
      <c r="F20" s="278"/>
      <c r="G20" s="284"/>
      <c r="H20" s="278"/>
      <c r="I20" s="278"/>
      <c r="J20" s="271" t="s">
        <v>122</v>
      </c>
      <c r="K20" s="290">
        <f>K19*0.07</f>
        <v>0</v>
      </c>
      <c r="L20" s="278"/>
    </row>
    <row r="21" spans="1:12" x14ac:dyDescent="0.2">
      <c r="G21" s="291"/>
    </row>
    <row r="23" spans="1:12" x14ac:dyDescent="0.2">
      <c r="J23" s="291"/>
    </row>
  </sheetData>
  <sheetProtection selectLockedCells="1"/>
  <mergeCells count="8">
    <mergeCell ref="A17:B17"/>
    <mergeCell ref="A18:B18"/>
    <mergeCell ref="A4:B4"/>
    <mergeCell ref="I4:J4"/>
    <mergeCell ref="A11:B11"/>
    <mergeCell ref="I11:J11"/>
    <mergeCell ref="A15:B15"/>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80" zoomScaleNormal="80" workbookViewId="0">
      <selection activeCell="J13" sqref="J13"/>
    </sheetView>
  </sheetViews>
  <sheetFormatPr defaultColWidth="9.140625" defaultRowHeight="12.75" x14ac:dyDescent="0.2"/>
  <cols>
    <col min="1" max="1" width="12.42578125" style="279" customWidth="1"/>
    <col min="2" max="2" width="49.28515625" style="279" customWidth="1"/>
    <col min="3" max="3" width="17.42578125" style="279" customWidth="1"/>
    <col min="4" max="4" width="18" style="279" customWidth="1"/>
    <col min="5" max="6" width="14.42578125" style="279" customWidth="1"/>
    <col min="7" max="7" width="15.28515625" style="279" customWidth="1"/>
    <col min="8" max="8" width="9.140625" style="279"/>
    <col min="9" max="9" width="17" style="279" customWidth="1"/>
    <col min="10" max="10" width="31.42578125" style="279" customWidth="1"/>
    <col min="11" max="11" width="17" style="279" customWidth="1"/>
    <col min="12" max="12" width="17.7109375" style="279" customWidth="1"/>
    <col min="13" max="16384" width="9.140625" style="279"/>
  </cols>
  <sheetData>
    <row r="1" spans="1:13" x14ac:dyDescent="0.2">
      <c r="A1" s="278"/>
      <c r="B1" s="278"/>
      <c r="C1" s="278"/>
      <c r="D1" s="278"/>
      <c r="E1" s="278"/>
      <c r="F1" s="278"/>
      <c r="G1" s="278"/>
      <c r="H1" s="278"/>
      <c r="I1" s="278"/>
      <c r="J1" s="278"/>
      <c r="K1" s="278"/>
      <c r="L1" s="278"/>
      <c r="M1" s="278"/>
    </row>
    <row r="2" spans="1:13" x14ac:dyDescent="0.2">
      <c r="A2" s="278"/>
      <c r="B2" s="278"/>
      <c r="C2" s="248" t="s">
        <v>112</v>
      </c>
      <c r="D2" s="278"/>
      <c r="E2" s="278"/>
      <c r="F2" s="278"/>
      <c r="G2" s="278"/>
      <c r="H2" s="278"/>
      <c r="I2" s="278"/>
      <c r="J2" s="278"/>
      <c r="K2" s="278"/>
      <c r="L2" s="278"/>
      <c r="M2" s="278"/>
    </row>
    <row r="3" spans="1:13" ht="13.5" thickBot="1" x14ac:dyDescent="0.25">
      <c r="A3" s="278"/>
      <c r="B3" s="278"/>
      <c r="C3" s="278"/>
      <c r="D3" s="278"/>
      <c r="E3" s="278"/>
      <c r="F3" s="278"/>
      <c r="G3" s="278"/>
      <c r="H3" s="278"/>
      <c r="I3" s="278"/>
      <c r="J3" s="278"/>
      <c r="K3" s="278"/>
      <c r="L3" s="278"/>
      <c r="M3" s="278"/>
    </row>
    <row r="4" spans="1:13" ht="30.75" thickBot="1" x14ac:dyDescent="0.25">
      <c r="A4" s="347" t="s">
        <v>77</v>
      </c>
      <c r="B4" s="348"/>
      <c r="C4" s="280" t="s">
        <v>101</v>
      </c>
      <c r="D4" s="280" t="s">
        <v>104</v>
      </c>
      <c r="E4" s="280" t="s">
        <v>98</v>
      </c>
      <c r="F4" s="280" t="s">
        <v>137</v>
      </c>
      <c r="G4" s="280" t="s">
        <v>99</v>
      </c>
      <c r="H4" s="278"/>
      <c r="I4" s="347" t="s">
        <v>91</v>
      </c>
      <c r="J4" s="348"/>
      <c r="K4" s="280" t="s">
        <v>101</v>
      </c>
      <c r="L4" s="280" t="s">
        <v>104</v>
      </c>
      <c r="M4" s="278"/>
    </row>
    <row r="5" spans="1:13" x14ac:dyDescent="0.2">
      <c r="A5" s="278"/>
      <c r="B5" s="278"/>
      <c r="C5" s="278"/>
      <c r="D5" s="278"/>
      <c r="E5" s="278"/>
      <c r="F5" s="278"/>
      <c r="G5" s="278"/>
      <c r="H5" s="278"/>
      <c r="I5" s="278"/>
      <c r="J5" s="278"/>
      <c r="K5" s="278"/>
      <c r="L5" s="278"/>
      <c r="M5" s="278"/>
    </row>
    <row r="6" spans="1:13" s="177" customFormat="1" ht="28.5" customHeight="1" x14ac:dyDescent="0.2">
      <c r="A6" s="249" t="s">
        <v>92</v>
      </c>
      <c r="B6" s="250" t="s">
        <v>12</v>
      </c>
      <c r="C6" s="251">
        <f>'1 Consolidated Summary  Budget'!H11</f>
        <v>0</v>
      </c>
      <c r="D6" s="252">
        <f>'1 Consolidated Summary  Budget'!I11</f>
        <v>0</v>
      </c>
      <c r="E6" s="252">
        <f>'Detailed exp project leader'!P8+'Detailed exp partner 2'!P8+'Detailed exp partner 3'!P8+'Detailed exp partner 4'!P8+'Detailed exp partner 5'!P8+'Detailed exp partner 6'!P8+'Detailed exp partner 7'!P8+'Detailed exp partner 8'!P8+'Detailed exp partner 9'!P8+'Detailed exp partner 10'!P8+'Detailed exp partner 11'!P8</f>
        <v>0</v>
      </c>
      <c r="F6" s="276"/>
      <c r="G6" s="253">
        <f>D6-E6</f>
        <v>0</v>
      </c>
      <c r="H6" s="254"/>
      <c r="I6" s="249" t="s">
        <v>92</v>
      </c>
      <c r="J6" s="250" t="s">
        <v>100</v>
      </c>
      <c r="K6" s="255">
        <f>'1 Consolidated Summary  Budget'!H46</f>
        <v>0</v>
      </c>
      <c r="L6" s="255">
        <f>'1 Consolidated Summary  Budget'!I46</f>
        <v>0</v>
      </c>
      <c r="M6" s="254"/>
    </row>
    <row r="7" spans="1:13" s="177" customFormat="1" ht="28.5" customHeight="1" x14ac:dyDescent="0.2">
      <c r="A7" s="256" t="s">
        <v>93</v>
      </c>
      <c r="B7" s="257" t="s">
        <v>8</v>
      </c>
      <c r="C7" s="258">
        <f>'1 Consolidated Summary  Budget'!H14</f>
        <v>0</v>
      </c>
      <c r="D7" s="259">
        <f>'1 Consolidated Summary  Budget'!I14</f>
        <v>0</v>
      </c>
      <c r="E7" s="259">
        <f>'Detailed exp project leader'!P35+'Detailed exp partner 2'!P35+'Detailed exp partner 3'!P35+'Detailed exp partner 4'!P35+'Detailed exp partner 5'!P35+'Detailed exp partner 6'!P35+'Detailed exp partner 7'!P35+'Detailed exp partner 8'!P35+'Detailed exp partner 9'!P35+'Detailed exp partner 10'!P35+'Detailed exp partner 11'!P35</f>
        <v>0</v>
      </c>
      <c r="F7" s="277"/>
      <c r="G7" s="260">
        <f>D7-E7</f>
        <v>0</v>
      </c>
      <c r="H7" s="254"/>
      <c r="I7" s="249" t="s">
        <v>93</v>
      </c>
      <c r="J7" s="250" t="s">
        <v>84</v>
      </c>
      <c r="K7" s="255">
        <f>'1 Consolidated Summary  Budget'!H49</f>
        <v>0</v>
      </c>
      <c r="L7" s="255">
        <f>'1 Consolidated Summary  Budget'!C49</f>
        <v>0</v>
      </c>
      <c r="M7" s="254"/>
    </row>
    <row r="8" spans="1:13" s="177" customFormat="1" ht="28.5" customHeight="1" x14ac:dyDescent="0.2">
      <c r="A8" s="256" t="s">
        <v>94</v>
      </c>
      <c r="B8" s="257" t="s">
        <v>7</v>
      </c>
      <c r="C8" s="258">
        <f>'1 Consolidated Summary  Budget'!H16</f>
        <v>0</v>
      </c>
      <c r="D8" s="259">
        <f>'1 Consolidated Summary  Budget'!I16</f>
        <v>0</v>
      </c>
      <c r="E8" s="259">
        <f>'Detailed exp project leader'!P56+'Detailed exp partner 2'!P56+'Detailed exp partner 3'!P56+'Detailed exp partner 4'!P56+'Detailed exp partner 5'!P56+'Detailed exp partner 6'!P56+'Detailed exp partner 7'!P56+'Detailed exp partner 8'!P56+'Detailed exp partner 9'!P56+'Detailed exp partner 10'!P56+'Detailed exp partner 11'!P56</f>
        <v>0</v>
      </c>
      <c r="F8" s="277"/>
      <c r="G8" s="260">
        <f>D8-E8</f>
        <v>0</v>
      </c>
      <c r="H8" s="254"/>
      <c r="I8" s="249" t="s">
        <v>94</v>
      </c>
      <c r="J8" s="250" t="s">
        <v>85</v>
      </c>
      <c r="K8" s="255">
        <f>'1 Consolidated Summary  Budget'!H51</f>
        <v>0</v>
      </c>
      <c r="L8" s="255">
        <f>'1 Consolidated Summary  Budget'!C51</f>
        <v>0</v>
      </c>
      <c r="M8" s="254"/>
    </row>
    <row r="9" spans="1:13" s="177" customFormat="1" ht="28.5" customHeight="1" x14ac:dyDescent="0.2">
      <c r="A9" s="256" t="s">
        <v>96</v>
      </c>
      <c r="B9" s="257" t="s">
        <v>4</v>
      </c>
      <c r="C9" s="258">
        <f>'1 Consolidated Summary  Budget'!H18</f>
        <v>0</v>
      </c>
      <c r="D9" s="259">
        <f>'1 Consolidated Summary  Budget'!I18</f>
        <v>0</v>
      </c>
      <c r="E9" s="259">
        <f>'Detailed exp project leader'!P87+'Detailed exp partner 2'!P87+'Detailed exp partner 3'!P87+'Detailed exp partner 4'!P87+'Detailed exp partner 5'!P87+'Detailed exp partner 6'!P87+'Detailed exp partner 7'!P87+'Detailed exp partner 8'!P87+'Detailed exp partner 9'!P87+'Detailed exp partner 10'!P87+'Detailed exp partner 11'!P87</f>
        <v>0</v>
      </c>
      <c r="F9" s="277"/>
      <c r="G9" s="260">
        <f>D9-E9</f>
        <v>0</v>
      </c>
      <c r="H9" s="254"/>
      <c r="I9" s="249" t="s">
        <v>96</v>
      </c>
      <c r="J9" s="250" t="s">
        <v>86</v>
      </c>
      <c r="K9" s="255">
        <f>'1 Consolidated Summary  Budget'!H53</f>
        <v>0</v>
      </c>
      <c r="L9" s="255">
        <f>'1 Consolidated Summary  Budget'!C53</f>
        <v>0</v>
      </c>
      <c r="M9" s="254"/>
    </row>
    <row r="10" spans="1:13" s="177" customFormat="1" ht="28.5" customHeight="1" x14ac:dyDescent="0.2">
      <c r="A10" s="261" t="s">
        <v>95</v>
      </c>
      <c r="B10" s="262" t="s">
        <v>97</v>
      </c>
      <c r="C10" s="263">
        <f>'1 Consolidated Summary  Budget'!H25</f>
        <v>0</v>
      </c>
      <c r="D10" s="264">
        <f>'1 Consolidated Summary  Budget'!I25</f>
        <v>0</v>
      </c>
      <c r="E10" s="259">
        <f>'Detailed exp project leader'!P153+'Detailed exp partner 2'!P153+'Detailed exp partner 3'!P153+'Detailed exp partner 4'!P153+'Detailed exp partner 5'!P153+'Detailed exp partner 6'!P153+'Detailed exp partner 7'!P153+'Detailed exp partner 8'!P153+'Detailed exp partner 9'!P153+'Detailed exp partner 10'!P153+'Detailed exp partner 11'!P153</f>
        <v>0</v>
      </c>
      <c r="F10" s="259">
        <f>IF((D10-E10)&gt;K23,((D10-E10)-K23),0)</f>
        <v>0</v>
      </c>
      <c r="G10" s="265">
        <f>D10-E10-F10</f>
        <v>0</v>
      </c>
      <c r="H10" s="254"/>
      <c r="I10" s="249" t="s">
        <v>95</v>
      </c>
      <c r="J10" s="250" t="s">
        <v>87</v>
      </c>
      <c r="K10" s="255">
        <f>'1 Consolidated Summary  Budget'!H55</f>
        <v>0</v>
      </c>
      <c r="L10" s="255">
        <f>'1 Consolidated Summary  Budget'!C55</f>
        <v>0</v>
      </c>
      <c r="M10" s="254"/>
    </row>
    <row r="11" spans="1:13" ht="15.75" customHeight="1" x14ac:dyDescent="0.2">
      <c r="A11" s="349" t="s">
        <v>22</v>
      </c>
      <c r="B11" s="350"/>
      <c r="C11" s="266">
        <f>SUM(C6:C10)</f>
        <v>0</v>
      </c>
      <c r="D11" s="266">
        <f>SUM(D6:D10)</f>
        <v>0</v>
      </c>
      <c r="E11" s="266">
        <f>SUM(E6:E10)</f>
        <v>0</v>
      </c>
      <c r="F11" s="266"/>
      <c r="G11" s="266">
        <f>SUM(G6:G10)</f>
        <v>0</v>
      </c>
      <c r="H11" s="278"/>
      <c r="I11" s="349" t="s">
        <v>22</v>
      </c>
      <c r="J11" s="350"/>
      <c r="K11" s="266">
        <f>SUM(K6:K10)</f>
        <v>0</v>
      </c>
      <c r="L11" s="266">
        <f>SUM(L6:L10)</f>
        <v>0</v>
      </c>
      <c r="M11" s="278"/>
    </row>
    <row r="12" spans="1:13" ht="15" x14ac:dyDescent="0.2">
      <c r="A12" s="278"/>
      <c r="B12" s="278"/>
      <c r="C12" s="278"/>
      <c r="D12" s="278"/>
      <c r="E12" s="278"/>
      <c r="F12" s="278"/>
      <c r="G12" s="278"/>
      <c r="H12" s="278"/>
      <c r="I12" s="278"/>
      <c r="J12" s="281"/>
      <c r="K12" s="278"/>
      <c r="L12" s="278"/>
      <c r="M12" s="278"/>
    </row>
    <row r="13" spans="1:13" x14ac:dyDescent="0.2">
      <c r="A13" s="278"/>
      <c r="B13" s="278"/>
      <c r="C13" s="278"/>
      <c r="D13" s="278"/>
      <c r="E13" s="278"/>
      <c r="F13" s="278"/>
      <c r="G13" s="278"/>
      <c r="H13" s="278"/>
      <c r="I13" s="267" t="s">
        <v>111</v>
      </c>
      <c r="J13" s="282" t="e">
        <f>K6/K11</f>
        <v>#DIV/0!</v>
      </c>
      <c r="K13" s="278"/>
      <c r="L13" s="278"/>
      <c r="M13" s="278"/>
    </row>
    <row r="14" spans="1:13" x14ac:dyDescent="0.2">
      <c r="A14" s="278"/>
      <c r="B14" s="278"/>
      <c r="C14" s="278"/>
      <c r="D14" s="278"/>
      <c r="E14" s="278"/>
      <c r="F14" s="278"/>
      <c r="G14" s="278"/>
      <c r="H14" s="278"/>
      <c r="I14" s="278"/>
      <c r="J14" s="278"/>
      <c r="K14" s="278"/>
      <c r="L14" s="278"/>
      <c r="M14" s="278"/>
    </row>
    <row r="15" spans="1:13" ht="15" thickBot="1" x14ac:dyDescent="0.25">
      <c r="A15" s="344" t="s">
        <v>105</v>
      </c>
      <c r="B15" s="345"/>
      <c r="C15" s="285">
        <f>G11</f>
        <v>0</v>
      </c>
      <c r="D15" s="278"/>
      <c r="E15" s="278"/>
      <c r="F15" s="278"/>
      <c r="G15" s="278"/>
      <c r="H15" s="278"/>
      <c r="I15" s="278"/>
      <c r="J15" s="278"/>
      <c r="K15" s="278"/>
      <c r="L15" s="278"/>
      <c r="M15" s="278"/>
    </row>
    <row r="16" spans="1:13" ht="14.25" x14ac:dyDescent="0.2">
      <c r="A16" s="344" t="s">
        <v>106</v>
      </c>
      <c r="B16" s="345"/>
      <c r="C16" s="287">
        <v>0</v>
      </c>
      <c r="D16" s="278"/>
      <c r="E16" s="278"/>
      <c r="F16" s="278"/>
      <c r="G16" s="278"/>
      <c r="H16" s="278"/>
      <c r="I16" s="278"/>
      <c r="J16" s="272" t="s">
        <v>113</v>
      </c>
      <c r="K16" s="288"/>
      <c r="L16" s="278"/>
      <c r="M16" s="278"/>
    </row>
    <row r="17" spans="1:13" ht="14.25" x14ac:dyDescent="0.2">
      <c r="A17" s="344" t="s">
        <v>107</v>
      </c>
      <c r="B17" s="345"/>
      <c r="C17" s="292" t="e">
        <f>K19</f>
        <v>#DIV/0!</v>
      </c>
      <c r="D17" s="278"/>
      <c r="E17" s="278"/>
      <c r="F17" s="278"/>
      <c r="G17" s="278"/>
      <c r="H17" s="278"/>
      <c r="I17" s="278"/>
      <c r="J17" s="273" t="s">
        <v>114</v>
      </c>
      <c r="K17" s="289">
        <f>L6+L10</f>
        <v>0</v>
      </c>
      <c r="L17" s="278"/>
      <c r="M17" s="278"/>
    </row>
    <row r="18" spans="1:13" ht="14.25" x14ac:dyDescent="0.2">
      <c r="A18" s="344" t="s">
        <v>108</v>
      </c>
      <c r="B18" s="345"/>
      <c r="C18" s="285" t="e">
        <f>MIN(K6,L6,(G11*J13))</f>
        <v>#DIV/0!</v>
      </c>
      <c r="D18" s="278"/>
      <c r="E18" s="278"/>
      <c r="F18" s="278"/>
      <c r="G18" s="278"/>
      <c r="H18" s="278"/>
      <c r="I18" s="278"/>
      <c r="J18" s="273" t="s">
        <v>115</v>
      </c>
      <c r="K18" s="289">
        <f>K17-G11</f>
        <v>0</v>
      </c>
      <c r="L18" s="278"/>
      <c r="M18" s="278"/>
    </row>
    <row r="19" spans="1:13" ht="15" thickBot="1" x14ac:dyDescent="0.25">
      <c r="A19" s="344" t="s">
        <v>109</v>
      </c>
      <c r="B19" s="345"/>
      <c r="C19" s="287">
        <v>0</v>
      </c>
      <c r="D19" s="278"/>
      <c r="E19" s="278"/>
      <c r="F19" s="278"/>
      <c r="G19" s="278"/>
      <c r="H19" s="278"/>
      <c r="I19" s="278"/>
      <c r="J19" s="274" t="s">
        <v>116</v>
      </c>
      <c r="K19" s="275" t="e">
        <f>IF(K18&lt;0,0,K18*J13)</f>
        <v>#DIV/0!</v>
      </c>
      <c r="L19" s="278"/>
      <c r="M19" s="278"/>
    </row>
    <row r="20" spans="1:13" ht="15.75" thickBot="1" x14ac:dyDescent="0.3">
      <c r="A20" s="346" t="s">
        <v>110</v>
      </c>
      <c r="B20" s="345"/>
      <c r="C20" s="268" t="e">
        <f>C18-C19</f>
        <v>#DIV/0!</v>
      </c>
      <c r="D20" s="278"/>
      <c r="E20" s="278"/>
      <c r="F20" s="278"/>
      <c r="G20" s="278"/>
      <c r="H20" s="278"/>
      <c r="I20" s="278"/>
      <c r="J20" s="278"/>
      <c r="K20" s="278"/>
      <c r="L20" s="278"/>
      <c r="M20" s="278"/>
    </row>
    <row r="21" spans="1:13" x14ac:dyDescent="0.2">
      <c r="A21" s="278"/>
      <c r="B21" s="278"/>
      <c r="C21" s="278"/>
      <c r="D21" s="278"/>
      <c r="E21" s="278"/>
      <c r="F21" s="278"/>
      <c r="G21" s="278"/>
      <c r="H21" s="278"/>
      <c r="I21" s="278"/>
      <c r="J21" s="269" t="s">
        <v>122</v>
      </c>
      <c r="K21" s="288"/>
      <c r="L21" s="278"/>
      <c r="M21" s="278"/>
    </row>
    <row r="22" spans="1:13" x14ac:dyDescent="0.2">
      <c r="A22" s="278"/>
      <c r="B22" s="278"/>
      <c r="C22" s="278"/>
      <c r="D22" s="278"/>
      <c r="E22" s="278"/>
      <c r="F22" s="278"/>
      <c r="G22" s="278"/>
      <c r="H22" s="278"/>
      <c r="I22" s="278"/>
      <c r="J22" s="270" t="s">
        <v>123</v>
      </c>
      <c r="K22" s="289">
        <f>(G6+G7+G8+G9)</f>
        <v>0</v>
      </c>
      <c r="L22" s="278"/>
      <c r="M22" s="278"/>
    </row>
    <row r="23" spans="1:13" ht="13.5" thickBot="1" x14ac:dyDescent="0.25">
      <c r="A23" s="278"/>
      <c r="B23" s="278"/>
      <c r="C23" s="278"/>
      <c r="D23" s="278"/>
      <c r="E23" s="278"/>
      <c r="F23" s="278"/>
      <c r="G23" s="278"/>
      <c r="H23" s="278"/>
      <c r="I23" s="278"/>
      <c r="J23" s="271" t="s">
        <v>122</v>
      </c>
      <c r="K23" s="290">
        <f>K22*0.07</f>
        <v>0</v>
      </c>
      <c r="L23" s="278"/>
      <c r="M23" s="278"/>
    </row>
    <row r="24" spans="1:13" x14ac:dyDescent="0.2">
      <c r="A24" s="278"/>
      <c r="B24" s="278"/>
      <c r="C24" s="278"/>
      <c r="D24" s="278"/>
      <c r="E24" s="278"/>
      <c r="F24" s="278"/>
      <c r="G24" s="278"/>
      <c r="H24" s="278"/>
      <c r="I24" s="278"/>
      <c r="J24" s="278"/>
      <c r="K24" s="278"/>
      <c r="L24" s="278"/>
      <c r="M24" s="278"/>
    </row>
  </sheetData>
  <sheetProtection selectLockedCells="1"/>
  <mergeCells count="10">
    <mergeCell ref="A19:B19"/>
    <mergeCell ref="A20:B20"/>
    <mergeCell ref="A4:B4"/>
    <mergeCell ref="I4:J4"/>
    <mergeCell ref="A11:B11"/>
    <mergeCell ref="I11:J11"/>
    <mergeCell ref="A15:B15"/>
    <mergeCell ref="A16:B16"/>
    <mergeCell ref="A17:B17"/>
    <mergeCell ref="A18:B1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67"/>
  <sheetViews>
    <sheetView view="pageBreakPreview" zoomScale="70" zoomScaleNormal="100" zoomScaleSheetLayoutView="70" workbookViewId="0">
      <selection sqref="A1:L1"/>
    </sheetView>
  </sheetViews>
  <sheetFormatPr defaultColWidth="9.140625" defaultRowHeight="15" x14ac:dyDescent="0.2"/>
  <cols>
    <col min="1" max="1" width="10.42578125" style="1" customWidth="1"/>
    <col min="2" max="2" width="24.85546875" style="110" customWidth="1"/>
    <col min="3" max="3" width="18.5703125" style="110" customWidth="1"/>
    <col min="4" max="7" width="18" style="110" customWidth="1"/>
    <col min="8" max="8" width="20.7109375" style="110" customWidth="1"/>
    <col min="9" max="9" width="31.140625" style="112" customWidth="1"/>
    <col min="10" max="10" width="13" style="110" customWidth="1"/>
    <col min="11" max="16384" width="9.140625" style="110"/>
  </cols>
  <sheetData>
    <row r="1" spans="1:10" ht="22.5" customHeight="1" x14ac:dyDescent="0.2">
      <c r="A1" s="421" t="s">
        <v>171</v>
      </c>
      <c r="B1" s="421"/>
      <c r="C1" s="421"/>
      <c r="D1" s="421"/>
      <c r="E1" s="421"/>
      <c r="F1" s="421"/>
      <c r="G1" s="421"/>
      <c r="H1" s="421"/>
      <c r="I1" s="421"/>
      <c r="J1" s="15"/>
    </row>
    <row r="2" spans="1:10" s="111" customFormat="1" ht="20.25" customHeight="1" x14ac:dyDescent="0.2">
      <c r="A2" s="399" t="s">
        <v>133</v>
      </c>
      <c r="B2" s="400"/>
      <c r="C2" s="400"/>
      <c r="D2" s="422"/>
      <c r="E2" s="423"/>
      <c r="F2" s="423"/>
      <c r="G2" s="423"/>
      <c r="H2" s="423"/>
      <c r="I2" s="424"/>
    </row>
    <row r="3" spans="1:10" s="111" customFormat="1" ht="20.25" customHeight="1" x14ac:dyDescent="0.2">
      <c r="A3" s="399" t="s">
        <v>3</v>
      </c>
      <c r="B3" s="400"/>
      <c r="C3" s="400"/>
      <c r="D3" s="425"/>
      <c r="E3" s="426"/>
      <c r="F3" s="426"/>
      <c r="G3" s="426"/>
      <c r="H3" s="426"/>
      <c r="I3" s="427"/>
    </row>
    <row r="4" spans="1:10" s="111" customFormat="1" ht="20.25" customHeight="1" x14ac:dyDescent="0.2">
      <c r="A4" s="399" t="s">
        <v>15</v>
      </c>
      <c r="B4" s="400"/>
      <c r="C4" s="400"/>
      <c r="D4" s="417"/>
      <c r="E4" s="418"/>
      <c r="F4" s="419"/>
      <c r="G4" s="419"/>
      <c r="H4" s="419"/>
      <c r="I4" s="420"/>
    </row>
    <row r="5" spans="1:10" s="111" customFormat="1" ht="20.25" customHeight="1" x14ac:dyDescent="0.2">
      <c r="A5" s="399" t="s">
        <v>89</v>
      </c>
      <c r="B5" s="400"/>
      <c r="C5" s="400"/>
      <c r="D5" s="150" t="s">
        <v>18</v>
      </c>
      <c r="E5" s="297"/>
      <c r="F5" s="414" t="s">
        <v>19</v>
      </c>
      <c r="G5" s="415"/>
      <c r="H5" s="416"/>
      <c r="I5" s="298"/>
    </row>
    <row r="6" spans="1:10" s="111" customFormat="1" ht="20.25" hidden="1" customHeight="1" x14ac:dyDescent="0.2">
      <c r="A6" s="401" t="s">
        <v>14</v>
      </c>
      <c r="B6" s="402"/>
      <c r="C6" s="402"/>
      <c r="D6" s="403"/>
      <c r="E6" s="403"/>
      <c r="F6" s="404"/>
      <c r="G6" s="404"/>
      <c r="H6" s="404"/>
      <c r="I6" s="404"/>
    </row>
    <row r="8" spans="1:10" ht="15.75" thickBot="1" x14ac:dyDescent="0.25">
      <c r="B8" s="110" t="s">
        <v>79</v>
      </c>
      <c r="E8" s="206"/>
      <c r="H8" s="178"/>
    </row>
    <row r="9" spans="1:10" ht="35.25" customHeight="1" thickBot="1" x14ac:dyDescent="0.25">
      <c r="A9" s="411" t="s">
        <v>138</v>
      </c>
      <c r="B9" s="412"/>
      <c r="C9" s="412"/>
      <c r="D9" s="412"/>
      <c r="E9" s="412"/>
      <c r="F9" s="412"/>
      <c r="G9" s="412"/>
      <c r="H9" s="412"/>
      <c r="I9" s="413"/>
    </row>
    <row r="10" spans="1:10" s="29" customFormat="1" ht="40.15" customHeight="1" thickBot="1" x14ac:dyDescent="0.25">
      <c r="A10" s="9"/>
      <c r="B10" s="8"/>
      <c r="C10" s="8"/>
      <c r="D10" s="8"/>
      <c r="E10" s="8"/>
      <c r="F10" s="8"/>
      <c r="G10" s="8"/>
      <c r="H10" s="305" t="s">
        <v>101</v>
      </c>
      <c r="I10" s="305" t="s">
        <v>102</v>
      </c>
      <c r="J10" s="110"/>
    </row>
    <row r="11" spans="1:10" s="114" customFormat="1" ht="39" customHeight="1" x14ac:dyDescent="0.2">
      <c r="A11" s="207">
        <v>1</v>
      </c>
      <c r="B11" s="390" t="s">
        <v>12</v>
      </c>
      <c r="C11" s="391"/>
      <c r="D11" s="391"/>
      <c r="E11" s="391"/>
      <c r="F11" s="391"/>
      <c r="G11" s="392"/>
      <c r="H11" s="180">
        <v>0</v>
      </c>
      <c r="I11" s="214">
        <f>SUM(I12:I12)</f>
        <v>0</v>
      </c>
      <c r="J11" s="110"/>
    </row>
    <row r="12" spans="1:10" s="115" customFormat="1" ht="45" customHeight="1" x14ac:dyDescent="0.2">
      <c r="A12" s="208"/>
      <c r="B12" s="405" t="s">
        <v>164</v>
      </c>
      <c r="C12" s="406"/>
      <c r="D12" s="406"/>
      <c r="E12" s="406"/>
      <c r="F12" s="406"/>
      <c r="G12" s="407"/>
      <c r="H12" s="172"/>
      <c r="I12" s="215">
        <f>'Detailed exp project leader'!J9+'Detailed exp partner 2'!J9+'Detailed exp partner 3'!J9+'Detailed exp partner 4'!J9+'Detailed exp partner 5'!J9+'Detailed exp partner 6'!J9+'Detailed exp partner 7'!J9+'Detailed exp partner 8'!J9+'Detailed exp partner 9'!J9+'Detailed exp partner 10'!J9+'Detailed exp partner 11'!J9</f>
        <v>0</v>
      </c>
      <c r="J12" s="110"/>
    </row>
    <row r="13" spans="1:10" s="113" customFormat="1" ht="24.6" customHeight="1" x14ac:dyDescent="0.2">
      <c r="A13" s="209"/>
      <c r="B13" s="408"/>
      <c r="C13" s="409"/>
      <c r="D13" s="409"/>
      <c r="E13" s="409"/>
      <c r="F13" s="409"/>
      <c r="G13" s="410"/>
      <c r="H13" s="173"/>
      <c r="I13" s="116"/>
      <c r="J13" s="110"/>
    </row>
    <row r="14" spans="1:10" s="114" customFormat="1" ht="39" customHeight="1" x14ac:dyDescent="0.2">
      <c r="A14" s="207">
        <v>2</v>
      </c>
      <c r="B14" s="390" t="s">
        <v>142</v>
      </c>
      <c r="C14" s="391"/>
      <c r="D14" s="391"/>
      <c r="E14" s="391"/>
      <c r="F14" s="391"/>
      <c r="G14" s="392"/>
      <c r="H14" s="180">
        <v>0</v>
      </c>
      <c r="I14" s="215">
        <f>'Detailed exp project leader'!J35+'Detailed exp partner 2'!J35+'Detailed exp partner 3'!J35+'Detailed exp partner 4'!J35+'Detailed exp partner 5'!J35+'Detailed exp partner 6'!J35+'Detailed exp partner 7'!J35+'Detailed exp partner 8'!J35+'Detailed exp partner 9'!J35+'Detailed exp partner 10'!J35+'Detailed exp partner 11'!J35</f>
        <v>0</v>
      </c>
      <c r="J14" s="110"/>
    </row>
    <row r="15" spans="1:10" s="113" customFormat="1" ht="24.6" customHeight="1" x14ac:dyDescent="0.2">
      <c r="A15" s="209"/>
      <c r="B15" s="389"/>
      <c r="C15" s="389"/>
      <c r="D15" s="389"/>
      <c r="E15" s="389"/>
      <c r="F15" s="389"/>
      <c r="G15" s="389"/>
      <c r="H15" s="170"/>
      <c r="I15" s="116"/>
      <c r="J15" s="110"/>
    </row>
    <row r="16" spans="1:10" s="114" customFormat="1" ht="39" customHeight="1" x14ac:dyDescent="0.2">
      <c r="A16" s="207">
        <v>3</v>
      </c>
      <c r="B16" s="390" t="s">
        <v>7</v>
      </c>
      <c r="C16" s="391"/>
      <c r="D16" s="391"/>
      <c r="E16" s="391"/>
      <c r="F16" s="391"/>
      <c r="G16" s="392"/>
      <c r="H16" s="180">
        <v>0</v>
      </c>
      <c r="I16" s="215">
        <f>'Detailed exp project leader'!J56+'Detailed exp partner 2'!J56+'Detailed exp partner 3'!J56+'Detailed exp partner 4'!J56+'Detailed exp partner 5'!J56+'Detailed exp partner 6'!J56+'Detailed exp partner 7'!J56+'Detailed exp partner 8'!J56+'Detailed exp partner 9'!J56+'Detailed exp partner 10'!J56+'Detailed exp partner 11'!J56</f>
        <v>0</v>
      </c>
      <c r="J16" s="110"/>
    </row>
    <row r="17" spans="1:12" s="113" customFormat="1" ht="24.6" customHeight="1" x14ac:dyDescent="0.2">
      <c r="A17" s="209"/>
      <c r="B17" s="389"/>
      <c r="C17" s="389"/>
      <c r="D17" s="389"/>
      <c r="E17" s="389"/>
      <c r="F17" s="389"/>
      <c r="G17" s="389"/>
      <c r="H17" s="170"/>
      <c r="I17" s="116"/>
      <c r="J17" s="110"/>
    </row>
    <row r="18" spans="1:12" s="117" customFormat="1" ht="39" customHeight="1" x14ac:dyDescent="0.2">
      <c r="A18" s="207">
        <v>4</v>
      </c>
      <c r="B18" s="390" t="s">
        <v>4</v>
      </c>
      <c r="C18" s="391"/>
      <c r="D18" s="391"/>
      <c r="E18" s="391"/>
      <c r="F18" s="391"/>
      <c r="G18" s="392"/>
      <c r="H18" s="180">
        <v>0</v>
      </c>
      <c r="I18" s="214">
        <f>SUM(I19:I21)</f>
        <v>0</v>
      </c>
      <c r="J18" s="110"/>
    </row>
    <row r="19" spans="1:12" s="115" customFormat="1" ht="52.15" customHeight="1" x14ac:dyDescent="0.2">
      <c r="A19" s="210" t="s">
        <v>5</v>
      </c>
      <c r="B19" s="393" t="s">
        <v>16</v>
      </c>
      <c r="C19" s="394"/>
      <c r="D19" s="394"/>
      <c r="E19" s="394"/>
      <c r="F19" s="394"/>
      <c r="G19" s="395"/>
      <c r="H19" s="171"/>
      <c r="I19" s="215">
        <f>'Detailed exp project leader'!J88+'Detailed exp partner 2'!J88+'Detailed exp partner 3'!J88+'Detailed exp partner 4'!J88+'Detailed exp partner 5'!J88+'Detailed exp partner 6'!J88+'Detailed exp partner 7'!J88+'Detailed exp partner 8'!J88+'Detailed exp partner 9'!J88+'Detailed exp partner 10'!J88+'Detailed exp partner 11'!J88</f>
        <v>0</v>
      </c>
      <c r="J19" s="110"/>
    </row>
    <row r="20" spans="1:12" s="115" customFormat="1" ht="24.6" customHeight="1" x14ac:dyDescent="0.2">
      <c r="A20" s="210" t="s">
        <v>6</v>
      </c>
      <c r="B20" s="396" t="s">
        <v>17</v>
      </c>
      <c r="C20" s="397"/>
      <c r="D20" s="397"/>
      <c r="E20" s="397"/>
      <c r="F20" s="397"/>
      <c r="G20" s="398"/>
      <c r="H20" s="172"/>
      <c r="I20" s="215">
        <f>'Detailed exp project leader'!J109+'Detailed exp partner 2'!J109+'Detailed exp partner 3'!J109+'Detailed exp partner 4'!J109+'Detailed exp partner 5'!J109+'Detailed exp partner 6'!J109+'Detailed exp partner 7'!J109+'Detailed exp partner 8'!J109+'Detailed exp partner 9'!J109+'Detailed exp partner 10'!J109+'Detailed exp partner 11'!J109</f>
        <v>0</v>
      </c>
      <c r="J20" s="110"/>
    </row>
    <row r="21" spans="1:12" s="115" customFormat="1" ht="24.6" customHeight="1" x14ac:dyDescent="0.2">
      <c r="A21" s="210" t="s">
        <v>9</v>
      </c>
      <c r="B21" s="393" t="s">
        <v>10</v>
      </c>
      <c r="C21" s="394"/>
      <c r="D21" s="394"/>
      <c r="E21" s="394"/>
      <c r="F21" s="394"/>
      <c r="G21" s="395"/>
      <c r="H21" s="171"/>
      <c r="I21" s="215">
        <f>'Detailed exp project leader'!J130+'Detailed exp partner 2'!J130+'Detailed exp partner 3'!J130+'Detailed exp partner 4'!J130+'Detailed exp partner 5'!J130+'Detailed exp partner 6'!J130+'Detailed exp partner 7'!J130+'Detailed exp partner 8'!J130+'Detailed exp partner 9'!J130+'Detailed exp partner 10'!J130+'Detailed exp partner 11'!J130</f>
        <v>0</v>
      </c>
      <c r="J21" s="110"/>
    </row>
    <row r="22" spans="1:12" s="113" customFormat="1" ht="24.6" customHeight="1" x14ac:dyDescent="0.2">
      <c r="A22" s="209"/>
      <c r="B22" s="389"/>
      <c r="C22" s="389"/>
      <c r="D22" s="389"/>
      <c r="E22" s="389"/>
      <c r="F22" s="389"/>
      <c r="G22" s="389"/>
      <c r="H22" s="170"/>
      <c r="I22" s="116"/>
      <c r="J22" s="110"/>
    </row>
    <row r="23" spans="1:12" s="118" customFormat="1" ht="39" customHeight="1" x14ac:dyDescent="0.2">
      <c r="A23" s="211"/>
      <c r="B23" s="368" t="s">
        <v>1</v>
      </c>
      <c r="C23" s="369"/>
      <c r="D23" s="369"/>
      <c r="E23" s="369"/>
      <c r="F23" s="369"/>
      <c r="G23" s="369"/>
      <c r="H23" s="299">
        <f>H11+H14+H16+H18</f>
        <v>0</v>
      </c>
      <c r="I23" s="214">
        <f>I11+I14+I16+I18</f>
        <v>0</v>
      </c>
      <c r="J23" s="110"/>
      <c r="L23" s="119"/>
    </row>
    <row r="24" spans="1:12" s="113" customFormat="1" ht="24.6" customHeight="1" x14ac:dyDescent="0.2">
      <c r="A24" s="209"/>
      <c r="B24" s="389"/>
      <c r="C24" s="389"/>
      <c r="D24" s="389"/>
      <c r="E24" s="389"/>
      <c r="F24" s="389"/>
      <c r="G24" s="389"/>
      <c r="H24" s="170"/>
      <c r="I24" s="116"/>
      <c r="J24" s="110"/>
    </row>
    <row r="25" spans="1:12" s="114" customFormat="1" ht="17.25" x14ac:dyDescent="0.2">
      <c r="A25" s="207">
        <v>5</v>
      </c>
      <c r="B25" s="390" t="s">
        <v>139</v>
      </c>
      <c r="C25" s="391"/>
      <c r="D25" s="391"/>
      <c r="E25" s="391"/>
      <c r="F25" s="391"/>
      <c r="G25" s="392"/>
      <c r="H25" s="180">
        <v>0</v>
      </c>
      <c r="I25" s="214">
        <f>'Detailed exp project leader'!J153+'Detailed exp partner 2'!J153+'Detailed exp partner 3'!J153+'Detailed exp partner 4'!J153+'Detailed exp partner 5'!J153+'Detailed exp partner 6'!J153+'Detailed exp partner 7'!J153+'Detailed exp partner 8'!J153+'Detailed exp partner 9'!J153+'Detailed exp partner 10'!J153+'Detailed exp partner 11'!J153</f>
        <v>0</v>
      </c>
      <c r="J25" s="110"/>
    </row>
    <row r="26" spans="1:12" s="120" customFormat="1" ht="24.75" customHeight="1" x14ac:dyDescent="0.2">
      <c r="A26" s="212"/>
      <c r="B26" s="388"/>
      <c r="C26" s="388"/>
      <c r="D26" s="388"/>
      <c r="E26" s="388"/>
      <c r="F26" s="388"/>
      <c r="G26" s="388"/>
      <c r="H26" s="169"/>
      <c r="I26" s="214" t="e">
        <f>I25/I23</f>
        <v>#DIV/0!</v>
      </c>
      <c r="J26" s="110"/>
    </row>
    <row r="27" spans="1:12" s="4" customFormat="1" ht="24.6" customHeight="1" x14ac:dyDescent="0.2">
      <c r="A27" s="209"/>
      <c r="B27" s="365"/>
      <c r="C27" s="366"/>
      <c r="D27" s="366"/>
      <c r="E27" s="366"/>
      <c r="F27" s="366"/>
      <c r="G27" s="367"/>
      <c r="H27" s="168"/>
      <c r="I27" s="116"/>
      <c r="J27" s="110"/>
    </row>
    <row r="28" spans="1:12" s="118" customFormat="1" ht="39" customHeight="1" x14ac:dyDescent="0.2">
      <c r="A28" s="211"/>
      <c r="B28" s="368" t="s">
        <v>0</v>
      </c>
      <c r="C28" s="369"/>
      <c r="D28" s="369"/>
      <c r="E28" s="369"/>
      <c r="F28" s="369"/>
      <c r="G28" s="369"/>
      <c r="H28" s="299">
        <f>H23+H25</f>
        <v>0</v>
      </c>
      <c r="I28" s="214">
        <f>I23+I25</f>
        <v>0</v>
      </c>
      <c r="J28" s="110"/>
      <c r="L28" s="119"/>
    </row>
    <row r="29" spans="1:12" s="113" customFormat="1" ht="24.6" customHeight="1" x14ac:dyDescent="0.2">
      <c r="A29" s="209"/>
      <c r="B29" s="365"/>
      <c r="C29" s="366"/>
      <c r="D29" s="366"/>
      <c r="E29" s="366"/>
      <c r="F29" s="366"/>
      <c r="G29" s="367"/>
      <c r="H29" s="168"/>
      <c r="I29" s="116"/>
      <c r="J29" s="110"/>
    </row>
    <row r="30" spans="1:12" s="4" customFormat="1" ht="24.6" customHeight="1" thickBot="1" x14ac:dyDescent="0.25">
      <c r="A30" s="213"/>
      <c r="B30" s="213"/>
      <c r="C30" s="213"/>
      <c r="D30" s="213"/>
      <c r="E30" s="213"/>
      <c r="F30" s="213"/>
      <c r="G30" s="213"/>
      <c r="H30" s="121"/>
      <c r="I30" s="122"/>
      <c r="J30" s="110"/>
    </row>
    <row r="31" spans="1:12" s="58" customFormat="1" ht="39" customHeight="1" thickBot="1" x14ac:dyDescent="0.25">
      <c r="A31" s="370" t="s">
        <v>140</v>
      </c>
      <c r="B31" s="371"/>
      <c r="C31" s="371"/>
      <c r="D31" s="371"/>
      <c r="E31" s="371"/>
      <c r="F31" s="371"/>
      <c r="G31" s="372"/>
      <c r="H31" s="179" t="s">
        <v>103</v>
      </c>
      <c r="I31" s="123"/>
      <c r="J31" s="110"/>
    </row>
    <row r="32" spans="1:12" s="58" customFormat="1" ht="18" customHeight="1" thickBot="1" x14ac:dyDescent="0.25">
      <c r="A32" s="316"/>
      <c r="B32" s="317"/>
      <c r="C32" s="317"/>
      <c r="D32" s="317"/>
      <c r="E32" s="317"/>
      <c r="F32" s="317"/>
      <c r="G32" s="317"/>
      <c r="H32" s="318"/>
      <c r="I32" s="318"/>
      <c r="J32" s="110"/>
    </row>
    <row r="33" spans="1:12" s="126" customFormat="1" ht="18.75" thickBot="1" x14ac:dyDescent="0.25">
      <c r="A33" s="1"/>
      <c r="B33" s="124"/>
      <c r="C33" s="124"/>
      <c r="D33" s="385" t="s">
        <v>143</v>
      </c>
      <c r="E33" s="386"/>
      <c r="F33" s="386"/>
      <c r="G33" s="387"/>
      <c r="H33" s="124"/>
      <c r="I33" s="125"/>
      <c r="J33" s="110"/>
      <c r="L33" s="127"/>
    </row>
    <row r="34" spans="1:12" ht="24.6" customHeight="1" x14ac:dyDescent="0.2">
      <c r="A34" s="373" t="s">
        <v>91</v>
      </c>
      <c r="B34" s="376" t="s">
        <v>160</v>
      </c>
      <c r="C34" s="311" t="s">
        <v>23</v>
      </c>
      <c r="D34" s="359"/>
      <c r="E34" s="359"/>
      <c r="F34" s="359"/>
      <c r="G34" s="359"/>
      <c r="H34" s="181">
        <v>0</v>
      </c>
      <c r="I34" s="319">
        <f>'Detailed exp project leader'!C161</f>
        <v>0</v>
      </c>
    </row>
    <row r="35" spans="1:12" ht="24.6" customHeight="1" x14ac:dyDescent="0.2">
      <c r="A35" s="374"/>
      <c r="B35" s="377"/>
      <c r="C35" s="311" t="s">
        <v>24</v>
      </c>
      <c r="D35" s="359"/>
      <c r="E35" s="359"/>
      <c r="F35" s="359"/>
      <c r="G35" s="359"/>
      <c r="H35" s="181">
        <v>0</v>
      </c>
      <c r="I35" s="319">
        <f>'Detailed exp partner 2'!C161</f>
        <v>0</v>
      </c>
    </row>
    <row r="36" spans="1:12" ht="24.6" customHeight="1" x14ac:dyDescent="0.2">
      <c r="A36" s="374"/>
      <c r="B36" s="377"/>
      <c r="C36" s="311" t="s">
        <v>25</v>
      </c>
      <c r="D36" s="359"/>
      <c r="E36" s="359"/>
      <c r="F36" s="359"/>
      <c r="G36" s="359"/>
      <c r="H36" s="181">
        <v>0</v>
      </c>
      <c r="I36" s="319">
        <f>'Detailed exp partner 3'!C161</f>
        <v>0</v>
      </c>
    </row>
    <row r="37" spans="1:12" ht="24.6" customHeight="1" x14ac:dyDescent="0.2">
      <c r="A37" s="374"/>
      <c r="B37" s="377"/>
      <c r="C37" s="311" t="s">
        <v>26</v>
      </c>
      <c r="D37" s="359"/>
      <c r="E37" s="359"/>
      <c r="F37" s="359"/>
      <c r="G37" s="359"/>
      <c r="H37" s="181">
        <v>0</v>
      </c>
      <c r="I37" s="319">
        <f>'Detailed exp partner 4'!C161</f>
        <v>0</v>
      </c>
    </row>
    <row r="38" spans="1:12" ht="24.6" customHeight="1" x14ac:dyDescent="0.2">
      <c r="A38" s="374"/>
      <c r="B38" s="377"/>
      <c r="C38" s="311" t="s">
        <v>27</v>
      </c>
      <c r="D38" s="359"/>
      <c r="E38" s="359"/>
      <c r="F38" s="359"/>
      <c r="G38" s="359"/>
      <c r="H38" s="181">
        <v>0</v>
      </c>
      <c r="I38" s="319">
        <f>'Detailed exp partner 5'!C161</f>
        <v>0</v>
      </c>
    </row>
    <row r="39" spans="1:12" ht="24.6" customHeight="1" x14ac:dyDescent="0.2">
      <c r="A39" s="374"/>
      <c r="B39" s="377"/>
      <c r="C39" s="311" t="s">
        <v>28</v>
      </c>
      <c r="D39" s="359"/>
      <c r="E39" s="359"/>
      <c r="F39" s="359"/>
      <c r="G39" s="359"/>
      <c r="H39" s="181">
        <v>0</v>
      </c>
      <c r="I39" s="319">
        <f>'Detailed exp partner 6'!C161</f>
        <v>0</v>
      </c>
    </row>
    <row r="40" spans="1:12" ht="24.6" customHeight="1" x14ac:dyDescent="0.2">
      <c r="A40" s="374"/>
      <c r="B40" s="377"/>
      <c r="C40" s="311" t="s">
        <v>29</v>
      </c>
      <c r="D40" s="359"/>
      <c r="E40" s="359"/>
      <c r="F40" s="359"/>
      <c r="G40" s="359"/>
      <c r="H40" s="181">
        <v>0</v>
      </c>
      <c r="I40" s="319">
        <f>'Detailed exp partner 7'!C161</f>
        <v>0</v>
      </c>
    </row>
    <row r="41" spans="1:12" ht="24.6" customHeight="1" x14ac:dyDescent="0.2">
      <c r="A41" s="374"/>
      <c r="B41" s="377"/>
      <c r="C41" s="311" t="s">
        <v>30</v>
      </c>
      <c r="D41" s="359"/>
      <c r="E41" s="359"/>
      <c r="F41" s="359"/>
      <c r="G41" s="359"/>
      <c r="H41" s="181">
        <v>0</v>
      </c>
      <c r="I41" s="319">
        <f>'Detailed exp partner 8'!C161</f>
        <v>0</v>
      </c>
    </row>
    <row r="42" spans="1:12" ht="24.6" customHeight="1" x14ac:dyDescent="0.2">
      <c r="A42" s="374"/>
      <c r="B42" s="377"/>
      <c r="C42" s="311" t="s">
        <v>31</v>
      </c>
      <c r="D42" s="359"/>
      <c r="E42" s="359"/>
      <c r="F42" s="359"/>
      <c r="G42" s="359"/>
      <c r="H42" s="181">
        <v>0</v>
      </c>
      <c r="I42" s="319">
        <f>'Detailed exp partner 9'!C161</f>
        <v>0</v>
      </c>
    </row>
    <row r="43" spans="1:12" ht="24.6" customHeight="1" x14ac:dyDescent="0.2">
      <c r="A43" s="374"/>
      <c r="B43" s="377"/>
      <c r="C43" s="311" t="s">
        <v>32</v>
      </c>
      <c r="D43" s="359"/>
      <c r="E43" s="359"/>
      <c r="F43" s="359"/>
      <c r="G43" s="359"/>
      <c r="H43" s="181">
        <v>0</v>
      </c>
      <c r="I43" s="319">
        <f>'Detailed exp partner 10'!C161</f>
        <v>0</v>
      </c>
    </row>
    <row r="44" spans="1:12" ht="24.6" customHeight="1" x14ac:dyDescent="0.2">
      <c r="A44" s="374"/>
      <c r="B44" s="377"/>
      <c r="C44" s="311" t="s">
        <v>33</v>
      </c>
      <c r="D44" s="359"/>
      <c r="E44" s="359"/>
      <c r="F44" s="359"/>
      <c r="G44" s="359"/>
      <c r="H44" s="181">
        <v>0</v>
      </c>
      <c r="I44" s="319">
        <f>'Detailed exp partner 11'!C161</f>
        <v>0</v>
      </c>
    </row>
    <row r="45" spans="1:12" ht="24.6" customHeight="1" thickBot="1" x14ac:dyDescent="0.25">
      <c r="A45" s="374"/>
      <c r="B45" s="377"/>
      <c r="C45" s="312"/>
      <c r="D45" s="382"/>
      <c r="E45" s="383"/>
      <c r="F45" s="383"/>
      <c r="G45" s="384"/>
      <c r="H45" s="181">
        <v>0</v>
      </c>
      <c r="I45" s="179"/>
    </row>
    <row r="46" spans="1:12" ht="24.6" customHeight="1" thickBot="1" x14ac:dyDescent="0.25">
      <c r="A46" s="374"/>
      <c r="B46" s="377"/>
      <c r="C46" s="313" t="s">
        <v>22</v>
      </c>
      <c r="D46" s="379" t="e">
        <f>I46/I28</f>
        <v>#DIV/0!</v>
      </c>
      <c r="E46" s="380"/>
      <c r="F46" s="380"/>
      <c r="G46" s="381"/>
      <c r="H46" s="182">
        <f>SUM(H34:H45)</f>
        <v>0</v>
      </c>
      <c r="I46" s="314">
        <f>SUM(I34:I45)</f>
        <v>0</v>
      </c>
    </row>
    <row r="47" spans="1:12" ht="24.6" customHeight="1" thickBot="1" x14ac:dyDescent="0.25">
      <c r="A47" s="374"/>
      <c r="B47" s="378"/>
      <c r="C47" s="360" t="s">
        <v>161</v>
      </c>
      <c r="D47" s="360"/>
      <c r="E47" s="360"/>
      <c r="F47" s="360"/>
      <c r="G47" s="361"/>
      <c r="H47" s="167"/>
      <c r="I47" s="128">
        <f>I28*85%</f>
        <v>0</v>
      </c>
    </row>
    <row r="48" spans="1:12" ht="24.6" customHeight="1" thickBot="1" x14ac:dyDescent="0.25">
      <c r="A48" s="374"/>
      <c r="B48" s="49"/>
      <c r="C48" s="50"/>
      <c r="D48" s="51"/>
      <c r="E48" s="47"/>
      <c r="F48" s="47"/>
      <c r="G48" s="47"/>
      <c r="H48" s="129"/>
      <c r="I48" s="129"/>
    </row>
    <row r="49" spans="1:14" ht="35.25" thickBot="1" x14ac:dyDescent="0.25">
      <c r="A49" s="374"/>
      <c r="B49" s="52" t="s">
        <v>84</v>
      </c>
      <c r="C49" s="362"/>
      <c r="D49" s="363"/>
      <c r="E49" s="363"/>
      <c r="F49" s="363"/>
      <c r="G49" s="364"/>
      <c r="H49" s="183">
        <v>0</v>
      </c>
      <c r="I49" s="310">
        <f>'Detailed exp project leader'!C163+'Detailed exp partner 2'!C163+'Detailed exp partner 3'!C163+'Detailed exp partner 4'!C163+'Detailed exp partner 5'!C163+'Detailed exp partner 6'!C163+'Detailed exp partner 7'!C163+'Detailed exp partner 8'!C163+'Detailed exp partner 9'!C163+'Detailed exp partner 10'!C163+'Detailed exp partner 11'!C163</f>
        <v>0</v>
      </c>
    </row>
    <row r="50" spans="1:14" ht="24.6" customHeight="1" thickBot="1" x14ac:dyDescent="0.3">
      <c r="A50" s="374"/>
      <c r="B50" s="53"/>
      <c r="C50" s="54"/>
      <c r="D50" s="55"/>
      <c r="E50" s="61"/>
      <c r="F50" s="56"/>
      <c r="G50" s="56"/>
      <c r="H50" s="130"/>
      <c r="I50" s="129"/>
    </row>
    <row r="51" spans="1:14" ht="35.25" thickBot="1" x14ac:dyDescent="0.25">
      <c r="A51" s="374"/>
      <c r="B51" s="52" t="s">
        <v>85</v>
      </c>
      <c r="C51" s="353"/>
      <c r="D51" s="354"/>
      <c r="E51" s="354"/>
      <c r="F51" s="354"/>
      <c r="G51" s="355"/>
      <c r="H51" s="183">
        <v>0</v>
      </c>
      <c r="I51" s="310">
        <f>'Detailed exp project leader'!C165+'Detailed exp partner 2'!C165+'Detailed exp partner 3'!C165+'Detailed exp partner 4'!C165+'Detailed exp partner 5'!C165+'Detailed exp partner 6'!C165+'Detailed exp partner 7'!C165+'Detailed exp partner 8'!C165+'Detailed exp partner 9'!C165+'Detailed exp partner 10'!C165+'Detailed exp partner 11'!C165</f>
        <v>0</v>
      </c>
    </row>
    <row r="52" spans="1:14" ht="24.6" customHeight="1" thickBot="1" x14ac:dyDescent="0.25">
      <c r="A52" s="374"/>
      <c r="B52" s="53"/>
      <c r="C52" s="54"/>
      <c r="D52" s="55"/>
      <c r="E52" s="56"/>
      <c r="F52" s="56"/>
      <c r="G52" s="56"/>
      <c r="H52" s="130"/>
      <c r="I52" s="129"/>
    </row>
    <row r="53" spans="1:14" ht="35.25" thickBot="1" x14ac:dyDescent="0.25">
      <c r="A53" s="374"/>
      <c r="B53" s="52" t="s">
        <v>86</v>
      </c>
      <c r="C53" s="353"/>
      <c r="D53" s="354"/>
      <c r="E53" s="354"/>
      <c r="F53" s="354"/>
      <c r="G53" s="355"/>
      <c r="H53" s="183">
        <v>0</v>
      </c>
      <c r="I53" s="310">
        <f>'Detailed exp project leader'!C167+'Detailed exp partner 2'!C167+'Detailed exp partner 3'!C167+'Detailed exp partner 4'!C167+'Detailed exp partner 5'!C167+'Detailed exp partner 6'!C167+'Detailed exp partner 7'!C167+'Detailed exp partner 8'!C167+'Detailed exp partner 9'!C167+'Detailed exp partner 10'!C167+'Detailed exp partner 11'!C167</f>
        <v>0</v>
      </c>
    </row>
    <row r="54" spans="1:14" ht="24.6" customHeight="1" thickBot="1" x14ac:dyDescent="0.25">
      <c r="A54" s="374"/>
      <c r="B54" s="53"/>
      <c r="C54" s="54"/>
      <c r="D54" s="55"/>
      <c r="E54" s="56"/>
      <c r="F54" s="56"/>
      <c r="G54" s="56"/>
      <c r="H54" s="130"/>
      <c r="I54" s="129"/>
    </row>
    <row r="55" spans="1:14" ht="35.25" thickBot="1" x14ac:dyDescent="0.25">
      <c r="A55" s="374"/>
      <c r="B55" s="52" t="s">
        <v>87</v>
      </c>
      <c r="C55" s="353"/>
      <c r="D55" s="354"/>
      <c r="E55" s="354"/>
      <c r="F55" s="354"/>
      <c r="G55" s="355"/>
      <c r="H55" s="183">
        <v>0</v>
      </c>
      <c r="I55" s="310">
        <f>'Detailed exp project leader'!C169+'Detailed exp partner 2'!C169+'Detailed exp partner 3'!C169+'Detailed exp partner 4'!C169+'Detailed exp partner 5'!C169+'Detailed exp partner 6'!C169+'Detailed exp partner 7'!C169+'Detailed exp partner 8'!C169+'Detailed exp partner 9'!C169+'Detailed exp partner 10'!C169+'Detailed exp partner 11'!C169</f>
        <v>0</v>
      </c>
    </row>
    <row r="56" spans="1:14" ht="18.75" thickBot="1" x14ac:dyDescent="0.25">
      <c r="A56" s="374"/>
      <c r="B56" s="49"/>
      <c r="C56" s="50"/>
      <c r="D56" s="57"/>
      <c r="E56" s="47"/>
      <c r="F56" s="47"/>
      <c r="G56" s="47"/>
      <c r="H56" s="129"/>
      <c r="I56" s="131"/>
    </row>
    <row r="57" spans="1:14" ht="18" thickBot="1" x14ac:dyDescent="0.25">
      <c r="A57" s="375"/>
      <c r="B57" s="48" t="s">
        <v>141</v>
      </c>
      <c r="C57" s="357" t="e">
        <f>I57/I28</f>
        <v>#DIV/0!</v>
      </c>
      <c r="D57" s="357"/>
      <c r="E57" s="357"/>
      <c r="F57" s="357"/>
      <c r="G57" s="358"/>
      <c r="H57" s="306">
        <f>SUM(H46+H49+H51+H53+H55)</f>
        <v>0</v>
      </c>
      <c r="I57" s="315">
        <f>I46+I49+I51+I53+I55</f>
        <v>0</v>
      </c>
    </row>
    <row r="58" spans="1:14" s="4" customFormat="1" ht="23.25" x14ac:dyDescent="0.2">
      <c r="A58" s="132"/>
      <c r="B58" s="133"/>
      <c r="C58" s="133"/>
      <c r="D58" s="133"/>
      <c r="E58" s="133"/>
      <c r="F58" s="133"/>
      <c r="G58" s="133"/>
      <c r="H58" s="133"/>
      <c r="I58" s="133"/>
      <c r="J58" s="133"/>
      <c r="K58" s="110"/>
      <c r="L58" s="110"/>
      <c r="M58" s="110"/>
      <c r="N58" s="110"/>
    </row>
    <row r="59" spans="1:14" s="15" customFormat="1" ht="18" x14ac:dyDescent="0.25">
      <c r="A59" s="134"/>
      <c r="B59" s="135" t="s">
        <v>90</v>
      </c>
      <c r="C59" s="136"/>
      <c r="D59" s="136"/>
      <c r="E59" s="136"/>
      <c r="F59" s="137"/>
      <c r="G59" s="136"/>
      <c r="H59" s="136"/>
      <c r="J59" s="136"/>
      <c r="K59" s="110"/>
      <c r="L59" s="110"/>
      <c r="M59" s="110"/>
      <c r="N59" s="110"/>
    </row>
    <row r="60" spans="1:14" s="15" customFormat="1" ht="22.5" x14ac:dyDescent="0.3">
      <c r="A60" s="138"/>
      <c r="C60" s="139" t="s">
        <v>69</v>
      </c>
      <c r="D60" s="356" t="s">
        <v>70</v>
      </c>
      <c r="E60" s="356"/>
      <c r="F60" s="356"/>
      <c r="G60" s="356"/>
      <c r="H60" s="356"/>
      <c r="I60" s="356"/>
      <c r="J60" s="356"/>
      <c r="K60" s="110"/>
      <c r="L60" s="110"/>
      <c r="M60" s="110"/>
      <c r="N60" s="110"/>
    </row>
    <row r="61" spans="1:14" s="15" customFormat="1" ht="18" x14ac:dyDescent="0.25">
      <c r="A61" s="134"/>
      <c r="B61" s="140"/>
      <c r="C61" s="140"/>
      <c r="D61" s="140"/>
      <c r="E61" s="140"/>
      <c r="F61" s="140"/>
      <c r="G61" s="140"/>
      <c r="H61" s="140"/>
      <c r="I61" s="140"/>
      <c r="J61" s="140"/>
      <c r="K61" s="110"/>
      <c r="L61" s="110"/>
      <c r="M61" s="110"/>
      <c r="N61" s="110"/>
    </row>
    <row r="62" spans="1:14" s="15" customFormat="1" ht="13.5" customHeight="1" x14ac:dyDescent="0.2">
      <c r="A62" s="141"/>
      <c r="B62" s="351" t="s">
        <v>71</v>
      </c>
      <c r="C62" s="352" t="s">
        <v>78</v>
      </c>
      <c r="D62" s="352"/>
      <c r="E62" s="352"/>
      <c r="F62" s="352"/>
      <c r="G62" s="352"/>
      <c r="H62" s="352"/>
      <c r="I62" s="352"/>
      <c r="J62" s="352"/>
      <c r="K62" s="110"/>
      <c r="L62" s="110"/>
      <c r="M62" s="110"/>
      <c r="N62" s="110"/>
    </row>
    <row r="63" spans="1:14" s="15" customFormat="1" ht="13.5" customHeight="1" x14ac:dyDescent="0.2">
      <c r="A63" s="141"/>
      <c r="B63" s="351"/>
      <c r="C63" s="352"/>
      <c r="D63" s="352"/>
      <c r="E63" s="352"/>
      <c r="F63" s="352"/>
      <c r="G63" s="352"/>
      <c r="H63" s="352"/>
      <c r="I63" s="352"/>
      <c r="J63" s="352"/>
      <c r="K63" s="110"/>
      <c r="L63" s="110"/>
      <c r="M63" s="110"/>
      <c r="N63" s="110"/>
    </row>
    <row r="64" spans="1:14" s="15" customFormat="1" ht="13.5" customHeight="1" x14ac:dyDescent="0.2">
      <c r="A64" s="141"/>
      <c r="B64" s="351"/>
      <c r="C64" s="352"/>
      <c r="D64" s="352"/>
      <c r="E64" s="352"/>
      <c r="F64" s="352"/>
      <c r="G64" s="352"/>
      <c r="H64" s="352"/>
      <c r="I64" s="352"/>
      <c r="J64" s="352"/>
      <c r="K64" s="110"/>
      <c r="L64" s="110"/>
      <c r="M64" s="110"/>
      <c r="N64" s="110"/>
    </row>
    <row r="65" spans="1:14" s="15" customFormat="1" ht="13.5" customHeight="1" x14ac:dyDescent="0.2">
      <c r="A65" s="141"/>
      <c r="B65" s="142"/>
      <c r="C65" s="352"/>
      <c r="D65" s="352"/>
      <c r="E65" s="352"/>
      <c r="F65" s="352"/>
      <c r="G65" s="352"/>
      <c r="H65" s="352"/>
      <c r="I65" s="352"/>
      <c r="J65" s="352"/>
      <c r="K65" s="110"/>
      <c r="L65" s="110"/>
      <c r="M65" s="110"/>
      <c r="N65" s="110"/>
    </row>
    <row r="66" spans="1:14" s="15" customFormat="1" ht="18" x14ac:dyDescent="0.2">
      <c r="A66" s="141"/>
      <c r="B66" s="142"/>
      <c r="C66" s="320"/>
      <c r="D66" s="320"/>
      <c r="E66" s="166"/>
      <c r="F66" s="166"/>
      <c r="G66" s="166"/>
      <c r="H66" s="166"/>
      <c r="I66" s="166"/>
      <c r="J66" s="166"/>
      <c r="K66" s="110"/>
      <c r="L66" s="110"/>
      <c r="M66" s="110"/>
      <c r="N66" s="110"/>
    </row>
    <row r="67" spans="1:14" s="15" customFormat="1" ht="18" x14ac:dyDescent="0.25">
      <c r="A67" s="143"/>
      <c r="B67" s="144"/>
      <c r="C67" s="145"/>
      <c r="D67" s="146"/>
      <c r="E67" s="147"/>
      <c r="F67" s="148"/>
      <c r="G67" s="145"/>
      <c r="H67" s="145"/>
      <c r="I67" s="149"/>
      <c r="J67" s="148"/>
      <c r="K67" s="110"/>
      <c r="L67" s="110"/>
      <c r="M67" s="110"/>
      <c r="N67" s="110"/>
    </row>
  </sheetData>
  <sheetProtection algorithmName="SHA-512" hashValue="M3SIAwwYrQChX/ZiH9yYEzdXsgLrGY+X4A+bsW8YWWLdMdh74tTH9LdK03mmsDlfjmBIjsUzEeVnOoYEyjQn8Q==" saltValue="fg9an7HLpfIkNGTkVME6iw==" spinCount="100000" sheet="1" selectLockedCells="1"/>
  <protectedRanges>
    <protectedRange sqref="I24:I27 I22 I17 I30:I32" name="Range1"/>
    <protectedRange sqref="I12:I13 I15:I16" name="Range1_12"/>
  </protectedRanges>
  <dataConsolidate link="1"/>
  <mergeCells count="58">
    <mergeCell ref="A4:C4"/>
    <mergeCell ref="D4:I4"/>
    <mergeCell ref="A1:I1"/>
    <mergeCell ref="A2:C2"/>
    <mergeCell ref="D2:I2"/>
    <mergeCell ref="A3:C3"/>
    <mergeCell ref="D3:I3"/>
    <mergeCell ref="B14:G14"/>
    <mergeCell ref="A5:C5"/>
    <mergeCell ref="A6:C6"/>
    <mergeCell ref="D6:I6"/>
    <mergeCell ref="B11:G11"/>
    <mergeCell ref="B12:G12"/>
    <mergeCell ref="B13:G13"/>
    <mergeCell ref="A9:I9"/>
    <mergeCell ref="F5:H5"/>
    <mergeCell ref="B26:G26"/>
    <mergeCell ref="B15:G15"/>
    <mergeCell ref="B16:G16"/>
    <mergeCell ref="B17:G17"/>
    <mergeCell ref="B18:G18"/>
    <mergeCell ref="B19:G19"/>
    <mergeCell ref="B20:G20"/>
    <mergeCell ref="B21:G21"/>
    <mergeCell ref="B22:G22"/>
    <mergeCell ref="B23:G23"/>
    <mergeCell ref="B24:G24"/>
    <mergeCell ref="B25:G25"/>
    <mergeCell ref="B27:G27"/>
    <mergeCell ref="B28:G28"/>
    <mergeCell ref="B29:G29"/>
    <mergeCell ref="A31:G31"/>
    <mergeCell ref="A34:A57"/>
    <mergeCell ref="B34:B47"/>
    <mergeCell ref="D34:G34"/>
    <mergeCell ref="D35:G35"/>
    <mergeCell ref="D36:G36"/>
    <mergeCell ref="D37:G37"/>
    <mergeCell ref="D46:G46"/>
    <mergeCell ref="D44:G44"/>
    <mergeCell ref="D45:G45"/>
    <mergeCell ref="D38:G38"/>
    <mergeCell ref="D39:G39"/>
    <mergeCell ref="D33:G33"/>
    <mergeCell ref="C65:J65"/>
    <mergeCell ref="D60:J60"/>
    <mergeCell ref="C57:G57"/>
    <mergeCell ref="D40:G40"/>
    <mergeCell ref="D41:G41"/>
    <mergeCell ref="D42:G42"/>
    <mergeCell ref="D43:G43"/>
    <mergeCell ref="C47:G47"/>
    <mergeCell ref="C49:G49"/>
    <mergeCell ref="B62:B64"/>
    <mergeCell ref="C62:J64"/>
    <mergeCell ref="C51:G51"/>
    <mergeCell ref="C53:G53"/>
    <mergeCell ref="C55:G55"/>
  </mergeCells>
  <conditionalFormatting sqref="E48:I48 E56:H56 I34:I45">
    <cfRule type="cellIs" dxfId="47" priority="27" stopIfTrue="1" operator="equal">
      <formula>"ERROR"</formula>
    </cfRule>
  </conditionalFormatting>
  <conditionalFormatting sqref="F50:I50 E52:I52 E54:I54">
    <cfRule type="cellIs" dxfId="46" priority="26" stopIfTrue="1" operator="equal">
      <formula>"ERROR"</formula>
    </cfRule>
  </conditionalFormatting>
  <conditionalFormatting sqref="I31:I32">
    <cfRule type="cellIs" dxfId="45" priority="24" stopIfTrue="1" operator="equal">
      <formula>"ERROR"</formula>
    </cfRule>
  </conditionalFormatting>
  <conditionalFormatting sqref="A31:A32">
    <cfRule type="cellIs" dxfId="44" priority="23" stopIfTrue="1" operator="equal">
      <formula>"ERROR"</formula>
    </cfRule>
  </conditionalFormatting>
  <conditionalFormatting sqref="A9">
    <cfRule type="cellIs" dxfId="43" priority="22" stopIfTrue="1" operator="equal">
      <formula>"ERROR"</formula>
    </cfRule>
  </conditionalFormatting>
  <conditionalFormatting sqref="I25">
    <cfRule type="cellIs" dxfId="42" priority="17" operator="greaterThan">
      <formula>$I$23*0.07</formula>
    </cfRule>
  </conditionalFormatting>
  <conditionalFormatting sqref="H31:H32">
    <cfRule type="cellIs" dxfId="41" priority="16" stopIfTrue="1" operator="equal">
      <formula>"ERROR"</formula>
    </cfRule>
  </conditionalFormatting>
  <conditionalFormatting sqref="C57:G57">
    <cfRule type="cellIs" dxfId="40" priority="2" operator="notEqual">
      <formula>1</formula>
    </cfRule>
  </conditionalFormatting>
  <conditionalFormatting sqref="I26">
    <cfRule type="cellIs" dxfId="39" priority="1" operator="greaterThan">
      <formula>$I$23*0.07</formula>
    </cfRule>
  </conditionalFormatting>
  <dataValidations count="2">
    <dataValidation type="date" allowBlank="1" showInputMessage="1" showErrorMessage="1" error="Format not correct_x000a_Should be DD/MM/YY" prompt="DD/MM/YY" sqref="E67">
      <formula1>36526</formula1>
      <formula2>47848</formula2>
    </dataValidation>
    <dataValidation type="custom" allowBlank="1" showInputMessage="1" showErrorMessage="1" error="Only two decimals" sqref="H49:I49 D46 C49 H55">
      <formula1>EXACT(C46,TRUNC(C46,2))</formula1>
    </dataValidation>
  </dataValidations>
  <printOptions horizontalCentered="1"/>
  <pageMargins left="0.35433070866141736" right="0.15748031496062992" top="0.59055118110236227" bottom="0.78740157480314965" header="0.31496062992125984" footer="0.51181102362204722"/>
  <pageSetup paperSize="9" scale="40" fitToHeight="24" orientation="portrait" r:id="rId1"/>
  <headerFooter alignWithMargins="0">
    <oddFooter>&amp;RPage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topLeftCell="A3" workbookViewId="0">
      <selection activeCell="E26" sqref="E26"/>
    </sheetView>
  </sheetViews>
  <sheetFormatPr defaultColWidth="9.140625" defaultRowHeight="18" x14ac:dyDescent="0.25"/>
  <cols>
    <col min="1" max="1" width="28.28515625" style="96" customWidth="1"/>
    <col min="2" max="2" width="18.28515625" style="98" customWidth="1"/>
    <col min="3" max="3" width="18.28515625" style="99" customWidth="1"/>
    <col min="4" max="4" width="19.85546875" style="99" customWidth="1"/>
    <col min="5" max="5" width="17.85546875" style="99" customWidth="1"/>
    <col min="6" max="6" width="18.28515625" style="99" customWidth="1"/>
    <col min="7" max="7" width="15.7109375" style="97" customWidth="1"/>
    <col min="8" max="16384" width="9.140625" style="58"/>
  </cols>
  <sheetData>
    <row r="1" spans="1:19" ht="16.5" x14ac:dyDescent="0.2">
      <c r="A1" s="431" t="s">
        <v>172</v>
      </c>
      <c r="B1" s="431"/>
      <c r="C1" s="431"/>
      <c r="D1" s="431"/>
      <c r="E1" s="431"/>
      <c r="F1" s="431"/>
      <c r="G1" s="432"/>
    </row>
    <row r="2" spans="1:19" ht="17.25" thickBot="1" x14ac:dyDescent="0.25">
      <c r="A2" s="87" t="s">
        <v>88</v>
      </c>
      <c r="B2" s="433">
        <f>'1 Consolidated Summary  Budget'!D2</f>
        <v>0</v>
      </c>
      <c r="C2" s="434"/>
      <c r="D2" s="434"/>
      <c r="E2" s="434"/>
      <c r="F2" s="434"/>
      <c r="G2" s="435"/>
    </row>
    <row r="3" spans="1:19" ht="17.25" thickBot="1" x14ac:dyDescent="0.25">
      <c r="A3" s="303" t="s">
        <v>157</v>
      </c>
      <c r="B3" s="304">
        <v>3</v>
      </c>
      <c r="C3" s="88"/>
      <c r="D3" s="88"/>
      <c r="E3" s="88"/>
      <c r="F3" s="88"/>
      <c r="G3" s="89"/>
    </row>
    <row r="4" spans="1:19" x14ac:dyDescent="0.2">
      <c r="A4" s="436" t="s">
        <v>151</v>
      </c>
      <c r="B4" s="437"/>
      <c r="C4" s="438"/>
      <c r="D4" s="438"/>
      <c r="E4" s="438"/>
      <c r="F4" s="438"/>
      <c r="G4" s="439"/>
    </row>
    <row r="5" spans="1:19" ht="11.25" customHeight="1" thickBot="1" x14ac:dyDescent="0.25">
      <c r="A5" s="90"/>
      <c r="B5" s="90"/>
      <c r="C5" s="90"/>
      <c r="D5" s="90"/>
      <c r="E5" s="90"/>
      <c r="F5" s="90"/>
      <c r="G5" s="91"/>
    </row>
    <row r="6" spans="1:19" ht="13.5" thickBot="1" x14ac:dyDescent="0.25">
      <c r="A6" s="440" t="s">
        <v>144</v>
      </c>
      <c r="B6" s="443" t="s">
        <v>34</v>
      </c>
      <c r="C6" s="444"/>
      <c r="D6" s="444"/>
      <c r="E6" s="444"/>
      <c r="F6" s="445"/>
      <c r="G6" s="446" t="s">
        <v>145</v>
      </c>
    </row>
    <row r="7" spans="1:19" ht="13.5" customHeight="1" x14ac:dyDescent="0.2">
      <c r="A7" s="441"/>
      <c r="B7" s="453" t="s">
        <v>80</v>
      </c>
      <c r="C7" s="449" t="str">
        <f>'[1]2 Expenditure per partner'!G7</f>
        <v>2
Communication, promotion and dissemination costs and costs of exploitation of results</v>
      </c>
      <c r="D7" s="428" t="str">
        <f>'[1]2 Expenditure per partner'!H7</f>
        <v xml:space="preserve">3
Travel and subsistence costs </v>
      </c>
      <c r="E7" s="428" t="s">
        <v>81</v>
      </c>
      <c r="F7" s="451" t="str">
        <f>'[1]2 Expenditure per partner'!L7</f>
        <v>5
Indirect costs</v>
      </c>
      <c r="G7" s="447"/>
      <c r="S7" s="92" t="s">
        <v>79</v>
      </c>
    </row>
    <row r="8" spans="1:19" ht="66.75" customHeight="1" thickBot="1" x14ac:dyDescent="0.25">
      <c r="A8" s="442"/>
      <c r="B8" s="454" t="s">
        <v>76</v>
      </c>
      <c r="C8" s="450"/>
      <c r="D8" s="429"/>
      <c r="E8" s="429" t="str">
        <f>'[1]2 Expenditure per partner'!I8</f>
        <v>4.1
Salaries</v>
      </c>
      <c r="F8" s="452"/>
      <c r="G8" s="448"/>
    </row>
    <row r="9" spans="1:19" ht="12.75" x14ac:dyDescent="0.2">
      <c r="A9" s="84" t="s">
        <v>35</v>
      </c>
      <c r="B9" s="101">
        <f>(SUMIF('Detailed exp project leader'!H9:H34,"=wp1",'Detailed exp project leader'!J9:J34))+(SUMIF('Detailed exp partner 2'!H9:H34,"=wp1",'Detailed exp partner 2'!J9:J34))+(SUMIF('Detailed exp partner 3'!H9:H34,"=wp1",'Detailed exp partner 3'!J9:J34))+(SUMIF('Detailed exp partner 4'!H9:H34,"=wp1",'Detailed exp partner 4'!J9:J34))+(SUMIF('Detailed exp partner 5'!H9:H34,"=wp1",'Detailed exp partner 5'!J9:J34))+(SUMIF('Detailed exp partner 6'!H9:H34,"=wp1",'Detailed exp partner 6'!J9:J34))+(SUMIF('Detailed exp partner 7'!H9:H34,"=wp1",'Detailed exp partner 7'!J9:J34))+(SUMIF('Detailed exp partner 8'!H9:H34,"=wp1",'Detailed exp partner 8'!J9:J34))+(SUMIF('Detailed exp partner 9'!H9:H34,"=wp1",'Detailed exp partner 9'!J9:J34))+(SUMIF('Detailed exp partner 10'!H9:H34,"=wp1",'Detailed exp partner 10'!J9:J34))+(SUMIF('Detailed exp partner 11'!H9:H34,"=wp1",'Detailed exp partner 11'!J9:J34))</f>
        <v>0</v>
      </c>
      <c r="C9" s="102">
        <f ca="1">(SUMIF('Detailed exp project leader'!H36:H55,"=wp1",'Detailed exp project leader'!J36:J55))+(SUMIF('Detailed exp partner 2'!H36:H55,"=wp1",'Detailed exp partner 2'!J36:J55))+(SUMIF('Detailed exp partner 3'!H36:H55,"=wp1",'Detailed exp partner 3'!J36:J55))+(SUMIF('Detailed exp partner 4'!H36:H55,"=wp1",'Detailed exp partner 4'!J36:J55))+(SUMIF('Detailed exp partner 5'!H36:H55,"=wp1",'Detailed exp partner 5'!J36:J55))+(SUMIF('Detailed exp partner 6'!H36:H55,"=wp1",'Detailed exp partner 6'!J36:J55))+(SUMIF('Detailed exp partner 7'!H36:H55,"=wp1",'Detailed exp partner 7'!J36:J55))+(SUMIF('Detailed exp partner 8'!H36:H55,"=wp1",'Detailed exp partner 8'!J36:J55))+(SUMIF('Detailed exp partner 9'!H36:H75,"=wp1",'Detailed exp partner 9'!J36:J55))+(SUMIF('Detailed exp partner 10'!H36:H55,"=wp1",'Detailed exp partner 10'!J36:J55))+(SUMIF('Detailed exp partner 11'!H36:H55,"=wp1",'Detailed exp partner 11'!J36:J55))</f>
        <v>0</v>
      </c>
      <c r="D9" s="102">
        <f ca="1">(SUMIF('Detailed exp project leader'!H57:H86,"=wp1",'Detailed exp project leader'!J57:J86))+(SUMIF('Detailed exp partner 2'!H57:H86,"=wp1",'Detailed exp partner 2'!J57:J86))+(SUMIF('Detailed exp partner 3'!H57:H86,"=wp1",'Detailed exp partner 3'!J57:J86))+(SUMIF('Detailed exp partner 4'!H57:H86,"=wp1",'Detailed exp partner 4'!J57:J86))+(SUMIF('Detailed exp partner 5'!H57:H86,"=wp1",'Detailed exp partner 5'!J57:J86))+(SUMIF('Detailed exp partner 6'!H57:H86,"=wp1",'Detailed exp partner 6'!J57:J86))+(SUMIF('Detailed exp partner 7'!H57:H86,"=wp1",'Detailed exp partner 7'!J57:J86))+(SUMIF('Detailed exp partner 8'!H57:H86,"=wp1",'Detailed exp partner 8'!J57:J86))+(SUMIF('Detailed exp partner 9'!H57:I75,"=wp1",'Detailed exp partner 9'!J57:J86))+(SUMIF('Detailed exp partner 10'!H57:H86,"=wp1",'Detailed exp partner 10'!J57:J86))+(SUMIF('Detailed exp partner 11'!H57:H86,"=wp1",'Detailed exp partner 11'!J57:J86))</f>
        <v>0</v>
      </c>
      <c r="E9" s="102">
        <f ca="1">(SUMIF('Detailed exp project leader'!H89:H151,"=wp1",'Detailed exp project leader'!J89:J151))+(SUMIF('Detailed exp partner 2'!H89:H151,"=wp1",'Detailed exp partner 2'!J89:J151))+(SUMIF('Detailed exp partner 3'!H89:H151,"=wp1",'Detailed exp partner 3'!J89:J151))+(SUMIF('Detailed exp partner 4'!H89:H151,"=wp1",'Detailed exp partner 4'!J89:J151))+(SUMIF('Detailed exp partner 5'!H89:H151,"=wp1",'Detailed exp partner 5'!J89:J151))+(SUMIF('Detailed exp partner 6'!H89:H151,"=wp1",'Detailed exp partner 6'!J89:J151))+(SUMIF('Detailed exp partner 7'!H89:H151,"=wp1",'Detailed exp partner 7'!J89:J151))+(SUMIF('Detailed exp partner 8'!H89:H151,"=wp1",'Detailed exp partner 8'!J89:J151))+(SUMIF('Detailed exp partner 9'!H75:J89,"=wp1",'Detailed exp partner 9'!J89:J151))+(SUMIF('Detailed exp partner 10'!H89:H151,"=wp1",'Detailed exp partner 10'!J89:J151))+(SUMIF('Detailed exp partner 11'!H89:H151,"=wp1",'Detailed exp partner 11'!J89:J151))</f>
        <v>0</v>
      </c>
      <c r="F9" s="205">
        <f ca="1">IF(B9+C9+D9+E9&gt;0,'1 Consolidated Summary  Budget'!$I$25/$B$3,0)</f>
        <v>0</v>
      </c>
      <c r="G9" s="103">
        <f t="shared" ref="G9:G38" ca="1" si="0">SUM(B9:F9)</f>
        <v>0</v>
      </c>
    </row>
    <row r="10" spans="1:19" ht="12.75" x14ac:dyDescent="0.2">
      <c r="A10" s="84" t="s">
        <v>36</v>
      </c>
      <c r="B10" s="104">
        <f>(SUMIF('Detailed exp project leader'!H9:H34,"=wp2",'Detailed exp project leader'!J9:J34))+(SUMIF('Detailed exp partner 2'!H9:H34,"=wp2",'Detailed exp partner 2'!J9:J34))+(SUMIF('Detailed exp partner 3'!H9:H34,"=wp2",'Detailed exp partner 3'!J9:J34))+(SUMIF('Detailed exp partner 4'!H9:H34,"=wp2",'Detailed exp partner 4'!J9:J34))+(SUMIF('Detailed exp partner 5'!H9:H34,"=wp2",'Detailed exp partner 5'!J9:J34))+(SUMIF('Detailed exp partner 6'!H9:H34,"=wp2",'Detailed exp partner 6'!J9:J34))+(SUMIF('Detailed exp partner 7'!H9:H34,"=wp2",'Detailed exp partner 7'!J9:J34))+(SUMIF('Detailed exp partner 8'!H9:H34,"=wp2",'Detailed exp partner 8'!J9:J34))+(SUMIF('Detailed exp partner 9'!H9:H34,"=wp2",'Detailed exp partner 9'!J9:J34))+(SUMIF('Detailed exp partner 10'!H9:H34,"=wp2",'Detailed exp partner 10'!J9:J34))+(SUMIF('Detailed exp partner 11'!H9:H34,"=wp2",'Detailed exp partner 11'!J9:J34))</f>
        <v>0</v>
      </c>
      <c r="C10" s="105">
        <f>(SUMIF('Detailed exp project leader'!H36:H55,"=wp2",'Detailed exp project leader'!J36:J55))+(SUMIF('Detailed exp partner 2'!H36:H55,"=wp2",'Detailed exp partner 2'!J36:J55))+(SUMIF('Detailed exp partner 3'!H36:H55,"=wp2",'Detailed exp partner 3'!J36:J55))+(SUMIF('Detailed exp partner 4'!H36:H55,"=wp2",'Detailed exp partner 4'!J36:J55))+(SUMIF('Detailed exp partner 5'!H36:H55,"=wp2",'Detailed exp partner 5'!J36:J55))+(SUMIF('Detailed exp partner 6'!H36:H55,"=wp2",'Detailed exp partner 6'!J36:J55))+(SUMIF('Detailed exp partner 7'!H36:H55,"=wp2",'Detailed exp partner 7'!J36:J55))+(SUMIF('Detailed exp partner 8'!H36:H55,"=wp2",'Detailed exp partner 8'!J36:J55))+(SUMIF('Detailed exp partner 9'!H36:H55,"=wp2",'Detailed exp partner 9'!J36:J55))+(SUMIF('Detailed exp partner 10'!H36:H55,"=wp2",'Detailed exp partner 10'!J36:J55))+(SUMIF('Detailed exp partner 11'!H36:H55,"=wp2",'Detailed exp partner 11'!J36:J55))</f>
        <v>0</v>
      </c>
      <c r="D10" s="105">
        <f>(SUMIF('Detailed exp project leader'!H57:H86,"=wp2",'Detailed exp project leader'!J57:J86))+(SUMIF('Detailed exp partner 2'!H57:H86,"=wp2",'Detailed exp partner 2'!J57:J86))+(SUMIF('Detailed exp partner 3'!H57:H86,"=wp2",'Detailed exp partner 3'!J57:J86))+(SUMIF('Detailed exp partner 4'!H57:H86,"=wp2",'Detailed exp partner 4'!J57:J86))+(SUMIF('Detailed exp partner 5'!H57:H86,"=wp2",'Detailed exp partner 5'!J57:J86))+(SUMIF('Detailed exp partner 6'!H57:H86,"=wp2",'Detailed exp partner 6'!J57:J86))+(SUMIF('Detailed exp partner 7'!H57:H86,"=wp2",'Detailed exp partner 7'!J57:J86))+(SUMIF('Detailed exp partner 8'!H57:H86,"=wp2",'Detailed exp partner 8'!J57:J86))+(SUMIF('Detailed exp partner 9'!H57:H86,"=wp2",'Detailed exp partner 9'!J57:J86))+(SUMIF('Detailed exp partner 10'!H57:H86,"=wp2",'Detailed exp partner 10'!J57:J86))+(SUMIF('Detailed exp partner 11'!H57:H86,"=wp2",'Detailed exp partner 11'!J57:J86))</f>
        <v>0</v>
      </c>
      <c r="E10" s="105">
        <f>(SUMIF('Detailed exp project leader'!H89:H151,"=wp2",'Detailed exp project leader'!J89:J151))+(SUMIF('Detailed exp partner 2'!H89:H151,"=wp2",'Detailed exp partner 2'!J89:J151))+(SUMIF('Detailed exp partner 3'!H89:H151,"=wp2",'Detailed exp partner 3'!J89:J151))+(SUMIF('Detailed exp partner 4'!H89:H151,"=wp2",'Detailed exp partner 4'!J89:J151))+(SUMIF('Detailed exp partner 5'!H89:H151,"=wp2",'Detailed exp partner 5'!J89:J151))+(SUMIF('Detailed exp partner 6'!H89:H151,"=wp2",'Detailed exp partner 6'!J89:J151))+(SUMIF('Detailed exp partner 7'!H89:H151,"=wp2",'Detailed exp partner 7'!J89:J151))+(SUMIF('Detailed exp partner 8'!H89:H151,"=wp2",'Detailed exp partner 8'!J89:J151))+(SUMIF('Detailed exp partner 9'!H89:H151,"=wp2",'Detailed exp partner 9'!J89:J151))+(SUMIF('Detailed exp partner 10'!H89:H151,"=wp2",'Detailed exp partner 10'!J89:J151))+(SUMIF('Detailed exp partner 11'!H89:H151,"=wp2",'Detailed exp partner 11'!J89:J151))</f>
        <v>0</v>
      </c>
      <c r="F10" s="205">
        <f>IF(B10+C10+D10+E10&gt;0,'1 Consolidated Summary  Budget'!$I$25/$B$3,0)</f>
        <v>0</v>
      </c>
      <c r="G10" s="106">
        <f t="shared" si="0"/>
        <v>0</v>
      </c>
    </row>
    <row r="11" spans="1:19" ht="12.75" x14ac:dyDescent="0.2">
      <c r="A11" s="84" t="s">
        <v>37</v>
      </c>
      <c r="B11" s="104">
        <f>(SUMIF('Detailed exp project leader'!H10:H35,"=wp3",'Detailed exp project leader'!J10:J35))+(SUMIF('Detailed exp partner 2'!H10:H35,"=wp3",'Detailed exp partner 2'!J10:J35))+(SUMIF('Detailed exp partner 3'!H10:H35,"=wp3",'Detailed exp partner 3'!J10:J35))+(SUMIF('Detailed exp partner 4'!H10:H35,"=wp3",'Detailed exp partner 4'!J10:J35))+(SUMIF('Detailed exp partner 5'!H10:H35,"=wp3",'Detailed exp partner 5'!J10:J35))+(SUMIF('Detailed exp partner 6'!H10:H35,"=wp3",'Detailed exp partner 6'!J10:J35))+(SUMIF('Detailed exp partner 7'!H10:H35,"=wp3",'Detailed exp partner 7'!J10:J35))+(SUMIF('Detailed exp partner 8'!H10:H35,"=wp3",'Detailed exp partner 8'!J10:J35))+(SUMIF('Detailed exp partner 9'!H10:H35,"=wp3",'Detailed exp partner 9'!J10:J35))+(SUMIF('Detailed exp partner 10'!H10:H35,"=wp3",'Detailed exp partner 10'!J10:J35))+(SUMIF('Detailed exp partner 11'!H10:H35,"=wp3",'Detailed exp partner 11'!J10:J35))</f>
        <v>0</v>
      </c>
      <c r="C11" s="105">
        <f>(SUMIF('Detailed exp project leader'!H36:H55,"=wp3",'Detailed exp project leader'!J36:J55))+(SUMIF('Detailed exp partner 2'!H36:H55,"=wp3",'Detailed exp partner 2'!J36:J55))+(SUMIF('Detailed exp partner 3'!H36:H55,"=wp3",'Detailed exp partner 3'!J36:J55))+(SUMIF('Detailed exp partner 4'!H36:H55,"=wp3",'Detailed exp partner 4'!J36:J55))+(SUMIF('Detailed exp partner 5'!H36:H55,"=wp3",'Detailed exp partner 5'!J36:J55))+(SUMIF('Detailed exp partner 6'!H36:H55,"=wp3",'Detailed exp partner 6'!J36:J55))+(SUMIF('Detailed exp partner 7'!H36:H55,"=wp3",'Detailed exp partner 7'!J36:J55))+(SUMIF('Detailed exp partner 8'!H36:H55,"=wp3",'Detailed exp partner 8'!J36:J55))+(SUMIF('Detailed exp partner 9'!H36:H55,"=wp3",'Detailed exp partner 9'!J36:J55))+(SUMIF('Detailed exp partner 10'!H36:H55,"=wp3",'Detailed exp partner 10'!J36:J55))+(SUMIF('Detailed exp partner 11'!H36:H55,"=wp3",'Detailed exp partner 11'!J36:J55))</f>
        <v>0</v>
      </c>
      <c r="D11" s="105">
        <f>(SUMIF('Detailed exp project leader'!H57:H86,"=wp3",'Detailed exp project leader'!J57:J86))+(SUMIF('Detailed exp partner 2'!H57:H86,"=wp3",'Detailed exp partner 2'!J57:J86))+(SUMIF('Detailed exp partner 3'!H57:H86,"=wp3",'Detailed exp partner 3'!J57:J86))+(SUMIF('Detailed exp partner 4'!H57:H86,"=wp3",'Detailed exp partner 4'!J57:J86))+(SUMIF('Detailed exp partner 5'!H57:H86,"=wp3",'Detailed exp partner 5'!J57:J86))+(SUMIF('Detailed exp partner 6'!H57:H86,"=wp3",'Detailed exp partner 6'!J57:J86))+(SUMIF('Detailed exp partner 7'!H57:H86,"=wp3",'Detailed exp partner 7'!J57:J86))+(SUMIF('Detailed exp partner 8'!H57:H86,"=wp3",'Detailed exp partner 8'!J57:J86))+(SUMIF('Detailed exp partner 9'!H57:H86,"=wp3",'Detailed exp partner 9'!J57:J86))+(SUMIF('Detailed exp partner 10'!H57:H86,"=wp3",'Detailed exp partner 10'!J57:J86))+(SUMIF('Detailed exp partner 11'!H57:H86,"=wp3",'Detailed exp partner 11'!J57:J86))</f>
        <v>0</v>
      </c>
      <c r="E11" s="105">
        <f>(SUMIF('Detailed exp project leader'!H89:H151,"=wp3",'Detailed exp project leader'!J89:J151))+(SUMIF('Detailed exp partner 2'!H89:H151,"=wp3",'Detailed exp partner 2'!J89:J151))+(SUMIF('Detailed exp partner 3'!H89:H151,"=wp3",'Detailed exp partner 3'!J89:J151))+(SUMIF('Detailed exp partner 4'!H89:H151,"=wp3",'Detailed exp partner 4'!J89:J151))+(SUMIF('Detailed exp partner 5'!H89:H151,"=wp3",'Detailed exp partner 5'!J89:J151))+(SUMIF('Detailed exp partner 6'!H89:H151,"=wp3",'Detailed exp partner 6'!J89:J151))+(SUMIF('Detailed exp partner 7'!H89:H151,"=wp3",'Detailed exp partner 7'!J89:J151))+(SUMIF('Detailed exp partner 8'!H89:H151,"=wp3",'Detailed exp partner 8'!J89:J151))+(SUMIF('Detailed exp partner 9'!H89:H151,"=wp3",'Detailed exp partner 9'!J89:J151))+(SUMIF('Detailed exp partner 10'!H89:H151,"=wp3",'Detailed exp partner 10'!J89:J151))+(SUMIF('Detailed exp partner 11'!H89:H151,"=wp3",'Detailed exp partner 11'!J89:J151))</f>
        <v>0</v>
      </c>
      <c r="F11" s="205">
        <f>IF(B11+C11+D11+E11&gt;0,'1 Consolidated Summary  Budget'!$I$25/$B$3,0)</f>
        <v>0</v>
      </c>
      <c r="G11" s="106">
        <f t="shared" si="0"/>
        <v>0</v>
      </c>
    </row>
    <row r="12" spans="1:19" ht="12.75" x14ac:dyDescent="0.2">
      <c r="A12" s="84" t="s">
        <v>38</v>
      </c>
      <c r="B12" s="104">
        <f>(SUMIF('Detailed exp project leader'!H9:H34,"=wp4",'Detailed exp project leader'!J9:J34))+(SUMIF('Detailed exp partner 2'!H9:H34,"=wp4",'Detailed exp partner 2'!J9:J34))+(SUMIF('Detailed exp partner 3'!H9:H34,"=wp4",'Detailed exp partner 3'!J9:J34))+(SUMIF('Detailed exp partner 4'!H9:H34,"=wp4",'Detailed exp partner 4'!J9:J34))+(SUMIF('Detailed exp partner 5'!H9:H34,"=wp4",'Detailed exp partner 5'!J9:J34))+(SUMIF('Detailed exp partner 6'!H9:H34,"=wp4",'Detailed exp partner 6'!J9:J34))+(SUMIF('Detailed exp partner 7'!H9:H34,"=wp4",'Detailed exp partner 7'!J9:J34))+(SUMIF('Detailed exp partner 8'!H9:H34,"=wp4",'Detailed exp partner 8'!J9:J34))+(SUMIF('Detailed exp partner 9'!H9:H34,"=wp4",'Detailed exp partner 9'!J9:J34))+(SUMIF('Detailed exp partner 10'!H9:H34,"=wp4",'Detailed exp partner 10'!J9:J34))+(SUMIF('Detailed exp partner 11'!H9:H34,"=wp4",'Detailed exp partner 11'!J9:J34))</f>
        <v>0</v>
      </c>
      <c r="C12" s="105">
        <f>(SUMIF('Detailed exp project leader'!H36:H55,"=wp4",'Detailed exp project leader'!J36:J55))+(SUMIF('Detailed exp partner 2'!H36:H55,"=wp4",'Detailed exp partner 2'!J36:J55))+(SUMIF('Detailed exp partner 3'!H36:H55,"=wp4",'Detailed exp partner 3'!J36:J55))+(SUMIF('Detailed exp partner 4'!H36:H55,"=wp4",'Detailed exp partner 4'!J36:J55))+(SUMIF('Detailed exp partner 5'!H36:H55,"=wp4",'Detailed exp partner 5'!J36:J55))+(SUMIF('Detailed exp partner 6'!H36:H55,"=wp4",'Detailed exp partner 6'!J36:J55))+(SUMIF('Detailed exp partner 7'!H36:H55,"=wp4",'Detailed exp partner 7'!J36:J55))+(SUMIF('Detailed exp partner 8'!H36:H55,"=wp4",'Detailed exp partner 8'!J36:J55))+(SUMIF('Detailed exp partner 9'!H36:H55,"=wp4",'Detailed exp partner 9'!J36:J55))+(SUMIF('Detailed exp partner 10'!H36:H55,"=wp4",'Detailed exp partner 10'!J36:J55))+(SUMIF('Detailed exp partner 11'!H36:H55,"=wp4",'Detailed exp partner 11'!J36:J55))</f>
        <v>0</v>
      </c>
      <c r="D12" s="105">
        <f>(SUMIF('Detailed exp project leader'!H57:H86,"=wp4",'Detailed exp project leader'!J57:J86))+(SUMIF('Detailed exp partner 2'!H57:H86,"=wp4",'Detailed exp partner 2'!J57:J86))+(SUMIF('Detailed exp partner 3'!H57:H86,"=wp4",'Detailed exp partner 3'!J57:J86))+(SUMIF('Detailed exp partner 4'!H57:H86,"=wp4",'Detailed exp partner 4'!J57:J86))+(SUMIF('Detailed exp partner 5'!H57:H86,"=wp4",'Detailed exp partner 5'!J57:J86))+(SUMIF('Detailed exp partner 6'!H57:H86,"=wp4",'Detailed exp partner 6'!J57:J86))+(SUMIF('Detailed exp partner 7'!H57:H86,"=wp4",'Detailed exp partner 7'!J57:J86))+(SUMIF('Detailed exp partner 8'!H57:H86,"=wp4",'Detailed exp partner 8'!J57:J86))+(SUMIF('Detailed exp partner 9'!H57:H86,"=wp4",'Detailed exp partner 9'!J57:J86))+(SUMIF('Detailed exp partner 10'!H57:H86,"=wp4",'Detailed exp partner 10'!J57:J86))+(SUMIF('Detailed exp partner 11'!H57:H86,"=wp4",'Detailed exp partner 11'!J57:J86))</f>
        <v>0</v>
      </c>
      <c r="E12" s="105">
        <f>(SUMIF('Detailed exp project leader'!H89:H151,"=wp4",'Detailed exp project leader'!J89:J151))+(SUMIF('Detailed exp partner 2'!H89:H151,"=wp4",'Detailed exp partner 2'!J89:J151))+(SUMIF('Detailed exp partner 3'!H89:H151,"=wp4",'Detailed exp partner 3'!J89:J151))+(SUMIF('Detailed exp partner 4'!H89:H151,"=wp4",'Detailed exp partner 4'!J89:J151))+(SUMIF('Detailed exp partner 5'!H89:H151,"=wp4",'Detailed exp partner 5'!J89:J151))+(SUMIF('Detailed exp partner 6'!H89:H151,"=wp4",'Detailed exp partner 6'!J89:J151))+(SUMIF('Detailed exp partner 7'!H89:H151,"=wp4",'Detailed exp partner 7'!J89:J151))+(SUMIF('Detailed exp partner 8'!H89:H151,"=wp4",'Detailed exp partner 8'!J89:J151))+(SUMIF('Detailed exp partner 9'!H89:H151,"=wp4",'Detailed exp partner 9'!J89:J151))+(SUMIF('Detailed exp partner 10'!H89:H151,"=wp4",'Detailed exp partner 10'!J89:J151))+(SUMIF('Detailed exp partner 11'!H89:H151,"=wp4",'Detailed exp partner 11'!J89:J151))</f>
        <v>0</v>
      </c>
      <c r="F12" s="205">
        <f>IF(B12+C12+D12+E12&gt;0,'1 Consolidated Summary  Budget'!$I$25/$B$3,0)</f>
        <v>0</v>
      </c>
      <c r="G12" s="106">
        <f t="shared" si="0"/>
        <v>0</v>
      </c>
    </row>
    <row r="13" spans="1:19" ht="12.75" x14ac:dyDescent="0.2">
      <c r="A13" s="84" t="s">
        <v>39</v>
      </c>
      <c r="B13" s="104">
        <f>(SUMIF('Detailed exp project leader'!H9:H34,"=wp5",'Detailed exp project leader'!J9:J34))+(SUMIF('Detailed exp partner 2'!H9:H34,"=wp5",'Detailed exp partner 2'!J9:J34))+(SUMIF('Detailed exp partner 3'!H9:H34,"=wp5",'Detailed exp partner 3'!J9:J34))+(SUMIF('Detailed exp partner 4'!H9:H34,"=wp5",'Detailed exp partner 4'!J9:J34))+(SUMIF('Detailed exp partner 5'!H9:H34,"=wp5",'Detailed exp partner 5'!J9:J34))+(SUMIF('Detailed exp partner 6'!H9:H34,"=wp5",'Detailed exp partner 6'!J9:J34))+(SUMIF('Detailed exp partner 7'!H9:H34,"=wp5",'Detailed exp partner 7'!J9:J34))+(SUMIF('Detailed exp partner 8'!H9:H34,"=wp5",'Detailed exp partner 8'!J9:J34))+(SUMIF('Detailed exp partner 9'!H9:H34,"=wp5",'Detailed exp partner 9'!J9:J34))+(SUMIF('Detailed exp partner 10'!H9:H34,"=wp5",'Detailed exp partner 10'!J9:J34))+(SUMIF('Detailed exp partner 11'!H9:H34,"=wp5",'Detailed exp partner 11'!J9:J34))</f>
        <v>0</v>
      </c>
      <c r="C13" s="105">
        <f>(SUMIF('Detailed exp project leader'!H36:H55,"=wp5",'Detailed exp project leader'!J36:J55))+(SUMIF('Detailed exp partner 2'!H36:H55,"=wp5",'Detailed exp partner 2'!J36:J55))+(SUMIF('Detailed exp partner 3'!H36:H55,"=wp5",'Detailed exp partner 3'!J36:J55))+(SUMIF('Detailed exp partner 4'!H36:H55,"=wp5",'Detailed exp partner 4'!J36:J55))+(SUMIF('Detailed exp partner 5'!H36:H55,"=wp5",'Detailed exp partner 5'!J36:J55))+(SUMIF('Detailed exp partner 6'!H36:H55,"=wp5",'Detailed exp partner 6'!J36:J55))+(SUMIF('Detailed exp partner 7'!H36:H55,"=wp5",'Detailed exp partner 7'!J36:J55))+(SUMIF('Detailed exp partner 8'!H36:H55,"=wp5",'Detailed exp partner 8'!J36:J55))+(SUMIF('Detailed exp partner 9'!H36:H55,"=wp5",'Detailed exp partner 9'!J36:J55))+(SUMIF('Detailed exp partner 10'!H36:H55,"=wp5",'Detailed exp partner 10'!J36:J55))+(SUMIF('Detailed exp partner 11'!H36:H55,"=wp5",'Detailed exp partner 11'!J36:J55))</f>
        <v>0</v>
      </c>
      <c r="D13" s="105">
        <f>(SUMIF('Detailed exp project leader'!H57:H86,"=wp5",'Detailed exp project leader'!J57:J86))+(SUMIF('Detailed exp partner 2'!H57:H86,"=wp5",'Detailed exp partner 2'!J57:J86))+(SUMIF('Detailed exp partner 3'!H57:H86,"=wp5",'Detailed exp partner 3'!J57:J86))+(SUMIF('Detailed exp partner 4'!H57:H86,"=wp5",'Detailed exp partner 4'!J57:J86))+(SUMIF('Detailed exp partner 5'!H57:H86,"=wp5",'Detailed exp partner 5'!J57:J86))+(SUMIF('Detailed exp partner 6'!H57:H86,"=wp5",'Detailed exp partner 6'!J57:J86))+(SUMIF('Detailed exp partner 7'!H57:H86,"=wp5",'Detailed exp partner 7'!J57:J86))+(SUMIF('Detailed exp partner 8'!H57:H86,"=wp5",'Detailed exp partner 8'!J57:J86))+(SUMIF('Detailed exp partner 9'!H57:H86,"=wp5",'Detailed exp partner 9'!J57:J86))+(SUMIF('Detailed exp partner 10'!H57:H86,"=wp5",'Detailed exp partner 10'!J57:J86))+(SUMIF('Detailed exp partner 11'!H57:H86,"=wp5",'Detailed exp partner 11'!J57:J86))</f>
        <v>0</v>
      </c>
      <c r="E13" s="105">
        <f>(SUMIF('Detailed exp project leader'!H89:H151,"=wp5",'Detailed exp project leader'!J89:J151))+(SUMIF('Detailed exp partner 2'!H89:H151,"=wp5",'Detailed exp partner 2'!J89:J151))+(SUMIF('Detailed exp partner 3'!H89:H151,"=wp5",'Detailed exp partner 3'!J89:J151))+(SUMIF('Detailed exp partner 4'!H89:H151,"=wp5",'Detailed exp partner 4'!J89:J151))+(SUMIF('Detailed exp partner 5'!H89:H151,"=wp5",'Detailed exp partner 5'!J89:J151))+(SUMIF('Detailed exp partner 6'!H89:H151,"=wp5",'Detailed exp partner 6'!J89:J151))+(SUMIF('Detailed exp partner 7'!H89:H151,"=wp5",'Detailed exp partner 7'!J89:J151))+(SUMIF('Detailed exp partner 8'!H89:H151,"=wp5",'Detailed exp partner 8'!J89:J151))+(SUMIF('Detailed exp partner 9'!H89:H151,"=wp5",'Detailed exp partner 9'!J89:J151))+(SUMIF('Detailed exp partner 10'!H89:H151,"=wp5",'Detailed exp partner 10'!J89:J151))+(SUMIF('Detailed exp partner 11'!H89:H151,"=wp5",'Detailed exp partner 11'!J89:J151))</f>
        <v>0</v>
      </c>
      <c r="F13" s="205">
        <f>IF(B13+C13+D13+E13&gt;0,'1 Consolidated Summary  Budget'!$I$25/$B$3,0)</f>
        <v>0</v>
      </c>
      <c r="G13" s="106">
        <f t="shared" si="0"/>
        <v>0</v>
      </c>
    </row>
    <row r="14" spans="1:19" ht="12.75" x14ac:dyDescent="0.2">
      <c r="A14" s="84" t="s">
        <v>40</v>
      </c>
      <c r="B14" s="104">
        <f>(SUMIF('Detailed exp project leader'!H9:H34,"=wp6",'Detailed exp project leader'!J9:J34))+(SUMIF('Detailed exp partner 2'!H9:H34,"=wp6",'Detailed exp partner 2'!J9:J34))+(SUMIF('Detailed exp partner 3'!H9:H34,"=wp6",'Detailed exp partner 3'!J9:J34))+(SUMIF('Detailed exp partner 4'!H9:H34,"=wp6",'Detailed exp partner 4'!J9:J34))+(SUMIF('Detailed exp partner 5'!H9:H34,"=wp6",'Detailed exp partner 5'!J9:J34))+(SUMIF('Detailed exp partner 6'!H9:H34,"=wp6",'Detailed exp partner 6'!J9:J34))+(SUMIF('Detailed exp partner 7'!H9:H34,"=wp6",'Detailed exp partner 7'!J9:J34))+(SUMIF('Detailed exp partner 8'!H9:H34,"=wp6",'Detailed exp partner 8'!J9:J34))+(SUMIF('Detailed exp partner 9'!H9:H34,"=wp6",'Detailed exp partner 9'!J9:J34))+(SUMIF('Detailed exp partner 10'!H9:H34,"=wp6",'Detailed exp partner 10'!J9:J34))+(SUMIF('Detailed exp partner 11'!H9:H34,"=wp6",'Detailed exp partner 11'!J9:J34))</f>
        <v>0</v>
      </c>
      <c r="C14" s="105">
        <f>(SUMIF('Detailed exp project leader'!H36:H55,"=wp6",'Detailed exp project leader'!J36:J55))+(SUMIF('Detailed exp partner 2'!H36:H55,"=wp6",'Detailed exp partner 2'!J36:J55))+(SUMIF('Detailed exp partner 3'!H36:H55,"=wp6",'Detailed exp partner 3'!J36:J55))+(SUMIF('Detailed exp partner 4'!H36:H55,"=wp6",'Detailed exp partner 4'!J36:J55))+(SUMIF('Detailed exp partner 5'!H36:H55,"=wp6",'Detailed exp partner 5'!J36:J55))+(SUMIF('Detailed exp partner 6'!H36:H55,"=wp6",'Detailed exp partner 6'!J36:J55))+(SUMIF('Detailed exp partner 7'!H36:H55,"=wp6",'Detailed exp partner 7'!J36:J55))+(SUMIF('Detailed exp partner 8'!H36:H55,"=wp6",'Detailed exp partner 8'!J36:J55))+(SUMIF('Detailed exp partner 9'!H36:H55,"=wp6",'Detailed exp partner 9'!J36:J55))+(SUMIF('Detailed exp partner 10'!H36:H55,"=wp6",'Detailed exp partner 10'!J36:J55))+(SUMIF('Detailed exp partner 11'!H36:H55,"=wp6",'Detailed exp partner 11'!J36:J55))</f>
        <v>0</v>
      </c>
      <c r="D14" s="105">
        <f>(SUMIF('Detailed exp project leader'!H57:H86,"=wp6",'Detailed exp project leader'!J57:J86))+(SUMIF('Detailed exp partner 2'!H57:H86,"=wp6",'Detailed exp partner 2'!J57:J86))+(SUMIF('Detailed exp partner 3'!H57:H86,"=wp6",'Detailed exp partner 3'!J57:J86))+(SUMIF('Detailed exp partner 4'!H57:H86,"=wp6",'Detailed exp partner 4'!J57:J86))+(SUMIF('Detailed exp partner 5'!H57:H86,"=wp6",'Detailed exp partner 5'!J57:J86))+(SUMIF('Detailed exp partner 6'!H57:H86,"=wp6",'Detailed exp partner 6'!J57:J86))+(SUMIF('Detailed exp partner 7'!H57:H86,"=wp6",'Detailed exp partner 7'!J57:J86))+(SUMIF('Detailed exp partner 8'!H57:H86,"=wp6",'Detailed exp partner 8'!J57:J86))+(SUMIF('Detailed exp partner 9'!H57:H86,"=wp6",'Detailed exp partner 9'!J57:J86))+(SUMIF('Detailed exp partner 10'!H57:H86,"=wp6",'Detailed exp partner 10'!J57:J86))+(SUMIF('Detailed exp partner 11'!H57:H86,"=wp6",'Detailed exp partner 11'!J57:J86))</f>
        <v>0</v>
      </c>
      <c r="E14" s="105">
        <f>(SUMIF('Detailed exp project leader'!H89:H151,"=wp6",'Detailed exp project leader'!J89:J151))+(SUMIF('Detailed exp partner 2'!H89:H151,"=wp6",'Detailed exp partner 2'!J89:J151))+(SUMIF('Detailed exp partner 3'!H89:H151,"=wp6",'Detailed exp partner 3'!J89:J151))+(SUMIF('Detailed exp partner 4'!H89:H151,"=wp6",'Detailed exp partner 4'!J89:J151))+(SUMIF('Detailed exp partner 5'!H89:H151,"=wp6",'Detailed exp partner 5'!J89:J151))+(SUMIF('Detailed exp partner 6'!H89:H151,"=wp6",'Detailed exp partner 6'!J89:J151))+(SUMIF('Detailed exp partner 7'!H89:H151,"=wp6",'Detailed exp partner 7'!J89:J151))+(SUMIF('Detailed exp partner 8'!H89:H151,"=wp6",'Detailed exp partner 8'!J89:J151))+(SUMIF('Detailed exp partner 9'!H89:H151,"=wp6",'Detailed exp partner 9'!J89:J151))+(SUMIF('Detailed exp partner 10'!H89:H151,"=wp6",'Detailed exp partner 10'!J89:J151))+(SUMIF('Detailed exp partner 11'!H89:H151,"=wp6",'Detailed exp partner 11'!J89:J151))</f>
        <v>0</v>
      </c>
      <c r="F14" s="205">
        <f>IF(B14+C14+D14+E14&gt;0,'1 Consolidated Summary  Budget'!$I$25/$B$3,0)</f>
        <v>0</v>
      </c>
      <c r="G14" s="106">
        <f t="shared" si="0"/>
        <v>0</v>
      </c>
    </row>
    <row r="15" spans="1:19" ht="12.75" x14ac:dyDescent="0.2">
      <c r="A15" s="84" t="s">
        <v>41</v>
      </c>
      <c r="B15" s="104">
        <f>(SUMIF('Detailed exp project leader'!H9:H34,"=wp7",'Detailed exp project leader'!J9:J34))+(SUMIF('Detailed exp partner 2'!H9:H34,"=wp7",'Detailed exp partner 2'!J9:J34))+(SUMIF('Detailed exp partner 3'!H9:H34,"=wp7",'Detailed exp partner 3'!J9:J34))+(SUMIF('Detailed exp partner 4'!H9:H34,"=wp7",'Detailed exp partner 4'!J9:J34))+(SUMIF('Detailed exp partner 5'!H9:H34,"=wp7",'Detailed exp partner 5'!J9:J34))+(SUMIF('Detailed exp partner 6'!H9:H34,"=wp7",'Detailed exp partner 6'!J9:J34))+(SUMIF('Detailed exp partner 7'!H9:H34,"=wp7",'Detailed exp partner 7'!J9:J34))+(SUMIF('Detailed exp partner 8'!H9:H34,"=wp7",'Detailed exp partner 8'!J9:J34))+(SUMIF('Detailed exp partner 9'!H9:H34,"=wp7",'Detailed exp partner 9'!J9:J34))+(SUMIF('Detailed exp partner 10'!H9:H34,"=wp7",'Detailed exp partner 10'!J9:J34))+(SUMIF('Detailed exp partner 11'!H9:H34,"=wp7",'Detailed exp partner 11'!J9:J34))</f>
        <v>0</v>
      </c>
      <c r="C15" s="105">
        <f>(SUMIF('Detailed exp project leader'!H36:H55,"=wp7",'Detailed exp project leader'!J36:J55))+(SUMIF('Detailed exp partner 2'!H36:H55,"=wp7",'Detailed exp partner 2'!J36:J55))+(SUMIF('Detailed exp partner 3'!H36:H55,"=wp7",'Detailed exp partner 3'!J36:J55))+(SUMIF('Detailed exp partner 4'!H36:H55,"=wp7",'Detailed exp partner 4'!J36:J55))+(SUMIF('Detailed exp partner 5'!H36:H55,"=wp7",'Detailed exp partner 5'!J36:J55))+(SUMIF('Detailed exp partner 6'!H36:H55,"=wp7",'Detailed exp partner 6'!J36:J55))+(SUMIF('Detailed exp partner 7'!H36:H55,"=wp7",'Detailed exp partner 7'!J36:J55))+(SUMIF('Detailed exp partner 8'!H36:H55,"=wp7",'Detailed exp partner 8'!J36:J55))+(SUMIF('Detailed exp partner 9'!H36:H55,"=wp7",'Detailed exp partner 9'!J36:J55))+(SUMIF('Detailed exp partner 10'!H36:H55,"=wp7",'Detailed exp partner 10'!J36:J55))+(SUMIF('Detailed exp partner 11'!H36:H55,"=wp7",'Detailed exp partner 11'!J36:J55))</f>
        <v>0</v>
      </c>
      <c r="D15" s="105">
        <f>(SUMIF('Detailed exp project leader'!H57:H86,"=wp7",'Detailed exp project leader'!J57:J86))+(SUMIF('Detailed exp partner 2'!H57:H86,"=wp7",'Detailed exp partner 2'!J57:J86))+(SUMIF('Detailed exp partner 3'!H57:H86,"=wp7",'Detailed exp partner 3'!J57:J86))+(SUMIF('Detailed exp partner 4'!H57:H86,"=wp7",'Detailed exp partner 4'!J57:J86))+(SUMIF('Detailed exp partner 5'!H57:H86,"=wp7",'Detailed exp partner 5'!J57:J86))+(SUMIF('Detailed exp partner 6'!H57:H86,"=wp7",'Detailed exp partner 6'!J57:J86))+(SUMIF('Detailed exp partner 7'!H57:H86,"=wp7",'Detailed exp partner 7'!J57:J86))+(SUMIF('Detailed exp partner 8'!H57:H86,"=wp7",'Detailed exp partner 8'!J57:J86))+(SUMIF('Detailed exp partner 9'!H57:H86,"=wp7",'Detailed exp partner 9'!J57:J86))+(SUMIF('Detailed exp partner 10'!H57:H86,"=wp7",'Detailed exp partner 10'!J57:J86))+(SUMIF('Detailed exp partner 11'!H57:H86,"=wp7",'Detailed exp partner 11'!J57:J86))</f>
        <v>0</v>
      </c>
      <c r="E15" s="105">
        <f>(SUMIF('Detailed exp project leader'!H89:H151,"=wp7",'Detailed exp project leader'!J89:J151))+(SUMIF('Detailed exp partner 2'!H89:H151,"=wp7",'Detailed exp partner 2'!J89:J151))+(SUMIF('Detailed exp partner 3'!H89:H151,"=wp7",'Detailed exp partner 3'!J89:J151))+(SUMIF('Detailed exp partner 4'!H89:H151,"=wp7",'Detailed exp partner 4'!J89:J151))+(SUMIF('Detailed exp partner 5'!H89:H151,"=wp7",'Detailed exp partner 5'!J89:J151))+(SUMIF('Detailed exp partner 6'!H89:H151,"=wp7",'Detailed exp partner 6'!J89:J151))+(SUMIF('Detailed exp partner 7'!H89:H151,"=wp7",'Detailed exp partner 7'!J89:J151))+(SUMIF('Detailed exp partner 8'!H89:H151,"=wp7",'Detailed exp partner 8'!J89:J151))+(SUMIF('Detailed exp partner 9'!H89:H151,"=wp7",'Detailed exp partner 9'!J89:J151))+(SUMIF('Detailed exp partner 10'!H89:H151,"=wp7",'Detailed exp partner 10'!J89:J151))+(SUMIF('Detailed exp partner 11'!H89:H151,"=wp7",'Detailed exp partner 11'!J89:J151))</f>
        <v>0</v>
      </c>
      <c r="F15" s="205">
        <f>IF(B15+C15+D15+E15&gt;0,'1 Consolidated Summary  Budget'!$I$25/$B$3,0)</f>
        <v>0</v>
      </c>
      <c r="G15" s="106">
        <f t="shared" si="0"/>
        <v>0</v>
      </c>
    </row>
    <row r="16" spans="1:19" ht="12.75" x14ac:dyDescent="0.2">
      <c r="A16" s="84" t="s">
        <v>42</v>
      </c>
      <c r="B16" s="104">
        <f>(SUMIF('Detailed exp project leader'!H9:H34,"=wp8",'Detailed exp project leader'!J9:J34))+(SUMIF('Detailed exp partner 2'!H9:H34,"=wp8",'Detailed exp partner 2'!J9:J34))+(SUMIF('Detailed exp partner 3'!H9:H34,"=wp8",'Detailed exp partner 3'!J9:J34))+(SUMIF('Detailed exp partner 4'!H9:H34,"=wp8",'Detailed exp partner 4'!J9:J34))+(SUMIF('Detailed exp partner 5'!H9:H34,"=wp8",'Detailed exp partner 5'!J9:J34))+(SUMIF('Detailed exp partner 6'!H9:H34,"=wp8",'Detailed exp partner 6'!J9:J34))+(SUMIF('Detailed exp partner 7'!H9:H34,"=wp8",'Detailed exp partner 7'!J9:J34))+(SUMIF('Detailed exp partner 8'!H9:H34,"=wp8",'Detailed exp partner 8'!J9:J34))+(SUMIF('Detailed exp partner 9'!H9:H34,"=wp8",'Detailed exp partner 9'!J9:J34))+(SUMIF('Detailed exp partner 10'!H9:H34,"=wp8",'Detailed exp partner 10'!J9:J34))+(SUMIF('Detailed exp partner 11'!H9:H34,"=wp8",'Detailed exp partner 11'!J9:J34))</f>
        <v>0</v>
      </c>
      <c r="C16" s="105">
        <f>(SUMIF('Detailed exp project leader'!H36:H55,"=wp8",'Detailed exp project leader'!J36:J55))+(SUMIF('Detailed exp partner 2'!H36:H55,"=wp8",'Detailed exp partner 2'!J36:J55))+(SUMIF('Detailed exp partner 3'!H36:H55,"=wp8",'Detailed exp partner 3'!J36:J55))+(SUMIF('Detailed exp partner 4'!H36:H55,"=wp8",'Detailed exp partner 4'!J36:J55))+(SUMIF('Detailed exp partner 5'!H36:H55,"=wp8",'Detailed exp partner 5'!J36:J55))+(SUMIF('Detailed exp partner 6'!H36:H55,"=wp8",'Detailed exp partner 6'!J36:J55))+(SUMIF('Detailed exp partner 7'!H36:H55,"=wp8",'Detailed exp partner 7'!J36:J55))+(SUMIF('Detailed exp partner 8'!H36:H55,"=wp8",'Detailed exp partner 8'!J36:J55))+(SUMIF('Detailed exp partner 9'!H36:H55,"=wp8",'Detailed exp partner 9'!J36:J55))+(SUMIF('Detailed exp partner 10'!H36:H55,"=wp8",'Detailed exp partner 10'!J36:J55))+(SUMIF('Detailed exp partner 11'!H36:H55,"=wp8",'Detailed exp partner 11'!J36:J55))</f>
        <v>0</v>
      </c>
      <c r="D16" s="105">
        <f>(SUMIF('Detailed exp project leader'!H57:H86,"=wp8",'Detailed exp project leader'!J57:J86))+(SUMIF('Detailed exp partner 2'!H57:H86,"=wp8",'Detailed exp partner 2'!J57:J86))+(SUMIF('Detailed exp partner 3'!H57:H86,"=wp8",'Detailed exp partner 3'!J57:J86))+(SUMIF('Detailed exp partner 4'!H57:H86,"=wp8",'Detailed exp partner 4'!J57:J86))+(SUMIF('Detailed exp partner 5'!H57:H86,"=wp8",'Detailed exp partner 5'!J57:J86))+(SUMIF('Detailed exp partner 6'!H57:H86,"=wp8",'Detailed exp partner 6'!J57:J86))+(SUMIF('Detailed exp partner 7'!H57:H86,"=wp8",'Detailed exp partner 7'!J57:J86))+(SUMIF('Detailed exp partner 8'!H57:H86,"=wp8",'Detailed exp partner 8'!J57:J86))+(SUMIF('Detailed exp partner 9'!H57:H86,"=wp8",'Detailed exp partner 9'!J57:J86))+(SUMIF('Detailed exp partner 10'!H57:H86,"=wp8",'Detailed exp partner 10'!J57:J86))+(SUMIF('Detailed exp partner 11'!H57:H86,"=wp8",'Detailed exp partner 11'!J57:J86))</f>
        <v>0</v>
      </c>
      <c r="E16" s="105">
        <f>(SUMIF('Detailed exp project leader'!H89:H151,"=wp8",'Detailed exp project leader'!J89:J151))+(SUMIF('Detailed exp partner 2'!H89:H151,"=wp8",'Detailed exp partner 2'!J89:J151))+(SUMIF('Detailed exp partner 3'!H89:H151,"=wp8",'Detailed exp partner 3'!J89:J151))+(SUMIF('Detailed exp partner 4'!H89:H151,"=wp8",'Detailed exp partner 4'!J89:J151))+(SUMIF('Detailed exp partner 5'!H89:H151,"=wp8",'Detailed exp partner 5'!J89:J151))+(SUMIF('Detailed exp partner 6'!H89:H151,"=wp8",'Detailed exp partner 6'!J89:J151))+(SUMIF('Detailed exp partner 7'!H89:H151,"=wp8",'Detailed exp partner 7'!J89:J151))+(SUMIF('Detailed exp partner 8'!H89:H151,"=wp8",'Detailed exp partner 8'!J89:J151))+(SUMIF('Detailed exp partner 9'!H89:H151,"=wp8",'Detailed exp partner 9'!J89:J151))+(SUMIF('Detailed exp partner 10'!H89:H151,"=wp8",'Detailed exp partner 10'!J89:J151))+(SUMIF('Detailed exp partner 11'!H89:H151,"=wp8",'Detailed exp partner 11'!J89:J151))</f>
        <v>0</v>
      </c>
      <c r="F16" s="205">
        <f>IF(B16+C16+D16+E16&gt;0,'1 Consolidated Summary  Budget'!$I$25/$B$3,0)</f>
        <v>0</v>
      </c>
      <c r="G16" s="106">
        <f t="shared" si="0"/>
        <v>0</v>
      </c>
    </row>
    <row r="17" spans="1:7" ht="12.75" x14ac:dyDescent="0.2">
      <c r="A17" s="84" t="s">
        <v>43</v>
      </c>
      <c r="B17" s="104">
        <f>(SUMIF('Detailed exp project leader'!H9:H34,"=wp9",'Detailed exp project leader'!J9:J34))+(SUMIF('Detailed exp partner 2'!H9:H34,"=wp9",'Detailed exp partner 2'!J9:J34))+(SUMIF('Detailed exp partner 3'!H9:H34,"=wp9",'Detailed exp partner 3'!J9:J34))+(SUMIF('Detailed exp partner 4'!H9:H34,"=wp9",'Detailed exp partner 4'!J9:J34))+(SUMIF('Detailed exp partner 5'!H9:H34,"=wp9",'Detailed exp partner 5'!J9:J34))+(SUMIF('Detailed exp partner 6'!H9:H34,"=wp9",'Detailed exp partner 6'!J9:J34))+(SUMIF('Detailed exp partner 7'!H9:H34,"=wp9",'Detailed exp partner 7'!J9:J34))+(SUMIF('Detailed exp partner 8'!H9:H34,"=wp9",'Detailed exp partner 8'!J9:J34))+(SUMIF('Detailed exp partner 9'!H9:H34,"=wp9",'Detailed exp partner 9'!J9:J34))+(SUMIF('Detailed exp partner 10'!H9:H34,"=wp9",'Detailed exp partner 10'!J9:J34))+(SUMIF('Detailed exp partner 11'!H9:H34,"=wp9",'Detailed exp partner 11'!J9:J34))</f>
        <v>0</v>
      </c>
      <c r="C17" s="105">
        <f>(SUMIF('Detailed exp project leader'!H36:H55,"=wp9",'Detailed exp project leader'!J36:J55))+(SUMIF('Detailed exp partner 2'!H36:H55,"=wp9",'Detailed exp partner 2'!J36:J55))+(SUMIF('Detailed exp partner 3'!H36:H55,"=wp9",'Detailed exp partner 3'!J36:J55))+(SUMIF('Detailed exp partner 4'!H36:H55,"=wp9",'Detailed exp partner 4'!J36:J55))+(SUMIF('Detailed exp partner 5'!H36:H55,"=wp9",'Detailed exp partner 5'!J36:J55))+(SUMIF('Detailed exp partner 6'!H36:H55,"=wp9",'Detailed exp partner 6'!J36:J55))+(SUMIF('Detailed exp partner 7'!H36:H55,"=wp9",'Detailed exp partner 7'!J36:J55))+(SUMIF('Detailed exp partner 8'!H36:H55,"=wp9",'Detailed exp partner 8'!J36:J55))+(SUMIF('Detailed exp partner 9'!H36:H55,"=wp9",'Detailed exp partner 9'!J36:J55))+(SUMIF('Detailed exp partner 10'!H36:H55,"=wp9",'Detailed exp partner 10'!J36:J55))+(SUMIF('Detailed exp partner 11'!H36:H55,"=wp9",'Detailed exp partner 11'!J36:J55))</f>
        <v>0</v>
      </c>
      <c r="D17" s="105">
        <f>(SUMIF('Detailed exp project leader'!H57:H86,"=wp9",'Detailed exp project leader'!J57:J86))+(SUMIF('Detailed exp partner 2'!H57:H86,"=wp9",'Detailed exp partner 2'!J57:J86))+(SUMIF('Detailed exp partner 3'!H57:H86,"=wp9",'Detailed exp partner 3'!J57:J86))+(SUMIF('Detailed exp partner 4'!H57:H86,"=wp9",'Detailed exp partner 4'!J57:J86))+(SUMIF('Detailed exp partner 5'!H57:H86,"=wp9",'Detailed exp partner 5'!J57:J86))+(SUMIF('Detailed exp partner 6'!H57:H86,"=wp9",'Detailed exp partner 6'!J57:J86))+(SUMIF('Detailed exp partner 7'!H57:H86,"=wp9",'Detailed exp partner 7'!J57:J86))+(SUMIF('Detailed exp partner 8'!H57:H86,"=wp9",'Detailed exp partner 8'!J57:J86))+(SUMIF('Detailed exp partner 9'!H57:H86,"=wp9",'Detailed exp partner 9'!J57:J86))+(SUMIF('Detailed exp partner 10'!H57:H86,"=wp9",'Detailed exp partner 10'!J57:J86))+(SUMIF('Detailed exp partner 11'!H57:H86,"=wp9",'Detailed exp partner 11'!J57:J86))</f>
        <v>0</v>
      </c>
      <c r="E17" s="105">
        <f>(SUMIF('Detailed exp project leader'!H89:H151,"=wp9",'Detailed exp project leader'!J89:J151))+(SUMIF('Detailed exp partner 2'!H89:H151,"=wp9",'Detailed exp partner 2'!J89:J151))+(SUMIF('Detailed exp partner 3'!H89:H151,"=wp9",'Detailed exp partner 3'!J89:J151))+(SUMIF('Detailed exp partner 4'!H89:H151,"=wp9",'Detailed exp partner 4'!J89:J151))+(SUMIF('Detailed exp partner 5'!H89:H151,"=wp9",'Detailed exp partner 5'!J89:J151))+(SUMIF('Detailed exp partner 6'!H89:H151,"=wp9",'Detailed exp partner 6'!J89:J151))+(SUMIF('Detailed exp partner 7'!H89:H151,"=wp9",'Detailed exp partner 7'!J89:J151))+(SUMIF('Detailed exp partner 8'!H89:H151,"=wp9",'Detailed exp partner 8'!J89:J151))+(SUMIF('Detailed exp partner 9'!H89:H151,"=wp9",'Detailed exp partner 9'!J89:J151))+(SUMIF('Detailed exp partner 10'!H89:H151,"=wp9",'Detailed exp partner 10'!J89:J151))+(SUMIF('Detailed exp partner 11'!H89:H151,"=wp9",'Detailed exp partner 11'!J89:J151))</f>
        <v>0</v>
      </c>
      <c r="F17" s="205">
        <f>IF(B17+C17+D17+E17&gt;0,'1 Consolidated Summary  Budget'!$I$25/$B$3,0)</f>
        <v>0</v>
      </c>
      <c r="G17" s="106">
        <f t="shared" si="0"/>
        <v>0</v>
      </c>
    </row>
    <row r="18" spans="1:7" ht="12.75" x14ac:dyDescent="0.2">
      <c r="A18" s="84" t="s">
        <v>44</v>
      </c>
      <c r="B18" s="104">
        <f>(SUMIF('Detailed exp project leader'!H9:H34,"=wp10",'Detailed exp project leader'!J9:J34))+(SUMIF('Detailed exp partner 2'!H9:H34,"=wp10",'Detailed exp partner 2'!J9:J34))+(SUMIF('Detailed exp partner 3'!H9:H34,"=wp10",'Detailed exp partner 3'!J9:J34))+(SUMIF('Detailed exp partner 4'!H9:H34,"=wp10",'Detailed exp partner 4'!J9:J34))+(SUMIF('Detailed exp partner 5'!H9:H34,"=wp10",'Detailed exp partner 5'!J9:J34))+(SUMIF('Detailed exp partner 6'!H9:H34,"=wp10",'Detailed exp partner 6'!J9:J34))+(SUMIF('Detailed exp partner 7'!H9:H34,"=wp10",'Detailed exp partner 7'!J9:J34))+(SUMIF('Detailed exp partner 8'!H9:H34,"=wp10",'Detailed exp partner 8'!J9:J34))+(SUMIF('Detailed exp partner 9'!H9:H34,"=wp10",'Detailed exp partner 9'!J9:J34))+(SUMIF('Detailed exp partner 10'!H9:H34,"=wp10",'Detailed exp partner 10'!J9:J34))+(SUMIF('Detailed exp partner 11'!H9:H34,"=wp10",'Detailed exp partner 11'!J9:J34))</f>
        <v>0</v>
      </c>
      <c r="C18" s="105">
        <f>(SUMIF('Detailed exp project leader'!H36:H55,"=wp10",'Detailed exp project leader'!J36:J55))+(SUMIF('Detailed exp partner 2'!H36:H55,"=wp10",'Detailed exp partner 2'!J36:J55))+(SUMIF('Detailed exp partner 3'!H36:H55,"=wp10",'Detailed exp partner 3'!J36:J55))+(SUMIF('Detailed exp partner 4'!H36:H55,"=wp10",'Detailed exp partner 4'!J36:J55))+(SUMIF('Detailed exp partner 5'!H36:H55,"=wp10",'Detailed exp partner 5'!J36:J55))+(SUMIF('Detailed exp partner 6'!H36:H55,"=wp10",'Detailed exp partner 6'!J36:J55))+(SUMIF('Detailed exp partner 7'!H36:H55,"=wp10",'Detailed exp partner 7'!J36:J55))+(SUMIF('Detailed exp partner 8'!H36:H55,"=wp10",'Detailed exp partner 8'!J36:J55))+(SUMIF('Detailed exp partner 9'!H36:H55,"=wp10",'Detailed exp partner 9'!J36:J55))+(SUMIF('Detailed exp partner 10'!H36:H55,"=wp10",'Detailed exp partner 10'!J36:J55))+(SUMIF('Detailed exp partner 11'!H36:H55,"=wp10",'Detailed exp partner 11'!J36:J55))</f>
        <v>0</v>
      </c>
      <c r="D18" s="105">
        <f>(SUMIF('Detailed exp project leader'!H57:H86,"=wp10",'Detailed exp project leader'!J57:J86))+(SUMIF('Detailed exp partner 2'!H57:H86,"=wp10",'Detailed exp partner 2'!J57:J86))+(SUMIF('Detailed exp partner 3'!H57:H86,"=wp10",'Detailed exp partner 3'!J57:J86))+(SUMIF('Detailed exp partner 4'!H57:H86,"=wp10",'Detailed exp partner 4'!J57:J86))+(SUMIF('Detailed exp partner 5'!H57:H86,"=wp10",'Detailed exp partner 5'!J57:J86))+(SUMIF('Detailed exp partner 6'!H57:H86,"=wp10",'Detailed exp partner 6'!J57:J86))+(SUMIF('Detailed exp partner 7'!H57:H86,"=wp10",'Detailed exp partner 7'!J57:J86))+(SUMIF('Detailed exp partner 8'!H57:H86,"=wp10",'Detailed exp partner 8'!J57:J86))+(SUMIF('Detailed exp partner 9'!H57:H86,"=wp10",'Detailed exp partner 9'!J57:J86))+(SUMIF('Detailed exp partner 10'!H57:H86,"=wp10",'Detailed exp partner 10'!J57:J86))+(SUMIF('Detailed exp partner 11'!H57:H86,"=wp10",'Detailed exp partner 11'!J57:J86))</f>
        <v>0</v>
      </c>
      <c r="E18" s="105">
        <f>(SUMIF('Detailed exp project leader'!H89:H151,"=wp10",'Detailed exp project leader'!J89:J151))+(SUMIF('Detailed exp partner 2'!H89:H151,"=wp10",'Detailed exp partner 2'!J89:J151))+(SUMIF('Detailed exp partner 3'!H89:H151,"=wp10",'Detailed exp partner 3'!J89:J151))+(SUMIF('Detailed exp partner 4'!H89:H151,"=wp10",'Detailed exp partner 4'!J89:J151))+(SUMIF('Detailed exp partner 5'!H89:H151,"=wp10",'Detailed exp partner 5'!J89:J151))+(SUMIF('Detailed exp partner 6'!H89:H151,"=wp10",'Detailed exp partner 6'!J89:J151))+(SUMIF('Detailed exp partner 7'!H89:H151,"=wp10",'Detailed exp partner 7'!J89:J151))+(SUMIF('Detailed exp partner 8'!H89:H151,"=wp10",'Detailed exp partner 8'!J89:J151))+(SUMIF('Detailed exp partner 9'!H89:H151,"=wp10",'Detailed exp partner 9'!J89:J151))+(SUMIF('Detailed exp partner 10'!H89:H151,"=wp10",'Detailed exp partner 10'!J89:J151))+(SUMIF('Detailed exp partner 11'!H89:H151,"=wp10",'Detailed exp partner 11'!J89:J151))</f>
        <v>0</v>
      </c>
      <c r="F18" s="205">
        <f>IF(B18+C18+D18+E18&gt;0,'1 Consolidated Summary  Budget'!$I$25/$B$3,0)</f>
        <v>0</v>
      </c>
      <c r="G18" s="106">
        <f t="shared" si="0"/>
        <v>0</v>
      </c>
    </row>
    <row r="19" spans="1:7" ht="12.75" x14ac:dyDescent="0.2">
      <c r="A19" s="84" t="s">
        <v>45</v>
      </c>
      <c r="B19" s="104">
        <f>(SUMIF('Detailed exp project leader'!H9:H34,"=wp11",'Detailed exp project leader'!J9:J34))+(SUMIF('Detailed exp partner 2'!H9:H34,"=wp11",'Detailed exp partner 2'!J9:J34))+(SUMIF('Detailed exp partner 3'!H9:H34,"=wp11",'Detailed exp partner 3'!J9:J34))+(SUMIF('Detailed exp partner 4'!H9:H34,"=wp11",'Detailed exp partner 4'!J9:J34))+(SUMIF('Detailed exp partner 5'!H9:H34,"=wp11",'Detailed exp partner 5'!J9:J34))+(SUMIF('Detailed exp partner 6'!H9:H34,"=wp11",'Detailed exp partner 6'!J9:J34))+(SUMIF('Detailed exp partner 7'!H9:H34,"=wp11",'Detailed exp partner 7'!J9:J34))+(SUMIF('Detailed exp partner 8'!H9:H34,"=wp11",'Detailed exp partner 8'!J9:J34))+(SUMIF('Detailed exp partner 9'!H9:H34,"=wp11",'Detailed exp partner 9'!J9:J34))+(SUMIF('Detailed exp partner 10'!H9:H34,"=wp11",'Detailed exp partner 10'!J9:J34))+(SUMIF('Detailed exp partner 11'!H9:H34,"=wp11",'Detailed exp partner 11'!J9:J34))</f>
        <v>0</v>
      </c>
      <c r="C19" s="105">
        <f>(SUMIF('Detailed exp project leader'!H36:H55,"=wp11",'Detailed exp project leader'!J36:J55))+(SUMIF('Detailed exp partner 2'!H36:H55,"=wp11",'Detailed exp partner 2'!J36:J55))+(SUMIF('Detailed exp partner 3'!H36:H55,"=wp11",'Detailed exp partner 3'!J36:J55))+(SUMIF('Detailed exp partner 4'!H36:H55,"=wp11",'Detailed exp partner 4'!J36:J55))+(SUMIF('Detailed exp partner 5'!H36:H55,"=wp11",'Detailed exp partner 5'!J36:J55))+(SUMIF('Detailed exp partner 6'!H36:H55,"=wp11",'Detailed exp partner 6'!J36:J55))+(SUMIF('Detailed exp partner 7'!H36:H55,"=wp11",'Detailed exp partner 7'!J36:J55))+(SUMIF('Detailed exp partner 8'!H36:H55,"=wp11",'Detailed exp partner 8'!J36:J55))+(SUMIF('Detailed exp partner 9'!H36:H55,"=wp11",'Detailed exp partner 9'!J36:J55))+(SUMIF('Detailed exp partner 10'!H36:H55,"=wp11",'Detailed exp partner 10'!J36:J55))+(SUMIF('Detailed exp partner 11'!H36:H55,"=wp11",'Detailed exp partner 11'!J36:J55))</f>
        <v>0</v>
      </c>
      <c r="D19" s="105">
        <f>(SUMIF('Detailed exp project leader'!H57:H86,"=wp11",'Detailed exp project leader'!J57:J86))+(SUMIF('Detailed exp partner 2'!H57:H86,"=wp11",'Detailed exp partner 2'!J57:J86))+(SUMIF('Detailed exp partner 3'!H57:H86,"=wp11",'Detailed exp partner 3'!J57:J86))+(SUMIF('Detailed exp partner 4'!H57:H86,"=wp11",'Detailed exp partner 4'!J57:J86))+(SUMIF('Detailed exp partner 5'!H57:H86,"=wp11",'Detailed exp partner 5'!J57:J86))+(SUMIF('Detailed exp partner 6'!H57:H86,"=wp11",'Detailed exp partner 6'!J57:J86))+(SUMIF('Detailed exp partner 7'!H57:H86,"=wp11",'Detailed exp partner 7'!J57:J86))+(SUMIF('Detailed exp partner 8'!H57:H86,"=wp11",'Detailed exp partner 8'!J57:J86))+(SUMIF('Detailed exp partner 9'!H57:H86,"=wp11",'Detailed exp partner 9'!J57:J86))+(SUMIF('Detailed exp partner 10'!H57:H86,"=wp11",'Detailed exp partner 10'!J57:J86))+(SUMIF('Detailed exp partner 11'!H57:H86,"=wp11",'Detailed exp partner 11'!J57:J86))</f>
        <v>0</v>
      </c>
      <c r="E19" s="105">
        <f>(SUMIF('Detailed exp project leader'!H89:H151,"=wp11",'Detailed exp project leader'!J89:J151))+(SUMIF('Detailed exp partner 2'!H89:H151,"=wp11",'Detailed exp partner 2'!J89:J151))+(SUMIF('Detailed exp partner 3'!H89:H151,"=wp11",'Detailed exp partner 3'!J89:J151))+(SUMIF('Detailed exp partner 4'!H89:H151,"=wp11",'Detailed exp partner 4'!J89:J151))+(SUMIF('Detailed exp partner 5'!H89:H151,"=wp11",'Detailed exp partner 5'!J89:J151))+(SUMIF('Detailed exp partner 6'!H89:H151,"=wp11",'Detailed exp partner 6'!J89:J151))+(SUMIF('Detailed exp partner 7'!H89:H151,"=wp11",'Detailed exp partner 7'!J89:J151))+(SUMIF('Detailed exp partner 8'!H89:H151,"=wp11",'Detailed exp partner 8'!J89:J151))+(SUMIF('Detailed exp partner 9'!H89:H151,"=wp11",'Detailed exp partner 9'!J89:J151))+(SUMIF('Detailed exp partner 10'!H89:H151,"=wp11",'Detailed exp partner 10'!J89:J151))+(SUMIF('Detailed exp partner 11'!H89:H151,"=wp11",'Detailed exp partner 11'!J89:J151))</f>
        <v>0</v>
      </c>
      <c r="F19" s="205">
        <f>IF(B19+C19+D19+E19&gt;0,'1 Consolidated Summary  Budget'!$I$25/$B$3,0)</f>
        <v>0</v>
      </c>
      <c r="G19" s="106">
        <f t="shared" si="0"/>
        <v>0</v>
      </c>
    </row>
    <row r="20" spans="1:7" ht="12.75" x14ac:dyDescent="0.2">
      <c r="A20" s="84" t="s">
        <v>46</v>
      </c>
      <c r="B20" s="104">
        <f>(SUMIF('Detailed exp project leader'!H9:H34,"=wp12",'Detailed exp project leader'!J9:J34))+(SUMIF('Detailed exp partner 2'!H9:H34,"=wp12",'Detailed exp partner 2'!J9:J34))+(SUMIF('Detailed exp partner 3'!H9:H34,"=wp12",'Detailed exp partner 3'!J9:J34))+(SUMIF('Detailed exp partner 4'!H9:H34,"=wp12",'Detailed exp partner 4'!J9:J34))+(SUMIF('Detailed exp partner 5'!H9:H34,"=wp12",'Detailed exp partner 5'!J9:J34))+(SUMIF('Detailed exp partner 6'!H9:H34,"=wp12",'Detailed exp partner 6'!J9:J34))+(SUMIF('Detailed exp partner 7'!H9:H34,"=wp12",'Detailed exp partner 7'!J9:J34))+(SUMIF('Detailed exp partner 8'!H9:H34,"=wp12",'Detailed exp partner 8'!J9:J34))+(SUMIF('Detailed exp partner 9'!H9:H34,"=wp12",'Detailed exp partner 9'!J9:J34))+(SUMIF('Detailed exp partner 10'!H9:H34,"=wp12",'Detailed exp partner 10'!J9:J34))+(SUMIF('Detailed exp partner 11'!H9:H34,"=wp12",'Detailed exp partner 11'!J9:J34))</f>
        <v>0</v>
      </c>
      <c r="C20" s="105">
        <f>(SUMIF('Detailed exp project leader'!H36:H55,"=wp12",'Detailed exp project leader'!J36:J55))+(SUMIF('Detailed exp partner 2'!H36:H55,"=wp12",'Detailed exp partner 2'!J36:J55))+(SUMIF('Detailed exp partner 3'!H36:H55,"=wp12",'Detailed exp partner 3'!J36:J55))+(SUMIF('Detailed exp partner 4'!H36:H55,"=wp12",'Detailed exp partner 4'!J36:J55))+(SUMIF('Detailed exp partner 5'!H36:H55,"=wp12",'Detailed exp partner 5'!J36:J55))+(SUMIF('Detailed exp partner 6'!H36:H55,"=wp12",'Detailed exp partner 6'!J36:J55))+(SUMIF('Detailed exp partner 7'!H36:H55,"=wp12",'Detailed exp partner 7'!J36:J55))+(SUMIF('Detailed exp partner 8'!H36:H55,"=wp12",'Detailed exp partner 8'!J36:J55))+(SUMIF('Detailed exp partner 9'!H36:H55,"=wp12",'Detailed exp partner 9'!J36:J55))+(SUMIF('Detailed exp partner 10'!H36:H55,"=wp12",'Detailed exp partner 10'!J36:J55))+(SUMIF('Detailed exp partner 11'!H36:H55,"=wp12",'Detailed exp partner 11'!J36:J55))</f>
        <v>0</v>
      </c>
      <c r="D20" s="105">
        <f>(SUMIF('Detailed exp project leader'!H57:H86,"=wp12",'Detailed exp project leader'!J57:J86))+(SUMIF('Detailed exp partner 2'!H57:H86,"=wp12",'Detailed exp partner 2'!J57:J86))+(SUMIF('Detailed exp partner 3'!H57:H86,"=wp12",'Detailed exp partner 3'!J57:J86))+(SUMIF('Detailed exp partner 4'!H57:H86,"=wp12",'Detailed exp partner 4'!J57:J86))+(SUMIF('Detailed exp partner 5'!H57:H86,"=wp12",'Detailed exp partner 5'!J57:J86))+(SUMIF('Detailed exp partner 6'!H57:H86,"=wp12",'Detailed exp partner 6'!J57:J86))+(SUMIF('Detailed exp partner 7'!H57:H86,"=wp12",'Detailed exp partner 7'!J57:J86))+(SUMIF('Detailed exp partner 8'!H57:H86,"=wp12",'Detailed exp partner 8'!J57:J86))+(SUMIF('Detailed exp partner 9'!H57:H86,"=wp12",'Detailed exp partner 9'!J57:J86))+(SUMIF('Detailed exp partner 10'!H57:H86,"=wp12",'Detailed exp partner 10'!J57:J86))+(SUMIF('Detailed exp partner 11'!H57:H86,"=wp12",'Detailed exp partner 11'!J57:J86))</f>
        <v>0</v>
      </c>
      <c r="E20" s="105">
        <f>(SUMIF('Detailed exp project leader'!H89:H151,"=wp12",'Detailed exp project leader'!J89:J151))+(SUMIF('Detailed exp partner 2'!H89:H151,"=wp12",'Detailed exp partner 2'!J89:J151))+(SUMIF('Detailed exp partner 3'!H89:H151,"=wp12",'Detailed exp partner 3'!J89:J151))+(SUMIF('Detailed exp partner 4'!H89:H151,"=wp12",'Detailed exp partner 4'!J89:J151))+(SUMIF('Detailed exp partner 5'!H89:H151,"=wp12",'Detailed exp partner 5'!J89:J151))+(SUMIF('Detailed exp partner 6'!H89:H151,"=wp12",'Detailed exp partner 6'!J89:J151))+(SUMIF('Detailed exp partner 7'!H89:H151,"=wp12",'Detailed exp partner 7'!J89:J151))+(SUMIF('Detailed exp partner 8'!H89:H151,"=wp12",'Detailed exp partner 8'!J89:J151))+(SUMIF('Detailed exp partner 9'!H89:H151,"=wp12",'Detailed exp partner 9'!J89:J151))+(SUMIF('Detailed exp partner 10'!H89:H151,"=wp12",'Detailed exp partner 10'!J89:J151))+(SUMIF('Detailed exp partner 11'!H89:H151,"=wp12",'Detailed exp partner 11'!J89:J151))</f>
        <v>0</v>
      </c>
      <c r="F20" s="205">
        <f>IF(B20+C20+D20+E20&gt;0,'1 Consolidated Summary  Budget'!$I$25/$B$3,0)</f>
        <v>0</v>
      </c>
      <c r="G20" s="106">
        <f t="shared" si="0"/>
        <v>0</v>
      </c>
    </row>
    <row r="21" spans="1:7" ht="12.75" x14ac:dyDescent="0.2">
      <c r="A21" s="84" t="s">
        <v>47</v>
      </c>
      <c r="B21" s="104">
        <f>(SUMIF('Detailed exp project leader'!H9:H34,"=wp13",'Detailed exp project leader'!J9:J34))+(SUMIF('Detailed exp partner 2'!H9:H34,"=wp13",'Detailed exp partner 2'!J9:J34))+(SUMIF('Detailed exp partner 3'!H9:H34,"=wp13",'Detailed exp partner 3'!J9:J34))+(SUMIF('Detailed exp partner 4'!H9:H34,"=wp13",'Detailed exp partner 4'!J9:J34))+(SUMIF('Detailed exp partner 5'!H9:H34,"=wp13",'Detailed exp partner 5'!J9:J34))+(SUMIF('Detailed exp partner 6'!H9:H34,"=wp13",'Detailed exp partner 6'!J9:J34))+(SUMIF('Detailed exp partner 7'!H9:H34,"=wp13",'Detailed exp partner 7'!J9:J34))+(SUMIF('Detailed exp partner 8'!H9:H34,"=wp13",'Detailed exp partner 8'!J9:J34))+(SUMIF('Detailed exp partner 9'!H9:H34,"=wp13",'Detailed exp partner 9'!J9:J34))+(SUMIF('Detailed exp partner 10'!H9:H34,"=wp13",'Detailed exp partner 10'!J9:J34))+(SUMIF('Detailed exp partner 11'!H9:H34,"=wp13",'Detailed exp partner 11'!J9:J34))</f>
        <v>0</v>
      </c>
      <c r="C21" s="105">
        <f>(SUMIF('Detailed exp project leader'!H36:H55,"=wp13",'Detailed exp project leader'!J36:J55))+(SUMIF('Detailed exp partner 2'!H36:H55,"=wp13",'Detailed exp partner 2'!J36:J55))+(SUMIF('Detailed exp partner 3'!H36:H55,"=wp13",'Detailed exp partner 3'!J36:J55))+(SUMIF('Detailed exp partner 4'!H36:H55,"=wp13",'Detailed exp partner 4'!J36:J55))+(SUMIF('Detailed exp partner 5'!H36:H55,"=wp13",'Detailed exp partner 5'!J36:J55))+(SUMIF('Detailed exp partner 6'!H36:H55,"=wp13",'Detailed exp partner 6'!J36:J55))+(SUMIF('Detailed exp partner 7'!H36:H55,"=wp13",'Detailed exp partner 7'!J36:J55))+(SUMIF('Detailed exp partner 8'!H36:H55,"=wp13",'Detailed exp partner 8'!J36:J55))+(SUMIF('Detailed exp partner 9'!H36:H55,"=wp13",'Detailed exp partner 9'!J36:J55))+(SUMIF('Detailed exp partner 10'!H36:H55,"=wp13",'Detailed exp partner 10'!J36:J55))+(SUMIF('Detailed exp partner 11'!H36:H55,"=wp13",'Detailed exp partner 11'!J36:J55))</f>
        <v>0</v>
      </c>
      <c r="D21" s="105">
        <f>(SUMIF('Detailed exp project leader'!H57:H86,"=wp13",'Detailed exp project leader'!J57:J86))+(SUMIF('Detailed exp partner 2'!H57:H86,"=wp13",'Detailed exp partner 2'!J57:J86))+(SUMIF('Detailed exp partner 3'!H57:H86,"=wp13",'Detailed exp partner 3'!J57:J86))+(SUMIF('Detailed exp partner 4'!H57:H86,"=wp13",'Detailed exp partner 4'!J57:J86))+(SUMIF('Detailed exp partner 5'!H57:H86,"=wp13",'Detailed exp partner 5'!J57:J86))+(SUMIF('Detailed exp partner 6'!H57:H86,"=wp13",'Detailed exp partner 6'!J57:J86))+(SUMIF('Detailed exp partner 7'!H57:H86,"=wp13",'Detailed exp partner 7'!J57:J86))+(SUMIF('Detailed exp partner 8'!H57:H86,"=wp13",'Detailed exp partner 8'!J57:J86))+(SUMIF('Detailed exp partner 9'!H57:H86,"=wp13",'Detailed exp partner 9'!J57:J86))+(SUMIF('Detailed exp partner 10'!H57:H86,"=wp13",'Detailed exp partner 10'!J57:J86))+(SUMIF('Detailed exp partner 11'!H57:H86,"=wp13",'Detailed exp partner 11'!J57:J86))</f>
        <v>0</v>
      </c>
      <c r="E21" s="105">
        <f>(SUMIF('Detailed exp project leader'!H89:H151,"=wp13",'Detailed exp project leader'!J89:J151))+(SUMIF('Detailed exp partner 2'!H89:H151,"=wp13",'Detailed exp partner 2'!J89:J151))+(SUMIF('Detailed exp partner 3'!H89:H151,"=wp13",'Detailed exp partner 3'!J89:J151))+(SUMIF('Detailed exp partner 4'!H89:H151,"=wp13",'Detailed exp partner 4'!J89:J151))+(SUMIF('Detailed exp partner 5'!H89:H151,"=wp13",'Detailed exp partner 5'!J89:J151))+(SUMIF('Detailed exp partner 6'!H89:H151,"=wp13",'Detailed exp partner 6'!J89:J151))+(SUMIF('Detailed exp partner 7'!H89:H151,"=wp13",'Detailed exp partner 7'!J89:J151))+(SUMIF('Detailed exp partner 8'!H89:H151,"=wp13",'Detailed exp partner 8'!J89:J151))+(SUMIF('Detailed exp partner 9'!H89:H151,"=wp13",'Detailed exp partner 9'!J89:J151))+(SUMIF('Detailed exp partner 10'!H89:H151,"=wp13",'Detailed exp partner 10'!J89:J151))+(SUMIF('Detailed exp partner 11'!H89:H151,"=wp13",'Detailed exp partner 11'!J89:J151))</f>
        <v>0</v>
      </c>
      <c r="F21" s="205">
        <f>IF(B21+C21+D21+E21&gt;0,'1 Consolidated Summary  Budget'!$I$25/$B$3,0)</f>
        <v>0</v>
      </c>
      <c r="G21" s="106">
        <f t="shared" si="0"/>
        <v>0</v>
      </c>
    </row>
    <row r="22" spans="1:7" ht="12.75" x14ac:dyDescent="0.2">
      <c r="A22" s="84" t="s">
        <v>48</v>
      </c>
      <c r="B22" s="104">
        <f>(SUMIF('Detailed exp project leader'!H9:H34,"=wp14",'Detailed exp project leader'!J9:J34))+(SUMIF('Detailed exp partner 2'!H9:H34,"=wp14",'Detailed exp partner 2'!J9:J34))+(SUMIF('Detailed exp partner 3'!H9:H34,"=wp14",'Detailed exp partner 3'!J9:J34))+(SUMIF('Detailed exp partner 4'!H9:H34,"=wp14",'Detailed exp partner 4'!J9:J34))+(SUMIF('Detailed exp partner 5'!H9:H34,"=wp14",'Detailed exp partner 5'!J9:J34))+(SUMIF('Detailed exp partner 6'!H9:H34,"=wp14",'Detailed exp partner 6'!J9:J34))+(SUMIF('Detailed exp partner 7'!H9:H34,"=wp14",'Detailed exp partner 7'!J9:J34))+(SUMIF('Detailed exp partner 8'!H9:H34,"=wp14",'Detailed exp partner 8'!J9:J34))+(SUMIF('Detailed exp partner 9'!H9:H34,"=wp14",'Detailed exp partner 9'!J9:J34))+(SUMIF('Detailed exp partner 10'!H9:H34,"=wp14",'Detailed exp partner 10'!J9:J34))+(SUMIF('Detailed exp partner 11'!H9:H34,"=wp14",'Detailed exp partner 11'!J9:J34))</f>
        <v>0</v>
      </c>
      <c r="C22" s="105">
        <f>(SUMIF('Detailed exp project leader'!H36:H55,"=wp14",'Detailed exp project leader'!J36:J55))+(SUMIF('Detailed exp partner 2'!H36:H55,"=wp14",'Detailed exp partner 2'!J36:J55))+(SUMIF('Detailed exp partner 3'!H36:H55,"=wp14",'Detailed exp partner 3'!J36:J55))+(SUMIF('Detailed exp partner 4'!H36:H55,"=wp14",'Detailed exp partner 4'!J36:J55))+(SUMIF('Detailed exp partner 5'!H36:H55,"=wp14",'Detailed exp partner 5'!J36:J55))+(SUMIF('Detailed exp partner 6'!H36:H55,"=wp14",'Detailed exp partner 6'!J36:J55))+(SUMIF('Detailed exp partner 7'!H36:H55,"=wp14",'Detailed exp partner 7'!J36:J55))+(SUMIF('Detailed exp partner 8'!H36:H55,"=wp14",'Detailed exp partner 8'!J36:J55))+(SUMIF('Detailed exp partner 9'!H36:H55,"=wp14",'Detailed exp partner 9'!J36:J55))+(SUMIF('Detailed exp partner 10'!H36:H55,"=wp14",'Detailed exp partner 10'!J36:J55))+(SUMIF('Detailed exp partner 11'!H36:H55,"=wp14",'Detailed exp partner 11'!J36:J55))</f>
        <v>0</v>
      </c>
      <c r="D22" s="105">
        <f>(SUMIF('Detailed exp project leader'!H57:H86,"=wp14",'Detailed exp project leader'!J57:J86))+(SUMIF('Detailed exp partner 2'!H57:H86,"=wp14",'Detailed exp partner 2'!J57:J86))+(SUMIF('Detailed exp partner 3'!H57:H86,"=wp14",'Detailed exp partner 3'!J57:J86))+(SUMIF('Detailed exp partner 4'!H57:H86,"=wp14",'Detailed exp partner 4'!J57:J86))+(SUMIF('Detailed exp partner 5'!H57:H86,"=wp14",'Detailed exp partner 5'!J57:J86))+(SUMIF('Detailed exp partner 6'!H57:H86,"=wp14",'Detailed exp partner 6'!J57:J86))+(SUMIF('Detailed exp partner 7'!H57:H86,"=wp14",'Detailed exp partner 7'!J57:J86))+(SUMIF('Detailed exp partner 8'!H57:H86,"=wp14",'Detailed exp partner 8'!J57:J86))+(SUMIF('Detailed exp partner 9'!H57:H86,"=wp14",'Detailed exp partner 9'!J57:J86))+(SUMIF('Detailed exp partner 10'!H57:H86,"=wp14",'Detailed exp partner 10'!J57:J86))+(SUMIF('Detailed exp partner 11'!H57:H86,"=wp14",'Detailed exp partner 11'!J57:J86))</f>
        <v>0</v>
      </c>
      <c r="E22" s="105">
        <f>(SUMIF('Detailed exp project leader'!H89:H151,"=wp14",'Detailed exp project leader'!J89:J151))+(SUMIF('Detailed exp partner 2'!H89:H151,"=wp14",'Detailed exp partner 2'!J89:J151))+(SUMIF('Detailed exp partner 3'!H89:H151,"=wp14",'Detailed exp partner 3'!J89:J151))+(SUMIF('Detailed exp partner 4'!H89:H151,"=wp14",'Detailed exp partner 4'!J89:J151))+(SUMIF('Detailed exp partner 5'!H89:H151,"=wp14",'Detailed exp partner 5'!J89:J151))+(SUMIF('Detailed exp partner 6'!H89:H151,"=wp14",'Detailed exp partner 6'!J89:J151))+(SUMIF('Detailed exp partner 7'!H89:H151,"=wp14",'Detailed exp partner 7'!J89:J151))+(SUMIF('Detailed exp partner 8'!H89:H151,"=wp14",'Detailed exp partner 8'!J89:J151))+(SUMIF('Detailed exp partner 9'!H89:H151,"=wp14",'Detailed exp partner 9'!J89:J151))+(SUMIF('Detailed exp partner 10'!H89:H151,"=wp14",'Detailed exp partner 10'!J89:J151))+(SUMIF('Detailed exp partner 11'!H89:H151,"=wp14",'Detailed exp partner 11'!J89:J151))</f>
        <v>0</v>
      </c>
      <c r="F22" s="205">
        <f>IF(B22+C22+D22+E22&gt;0,'1 Consolidated Summary  Budget'!$I$25/$B$3,0)</f>
        <v>0</v>
      </c>
      <c r="G22" s="106">
        <f t="shared" si="0"/>
        <v>0</v>
      </c>
    </row>
    <row r="23" spans="1:7" ht="12.75" x14ac:dyDescent="0.2">
      <c r="A23" s="84" t="s">
        <v>49</v>
      </c>
      <c r="B23" s="104">
        <f>(SUMIF('Detailed exp project leader'!H9:H34,"=wp15",'Detailed exp project leader'!J9:J34))+(SUMIF('Detailed exp partner 2'!H9:H34,"=wp15",'Detailed exp partner 2'!J9:J34))+(SUMIF('Detailed exp partner 3'!H9:H34,"=wp15",'Detailed exp partner 3'!J9:J34))+(SUMIF('Detailed exp partner 4'!H9:H34,"=wp15",'Detailed exp partner 4'!J9:J34))+(SUMIF('Detailed exp partner 5'!H9:H34,"=wp15",'Detailed exp partner 5'!J9:J34))+(SUMIF('Detailed exp partner 6'!H9:H34,"=wp15",'Detailed exp partner 6'!J9:J34))+(SUMIF('Detailed exp partner 7'!H9:H34,"=wp15",'Detailed exp partner 7'!J9:J34))+(SUMIF('Detailed exp partner 8'!H9:H34,"=wp15",'Detailed exp partner 8'!J9:J34))+(SUMIF('Detailed exp partner 9'!H9:H34,"=wp15",'Detailed exp partner 9'!J9:J34))+(SUMIF('Detailed exp partner 10'!H9:H34,"=wp15",'Detailed exp partner 10'!J9:J34))+(SUMIF('Detailed exp partner 11'!H9:H34,"=wp15",'Detailed exp partner 11'!J9:J34))</f>
        <v>0</v>
      </c>
      <c r="C23" s="105">
        <f>(SUMIF('Detailed exp project leader'!H36:H55,"=wp15",'Detailed exp project leader'!J36:J55))+(SUMIF('Detailed exp partner 2'!H36:H55,"=wp15",'Detailed exp partner 2'!J36:J55))+(SUMIF('Detailed exp partner 3'!H36:H55,"=wp15",'Detailed exp partner 3'!J36:J55))+(SUMIF('Detailed exp partner 4'!H36:H55,"=wp15",'Detailed exp partner 4'!J36:J55))+(SUMIF('Detailed exp partner 5'!H36:H55,"=wp15",'Detailed exp partner 5'!J36:J55))+(SUMIF('Detailed exp partner 6'!H36:H55,"=wp15",'Detailed exp partner 6'!J36:J55))+(SUMIF('Detailed exp partner 7'!H36:H55,"=wp15",'Detailed exp partner 7'!J36:J55))+(SUMIF('Detailed exp partner 8'!H36:H55,"=wp15",'Detailed exp partner 8'!J36:J55))+(SUMIF('Detailed exp partner 9'!H36:H55,"=wp15",'Detailed exp partner 9'!J36:J55))+(SUMIF('Detailed exp partner 10'!H36:H55,"=wp15",'Detailed exp partner 10'!J36:J55))+(SUMIF('Detailed exp partner 11'!H36:H55,"=wp15",'Detailed exp partner 11'!J36:J55))</f>
        <v>0</v>
      </c>
      <c r="D23" s="105">
        <f>(SUMIF('Detailed exp project leader'!H57:H86,"=wp15",'Detailed exp project leader'!J57:J86))+(SUMIF('Detailed exp partner 2'!H57:H86,"=wp15",'Detailed exp partner 2'!J57:J86))+(SUMIF('Detailed exp partner 3'!H57:H86,"=wp15",'Detailed exp partner 3'!J57:J86))+(SUMIF('Detailed exp partner 4'!H57:H86,"=wp15",'Detailed exp partner 4'!J57:J86))+(SUMIF('Detailed exp partner 5'!H57:H86,"=wp15",'Detailed exp partner 5'!J57:J86))+(SUMIF('Detailed exp partner 6'!H57:H86,"=wp15",'Detailed exp partner 6'!J57:J86))+(SUMIF('Detailed exp partner 7'!H57:H86,"=wp15",'Detailed exp partner 7'!J57:J86))+(SUMIF('Detailed exp partner 8'!H57:H86,"=wp15",'Detailed exp partner 8'!J57:J86))+(SUMIF('Detailed exp partner 9'!H57:H86,"=wp15",'Detailed exp partner 9'!J57:J86))+(SUMIF('Detailed exp partner 10'!H57:H86,"=wp15",'Detailed exp partner 10'!J57:J86))+(SUMIF('Detailed exp partner 11'!H57:H86,"=wp15",'Detailed exp partner 11'!J57:J86))</f>
        <v>0</v>
      </c>
      <c r="E23" s="105">
        <f>(SUMIF('Detailed exp project leader'!H89:H151,"=wp15",'Detailed exp project leader'!J89:J151))+(SUMIF('Detailed exp partner 2'!H89:H151,"=wp15",'Detailed exp partner 2'!J89:J151))+(SUMIF('Detailed exp partner 3'!H89:H151,"=wp15",'Detailed exp partner 3'!J89:J151))+(SUMIF('Detailed exp partner 4'!H89:H151,"=wp15",'Detailed exp partner 4'!J89:J151))+(SUMIF('Detailed exp partner 5'!H89:H151,"=wp15",'Detailed exp partner 5'!J89:J151))+(SUMIF('Detailed exp partner 6'!H89:H151,"=wp15",'Detailed exp partner 6'!J89:J151))+(SUMIF('Detailed exp partner 7'!H89:H151,"=wp15",'Detailed exp partner 7'!J89:J151))+(SUMIF('Detailed exp partner 8'!H89:H151,"=wp15",'Detailed exp partner 8'!J89:J151))+(SUMIF('Detailed exp partner 9'!H89:H151,"=wp15",'Detailed exp partner 9'!J89:J151))+(SUMIF('Detailed exp partner 10'!H89:H151,"=wp15",'Detailed exp partner 10'!J89:J151))+(SUMIF('Detailed exp partner 11'!H89:H151,"=wp15",'Detailed exp partner 11'!J89:J151))</f>
        <v>0</v>
      </c>
      <c r="F23" s="205">
        <f>IF(B23+C23+D23+E23&gt;0,'1 Consolidated Summary  Budget'!$I$25/$B$3,0)</f>
        <v>0</v>
      </c>
      <c r="G23" s="106">
        <f t="shared" si="0"/>
        <v>0</v>
      </c>
    </row>
    <row r="24" spans="1:7" ht="12.75" x14ac:dyDescent="0.2">
      <c r="A24" s="84" t="s">
        <v>50</v>
      </c>
      <c r="B24" s="104">
        <f>(SUMIF('Detailed exp project leader'!H9:H34,"=wp16",'Detailed exp project leader'!J9:J34))+(SUMIF('Detailed exp partner 2'!H9:H34,"=wp16",'Detailed exp partner 2'!J9:J34))+(SUMIF('Detailed exp partner 3'!H9:H34,"=wp16",'Detailed exp partner 3'!J9:J34))+(SUMIF('Detailed exp partner 4'!H9:H34,"=wp16",'Detailed exp partner 4'!J9:J34))+(SUMIF('Detailed exp partner 5'!H9:H34,"=wp16",'Detailed exp partner 5'!J9:J34))+(SUMIF('Detailed exp partner 6'!H9:H34,"=wp16",'Detailed exp partner 6'!J9:J34))+(SUMIF('Detailed exp partner 7'!H9:H34,"=wp16",'Detailed exp partner 7'!J9:J34))+(SUMIF('Detailed exp partner 8'!H9:H34,"=wp16",'Detailed exp partner 8'!J9:J34))+(SUMIF('Detailed exp partner 9'!H9:H34,"=wp16",'Detailed exp partner 9'!J9:J34))+(SUMIF('Detailed exp partner 10'!H9:H34,"=wp16",'Detailed exp partner 10'!J9:J34))+(SUMIF('Detailed exp partner 11'!H9:H34,"=wp16",'Detailed exp partner 11'!J9:J34))</f>
        <v>0</v>
      </c>
      <c r="C24" s="105">
        <f>(SUMIF('Detailed exp project leader'!H36:H55,"=wp16",'Detailed exp project leader'!J36:J55))+(SUMIF('Detailed exp partner 2'!H36:H55,"=wp16",'Detailed exp partner 2'!J36:J55))+(SUMIF('Detailed exp partner 3'!H36:H55,"=wp16",'Detailed exp partner 3'!J36:J55))+(SUMIF('Detailed exp partner 4'!H36:H55,"=wp16",'Detailed exp partner 4'!J36:J55))+(SUMIF('Detailed exp partner 5'!H36:H55,"=wp16",'Detailed exp partner 5'!J36:J55))+(SUMIF('Detailed exp partner 6'!H36:H55,"=wp16",'Detailed exp partner 6'!J36:J55))+(SUMIF('Detailed exp partner 7'!H36:H55,"=wp16",'Detailed exp partner 7'!J36:J55))+(SUMIF('Detailed exp partner 8'!H36:H55,"=wp16",'Detailed exp partner 8'!J36:J55))+(SUMIF('Detailed exp partner 9'!H36:H55,"=wp16",'Detailed exp partner 9'!J36:J55))+(SUMIF('Detailed exp partner 10'!H36:H55,"=wp16",'Detailed exp partner 10'!J36:J55))+(SUMIF('Detailed exp partner 11'!H36:H55,"=wp16",'Detailed exp partner 11'!J36:J55))</f>
        <v>0</v>
      </c>
      <c r="D24" s="105">
        <f>(SUMIF('Detailed exp project leader'!H57:H86,"=wp16",'Detailed exp project leader'!J57:J86))+(SUMIF('Detailed exp partner 2'!H57:H86,"=wp16",'Detailed exp partner 2'!J57:J86))+(SUMIF('Detailed exp partner 3'!H57:H86,"=wp16",'Detailed exp partner 3'!J57:J86))+(SUMIF('Detailed exp partner 4'!H57:H86,"=wp16",'Detailed exp partner 4'!J57:J86))+(SUMIF('Detailed exp partner 5'!H57:H86,"=wp16",'Detailed exp partner 5'!J57:J86))+(SUMIF('Detailed exp partner 6'!H57:H86,"=wp16",'Detailed exp partner 6'!J57:J86))+(SUMIF('Detailed exp partner 7'!H57:H86,"=wp16",'Detailed exp partner 7'!J57:J86))+(SUMIF('Detailed exp partner 8'!H57:H86,"=wp16",'Detailed exp partner 8'!J57:J86))+(SUMIF('Detailed exp partner 9'!H57:H86,"=wp16",'Detailed exp partner 9'!J57:J86))+(SUMIF('Detailed exp partner 10'!H57:H86,"=wp16",'Detailed exp partner 10'!J57:J86))+(SUMIF('Detailed exp partner 11'!H57:H86,"=wp16",'Detailed exp partner 11'!J57:J86))</f>
        <v>0</v>
      </c>
      <c r="E24" s="105">
        <f>(SUMIF('Detailed exp project leader'!H89:H151,"=wp16",'Detailed exp project leader'!J89:J151))+(SUMIF('Detailed exp partner 2'!H89:H151,"=wp16",'Detailed exp partner 2'!J89:J151))+(SUMIF('Detailed exp partner 3'!H89:H151,"=wp16",'Detailed exp partner 3'!J89:J151))+(SUMIF('Detailed exp partner 4'!H89:H151,"=wp16",'Detailed exp partner 4'!J89:J151))+(SUMIF('Detailed exp partner 5'!H89:H151,"=wp16",'Detailed exp partner 5'!J89:J151))+(SUMIF('Detailed exp partner 6'!H89:H151,"=wp16",'Detailed exp partner 6'!J89:J151))+(SUMIF('Detailed exp partner 7'!H89:H151,"=wp16",'Detailed exp partner 7'!J89:J151))+(SUMIF('Detailed exp partner 8'!H89:H151,"=wp16",'Detailed exp partner 8'!J89:J151))+(SUMIF('Detailed exp partner 9'!H89:H151,"=wp16",'Detailed exp partner 9'!J89:J151))+(SUMIF('Detailed exp partner 10'!H89:H151,"=wp16",'Detailed exp partner 10'!J89:J151))+(SUMIF('Detailed exp partner 11'!H89:H151,"=wp16",'Detailed exp partner 11'!J89:J151))</f>
        <v>0</v>
      </c>
      <c r="F24" s="205">
        <f>IF(B24+C24+D24+E24&gt;0,'1 Consolidated Summary  Budget'!$I$25/$B$3,0)</f>
        <v>0</v>
      </c>
      <c r="G24" s="106">
        <f t="shared" si="0"/>
        <v>0</v>
      </c>
    </row>
    <row r="25" spans="1:7" ht="12.75" x14ac:dyDescent="0.2">
      <c r="A25" s="84" t="s">
        <v>51</v>
      </c>
      <c r="B25" s="104">
        <f>(SUMIF('Detailed exp project leader'!H9:H34,"=wp17",'Detailed exp project leader'!J9:J34))+(SUMIF('Detailed exp partner 2'!H9:H34,"=wp17",'Detailed exp partner 2'!J9:J34))+(SUMIF('Detailed exp partner 3'!H9:H34,"=wp17",'Detailed exp partner 3'!J9:J34))+(SUMIF('Detailed exp partner 4'!H9:H34,"=wp17",'Detailed exp partner 4'!J9:J34))+(SUMIF('Detailed exp partner 5'!H9:H34,"=wp17",'Detailed exp partner 5'!J9:J34))+(SUMIF('Detailed exp partner 6'!H9:H34,"=wp17",'Detailed exp partner 6'!J9:J34))+(SUMIF('Detailed exp partner 7'!H9:H34,"=wp17",'Detailed exp partner 7'!J9:J34))+(SUMIF('Detailed exp partner 8'!H9:H34,"=wp17",'Detailed exp partner 8'!J9:J34))+(SUMIF('Detailed exp partner 9'!H9:H34,"=wp17",'Detailed exp partner 9'!J9:J34))+(SUMIF('Detailed exp partner 10'!H9:H34,"=wp17",'Detailed exp partner 10'!J9:J34))+(SUMIF('Detailed exp partner 11'!H9:H34,"=wp17",'Detailed exp partner 11'!J9:J34))</f>
        <v>0</v>
      </c>
      <c r="C25" s="105">
        <f>(SUMIF('Detailed exp project leader'!H36:H55,"=wp17",'Detailed exp project leader'!J36:J55))+(SUMIF('Detailed exp partner 2'!H36:H55,"=wp17",'Detailed exp partner 2'!J36:J55))+(SUMIF('Detailed exp partner 3'!H36:H55,"=wp17",'Detailed exp partner 3'!J36:J55))+(SUMIF('Detailed exp partner 4'!H36:H55,"=wp17",'Detailed exp partner 4'!J36:J55))+(SUMIF('Detailed exp partner 5'!H36:H55,"=wp17",'Detailed exp partner 5'!J36:J55))+(SUMIF('Detailed exp partner 6'!H36:H55,"=wp17",'Detailed exp partner 6'!J36:J55))+(SUMIF('Detailed exp partner 7'!H36:H55,"=wp17",'Detailed exp partner 7'!J36:J55))+(SUMIF('Detailed exp partner 8'!H36:H55,"=wp17",'Detailed exp partner 8'!J36:J55))+(SUMIF('Detailed exp partner 9'!H36:H55,"=wp17",'Detailed exp partner 9'!J36:J55))+(SUMIF('Detailed exp partner 10'!H36:H55,"=wp17",'Detailed exp partner 10'!J36:J55))+(SUMIF('Detailed exp partner 11'!H36:H55,"=wp17",'Detailed exp partner 11'!J36:J55))</f>
        <v>0</v>
      </c>
      <c r="D25" s="105">
        <f>(SUMIF('Detailed exp project leader'!H57:H86,"=wp17",'Detailed exp project leader'!J57:J86))+(SUMIF('Detailed exp partner 2'!H57:H86,"=wp17",'Detailed exp partner 2'!J57:J86))+(SUMIF('Detailed exp partner 3'!H57:H86,"=wp17",'Detailed exp partner 3'!J57:J86))+(SUMIF('Detailed exp partner 4'!H57:H86,"=wp17",'Detailed exp partner 4'!J57:J86))+(SUMIF('Detailed exp partner 5'!H57:H86,"=wp17",'Detailed exp partner 5'!J57:J86))+(SUMIF('Detailed exp partner 6'!H57:H86,"=wp17",'Detailed exp partner 6'!J57:J86))+(SUMIF('Detailed exp partner 7'!H57:H86,"=wp17",'Detailed exp partner 7'!J57:J86))+(SUMIF('Detailed exp partner 8'!H57:H86,"=wp17",'Detailed exp partner 8'!J57:J86))+(SUMIF('Detailed exp partner 9'!H57:H86,"=wp17",'Detailed exp partner 9'!J57:J86))+(SUMIF('Detailed exp partner 10'!H57:H86,"=wp17",'Detailed exp partner 10'!J57:J86))+(SUMIF('Detailed exp partner 11'!H57:H86,"=wp17",'Detailed exp partner 11'!J57:J86))</f>
        <v>0</v>
      </c>
      <c r="E25" s="105">
        <f>(SUMIF('Detailed exp project leader'!H89:H151,"=wp17",'Detailed exp project leader'!J89:J151))+(SUMIF('Detailed exp partner 2'!H89:H151,"=wp17",'Detailed exp partner 2'!J89:J151))+(SUMIF('Detailed exp partner 3'!H89:H151,"=wp17",'Detailed exp partner 3'!J89:J151))+(SUMIF('Detailed exp partner 4'!H89:H151,"=wp17",'Detailed exp partner 4'!J89:J151))+(SUMIF('Detailed exp partner 5'!H89:H151,"=wp17",'Detailed exp partner 5'!J89:J151))+(SUMIF('Detailed exp partner 6'!H89:H151,"=wp17",'Detailed exp partner 6'!J89:J151))+(SUMIF('Detailed exp partner 7'!H89:H151,"=wp17",'Detailed exp partner 7'!J89:J151))+(SUMIF('Detailed exp partner 8'!H89:H151,"=wp17",'Detailed exp partner 8'!J89:J151))+(SUMIF('Detailed exp partner 9'!H89:H151,"=wp17",'Detailed exp partner 9'!J89:J151))+(SUMIF('Detailed exp partner 10'!H89:H151,"=wp17",'Detailed exp partner 10'!J89:J151))+(SUMIF('Detailed exp partner 11'!H89:H151,"=wp17",'Detailed exp partner 11'!J89:J151))</f>
        <v>0</v>
      </c>
      <c r="F25" s="205">
        <f>IF(B25+C25+D25+E25&gt;0,'1 Consolidated Summary  Budget'!$I$25/$B$3,0)</f>
        <v>0</v>
      </c>
      <c r="G25" s="106">
        <f t="shared" si="0"/>
        <v>0</v>
      </c>
    </row>
    <row r="26" spans="1:7" ht="12.75" x14ac:dyDescent="0.2">
      <c r="A26" s="84" t="s">
        <v>52</v>
      </c>
      <c r="B26" s="104">
        <f>(SUMIF('Detailed exp project leader'!H9:H34,"=wp18",'Detailed exp project leader'!J9:J34))+(SUMIF('Detailed exp partner 2'!H9:H34,"=wp18",'Detailed exp partner 2'!J9:J34))+(SUMIF('Detailed exp partner 3'!H9:H34,"=wp18",'Detailed exp partner 3'!J9:J34))+(SUMIF('Detailed exp partner 4'!H9:H34,"=wp18",'Detailed exp partner 4'!J9:J34))+(SUMIF('Detailed exp partner 5'!H9:H34,"=wp18",'Detailed exp partner 5'!J9:J34))+(SUMIF('Detailed exp partner 6'!H9:H34,"=wp18",'Detailed exp partner 6'!J9:J34))+(SUMIF('Detailed exp partner 7'!H9:H34,"=wp18",'Detailed exp partner 7'!J9:J34))+(SUMIF('Detailed exp partner 8'!H9:H34,"=wp18",'Detailed exp partner 8'!J9:J34))+(SUMIF('Detailed exp partner 9'!H9:H34,"=wp18",'Detailed exp partner 9'!J9:J34))+(SUMIF('Detailed exp partner 10'!H9:H34,"=wp18",'Detailed exp partner 10'!J9:J34))+(SUMIF('Detailed exp partner 11'!H9:H34,"=wp18",'Detailed exp partner 11'!J9:J34))</f>
        <v>0</v>
      </c>
      <c r="C26" s="105">
        <f>(SUMIF('Detailed exp project leader'!H36:H55,"=wp18",'Detailed exp project leader'!J36:J55))+(SUMIF('Detailed exp partner 2'!H36:H55,"=wp18",'Detailed exp partner 2'!J36:J55))+(SUMIF('Detailed exp partner 3'!H36:H55,"=wp18",'Detailed exp partner 3'!J36:J55))+(SUMIF('Detailed exp partner 4'!H36:H55,"=wp18",'Detailed exp partner 4'!J36:J55))+(SUMIF('Detailed exp partner 5'!H36:H55,"=wp18",'Detailed exp partner 5'!J36:J55))+(SUMIF('Detailed exp partner 6'!H36:H55,"=wp18",'Detailed exp partner 6'!J36:J55))+(SUMIF('Detailed exp partner 7'!H36:H55,"=wp18",'Detailed exp partner 7'!J36:J55))+(SUMIF('Detailed exp partner 8'!H36:H55,"=wp18",'Detailed exp partner 8'!J36:J55))+(SUMIF('Detailed exp partner 9'!H36:H55,"=wp18",'Detailed exp partner 9'!J36:J55))+(SUMIF('Detailed exp partner 10'!H36:H55,"=wp18",'Detailed exp partner 10'!J36:J55))+(SUMIF('Detailed exp partner 11'!H36:H55,"=wp18",'Detailed exp partner 11'!J36:J55))</f>
        <v>0</v>
      </c>
      <c r="D26" s="105">
        <f>(SUMIF('Detailed exp project leader'!H57:H86,"=wp18",'Detailed exp project leader'!J57:J86))+(SUMIF('Detailed exp partner 2'!H57:H86,"=wp18",'Detailed exp partner 2'!J57:J86))+(SUMIF('Detailed exp partner 3'!H57:H86,"=wp18",'Detailed exp partner 3'!J57:J86))+(SUMIF('Detailed exp partner 4'!H57:H86,"=wp18",'Detailed exp partner 4'!J57:J86))+(SUMIF('Detailed exp partner 5'!H57:H86,"=wp18",'Detailed exp partner 5'!J57:J86))+(SUMIF('Detailed exp partner 6'!H57:H86,"=wp18",'Detailed exp partner 6'!J57:J86))+(SUMIF('Detailed exp partner 7'!H57:H86,"=wp18",'Detailed exp partner 7'!J57:J86))+(SUMIF('Detailed exp partner 8'!H57:H86,"=wp18",'Detailed exp partner 8'!J57:J86))+(SUMIF('Detailed exp partner 9'!H57:H86,"=wp18",'Detailed exp partner 9'!J57:J86))+(SUMIF('Detailed exp partner 10'!H57:H86,"=wp18",'Detailed exp partner 10'!J57:J86))+(SUMIF('Detailed exp partner 11'!H57:H86,"=wp18",'Detailed exp partner 11'!J57:J86))</f>
        <v>0</v>
      </c>
      <c r="E26" s="105">
        <f>(SUMIF('Detailed exp project leader'!H89:H151,"=wp18",'Detailed exp project leader'!J89:J151))+(SUMIF('Detailed exp partner 2'!H89:H151,"=wp18",'Detailed exp partner 2'!J89:J151))+(SUMIF('Detailed exp partner 3'!H89:H151,"=wp18",'Detailed exp partner 3'!J89:J151))+(SUMIF('Detailed exp partner 4'!H89:H151,"=wp18",'Detailed exp partner 4'!J89:J151))+(SUMIF('Detailed exp partner 5'!H89:H151,"=wp18",'Detailed exp partner 5'!J89:J151))+(SUMIF('Detailed exp partner 6'!H89:H151,"=wp18",'Detailed exp partner 6'!J89:J151))+(SUMIF('Detailed exp partner 7'!H89:H151,"=wp18",'Detailed exp partner 7'!J89:J151))+(SUMIF('Detailed exp partner 8'!H89:H151,"=wp18",'Detailed exp partner 8'!J89:J151))+(SUMIF('Detailed exp partner 9'!H89:H151,"=wp18",'Detailed exp partner 9'!J89:J151))+(SUMIF('Detailed exp partner 10'!H89:H151,"=wp18",'Detailed exp partner 10'!J89:J151))+(SUMIF('Detailed exp partner 11'!H89:H151,"=wp18",'Detailed exp partner 11'!J89:J151))</f>
        <v>0</v>
      </c>
      <c r="F26" s="205">
        <f>IF(B26+C26+D26+E26&gt;0,'1 Consolidated Summary  Budget'!$I$25/$B$3,0)</f>
        <v>0</v>
      </c>
      <c r="G26" s="106">
        <f t="shared" si="0"/>
        <v>0</v>
      </c>
    </row>
    <row r="27" spans="1:7" ht="12.75" x14ac:dyDescent="0.2">
      <c r="A27" s="84" t="s">
        <v>53</v>
      </c>
      <c r="B27" s="104">
        <f>(SUMIF('Detailed exp project leader'!H9:H34,"=wp19",'Detailed exp project leader'!J9:J34))+(SUMIF('Detailed exp partner 2'!H9:H34,"=wp19",'Detailed exp partner 2'!J9:J34))+(SUMIF('Detailed exp partner 3'!H9:H34,"=wp19",'Detailed exp partner 3'!J9:J34))+(SUMIF('Detailed exp partner 4'!H9:H34,"=wp19",'Detailed exp partner 4'!J9:J34))+(SUMIF('Detailed exp partner 5'!H9:H34,"=wp19",'Detailed exp partner 5'!J9:J34))+(SUMIF('Detailed exp partner 6'!H9:H34,"=wp19",'Detailed exp partner 6'!J9:J34))+(SUMIF('Detailed exp partner 7'!H9:H34,"=wp19",'Detailed exp partner 7'!J9:J34))+(SUMIF('Detailed exp partner 8'!H9:H34,"=wp19",'Detailed exp partner 8'!J9:J34))+(SUMIF('Detailed exp partner 9'!H9:H34,"=wp19",'Detailed exp partner 9'!J9:J34))+(SUMIF('Detailed exp partner 10'!H9:H34,"=wp19",'Detailed exp partner 10'!J9:J34))+(SUMIF('Detailed exp partner 11'!H9:H34,"=wp19",'Detailed exp partner 11'!J9:J34))</f>
        <v>0</v>
      </c>
      <c r="C27" s="105">
        <f>(SUMIF('Detailed exp project leader'!H36:H55,"=wp19",'Detailed exp project leader'!J36:J55))+(SUMIF('Detailed exp partner 2'!H36:H55,"=wp19",'Detailed exp partner 2'!J36:J55))+(SUMIF('Detailed exp partner 3'!H36:H55,"=wp19",'Detailed exp partner 3'!J36:J55))+(SUMIF('Detailed exp partner 4'!H36:H55,"=wp19",'Detailed exp partner 4'!J36:J55))+(SUMIF('Detailed exp partner 5'!H36:H55,"=wp19",'Detailed exp partner 5'!J36:J55))+(SUMIF('Detailed exp partner 6'!H36:H55,"=wp19",'Detailed exp partner 6'!J36:J55))+(SUMIF('Detailed exp partner 7'!H36:H55,"=wp19",'Detailed exp partner 7'!J36:J55))+(SUMIF('Detailed exp partner 8'!H36:H55,"=wp19",'Detailed exp partner 8'!J36:J55))+(SUMIF('Detailed exp partner 9'!H36:H55,"=wp19",'Detailed exp partner 9'!J36:J55))+(SUMIF('Detailed exp partner 10'!H36:H55,"=wp19",'Detailed exp partner 10'!J36:J55))+(SUMIF('Detailed exp partner 11'!H36:H55,"=wp19",'Detailed exp partner 11'!J36:J55))</f>
        <v>0</v>
      </c>
      <c r="D27" s="105">
        <f>(SUMIF('Detailed exp project leader'!H57:H86,"=wp19",'Detailed exp project leader'!J57:J86))+(SUMIF('Detailed exp partner 2'!H57:H86,"=wp19",'Detailed exp partner 2'!J57:J86))+(SUMIF('Detailed exp partner 3'!H57:H86,"=wp19",'Detailed exp partner 3'!J57:J86))+(SUMIF('Detailed exp partner 4'!H57:H86,"=wp19",'Detailed exp partner 4'!J57:J86))+(SUMIF('Detailed exp partner 5'!H57:H86,"=wp19",'Detailed exp partner 5'!J57:J86))+(SUMIF('Detailed exp partner 6'!H57:H86,"=wp19",'Detailed exp partner 6'!J57:J86))+(SUMIF('Detailed exp partner 7'!H57:H86,"=wp19",'Detailed exp partner 7'!J57:J86))+(SUMIF('Detailed exp partner 8'!H57:H86,"=wp19",'Detailed exp partner 8'!J57:J86))+(SUMIF('Detailed exp partner 9'!H57:H86,"=wp19",'Detailed exp partner 9'!J57:J86))+(SUMIF('Detailed exp partner 10'!H57:H86,"=wp19",'Detailed exp partner 10'!J57:J86))+(SUMIF('Detailed exp partner 11'!H57:H86,"=wp19",'Detailed exp partner 11'!J57:J86))</f>
        <v>0</v>
      </c>
      <c r="E27" s="105">
        <f>(SUMIF('Detailed exp project leader'!H89:H151,"=wp19",'Detailed exp project leader'!J89:J151))+(SUMIF('Detailed exp partner 2'!H89:H151,"=wp19",'Detailed exp partner 2'!J89:J151))+(SUMIF('Detailed exp partner 3'!H89:H151,"=wp19",'Detailed exp partner 3'!J89:J151))+(SUMIF('Detailed exp partner 4'!H89:H151,"=wp19",'Detailed exp partner 4'!J89:J151))+(SUMIF('Detailed exp partner 5'!H89:H151,"=wp19",'Detailed exp partner 5'!J89:J151))+(SUMIF('Detailed exp partner 6'!H89:H151,"=wp19",'Detailed exp partner 6'!J89:J151))+(SUMIF('Detailed exp partner 7'!H89:H151,"=wp19",'Detailed exp partner 7'!J89:J151))+(SUMIF('Detailed exp partner 8'!H89:H151,"=wp19",'Detailed exp partner 8'!J89:J151))+(SUMIF('Detailed exp partner 9'!H89:H151,"=wp19",'Detailed exp partner 9'!J89:J151))+(SUMIF('Detailed exp partner 10'!H89:H151,"=wp19",'Detailed exp partner 10'!J89:J151))+(SUMIF('Detailed exp partner 11'!H89:H151,"=wp19",'Detailed exp partner 11'!J89:J151))</f>
        <v>0</v>
      </c>
      <c r="F27" s="205">
        <f>IF(B27+C27+D27+E27&gt;0,'1 Consolidated Summary  Budget'!$I$25/$B$3,0)</f>
        <v>0</v>
      </c>
      <c r="G27" s="106">
        <f t="shared" si="0"/>
        <v>0</v>
      </c>
    </row>
    <row r="28" spans="1:7" ht="12.75" x14ac:dyDescent="0.2">
      <c r="A28" s="84" t="s">
        <v>54</v>
      </c>
      <c r="B28" s="104">
        <f>(SUMIF('Detailed exp project leader'!H9:H34,"=wp20",'Detailed exp project leader'!J9:J34))+(SUMIF('Detailed exp partner 2'!H9:H34,"=wp20",'Detailed exp partner 2'!J9:J34))+(SUMIF('Detailed exp partner 3'!H9:H34,"=wp20",'Detailed exp partner 3'!J9:J34))+(SUMIF('Detailed exp partner 4'!H9:H34,"=wp20",'Detailed exp partner 4'!J9:J34))+(SUMIF('Detailed exp partner 5'!H9:H34,"=wp20",'Detailed exp partner 5'!J9:J34))+(SUMIF('Detailed exp partner 6'!H9:H34,"=wp20",'Detailed exp partner 6'!J9:J34))+(SUMIF('Detailed exp partner 7'!H9:H34,"=wp20",'Detailed exp partner 7'!J9:J34))+(SUMIF('Detailed exp partner 8'!H9:H34,"=wp20",'Detailed exp partner 8'!J9:J34))+(SUMIF('Detailed exp partner 9'!H9:H34,"=wp20",'Detailed exp partner 9'!J9:J34))+(SUMIF('Detailed exp partner 10'!H9:H34,"=wp20",'Detailed exp partner 10'!J9:J34))+(SUMIF('Detailed exp partner 11'!H9:H34,"=wp20",'Detailed exp partner 11'!J9:J34))</f>
        <v>0</v>
      </c>
      <c r="C28" s="105">
        <f>(SUMIF('Detailed exp project leader'!H36:H55,"=wp20",'Detailed exp project leader'!J36:J55))+(SUMIF('Detailed exp partner 2'!H36:H55,"=wp20",'Detailed exp partner 2'!J36:J55))+(SUMIF('Detailed exp partner 3'!H36:H55,"=wp20",'Detailed exp partner 3'!J36:J55))+(SUMIF('Detailed exp partner 4'!H36:H55,"=wp20",'Detailed exp partner 4'!J36:J55))+(SUMIF('Detailed exp partner 5'!H36:H55,"=wp20",'Detailed exp partner 5'!J36:J55))+(SUMIF('Detailed exp partner 6'!H36:H55,"=wp20",'Detailed exp partner 6'!J36:J55))+(SUMIF('Detailed exp partner 7'!H36:H55,"=wp20",'Detailed exp partner 7'!J36:J55))+(SUMIF('Detailed exp partner 8'!H36:H55,"=wp20",'Detailed exp partner 8'!J36:J55))+(SUMIF('Detailed exp partner 9'!H36:H55,"=wp20",'Detailed exp partner 9'!J36:J55))+(SUMIF('Detailed exp partner 10'!H36:H55,"=wp20",'Detailed exp partner 10'!J36:J55))+(SUMIF('Detailed exp partner 11'!H36:H55,"=wp20",'Detailed exp partner 11'!J36:J55))</f>
        <v>0</v>
      </c>
      <c r="D28" s="105">
        <f>(SUMIF('Detailed exp project leader'!H57:H86,"=wp20",'Detailed exp project leader'!J57:J86))+(SUMIF('Detailed exp partner 2'!H57:H86,"=wp20",'Detailed exp partner 2'!J57:J86))+(SUMIF('Detailed exp partner 3'!H57:H86,"=wp20",'Detailed exp partner 3'!J57:J86))+(SUMIF('Detailed exp partner 4'!H57:H86,"=wp20",'Detailed exp partner 4'!J57:J86))+(SUMIF('Detailed exp partner 5'!H57:H86,"=wp20",'Detailed exp partner 5'!J57:J86))+(SUMIF('Detailed exp partner 6'!H57:H86,"=wp20",'Detailed exp partner 6'!J57:J86))+(SUMIF('Detailed exp partner 7'!H57:H86,"=wp20",'Detailed exp partner 7'!J57:J86))+(SUMIF('Detailed exp partner 8'!H57:H86,"=wp20",'Detailed exp partner 8'!J57:J86))+(SUMIF('Detailed exp partner 9'!H57:H86,"=wp20",'Detailed exp partner 9'!J57:J86))+(SUMIF('Detailed exp partner 10'!H57:H86,"=wp20",'Detailed exp partner 10'!J57:J86))+(SUMIF('Detailed exp partner 11'!H57:H86,"=wp20",'Detailed exp partner 11'!J57:J86))</f>
        <v>0</v>
      </c>
      <c r="E28" s="105">
        <f>(SUMIF('Detailed exp project leader'!H89:H151,"=wp20",'Detailed exp project leader'!J89:J151))+(SUMIF('Detailed exp partner 2'!H89:H151,"=wp20",'Detailed exp partner 2'!J89:J151))+(SUMIF('Detailed exp partner 3'!H89:H151,"=wp20",'Detailed exp partner 3'!J89:J151))+(SUMIF('Detailed exp partner 4'!H89:H151,"=wp20",'Detailed exp partner 4'!J89:J151))+(SUMIF('Detailed exp partner 5'!H89:H151,"=wp20",'Detailed exp partner 5'!J89:J151))+(SUMIF('Detailed exp partner 6'!H89:H151,"=wp20",'Detailed exp partner 6'!J89:J151))+(SUMIF('Detailed exp partner 7'!H89:H151,"=wp20",'Detailed exp partner 7'!J89:J151))+(SUMIF('Detailed exp partner 8'!H89:H151,"=wp20",'Detailed exp partner 8'!J89:J151))+(SUMIF('Detailed exp partner 9'!H89:H151,"=wp20",'Detailed exp partner 9'!J89:J151))+(SUMIF('Detailed exp partner 10'!H89:H151,"=wp20",'Detailed exp partner 10'!J89:J151))+(SUMIF('Detailed exp partner 11'!H89:H151,"=wp20",'Detailed exp partner 11'!J89:J151))</f>
        <v>0</v>
      </c>
      <c r="F28" s="205">
        <f>IF(B28+C28+D28+E28&gt;0,'1 Consolidated Summary  Budget'!$I$25/$B$3,0)</f>
        <v>0</v>
      </c>
      <c r="G28" s="106">
        <f t="shared" si="0"/>
        <v>0</v>
      </c>
    </row>
    <row r="29" spans="1:7" ht="12.75" x14ac:dyDescent="0.2">
      <c r="A29" s="84" t="s">
        <v>55</v>
      </c>
      <c r="B29" s="104">
        <f>(SUMIF('Detailed exp project leader'!H9:H34,"=wp21",'Detailed exp project leader'!J9:J34))+(SUMIF('Detailed exp partner 2'!H9:H34,"=wp21",'Detailed exp partner 2'!J9:J34))+(SUMIF('Detailed exp partner 3'!H9:H34,"=wp21",'Detailed exp partner 3'!J9:J34))+(SUMIF('Detailed exp partner 4'!H9:H34,"=wp21",'Detailed exp partner 4'!J9:J34))+(SUMIF('Detailed exp partner 5'!H9:H34,"=wp21",'Detailed exp partner 5'!J9:J34))+(SUMIF('Detailed exp partner 6'!H9:H34,"=wp21",'Detailed exp partner 6'!J9:J34))+(SUMIF('Detailed exp partner 7'!H9:H34,"=wp21",'Detailed exp partner 7'!J9:J34))+(SUMIF('Detailed exp partner 8'!H9:H34,"=wp21",'Detailed exp partner 8'!J9:J34))+(SUMIF('Detailed exp partner 9'!H9:H34,"=wp21",'Detailed exp partner 9'!J9:J34))+(SUMIF('Detailed exp partner 10'!H9:H34,"=wp21",'Detailed exp partner 10'!J9:J34))+(SUMIF('Detailed exp partner 11'!H9:H34,"=wp21",'Detailed exp partner 11'!J9:J34))</f>
        <v>0</v>
      </c>
      <c r="C29" s="105">
        <f>(SUMIF('Detailed exp project leader'!H36:H55,"=wp21",'Detailed exp project leader'!J36:J55))+(SUMIF('Detailed exp partner 2'!H36:H55,"=wp21",'Detailed exp partner 2'!J36:J55))+(SUMIF('Detailed exp partner 3'!H36:H55,"=wp21",'Detailed exp partner 3'!J36:J55))+(SUMIF('Detailed exp partner 4'!H36:H55,"=wp21",'Detailed exp partner 4'!J36:J55))+(SUMIF('Detailed exp partner 5'!H36:H55,"=wp21",'Detailed exp partner 5'!J36:J55))+(SUMIF('Detailed exp partner 6'!H36:H55,"=wp21",'Detailed exp partner 6'!J36:J55))+(SUMIF('Detailed exp partner 7'!H36:H55,"=wp21",'Detailed exp partner 7'!J36:J55))+(SUMIF('Detailed exp partner 8'!H36:H55,"=wp21",'Detailed exp partner 8'!J36:J55))+(SUMIF('Detailed exp partner 9'!H36:H55,"=wp21",'Detailed exp partner 9'!J36:J55))+(SUMIF('Detailed exp partner 10'!H36:H55,"=wp21",'Detailed exp partner 10'!J36:J55))+(SUMIF('Detailed exp partner 11'!H36:H55,"=wp21",'Detailed exp partner 11'!J36:J55))</f>
        <v>0</v>
      </c>
      <c r="D29" s="105">
        <f ca="1">(SUMIF('Detailed exp project leader'!H57:H89,"=wp21",'Detailed exp project leader'!J57:J86))+(SUMIF('Detailed exp partner 2'!H57:H89,"=wp21",'Detailed exp partner 2'!J57:J86))+(SUMIF('Detailed exp partner 3'!H57:H89,"=wp21",'Detailed exp partner 3'!J57:J86))+(SUMIF('Detailed exp partner 4'!H57:H89,"=wp21",'Detailed exp partner 4'!J57:J86))+(SUMIF('Detailed exp partner 5'!H57:H89,"=wp21",'Detailed exp partner 5'!J57:J86))+(SUMIF('Detailed exp partner 6'!H57:H89,"=wp21",'Detailed exp partner 6'!J57:J86))+(SUMIF('Detailed exp partner 7'!H57:H89,"=wp21",'Detailed exp partner 7'!J57:J86))+(SUMIF('Detailed exp partner 8'!H57:H89,"=wp21",'Detailed exp partner 8'!J57:J86))+(SUMIF('Detailed exp partner 9'!H57:H89,"=wp21",'Detailed exp partner 9'!J57:J86))+(SUMIF('Detailed exp partner 10'!H57:H89,"=wp21",'Detailed exp partner 10'!J57:J86))+(SUMIF('Detailed exp partner 11'!H57:H89,"=wp21",'Detailed exp partner 11'!J57:J86))</f>
        <v>0</v>
      </c>
      <c r="E29" s="105">
        <f>(SUMIF('Detailed exp project leader'!H89:H151,"=wp21",'Detailed exp project leader'!J89:J151))+(SUMIF('Detailed exp partner 2'!H89:H151,"=wp21",'Detailed exp partner 2'!J89:J151))+(SUMIF('Detailed exp partner 3'!H89:H151,"=wp21",'Detailed exp partner 3'!J89:J151))+(SUMIF('Detailed exp partner 4'!H89:H151,"=wp21",'Detailed exp partner 4'!J89:J151))+(SUMIF('Detailed exp partner 5'!H89:H151,"=wp21",'Detailed exp partner 5'!J89:J151))+(SUMIF('Detailed exp partner 6'!H89:H151,"=wp21",'Detailed exp partner 6'!J89:J151))+(SUMIF('Detailed exp partner 7'!H89:H151,"=wp21",'Detailed exp partner 7'!J89:J151))+(SUMIF('Detailed exp partner 8'!H89:H151,"=wp21",'Detailed exp partner 8'!J89:J151))+(SUMIF('Detailed exp partner 9'!H89:H151,"=wp21",'Detailed exp partner 9'!J89:J151))+(SUMIF('Detailed exp partner 10'!H89:H151,"=wp21",'Detailed exp partner 10'!J89:J151))+(SUMIF('Detailed exp partner 11'!H89:H151,"=wp21",'Detailed exp partner 11'!J89:J151))</f>
        <v>0</v>
      </c>
      <c r="F29" s="205">
        <f ca="1">IF(B29+C29+D29+E29&gt;0,'1 Consolidated Summary  Budget'!$I$25/$B$3,0)</f>
        <v>0</v>
      </c>
      <c r="G29" s="106">
        <f t="shared" ca="1" si="0"/>
        <v>0</v>
      </c>
    </row>
    <row r="30" spans="1:7" ht="12.75" x14ac:dyDescent="0.2">
      <c r="A30" s="84" t="s">
        <v>56</v>
      </c>
      <c r="B30" s="104">
        <f>(SUMIF('Detailed exp project leader'!H9:H34,"=wp22",'Detailed exp project leader'!J9:J34))+(SUMIF('Detailed exp partner 2'!H9:H34,"=wp22",'Detailed exp partner 2'!J9:J34))+(SUMIF('Detailed exp partner 3'!H9:H34,"=wp22",'Detailed exp partner 3'!J9:J34))+(SUMIF('Detailed exp partner 4'!H9:H34,"=wp22",'Detailed exp partner 4'!J9:J34))+(SUMIF('Detailed exp partner 5'!H9:H34,"=wp22",'Detailed exp partner 5'!J9:J34))+(SUMIF('Detailed exp partner 6'!H9:H34,"=wp22",'Detailed exp partner 6'!J9:J34))+(SUMIF('Detailed exp partner 7'!H9:H34,"=wp22",'Detailed exp partner 7'!J9:J34))+(SUMIF('Detailed exp partner 8'!H9:H34,"=wp22",'Detailed exp partner 8'!J9:J34))+(SUMIF('Detailed exp partner 9'!H9:H34,"=wp22",'Detailed exp partner 9'!J9:J34))+(SUMIF('Detailed exp partner 10'!H9:H34,"=wp22",'Detailed exp partner 10'!J9:J34))+(SUMIF('Detailed exp partner 11'!H9:H34,"=wp22",'Detailed exp partner 11'!J9:J34))</f>
        <v>0</v>
      </c>
      <c r="C30" s="105">
        <f>(SUMIF('Detailed exp project leader'!H36:H55,"=wp22",'Detailed exp project leader'!J36:J55))+(SUMIF('Detailed exp partner 2'!H36:H55,"=wp22",'Detailed exp partner 2'!J36:J55))+(SUMIF('Detailed exp partner 3'!H36:H55,"=wp22",'Detailed exp partner 3'!J36:J55))+(SUMIF('Detailed exp partner 4'!H36:H55,"=wp22",'Detailed exp partner 4'!J36:J55))+(SUMIF('Detailed exp partner 5'!H36:H55,"=wp22",'Detailed exp partner 5'!J36:J55))+(SUMIF('Detailed exp partner 6'!H36:H55,"=wp22",'Detailed exp partner 6'!J36:J55))+(SUMIF('Detailed exp partner 7'!H36:H55,"=wp22",'Detailed exp partner 7'!J36:J55))+(SUMIF('Detailed exp partner 8'!H36:H55,"=wp22",'Detailed exp partner 8'!J36:J55))+(SUMIF('Detailed exp partner 9'!H36:H55,"=wp22",'Detailed exp partner 9'!J36:J55))+(SUMIF('Detailed exp partner 10'!H36:H55,"=wp22",'Detailed exp partner 10'!J36:J55))+(SUMIF('Detailed exp partner 11'!H36:H55,"=wp22",'Detailed exp partner 11'!J36:J55))</f>
        <v>0</v>
      </c>
      <c r="D30" s="105">
        <f ca="1">(SUMIF('Detailed exp project leader'!H57:H89,"=wp22",'Detailed exp project leader'!J57:J86))+(SUMIF('Detailed exp partner 2'!H57:H89,"=wp22",'Detailed exp partner 2'!J57:J86))+(SUMIF('Detailed exp partner 3'!H57:H89,"=wp22",'Detailed exp partner 3'!J57:J86))+(SUMIF('Detailed exp partner 4'!H57:H89,"=wp22",'Detailed exp partner 4'!J57:J86))+(SUMIF('Detailed exp partner 5'!H57:H89,"=wp22",'Detailed exp partner 5'!J57:J86))+(SUMIF('Detailed exp partner 6'!H57:H89,"=wp22",'Detailed exp partner 6'!J57:J86))+(SUMIF('Detailed exp partner 7'!H57:H89,"=wp22",'Detailed exp partner 7'!J57:J86))+(SUMIF('Detailed exp partner 8'!H57:H89,"=wp22",'Detailed exp partner 8'!J57:J86))+(SUMIF('Detailed exp partner 9'!H57:H89,"=wp22",'Detailed exp partner 9'!J57:J86))+(SUMIF('Detailed exp partner 10'!H57:H89,"=wp22",'Detailed exp partner 10'!J57:J86))+(SUMIF('Detailed exp partner 11'!H57:H89,"=wp22",'Detailed exp partner 11'!J57:J86))</f>
        <v>0</v>
      </c>
      <c r="E30" s="105">
        <f>(SUMIF('Detailed exp project leader'!H89:H151,"=wp22",'Detailed exp project leader'!J89:J151))+(SUMIF('Detailed exp partner 2'!H89:H151,"=wp22",'Detailed exp partner 2'!J89:J151))+(SUMIF('Detailed exp partner 3'!H89:H151,"=wp22",'Detailed exp partner 3'!J89:J151))+(SUMIF('Detailed exp partner 4'!H89:H151,"=wp22",'Detailed exp partner 4'!J89:J151))+(SUMIF('Detailed exp partner 5'!H89:H151,"=wp22",'Detailed exp partner 5'!J89:J151))+(SUMIF('Detailed exp partner 6'!H89:H151,"=wp22",'Detailed exp partner 6'!J89:J151))+(SUMIF('Detailed exp partner 7'!H89:H151,"=wp22",'Detailed exp partner 7'!J89:J151))+(SUMIF('Detailed exp partner 8'!H89:H151,"=wp22",'Detailed exp partner 8'!J89:J151))+(SUMIF('Detailed exp partner 9'!H89:H151,"=wp22",'Detailed exp partner 9'!J89:J151))+(SUMIF('Detailed exp partner 10'!H89:H151,"=wp22",'Detailed exp partner 10'!J89:J151))+(SUMIF('Detailed exp partner 11'!H89:H151,"=wp22",'Detailed exp partner 11'!J89:J151))</f>
        <v>0</v>
      </c>
      <c r="F30" s="205">
        <f ca="1">IF(B30+C30+D30+E30&gt;0,'1 Consolidated Summary  Budget'!$I$25/$B$3,0)</f>
        <v>0</v>
      </c>
      <c r="G30" s="106">
        <f t="shared" ca="1" si="0"/>
        <v>0</v>
      </c>
    </row>
    <row r="31" spans="1:7" ht="12.75" x14ac:dyDescent="0.2">
      <c r="A31" s="84" t="s">
        <v>57</v>
      </c>
      <c r="B31" s="104">
        <f>(SUMIF('Detailed exp project leader'!H9:H34,"=wp23",'Detailed exp project leader'!J9:J34))+(SUMIF('Detailed exp partner 2'!H9:H34,"=wp23",'Detailed exp partner 2'!J9:J34))+(SUMIF('Detailed exp partner 3'!H9:H34,"=wp23",'Detailed exp partner 3'!J9:J34))+(SUMIF('Detailed exp partner 4'!H9:H34,"=wp23",'Detailed exp partner 4'!J9:J34))+(SUMIF('Detailed exp partner 5'!H9:H34,"=wp23",'Detailed exp partner 5'!J9:J34))+(SUMIF('Detailed exp partner 6'!H9:H34,"=wp23",'Detailed exp partner 6'!J9:J34))+(SUMIF('Detailed exp partner 7'!H9:H34,"=wp23",'Detailed exp partner 7'!J9:J34))+(SUMIF('Detailed exp partner 8'!H9:H34,"=wp23",'Detailed exp partner 8'!J9:J34))+(SUMIF('Detailed exp partner 9'!H9:H34,"=wp23",'Detailed exp partner 9'!J9:J34))+(SUMIF('Detailed exp partner 10'!H9:H34,"=wp23",'Detailed exp partner 10'!J9:J34))+(SUMIF('Detailed exp partner 11'!H9:H34,"=wp23",'Detailed exp partner 11'!J9:J34))</f>
        <v>0</v>
      </c>
      <c r="C31" s="105">
        <f>(SUMIF('Detailed exp project leader'!H36:H55,"=wp23",'Detailed exp project leader'!J36:J55))+(SUMIF('Detailed exp partner 2'!H36:H55,"=wp23",'Detailed exp partner 2'!J36:J55))+(SUMIF('Detailed exp partner 3'!H36:H55,"=wp23",'Detailed exp partner 3'!J36:J55))+(SUMIF('Detailed exp partner 4'!H36:H55,"=wp23",'Detailed exp partner 4'!J36:J55))+(SUMIF('Detailed exp partner 5'!H36:H55,"=wp23",'Detailed exp partner 5'!J36:J55))+(SUMIF('Detailed exp partner 6'!H36:H55,"=wp23",'Detailed exp partner 6'!J36:J55))+(SUMIF('Detailed exp partner 7'!H36:H55,"=wp23",'Detailed exp partner 7'!J36:J55))+(SUMIF('Detailed exp partner 8'!H36:H55,"=wp23",'Detailed exp partner 8'!J36:J55))+(SUMIF('Detailed exp partner 9'!H36:H55,"=wp23",'Detailed exp partner 9'!J36:J55))+(SUMIF('Detailed exp partner 10'!H36:H55,"=wp23",'Detailed exp partner 10'!J36:J55))+(SUMIF('Detailed exp partner 11'!H36:H55,"=wp23",'Detailed exp partner 11'!J36:J55))</f>
        <v>0</v>
      </c>
      <c r="D31" s="105">
        <f ca="1">(SUMIF('Detailed exp project leader'!H57:H89,"=wp23",'Detailed exp project leader'!J57:J86))+(SUMIF('Detailed exp partner 2'!H57:H89,"=wp23",'Detailed exp partner 2'!J57:J86))+(SUMIF('Detailed exp partner 3'!H57:H89,"=wp23",'Detailed exp partner 3'!J57:J86))+(SUMIF('Detailed exp partner 4'!H57:H89,"=wp23",'Detailed exp partner 4'!J57:J86))+(SUMIF('Detailed exp partner 5'!H57:H89,"=wp23",'Detailed exp partner 5'!J57:J86))+(SUMIF('Detailed exp partner 6'!H57:H89,"=wp23",'Detailed exp partner 6'!J57:J86))+(SUMIF('Detailed exp partner 7'!H57:H89,"=wp23",'Detailed exp partner 7'!J57:J86))+(SUMIF('Detailed exp partner 8'!H57:H89,"=wp23",'Detailed exp partner 8'!J57:J86))+(SUMIF('Detailed exp partner 9'!H57:H89,"=wp23",'Detailed exp partner 9'!J57:J86))+(SUMIF('Detailed exp partner 10'!H57:H89,"=wp23",'Detailed exp partner 10'!J57:J86))+(SUMIF('Detailed exp partner 11'!H57:H89,"=wp23",'Detailed exp partner 11'!J57:J86))</f>
        <v>0</v>
      </c>
      <c r="E31" s="105">
        <f>(SUMIF('Detailed exp project leader'!H89:H151,"=wp23",'Detailed exp project leader'!J89:J151))+(SUMIF('Detailed exp partner 2'!H89:H151,"=wp23",'Detailed exp partner 2'!J89:J151))+(SUMIF('Detailed exp partner 3'!H89:H151,"=wp23",'Detailed exp partner 3'!J89:J151))+(SUMIF('Detailed exp partner 4'!H89:H151,"=wp23",'Detailed exp partner 4'!J89:J151))+(SUMIF('Detailed exp partner 5'!H89:H151,"=wp23",'Detailed exp partner 5'!J89:J151))+(SUMIF('Detailed exp partner 6'!H89:H151,"=wp23",'Detailed exp partner 6'!J89:J151))+(SUMIF('Detailed exp partner 7'!H89:H151,"=wp23",'Detailed exp partner 7'!J89:J151))+(SUMIF('Detailed exp partner 8'!H89:H151,"=wp23",'Detailed exp partner 8'!J89:J151))+(SUMIF('Detailed exp partner 9'!H89:H151,"=wp23",'Detailed exp partner 9'!J89:J151))+(SUMIF('Detailed exp partner 10'!H89:H151,"=wp23",'Detailed exp partner 10'!J89:J151))+(SUMIF('Detailed exp partner 11'!H89:H151,"=wp23",'Detailed exp partner 11'!J89:J151))</f>
        <v>0</v>
      </c>
      <c r="F31" s="205">
        <f ca="1">IF(B31+C31+D31+E31&gt;0,'1 Consolidated Summary  Budget'!$I$25/$B$3,0)</f>
        <v>0</v>
      </c>
      <c r="G31" s="106">
        <f t="shared" ca="1" si="0"/>
        <v>0</v>
      </c>
    </row>
    <row r="32" spans="1:7" ht="12.75" x14ac:dyDescent="0.2">
      <c r="A32" s="84" t="s">
        <v>58</v>
      </c>
      <c r="B32" s="104">
        <f>(SUMIF('Detailed exp project leader'!H9:H34,"=wp24",'Detailed exp project leader'!J9:J34))+(SUMIF('Detailed exp partner 2'!H9:H34,"=wp24",'Detailed exp partner 2'!J9:J34))+(SUMIF('Detailed exp partner 3'!H9:H34,"=wp24",'Detailed exp partner 3'!J9:J34))+(SUMIF('Detailed exp partner 4'!H9:H34,"=wp24",'Detailed exp partner 4'!J9:J34))+(SUMIF('Detailed exp partner 5'!H9:H34,"=wp24",'Detailed exp partner 5'!J9:J34))+(SUMIF('Detailed exp partner 6'!H9:H34,"=wp24",'Detailed exp partner 6'!J9:J34))+(SUMIF('Detailed exp partner 7'!H9:H34,"=wp24",'Detailed exp partner 7'!J9:J34))+(SUMIF('Detailed exp partner 8'!H9:H34,"=wp24",'Detailed exp partner 8'!J9:J34))+(SUMIF('Detailed exp partner 9'!H9:H34,"=wp24",'Detailed exp partner 9'!J9:J34))+(SUMIF('Detailed exp partner 10'!H9:H34,"=wp24",'Detailed exp partner 10'!J9:J34))+(SUMIF('Detailed exp partner 11'!H9:H34,"=wp24",'Detailed exp partner 11'!J9:J34))</f>
        <v>0</v>
      </c>
      <c r="C32" s="105">
        <f>(SUMIF('Detailed exp project leader'!H36:H55,"=wp24",'Detailed exp project leader'!J36:J55))+(SUMIF('Detailed exp partner 2'!H36:H55,"=wp24",'Detailed exp partner 2'!J36:J55))+(SUMIF('Detailed exp partner 3'!H36:H55,"=wp24",'Detailed exp partner 3'!J36:J55))+(SUMIF('Detailed exp partner 4'!H36:H55,"=wp24",'Detailed exp partner 4'!J36:J55))+(SUMIF('Detailed exp partner 5'!H36:H55,"=wp24",'Detailed exp partner 5'!J36:J55))+(SUMIF('Detailed exp partner 6'!H36:H55,"=wp24",'Detailed exp partner 6'!J36:J55))+(SUMIF('Detailed exp partner 7'!H36:H55,"=wp24",'Detailed exp partner 7'!J36:J55))+(SUMIF('Detailed exp partner 8'!H36:H55,"=wp24",'Detailed exp partner 8'!J36:J55))+(SUMIF('Detailed exp partner 9'!H36:H55,"=wp24",'Detailed exp partner 9'!J36:J55))+(SUMIF('Detailed exp partner 10'!H36:H55,"=wp24",'Detailed exp partner 10'!J36:J55))+(SUMIF('Detailed exp partner 11'!H36:H55,"=wp24",'Detailed exp partner 11'!J36:J55))</f>
        <v>0</v>
      </c>
      <c r="D32" s="105">
        <f>(SUMIF('Detailed exp project leader'!H57:H86,"=wp24",'Detailed exp project leader'!J57:J86))+(SUMIF('Detailed exp partner 2'!H57:H86,"=wp24",'Detailed exp partner 2'!J57:J86))+(SUMIF('Detailed exp partner 3'!H57:H86,"=wp24",'Detailed exp partner 3'!J57:J86))+(SUMIF('Detailed exp partner 4'!H57:H86,"=wp24",'Detailed exp partner 4'!J57:J86))+(SUMIF('Detailed exp partner 5'!H57:H86,"=wp24",'Detailed exp partner 5'!J57:J86))+(SUMIF('Detailed exp partner 6'!H57:H86,"=wp24",'Detailed exp partner 6'!J57:J86))+(SUMIF('Detailed exp partner 7'!H57:H86,"=wp24",'Detailed exp partner 7'!J57:J86))+(SUMIF('Detailed exp partner 8'!H57:H86,"=wp24",'Detailed exp partner 8'!J57:J86))+(SUMIF('Detailed exp partner 9'!H57:H86,"=wp24",'Detailed exp partner 9'!J57:J86))+(SUMIF('Detailed exp partner 10'!H57:H86,"=wp24",'Detailed exp partner 10'!J57:J86))+(SUMIF('Detailed exp partner 11'!H57:H86,"=wp24",'Detailed exp partner 11'!J57:J86))</f>
        <v>0</v>
      </c>
      <c r="E32" s="105">
        <f>(SUMIF('Detailed exp project leader'!H89:H151,"=wp24",'Detailed exp project leader'!J89:J151))+(SUMIF('Detailed exp partner 2'!H89:H151,"=wp24",'Detailed exp partner 2'!J89:J151))+(SUMIF('Detailed exp partner 3'!H89:H151,"=wp24",'Detailed exp partner 3'!J89:J151))+(SUMIF('Detailed exp partner 4'!H89:H151,"=wp24",'Detailed exp partner 4'!J89:J151))+(SUMIF('Detailed exp partner 5'!H89:H151,"=wp24",'Detailed exp partner 5'!J89:J151))+(SUMIF('Detailed exp partner 6'!H89:H151,"=wp24",'Detailed exp partner 6'!J89:J151))+(SUMIF('Detailed exp partner 7'!H89:H151,"=wp24",'Detailed exp partner 7'!J89:J151))+(SUMIF('Detailed exp partner 8'!H89:H151,"=wp24",'Detailed exp partner 8'!J89:J151))+(SUMIF('Detailed exp partner 9'!H89:H151,"=wp24",'Detailed exp partner 9'!J89:J151))+(SUMIF('Detailed exp partner 10'!H89:H151,"=wp24",'Detailed exp partner 10'!J89:J151))+(SUMIF('Detailed exp partner 11'!H89:H151,"=wp24",'Detailed exp partner 11'!J89:J151))</f>
        <v>0</v>
      </c>
      <c r="F32" s="205">
        <f>IF(B32+C32+D32+E32&gt;0,'1 Consolidated Summary  Budget'!$I$25/$B$3,0)</f>
        <v>0</v>
      </c>
      <c r="G32" s="106">
        <f t="shared" si="0"/>
        <v>0</v>
      </c>
    </row>
    <row r="33" spans="1:7" ht="12.75" x14ac:dyDescent="0.2">
      <c r="A33" s="84" t="s">
        <v>59</v>
      </c>
      <c r="B33" s="104">
        <f>(SUMIF('Detailed exp project leader'!H9:H34,"=wp25",'Detailed exp project leader'!J9:J34))+(SUMIF('Detailed exp partner 2'!H9:H34,"=wp25",'Detailed exp partner 2'!J9:J34))+(SUMIF('Detailed exp partner 3'!H9:H34,"=wp25",'Detailed exp partner 3'!J9:J34))+(SUMIF('Detailed exp partner 4'!H9:H34,"=wp25",'Detailed exp partner 4'!J9:J34))+(SUMIF('Detailed exp partner 5'!H9:H34,"=wp25",'Detailed exp partner 5'!J9:J34))+(SUMIF('Detailed exp partner 6'!H9:H34,"=wp25",'Detailed exp partner 6'!J9:J34))+(SUMIF('Detailed exp partner 7'!H9:H34,"=wp25",'Detailed exp partner 7'!J9:J34))+(SUMIF('Detailed exp partner 8'!H9:H34,"=wp25",'Detailed exp partner 8'!J9:J34))+(SUMIF('Detailed exp partner 9'!H9:H34,"=wp25",'Detailed exp partner 9'!J9:J34))+(SUMIF('Detailed exp partner 10'!H9:H34,"=wp25",'Detailed exp partner 10'!J9:J34))+(SUMIF('Detailed exp partner 11'!H9:H34,"=wp25",'Detailed exp partner 11'!J9:J34))</f>
        <v>0</v>
      </c>
      <c r="C33" s="105">
        <f>(SUMIF('Detailed exp project leader'!H36:H55,"=wp25",'Detailed exp project leader'!J36:J55))+(SUMIF('Detailed exp partner 2'!H36:H55,"=wp25",'Detailed exp partner 2'!J36:J55))+(SUMIF('Detailed exp partner 3'!H36:H55,"=wp25",'Detailed exp partner 3'!J36:J55))+(SUMIF('Detailed exp partner 4'!H36:H55,"=wp25",'Detailed exp partner 4'!J36:J55))+(SUMIF('Detailed exp partner 5'!H36:H55,"=wp25",'Detailed exp partner 5'!J36:J55))+(SUMIF('Detailed exp partner 6'!H36:H55,"=wp25",'Detailed exp partner 6'!J36:J55))+(SUMIF('Detailed exp partner 7'!H36:H55,"=wp25",'Detailed exp partner 7'!J36:J55))+(SUMIF('Detailed exp partner 8'!H36:H55,"=wp25",'Detailed exp partner 8'!J36:J55))+(SUMIF('Detailed exp partner 9'!H36:H55,"=wp25",'Detailed exp partner 9'!J36:J55))+(SUMIF('Detailed exp partner 10'!H36:H55,"=wp25",'Detailed exp partner 10'!J36:J55))+(SUMIF('Detailed exp partner 11'!H36:H55,"=wp25",'Detailed exp partner 11'!J36:J55))</f>
        <v>0</v>
      </c>
      <c r="D33" s="105">
        <f>(SUMIF('Detailed exp project leader'!H57:H86,"=wp25",'Detailed exp project leader'!J57:J86))+(SUMIF('Detailed exp partner 2'!H57:H86,"=wp25",'Detailed exp partner 2'!J57:J86))+(SUMIF('Detailed exp partner 3'!H57:H86,"=wp25",'Detailed exp partner 3'!J57:J86))+(SUMIF('Detailed exp partner 4'!H57:H86,"=wp25",'Detailed exp partner 4'!J57:J86))+(SUMIF('Detailed exp partner 5'!H57:H86,"=wp25",'Detailed exp partner 5'!J57:J86))+(SUMIF('Detailed exp partner 6'!H57:H86,"=wp25",'Detailed exp partner 6'!J57:J86))+(SUMIF('Detailed exp partner 7'!H57:H86,"=wp25",'Detailed exp partner 7'!J57:J86))+(SUMIF('Detailed exp partner 8'!H57:H86,"=wp25",'Detailed exp partner 8'!J57:J86))+(SUMIF('Detailed exp partner 9'!H57:H86,"=wp25",'Detailed exp partner 9'!J57:J86))+(SUMIF('Detailed exp partner 10'!H57:H86,"=wp25",'Detailed exp partner 10'!J57:J86))+(SUMIF('Detailed exp partner 11'!H57:H86,"=wp25",'Detailed exp partner 11'!J57:J86))</f>
        <v>0</v>
      </c>
      <c r="E33" s="105">
        <f>(SUMIF('Detailed exp project leader'!H89:H151,"=wp25",'Detailed exp project leader'!J89:J151))+(SUMIF('Detailed exp partner 2'!H89:H151,"=wp25",'Detailed exp partner 2'!J89:J151))+(SUMIF('Detailed exp partner 3'!H89:H151,"=wp25",'Detailed exp partner 3'!J89:J151))+(SUMIF('Detailed exp partner 4'!H89:H151,"=wp25",'Detailed exp partner 4'!J89:J151))+(SUMIF('Detailed exp partner 5'!H89:H151,"=wp25",'Detailed exp partner 5'!J89:J151))+(SUMIF('Detailed exp partner 6'!H89:H151,"=wp25",'Detailed exp partner 6'!J89:J151))+(SUMIF('Detailed exp partner 7'!H89:H151,"=wp25",'Detailed exp partner 7'!J89:J151))+(SUMIF('Detailed exp partner 8'!H89:H151,"=wp25",'Detailed exp partner 8'!J89:J151))+(SUMIF('Detailed exp partner 9'!H89:H151,"=wp25",'Detailed exp partner 9'!J89:J151))+(SUMIF('Detailed exp partner 10'!H89:H151,"=wp25",'Detailed exp partner 10'!J89:J151))+(SUMIF('Detailed exp partner 11'!H89:H151,"=wp25",'Detailed exp partner 11'!J89:J151))</f>
        <v>0</v>
      </c>
      <c r="F33" s="205">
        <f>IF(B33+C33+D33+E33&gt;0,'1 Consolidated Summary  Budget'!$I$25/$B$3,0)</f>
        <v>0</v>
      </c>
      <c r="G33" s="106">
        <f t="shared" si="0"/>
        <v>0</v>
      </c>
    </row>
    <row r="34" spans="1:7" ht="12.75" x14ac:dyDescent="0.2">
      <c r="A34" s="84" t="s">
        <v>60</v>
      </c>
      <c r="B34" s="104">
        <f>(SUMIF('Detailed exp project leader'!H9:H34,"=wp26",'Detailed exp project leader'!J9:J34))+(SUMIF('Detailed exp partner 2'!H9:H34,"=wp26",'Detailed exp partner 2'!J9:J34))+(SUMIF('Detailed exp partner 3'!H9:H34,"=wp26",'Detailed exp partner 3'!J9:J34))+(SUMIF('Detailed exp partner 4'!H9:H34,"=wp26",'Detailed exp partner 4'!J9:J34))+(SUMIF('Detailed exp partner 5'!H9:H34,"=wp26",'Detailed exp partner 5'!J9:J34))+(SUMIF('Detailed exp partner 6'!H9:H34,"=wp26",'Detailed exp partner 6'!J9:J34))+(SUMIF('Detailed exp partner 7'!H9:H34,"=wp26",'Detailed exp partner 7'!J9:J34))+(SUMIF('Detailed exp partner 8'!H9:H34,"=wp26",'Detailed exp partner 8'!J9:J34))+(SUMIF('Detailed exp partner 9'!H9:H34,"=wp26",'Detailed exp partner 9'!J9:J34))+(SUMIF('Detailed exp partner 10'!H9:H34,"=wp26",'Detailed exp partner 10'!J9:J34))+(SUMIF('Detailed exp partner 11'!H9:H34,"=wp26",'Detailed exp partner 11'!J9:J34))</f>
        <v>0</v>
      </c>
      <c r="C34" s="105">
        <f>(SUMIF('Detailed exp project leader'!H36:H55,"=wp26",'Detailed exp project leader'!J36:J55))+(SUMIF('Detailed exp partner 2'!H36:H55,"=wp26",'Detailed exp partner 2'!J36:J55))+(SUMIF('Detailed exp partner 3'!H36:H55,"=wp26",'Detailed exp partner 3'!J36:J55))+(SUMIF('Detailed exp partner 4'!H36:H55,"=wp26",'Detailed exp partner 4'!J36:J55))+(SUMIF('Detailed exp partner 5'!H36:H55,"=wp26",'Detailed exp partner 5'!J36:J55))+(SUMIF('Detailed exp partner 6'!H36:H55,"=wp26",'Detailed exp partner 6'!J36:J55))+(SUMIF('Detailed exp partner 7'!H36:H55,"=wp26",'Detailed exp partner 7'!J36:J55))+(SUMIF('Detailed exp partner 8'!H36:H55,"=wp26",'Detailed exp partner 8'!J36:J55))+(SUMIF('Detailed exp partner 9'!H36:H55,"=wp26",'Detailed exp partner 9'!J36:J55))+(SUMIF('Detailed exp partner 10'!H36:H55,"=wp26",'Detailed exp partner 10'!J36:J55))+(SUMIF('Detailed exp partner 11'!H36:H55,"=wp26",'Detailed exp partner 11'!J36:J55))</f>
        <v>0</v>
      </c>
      <c r="D34" s="105">
        <f>(SUMIF('Detailed exp project leader'!H57:H86,"=wp26",'Detailed exp project leader'!J57:J86))+(SUMIF('Detailed exp partner 2'!H57:H86,"=wp26",'Detailed exp partner 2'!J57:J86))+(SUMIF('Detailed exp partner 3'!H57:H86,"=wp26",'Detailed exp partner 3'!J57:J86))+(SUMIF('Detailed exp partner 4'!H57:H86,"=wp26",'Detailed exp partner 4'!J57:J86))+(SUMIF('Detailed exp partner 5'!H57:H86,"=wp26",'Detailed exp partner 5'!J57:J86))+(SUMIF('Detailed exp partner 6'!H57:H86,"=wp26",'Detailed exp partner 6'!J57:J86))+(SUMIF('Detailed exp partner 7'!H57:H86,"=wp26",'Detailed exp partner 7'!J57:J86))+(SUMIF('Detailed exp partner 8'!H57:H86,"=wp26",'Detailed exp partner 8'!J57:J86))+(SUMIF('Detailed exp partner 9'!H57:H86,"=wp26",'Detailed exp partner 9'!J57:J86))+(SUMIF('Detailed exp partner 10'!H57:H86,"=wp26",'Detailed exp partner 10'!J57:J86))+(SUMIF('Detailed exp partner 11'!H57:H86,"=wp26",'Detailed exp partner 11'!J57:J86))</f>
        <v>0</v>
      </c>
      <c r="E34" s="105">
        <f>(SUMIF('Detailed exp project leader'!H89:H151,"=wp26",'Detailed exp project leader'!J89:J151))+(SUMIF('Detailed exp partner 2'!H89:H151,"=wp26",'Detailed exp partner 2'!J89:J151))+(SUMIF('Detailed exp partner 3'!H89:H151,"=wp26",'Detailed exp partner 3'!J89:J151))+(SUMIF('Detailed exp partner 4'!H89:H151,"=wp26",'Detailed exp partner 4'!J89:J151))+(SUMIF('Detailed exp partner 5'!H89:H151,"=wp26",'Detailed exp partner 5'!J89:J151))+(SUMIF('Detailed exp partner 6'!H89:H151,"=wp26",'Detailed exp partner 6'!J89:J151))+(SUMIF('Detailed exp partner 7'!H89:H151,"=wp26",'Detailed exp partner 7'!J89:J151))+(SUMIF('Detailed exp partner 8'!H89:H151,"=wp26",'Detailed exp partner 8'!J89:J151))+(SUMIF('Detailed exp partner 9'!H89:H151,"=wp26",'Detailed exp partner 9'!J89:J151))+(SUMIF('Detailed exp partner 10'!H89:H151,"=wp26",'Detailed exp partner 10'!J89:J151))+(SUMIF('Detailed exp partner 11'!H89:H151,"=wp26",'Detailed exp partner 11'!J89:J151))</f>
        <v>0</v>
      </c>
      <c r="F34" s="205">
        <f>IF(B34+C34+D34+E34&gt;0,'1 Consolidated Summary  Budget'!$I$25/$B$3,0)</f>
        <v>0</v>
      </c>
      <c r="G34" s="106">
        <f t="shared" si="0"/>
        <v>0</v>
      </c>
    </row>
    <row r="35" spans="1:7" ht="12.75" x14ac:dyDescent="0.2">
      <c r="A35" s="84" t="s">
        <v>61</v>
      </c>
      <c r="B35" s="104">
        <f>(SUMIF('Detailed exp project leader'!H9:H34,"=wp27",'Detailed exp project leader'!J9:J34))+(SUMIF('Detailed exp partner 2'!H9:H34,"=wp27",'Detailed exp partner 2'!J9:J34))+(SUMIF('Detailed exp partner 3'!H9:H34,"=wp27",'Detailed exp partner 3'!J9:J34))+(SUMIF('Detailed exp partner 4'!H9:H34,"=wp27",'Detailed exp partner 4'!J9:J34))+(SUMIF('Detailed exp partner 5'!H9:H34,"=wp27",'Detailed exp partner 5'!J9:J34))+(SUMIF('Detailed exp partner 6'!H9:H34,"=wp27",'Detailed exp partner 6'!J9:J34))+(SUMIF('Detailed exp partner 7'!H9:H34,"=wp27",'Detailed exp partner 7'!J9:J34))+(SUMIF('Detailed exp partner 8'!H9:H34,"=wp27",'Detailed exp partner 8'!J9:J34))+(SUMIF('Detailed exp partner 9'!H9:H34,"=wp27",'Detailed exp partner 9'!J9:J34))+(SUMIF('Detailed exp partner 10'!H9:H34,"=wp27",'Detailed exp partner 10'!J9:J34))+(SUMIF('Detailed exp partner 11'!H9:H34,"=wp27",'Detailed exp partner 11'!J9:J34))</f>
        <v>0</v>
      </c>
      <c r="C35" s="105">
        <f>(SUMIF('Detailed exp project leader'!H36:H55,"=wp27",'Detailed exp project leader'!J36:J55))+(SUMIF('Detailed exp partner 2'!H36:H55,"=wp27",'Detailed exp partner 2'!J36:J55))+(SUMIF('Detailed exp partner 3'!H36:H55,"=wp27",'Detailed exp partner 3'!J36:J55))+(SUMIF('Detailed exp partner 4'!H36:H55,"=wp27",'Detailed exp partner 4'!J36:J55))+(SUMIF('Detailed exp partner 5'!H36:H55,"=wp27",'Detailed exp partner 5'!J36:J55))+(SUMIF('Detailed exp partner 6'!H36:H55,"=wp27",'Detailed exp partner 6'!J36:J55))+(SUMIF('Detailed exp partner 7'!H36:H55,"=wp27",'Detailed exp partner 7'!J36:J55))+(SUMIF('Detailed exp partner 8'!H36:H55,"=wp27",'Detailed exp partner 8'!J36:J55))+(SUMIF('Detailed exp partner 9'!H36:H55,"=wp27",'Detailed exp partner 9'!J36:J55))+(SUMIF('Detailed exp partner 10'!H36:H55,"=wp27",'Detailed exp partner 10'!J36:J55))+(SUMIF('Detailed exp partner 11'!H36:H55,"=wp27",'Detailed exp partner 11'!J36:J55))</f>
        <v>0</v>
      </c>
      <c r="D35" s="105">
        <f>(SUMIF('Detailed exp project leader'!H57:H86,"=wp27",'Detailed exp project leader'!J57:J86))+(SUMIF('Detailed exp partner 2'!H57:H86,"=wp27",'Detailed exp partner 2'!J57:J86))+(SUMIF('Detailed exp partner 3'!H57:H86,"=wp27",'Detailed exp partner 3'!J57:J86))+(SUMIF('Detailed exp partner 4'!H57:H86,"=wp27",'Detailed exp partner 4'!J57:J86))+(SUMIF('Detailed exp partner 5'!H57:H86,"=wp27",'Detailed exp partner 5'!J57:J86))+(SUMIF('Detailed exp partner 6'!H57:H86,"=wp27",'Detailed exp partner 6'!J57:J86))+(SUMIF('Detailed exp partner 7'!H57:H86,"=wp27",'Detailed exp partner 7'!J57:J86))+(SUMIF('Detailed exp partner 8'!H57:H86,"=wp27",'Detailed exp partner 8'!J57:J86))+(SUMIF('Detailed exp partner 9'!H57:H86,"=wp27",'Detailed exp partner 9'!J57:J86))+(SUMIF('Detailed exp partner 10'!H57:H86,"=wp27",'Detailed exp partner 10'!J57:J86))+(SUMIF('Detailed exp partner 11'!H57:H86,"=wp27",'Detailed exp partner 11'!J57:J86))</f>
        <v>0</v>
      </c>
      <c r="E35" s="105">
        <f>(SUMIF('Detailed exp project leader'!H89:H151,"=wp27",'Detailed exp project leader'!J89:J151))+(SUMIF('Detailed exp partner 2'!H89:H151,"=wp27",'Detailed exp partner 2'!J89:J151))+(SUMIF('Detailed exp partner 3'!H89:H151,"=wp27",'Detailed exp partner 3'!J89:J151))+(SUMIF('Detailed exp partner 4'!H89:H151,"=wp27",'Detailed exp partner 4'!J89:J151))+(SUMIF('Detailed exp partner 5'!H89:H151,"=wp27",'Detailed exp partner 5'!J89:J151))+(SUMIF('Detailed exp partner 6'!H89:H151,"=wp27",'Detailed exp partner 6'!J89:J151))+(SUMIF('Detailed exp partner 7'!H89:H151,"=wp27",'Detailed exp partner 7'!J89:J151))+(SUMIF('Detailed exp partner 8'!H89:H151,"=wp27",'Detailed exp partner 8'!J89:J151))+(SUMIF('Detailed exp partner 9'!H89:H151,"=wp27",'Detailed exp partner 9'!J89:J151))+(SUMIF('Detailed exp partner 10'!H89:H151,"=wp27",'Detailed exp partner 10'!J89:J151))+(SUMIF('Detailed exp partner 11'!H89:H151,"=wp27",'Detailed exp partner 11'!J89:J151))</f>
        <v>0</v>
      </c>
      <c r="F35" s="205">
        <f>IF(B35+C35+D35+E35&gt;0,'1 Consolidated Summary  Budget'!$I$25/$B$3,0)</f>
        <v>0</v>
      </c>
      <c r="G35" s="106">
        <f t="shared" si="0"/>
        <v>0</v>
      </c>
    </row>
    <row r="36" spans="1:7" ht="12.75" x14ac:dyDescent="0.2">
      <c r="A36" s="84" t="s">
        <v>62</v>
      </c>
      <c r="B36" s="104">
        <f>(SUMIF('Detailed exp project leader'!H9:H34,"=wp28",'Detailed exp project leader'!J9:J34))+(SUMIF('Detailed exp partner 2'!H9:H34,"=wp28",'Detailed exp partner 2'!J9:J34))+(SUMIF('Detailed exp partner 3'!H9:H34,"=wp28",'Detailed exp partner 3'!J9:J34))+(SUMIF('Detailed exp partner 4'!H9:H34,"=wp28",'Detailed exp partner 4'!J9:J34))+(SUMIF('Detailed exp partner 5'!H9:H34,"=wp28",'Detailed exp partner 5'!J9:J34))+(SUMIF('Detailed exp partner 6'!H9:H34,"=wp28",'Detailed exp partner 6'!J9:J34))+(SUMIF('Detailed exp partner 7'!H9:H34,"=wp28",'Detailed exp partner 7'!J9:J34))+(SUMIF('Detailed exp partner 8'!H9:H34,"=wp28",'Detailed exp partner 8'!J9:J34))+(SUMIF('Detailed exp partner 9'!H9:H34,"=wp28",'Detailed exp partner 9'!J9:J34))+(SUMIF('Detailed exp partner 10'!H9:H34,"=wp28",'Detailed exp partner 10'!J9:J34))+(SUMIF('Detailed exp partner 11'!H9:H34,"=wp28",'Detailed exp partner 11'!J9:J34))</f>
        <v>0</v>
      </c>
      <c r="C36" s="105">
        <f>(SUMIF('Detailed exp project leader'!H36:H55,"=wp28",'Detailed exp project leader'!J36:J55))+(SUMIF('Detailed exp partner 2'!H36:H55,"=wp28",'Detailed exp partner 2'!J36:J55))+(SUMIF('Detailed exp partner 3'!H36:H55,"=wp28",'Detailed exp partner 3'!J36:J55))+(SUMIF('Detailed exp partner 4'!H36:H55,"=wp28",'Detailed exp partner 4'!J36:J55))+(SUMIF('Detailed exp partner 5'!H36:H55,"=wp28",'Detailed exp partner 5'!J36:J55))+(SUMIF('Detailed exp partner 6'!H36:H55,"=wp28",'Detailed exp partner 6'!J36:J55))+(SUMIF('Detailed exp partner 7'!H36:H55,"=wp28",'Detailed exp partner 7'!J36:J55))+(SUMIF('Detailed exp partner 8'!H36:H55,"=wp28",'Detailed exp partner 8'!J36:J55))+(SUMIF('Detailed exp partner 9'!H36:H55,"=wp28",'Detailed exp partner 9'!J36:J55))+(SUMIF('Detailed exp partner 10'!H36:H55,"=wp28",'Detailed exp partner 10'!J36:J55))+(SUMIF('Detailed exp partner 11'!H36:H55,"=wp28",'Detailed exp partner 11'!J36:J55))</f>
        <v>0</v>
      </c>
      <c r="D36" s="105">
        <f>(SUMIF('Detailed exp project leader'!H57:H86,"=wp28",'Detailed exp project leader'!J57:J86))+(SUMIF('Detailed exp partner 2'!H57:H86,"=wp28",'Detailed exp partner 2'!J57:J86))+(SUMIF('Detailed exp partner 3'!H57:H86,"=wp28",'Detailed exp partner 3'!J57:J86))+(SUMIF('Detailed exp partner 4'!H57:H86,"=wp28",'Detailed exp partner 4'!J57:J86))+(SUMIF('Detailed exp partner 5'!H57:H86,"=wp28",'Detailed exp partner 5'!J57:J86))+(SUMIF('Detailed exp partner 6'!H57:H86,"=wp28",'Detailed exp partner 6'!J57:J86))+(SUMIF('Detailed exp partner 7'!H57:H86,"=wp28",'Detailed exp partner 7'!J57:J86))+(SUMIF('Detailed exp partner 8'!H57:H86,"=wp28",'Detailed exp partner 8'!J57:J86))+(SUMIF('Detailed exp partner 9'!H57:H86,"=wp28",'Detailed exp partner 9'!J57:J86))+(SUMIF('Detailed exp partner 10'!H57:H86,"=wp28",'Detailed exp partner 10'!J57:J86))+(SUMIF('Detailed exp partner 11'!H57:H86,"=wp28",'Detailed exp partner 11'!J57:J86))</f>
        <v>0</v>
      </c>
      <c r="E36" s="105">
        <f>(SUMIF('Detailed exp project leader'!H89:H151,"=wp28",'Detailed exp project leader'!J89:J151))+(SUMIF('Detailed exp partner 2'!H89:H151,"=wp28",'Detailed exp partner 2'!J89:J151))+(SUMIF('Detailed exp partner 3'!H89:H151,"=wp28",'Detailed exp partner 3'!J89:J151))+(SUMIF('Detailed exp partner 4'!H89:H151,"=wp28",'Detailed exp partner 4'!J89:J151))+(SUMIF('Detailed exp partner 5'!H89:H151,"=wp28",'Detailed exp partner 5'!J89:J151))+(SUMIF('Detailed exp partner 6'!H89:H151,"=wp28",'Detailed exp partner 6'!J89:J151))+(SUMIF('Detailed exp partner 7'!H89:H151,"=wp28",'Detailed exp partner 7'!J89:J151))+(SUMIF('Detailed exp partner 8'!H89:H151,"=wp28",'Detailed exp partner 8'!J89:J151))+(SUMIF('Detailed exp partner 9'!H89:H151,"=wp28",'Detailed exp partner 9'!J89:J151))+(SUMIF('Detailed exp partner 10'!H89:H151,"=wp28",'Detailed exp partner 10'!J89:J151))+(SUMIF('Detailed exp partner 11'!H89:H151,"=wp28",'Detailed exp partner 11'!J89:J151))</f>
        <v>0</v>
      </c>
      <c r="F36" s="205">
        <f>IF(B36+C36+D36+E36&gt;0,'1 Consolidated Summary  Budget'!$I$25/$B$3,0)</f>
        <v>0</v>
      </c>
      <c r="G36" s="106">
        <f t="shared" si="0"/>
        <v>0</v>
      </c>
    </row>
    <row r="37" spans="1:7" ht="12.75" x14ac:dyDescent="0.2">
      <c r="A37" s="84" t="s">
        <v>63</v>
      </c>
      <c r="B37" s="104">
        <f>(SUMIF('Detailed exp project leader'!H9:H34,"=wp29",'Detailed exp project leader'!J9:J34))+(SUMIF('Detailed exp partner 2'!H9:H34,"=wp29",'Detailed exp partner 2'!J9:J34))+(SUMIF('Detailed exp partner 3'!H9:H34,"=wp29",'Detailed exp partner 3'!J9:J34))+(SUMIF('Detailed exp partner 4'!H9:H34,"=wp29",'Detailed exp partner 4'!J9:J34))+(SUMIF('Detailed exp partner 5'!H9:H34,"=wp29",'Detailed exp partner 5'!J9:J34))+(SUMIF('Detailed exp partner 6'!H9:H34,"=wp29",'Detailed exp partner 6'!J9:J34))+(SUMIF('Detailed exp partner 7'!H9:H34,"=wp29",'Detailed exp partner 7'!J9:J34))+(SUMIF('Detailed exp partner 8'!H9:H34,"=wp29",'Detailed exp partner 8'!J9:J34))+(SUMIF('Detailed exp partner 9'!H9:H34,"=wp29",'Detailed exp partner 9'!J9:J34))+(SUMIF('Detailed exp partner 10'!H9:H34,"=wp29",'Detailed exp partner 10'!J9:J34))+(SUMIF('Detailed exp partner 11'!H9:H34,"=wp29",'Detailed exp partner 11'!J9:J34))</f>
        <v>0</v>
      </c>
      <c r="C37" s="105">
        <f>(SUMIF('Detailed exp project leader'!H36:H55,"=wp29",'Detailed exp project leader'!J36:J55))+(SUMIF('Detailed exp partner 2'!H36:H55,"=wp29",'Detailed exp partner 2'!J36:J55))+(SUMIF('Detailed exp partner 3'!H36:H55,"=wp29",'Detailed exp partner 3'!J36:J55))+(SUMIF('Detailed exp partner 4'!H36:H55,"=wp29",'Detailed exp partner 4'!J36:J55))+(SUMIF('Detailed exp partner 5'!H36:H55,"=wp29",'Detailed exp partner 5'!J36:J55))+(SUMIF('Detailed exp partner 6'!H36:H55,"=wp29",'Detailed exp partner 6'!J36:J55))+(SUMIF('Detailed exp partner 7'!H36:H55,"=wp29",'Detailed exp partner 7'!J36:J55))+(SUMIF('Detailed exp partner 8'!H36:H55,"=wp29",'Detailed exp partner 8'!J36:J55))+(SUMIF('Detailed exp partner 9'!H36:H55,"=wp29",'Detailed exp partner 9'!J36:J55))+(SUMIF('Detailed exp partner 10'!H36:H55,"=wp29",'Detailed exp partner 10'!J36:J55))+(SUMIF('Detailed exp partner 11'!H36:H55,"=wp29",'Detailed exp partner 11'!J36:J55))</f>
        <v>0</v>
      </c>
      <c r="D37" s="105">
        <f>(SUMIF('Detailed exp project leader'!H57:H86,"=wp29",'Detailed exp project leader'!J57:J86))+(SUMIF('Detailed exp partner 2'!H57:H86,"=wp29",'Detailed exp partner 2'!J57:J86))+(SUMIF('Detailed exp partner 3'!H57:H86,"=wp29",'Detailed exp partner 3'!J57:J86))+(SUMIF('Detailed exp partner 4'!H57:H86,"=wp29",'Detailed exp partner 4'!J57:J86))+(SUMIF('Detailed exp partner 5'!H57:H86,"=wp29",'Detailed exp partner 5'!J57:J86))+(SUMIF('Detailed exp partner 6'!H57:H86,"=wp29",'Detailed exp partner 6'!J57:J86))+(SUMIF('Detailed exp partner 7'!H57:H86,"=wp29",'Detailed exp partner 7'!J57:J86))+(SUMIF('Detailed exp partner 8'!H57:H86,"=wp29",'Detailed exp partner 8'!J57:J86))+(SUMIF('Detailed exp partner 9'!H57:H86,"=wp29",'Detailed exp partner 9'!J57:J86))+(SUMIF('Detailed exp partner 10'!H57:H86,"=wp29",'Detailed exp partner 10'!J57:J86))+(SUMIF('Detailed exp partner 11'!H57:H86,"=wp29",'Detailed exp partner 11'!J57:J86))</f>
        <v>0</v>
      </c>
      <c r="E37" s="105">
        <f>(SUMIF('Detailed exp project leader'!H89:H151,"=wp29",'Detailed exp project leader'!J89:J151))+(SUMIF('Detailed exp partner 2'!H89:H151,"=wp29",'Detailed exp partner 2'!J89:J151))+(SUMIF('Detailed exp partner 3'!H89:H151,"=wp29",'Detailed exp partner 3'!J89:J151))+(SUMIF('Detailed exp partner 4'!H89:H151,"=wp29",'Detailed exp partner 4'!J89:J151))+(SUMIF('Detailed exp partner 5'!H89:H151,"=wp29",'Detailed exp partner 5'!J89:J151))+(SUMIF('Detailed exp partner 6'!H89:H151,"=wp29",'Detailed exp partner 6'!J89:J151))+(SUMIF('Detailed exp partner 7'!H89:H151,"=wp29",'Detailed exp partner 7'!J89:J151))+(SUMIF('Detailed exp partner 8'!H89:H151,"=wp29",'Detailed exp partner 8'!J89:J151))+(SUMIF('Detailed exp partner 9'!H89:H151,"=wp29",'Detailed exp partner 9'!J89:J151))+(SUMIF('Detailed exp partner 10'!H89:H151,"=wp29",'Detailed exp partner 10'!J89:J151))+(SUMIF('Detailed exp partner 11'!H89:H151,"=wp29",'Detailed exp partner 11'!J89:J151))</f>
        <v>0</v>
      </c>
      <c r="F37" s="205">
        <f>IF(B37+C37+D37+E37&gt;0,'1 Consolidated Summary  Budget'!$I$25/$B$3,0)</f>
        <v>0</v>
      </c>
      <c r="G37" s="106">
        <f t="shared" si="0"/>
        <v>0</v>
      </c>
    </row>
    <row r="38" spans="1:7" ht="12.75" x14ac:dyDescent="0.2">
      <c r="A38" s="84" t="s">
        <v>64</v>
      </c>
      <c r="B38" s="104">
        <f>(SUMIF('Detailed exp project leader'!H9:H34,"=wp30",'Detailed exp project leader'!J9:J34))+(SUMIF('Detailed exp partner 2'!H9:H34,"=wp30",'Detailed exp partner 2'!J9:J34))+(SUMIF('Detailed exp partner 3'!H9:H34,"=wp30",'Detailed exp partner 3'!J9:J34))+(SUMIF('Detailed exp partner 4'!H9:H34,"=wp30",'Detailed exp partner 4'!J9:J34))+(SUMIF('Detailed exp partner 5'!H9:H34,"=wp30",'Detailed exp partner 5'!J9:J34))+(SUMIF('Detailed exp partner 6'!H9:H34,"=wp30",'Detailed exp partner 6'!J9:J34))+(SUMIF('Detailed exp partner 7'!H9:H34,"=wp30",'Detailed exp partner 7'!J9:J34))+(SUMIF('Detailed exp partner 8'!H9:H34,"=wp30",'Detailed exp partner 8'!J9:J34))+(SUMIF('Detailed exp partner 9'!H9:H34,"=wp30",'Detailed exp partner 9'!J9:J34))+(SUMIF('Detailed exp partner 10'!H9:H34,"=wp30",'Detailed exp partner 10'!J9:J34))+(SUMIF('Detailed exp partner 11'!H9:H34,"=wp30",'Detailed exp partner 11'!J9:J34))</f>
        <v>0</v>
      </c>
      <c r="C38" s="105">
        <f>(SUMIF('Detailed exp project leader'!H36:H55,"=wp30",'Detailed exp project leader'!J36:J55))+(SUMIF('Detailed exp partner 2'!H36:H55,"=wp30",'Detailed exp partner 2'!J36:J55))+(SUMIF('Detailed exp partner 3'!H36:H55,"=wp30",'Detailed exp partner 3'!J36:J55))+(SUMIF('Detailed exp partner 4'!H36:H55,"=wp30",'Detailed exp partner 4'!J36:J55))+(SUMIF('Detailed exp partner 5'!H36:H55,"=wp30",'Detailed exp partner 5'!J36:J55))+(SUMIF('Detailed exp partner 6'!H36:H55,"=wp30",'Detailed exp partner 6'!J36:J55))+(SUMIF('Detailed exp partner 7'!H36:H55,"=wp30",'Detailed exp partner 7'!J36:J55))+(SUMIF('Detailed exp partner 8'!H36:H55,"=wp30",'Detailed exp partner 8'!J36:J55))+(SUMIF('Detailed exp partner 9'!H36:H55,"=wp30",'Detailed exp partner 9'!J36:J55))+(SUMIF('Detailed exp partner 10'!H36:H55,"=wp30",'Detailed exp partner 10'!J36:J55))+(SUMIF('Detailed exp partner 11'!H36:H55,"=wp30",'Detailed exp partner 11'!J36:J55))</f>
        <v>0</v>
      </c>
      <c r="D38" s="105">
        <f>(SUMIF('Detailed exp project leader'!H57:H86,"=wp30",'Detailed exp project leader'!J57:J86))+(SUMIF('Detailed exp partner 2'!H57:H86,"=wp30",'Detailed exp partner 2'!J57:J86))+(SUMIF('Detailed exp partner 3'!H57:H86,"=wp30",'Detailed exp partner 3'!J57:J86))+(SUMIF('Detailed exp partner 4'!H57:H86,"=wp30",'Detailed exp partner 4'!J57:J86))+(SUMIF('Detailed exp partner 5'!H57:H86,"=wp30",'Detailed exp partner 5'!J57:J86))+(SUMIF('Detailed exp partner 6'!H57:H86,"=wp30",'Detailed exp partner 6'!J57:J86))+(SUMIF('Detailed exp partner 7'!H57:H86,"=wp30",'Detailed exp partner 7'!J57:J86))+(SUMIF('Detailed exp partner 8'!H57:H86,"=wp30",'Detailed exp partner 8'!J57:J86))+(SUMIF('Detailed exp partner 9'!H57:H86,"=wp30",'Detailed exp partner 9'!J57:J86))+(SUMIF('Detailed exp partner 10'!H57:H86,"=wp30",'Detailed exp partner 10'!J57:J86))+(SUMIF('Detailed exp partner 11'!H57:H86,"=wp30",'Detailed exp partner 11'!J57:J86))</f>
        <v>0</v>
      </c>
      <c r="E38" s="105">
        <f>(SUMIF('Detailed exp project leader'!H89:H151,"=wp30",'Detailed exp project leader'!J89:J151))+(SUMIF('Detailed exp partner 2'!H89:H151,"=wp30",'Detailed exp partner 2'!J89:J151))+(SUMIF('Detailed exp partner 3'!H89:H151,"=wp30",'Detailed exp partner 3'!J89:J151))+(SUMIF('Detailed exp partner 4'!H89:H151,"=wp30",'Detailed exp partner 4'!J89:J151))+(SUMIF('Detailed exp partner 5'!H89:H151,"=wp30",'Detailed exp partner 5'!J89:J151))+(SUMIF('Detailed exp partner 6'!H89:H151,"=wp30",'Detailed exp partner 6'!J89:J151))+(SUMIF('Detailed exp partner 7'!H89:H151,"=wp30",'Detailed exp partner 7'!J89:J151))+(SUMIF('Detailed exp partner 8'!H89:H151,"=wp30",'Detailed exp partner 8'!J89:J151))+(SUMIF('Detailed exp partner 9'!H89:H151,"=wp30",'Detailed exp partner 9'!J89:J151))+(SUMIF('Detailed exp partner 10'!H89:H151,"=wp30",'Detailed exp partner 10'!J89:J151))+(SUMIF('Detailed exp partner 11'!H89:H151,"=wp30",'Detailed exp partner 11'!J89:J151))</f>
        <v>0</v>
      </c>
      <c r="F38" s="205">
        <f>IF(B38+C38+D38+E38&gt;0,'1 Consolidated Summary  Budget'!$I$25/$B$3,0)</f>
        <v>0</v>
      </c>
      <c r="G38" s="106">
        <f t="shared" si="0"/>
        <v>0</v>
      </c>
    </row>
    <row r="39" spans="1:7" ht="32.25" thickBot="1" x14ac:dyDescent="0.25">
      <c r="A39" s="85" t="s">
        <v>146</v>
      </c>
      <c r="B39" s="107">
        <f t="shared" ref="B39:G39" si="1">SUM(B9:B38)</f>
        <v>0</v>
      </c>
      <c r="C39" s="107">
        <f t="shared" ca="1" si="1"/>
        <v>0</v>
      </c>
      <c r="D39" s="107">
        <f t="shared" ca="1" si="1"/>
        <v>0</v>
      </c>
      <c r="E39" s="107">
        <f t="shared" ca="1" si="1"/>
        <v>0</v>
      </c>
      <c r="F39" s="108">
        <f t="shared" ca="1" si="1"/>
        <v>0</v>
      </c>
      <c r="G39" s="109">
        <f t="shared" ca="1" si="1"/>
        <v>0</v>
      </c>
    </row>
    <row r="40" spans="1:7" ht="15.75" x14ac:dyDescent="0.2">
      <c r="A40" s="93"/>
      <c r="B40" s="93"/>
      <c r="C40" s="93"/>
      <c r="D40" s="93"/>
      <c r="E40" s="93"/>
      <c r="F40" s="94"/>
      <c r="G40" s="95"/>
    </row>
    <row r="41" spans="1:7" ht="12.75" x14ac:dyDescent="0.2">
      <c r="A41" s="430" t="s">
        <v>65</v>
      </c>
      <c r="B41" s="430"/>
      <c r="C41" s="430"/>
      <c r="D41" s="430"/>
      <c r="E41" s="430"/>
      <c r="F41" s="430"/>
      <c r="G41" s="430"/>
    </row>
    <row r="42" spans="1:7" x14ac:dyDescent="0.25">
      <c r="G42" s="100"/>
    </row>
    <row r="45" spans="1:7" x14ac:dyDescent="0.25">
      <c r="A45" s="86"/>
      <c r="B45" s="86"/>
      <c r="C45" s="86"/>
    </row>
  </sheetData>
  <sheetProtection algorithmName="SHA-512" hashValue="9MdIE9tJWrbCPmNHsWvVpQUqCQ/wrp7zACU+O6c9443WxEuY7LpDtMzpup6hi/m/PV9RDN8Wp0nb498Ln91YAQ==" saltValue="P7w/yzlUyO/tDH/ZTa+a2Q==" spinCount="100000" sheet="1" objects="1" scenarios="1"/>
  <mergeCells count="12">
    <mergeCell ref="E7:E8"/>
    <mergeCell ref="A41:G41"/>
    <mergeCell ref="A1:G1"/>
    <mergeCell ref="B2:G2"/>
    <mergeCell ref="A4:G4"/>
    <mergeCell ref="A6:A8"/>
    <mergeCell ref="B6:F6"/>
    <mergeCell ref="G6:G8"/>
    <mergeCell ref="C7:C8"/>
    <mergeCell ref="D7:D8"/>
    <mergeCell ref="F7:F8"/>
    <mergeCell ref="B7:B8"/>
  </mergeCells>
  <conditionalFormatting sqref="F40">
    <cfRule type="expression" dxfId="38" priority="2" stopIfTrue="1">
      <formula>F41="error"</formula>
    </cfRule>
  </conditionalFormatting>
  <dataValidations count="2">
    <dataValidation type="custom" allowBlank="1" showInputMessage="1" showErrorMessage="1" error="Only two decimals" sqref="B65522:G65522 B131058:G131058 B196594:G196594 B262130:G262130 B327666:G327666 B393202:G393202 B458738:G458738 B524274:G524274 B589810:G589810 B655346:G655346 B720882:G720882 B786418:G786418 B851954:G851954 B917490:G917490 B983026:G983026 B983027:F983075 B65523:F65571 B131059:F131107 B196595:F196643 B262131:F262179 B327667:F327715 B393203:F393251 B458739:F458787 B524275:F524323 B589811:F589859 B655347:F655395 B720883:F720931 B786419:F786467 B851955:F852003 B917491:F917539 G9 B9:F38">
      <formula1>EXACT(B9,TRUNC(B9,2))</formula1>
    </dataValidation>
    <dataValidation type="whole" operator="greaterThanOrEqual" allowBlank="1" showInputMessage="1" showErrorMessage="1" sqref="G39:G40 G65572:G65573 G131108:G131109 G196644:G196645 G262180:G262181 G327716:G327717 G393252:G393253 G458788:G458789 G524324:G524325 G589860:G589861 G655396:G655397 G720932:G720933 G786468:G786469 G852004:G852005 G917540:G917541 G983076:G983077">
      <formula1>0</formula1>
    </dataValidation>
  </dataValidations>
  <pageMargins left="0.23622047244094491" right="0.23622047244094491" top="0.55118110236220474" bottom="0.74803149606299213" header="0.11811023622047245" footer="0.31496062992125984"/>
  <pageSetup paperSize="9" scale="95" orientation="landscape"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85"/>
  <sheetViews>
    <sheetView view="pageBreakPreview" zoomScale="70" zoomScaleNormal="100" zoomScaleSheetLayoutView="70" workbookViewId="0">
      <pane xSplit="8" ySplit="7" topLeftCell="I54" activePane="bottomRight" state="frozen"/>
      <selection sqref="A1:L1"/>
      <selection pane="topRight" sqref="A1:L1"/>
      <selection pane="bottomLeft" sqref="A1:L1"/>
      <selection pane="bottomRight" activeCell="L52" sqref="L52"/>
    </sheetView>
  </sheetViews>
  <sheetFormatPr defaultColWidth="9.140625" defaultRowHeight="15" x14ac:dyDescent="0.2"/>
  <cols>
    <col min="1" max="1" width="12.7109375" style="1" customWidth="1"/>
    <col min="2" max="6" width="15.28515625" style="15" customWidth="1"/>
    <col min="7" max="7" width="19.7109375" style="15" customWidth="1"/>
    <col min="8" max="8" width="59.28515625" style="20" customWidth="1"/>
    <col min="9" max="9" width="21.28515625" style="20" customWidth="1"/>
    <col min="10" max="11" width="25.28515625" style="4" customWidth="1"/>
    <col min="12" max="12" width="24.7109375" style="4" customWidth="1"/>
    <col min="13" max="13" width="21.85546875" style="4" hidden="1" customWidth="1"/>
    <col min="14" max="14" width="16.28515625" style="15" hidden="1" customWidth="1"/>
    <col min="15" max="15" width="20" style="15" hidden="1" customWidth="1"/>
    <col min="16" max="16" width="16.28515625" style="15" hidden="1" customWidth="1"/>
    <col min="17" max="17" width="41" style="15" hidden="1" customWidth="1"/>
    <col min="18" max="18" width="9.140625" style="15" customWidth="1"/>
    <col min="19" max="16384" width="9.140625" style="15"/>
  </cols>
  <sheetData>
    <row r="1" spans="1:17" s="3" customFormat="1" ht="24" customHeight="1" x14ac:dyDescent="0.2">
      <c r="A1" s="482" t="s">
        <v>173</v>
      </c>
      <c r="B1" s="483"/>
      <c r="C1" s="483"/>
      <c r="D1" s="483"/>
      <c r="E1" s="483"/>
      <c r="F1" s="483"/>
      <c r="G1" s="483"/>
      <c r="H1" s="483"/>
      <c r="I1" s="483"/>
      <c r="J1" s="483"/>
      <c r="K1" s="483"/>
      <c r="L1" s="484"/>
      <c r="M1" s="184"/>
      <c r="P1" s="5"/>
    </row>
    <row r="2" spans="1:17" s="5" customFormat="1" ht="20.25" customHeight="1" x14ac:dyDescent="0.2">
      <c r="A2" s="491" t="s">
        <v>3</v>
      </c>
      <c r="B2" s="492"/>
      <c r="C2" s="492"/>
      <c r="D2" s="492"/>
      <c r="E2" s="492"/>
      <c r="F2" s="493"/>
      <c r="G2" s="494">
        <f>'1 Consolidated Summary  Budget'!D3</f>
        <v>0</v>
      </c>
      <c r="H2" s="495"/>
      <c r="I2" s="495"/>
      <c r="J2" s="495"/>
      <c r="K2" s="495"/>
      <c r="L2" s="496"/>
      <c r="M2" s="59"/>
    </row>
    <row r="3" spans="1:17" s="5" customFormat="1" ht="20.25" customHeight="1" x14ac:dyDescent="0.2">
      <c r="A3" s="491" t="s">
        <v>15</v>
      </c>
      <c r="B3" s="492"/>
      <c r="C3" s="492"/>
      <c r="D3" s="492"/>
      <c r="E3" s="492"/>
      <c r="F3" s="493"/>
      <c r="G3" s="485">
        <f>'1 Consolidated Summary  Budget'!D4</f>
        <v>0</v>
      </c>
      <c r="H3" s="486"/>
      <c r="I3" s="486"/>
      <c r="J3" s="486"/>
      <c r="K3" s="486"/>
      <c r="L3" s="487"/>
      <c r="M3" s="59"/>
    </row>
    <row r="4" spans="1:17" s="5" customFormat="1" ht="20.25" customHeight="1" thickBot="1" x14ac:dyDescent="0.25">
      <c r="A4" s="491" t="str">
        <f>'1 Consolidated Summary  Budget'!A5:C5</f>
        <v>Implementation period of the project:</v>
      </c>
      <c r="B4" s="492"/>
      <c r="C4" s="492"/>
      <c r="D4" s="492"/>
      <c r="E4" s="492"/>
      <c r="F4" s="493"/>
      <c r="G4" s="199" t="str">
        <f>'1 Consolidated Summary  Budget'!D5</f>
        <v>from:</v>
      </c>
      <c r="H4" s="200">
        <f>'1 Consolidated Summary  Budget'!E5</f>
        <v>0</v>
      </c>
      <c r="I4" s="201"/>
      <c r="J4" s="202" t="s">
        <v>66</v>
      </c>
      <c r="K4" s="200">
        <f>'1 Consolidated Summary  Budget'!I5</f>
        <v>0</v>
      </c>
      <c r="L4" s="203"/>
      <c r="M4" s="59"/>
      <c r="P4" s="3"/>
    </row>
    <row r="5" spans="1:17" s="8" customFormat="1" ht="26.25" customHeight="1" x14ac:dyDescent="0.2">
      <c r="A5" s="161"/>
      <c r="B5" s="7"/>
      <c r="H5" s="488" t="s">
        <v>147</v>
      </c>
      <c r="I5" s="468" t="s">
        <v>148</v>
      </c>
      <c r="J5" s="458" t="s">
        <v>13</v>
      </c>
      <c r="K5" s="466" t="s">
        <v>20</v>
      </c>
      <c r="L5" s="458" t="s">
        <v>67</v>
      </c>
      <c r="M5" s="458" t="s">
        <v>118</v>
      </c>
      <c r="N5" s="458" t="s">
        <v>119</v>
      </c>
      <c r="O5" s="466" t="s">
        <v>117</v>
      </c>
      <c r="P5" s="466" t="s">
        <v>120</v>
      </c>
      <c r="Q5" s="466" t="s">
        <v>121</v>
      </c>
    </row>
    <row r="6" spans="1:17" s="8" customFormat="1" ht="31.5" customHeight="1" thickBot="1" x14ac:dyDescent="0.25">
      <c r="A6" s="162"/>
      <c r="H6" s="489"/>
      <c r="I6" s="469"/>
      <c r="J6" s="465"/>
      <c r="K6" s="467"/>
      <c r="L6" s="459"/>
      <c r="M6" s="459"/>
      <c r="N6" s="459"/>
      <c r="O6" s="501"/>
      <c r="P6" s="501"/>
      <c r="Q6" s="501"/>
    </row>
    <row r="7" spans="1:17" s="8" customFormat="1" ht="28.5" customHeight="1" thickBot="1" x14ac:dyDescent="0.25">
      <c r="A7" s="162"/>
      <c r="H7" s="490"/>
      <c r="I7" s="470"/>
      <c r="J7" s="21" t="s">
        <v>11</v>
      </c>
      <c r="K7" s="21" t="s">
        <v>2</v>
      </c>
      <c r="L7" s="460"/>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237">
        <f>SUM(N9:N34)</f>
        <v>0</v>
      </c>
      <c r="O8" s="237">
        <f>SUM(O9:O34)</f>
        <v>0</v>
      </c>
      <c r="P8" s="237">
        <f>N8+O8</f>
        <v>0</v>
      </c>
      <c r="Q8" s="191"/>
    </row>
    <row r="9" spans="1:17" s="27" customFormat="1" ht="52.9" customHeight="1" x14ac:dyDescent="0.2">
      <c r="A9" s="16"/>
      <c r="B9" s="476" t="s">
        <v>162</v>
      </c>
      <c r="C9" s="477"/>
      <c r="D9" s="477"/>
      <c r="E9" s="477"/>
      <c r="F9" s="477"/>
      <c r="G9" s="478"/>
      <c r="H9" s="17"/>
      <c r="I9" s="19"/>
      <c r="J9" s="24">
        <f>SUM(J10:J34)</f>
        <v>0</v>
      </c>
      <c r="K9" s="24"/>
      <c r="L9" s="83"/>
      <c r="M9" s="216"/>
      <c r="N9" s="216"/>
      <c r="O9" s="217"/>
      <c r="P9" s="216"/>
      <c r="Q9" s="216"/>
    </row>
    <row r="10" spans="1:17" s="27" customFormat="1" x14ac:dyDescent="0.2">
      <c r="A10" s="2"/>
      <c r="B10" s="500"/>
      <c r="C10" s="500"/>
      <c r="D10" s="500"/>
      <c r="E10" s="500"/>
      <c r="F10" s="500"/>
      <c r="G10" s="500"/>
      <c r="H10" s="154"/>
      <c r="I10" s="154"/>
      <c r="J10" s="151"/>
      <c r="K10" s="321"/>
      <c r="L10" s="152"/>
      <c r="M10" s="26"/>
      <c r="N10" s="238">
        <f t="shared" ref="N10:N69" si="0">IF(M10="Yes",J10,0)</f>
        <v>0</v>
      </c>
      <c r="O10" s="234"/>
      <c r="P10" s="239">
        <f>N10+O10</f>
        <v>0</v>
      </c>
      <c r="Q10" s="190"/>
    </row>
    <row r="11" spans="1:17" s="27" customFormat="1" x14ac:dyDescent="0.2">
      <c r="A11" s="2"/>
      <c r="B11" s="455"/>
      <c r="C11" s="456"/>
      <c r="D11" s="456"/>
      <c r="E11" s="456"/>
      <c r="F11" s="456"/>
      <c r="G11" s="457"/>
      <c r="H11" s="153"/>
      <c r="I11" s="153"/>
      <c r="J11" s="151"/>
      <c r="K11" s="321"/>
      <c r="L11" s="152"/>
      <c r="M11" s="26"/>
      <c r="N11" s="238">
        <f t="shared" si="0"/>
        <v>0</v>
      </c>
      <c r="O11" s="234"/>
      <c r="P11" s="239">
        <f t="shared" ref="P11:P34" si="1">N11+O11</f>
        <v>0</v>
      </c>
      <c r="Q11" s="190"/>
    </row>
    <row r="12" spans="1:17" s="35" customFormat="1" x14ac:dyDescent="0.2">
      <c r="A12" s="2"/>
      <c r="B12" s="455"/>
      <c r="C12" s="456"/>
      <c r="D12" s="456"/>
      <c r="E12" s="456"/>
      <c r="F12" s="456"/>
      <c r="G12" s="457"/>
      <c r="H12" s="153"/>
      <c r="I12" s="153"/>
      <c r="J12" s="151"/>
      <c r="K12" s="321"/>
      <c r="L12" s="152"/>
      <c r="M12" s="26"/>
      <c r="N12" s="238">
        <f t="shared" si="0"/>
        <v>0</v>
      </c>
      <c r="O12" s="234"/>
      <c r="P12" s="239">
        <f t="shared" si="1"/>
        <v>0</v>
      </c>
      <c r="Q12" s="30"/>
    </row>
    <row r="13" spans="1:17" s="25" customFormat="1" ht="15.75" x14ac:dyDescent="0.2">
      <c r="A13" s="2"/>
      <c r="B13" s="455"/>
      <c r="C13" s="456"/>
      <c r="D13" s="456"/>
      <c r="E13" s="456"/>
      <c r="F13" s="456"/>
      <c r="G13" s="457"/>
      <c r="H13" s="153"/>
      <c r="I13" s="153"/>
      <c r="J13" s="151"/>
      <c r="K13" s="321"/>
      <c r="L13" s="152"/>
      <c r="M13" s="26"/>
      <c r="N13" s="238">
        <f t="shared" si="0"/>
        <v>0</v>
      </c>
      <c r="O13" s="234"/>
      <c r="P13" s="239">
        <f t="shared" si="1"/>
        <v>0</v>
      </c>
      <c r="Q13" s="219"/>
    </row>
    <row r="14" spans="1:17" s="27" customFormat="1" x14ac:dyDescent="0.2">
      <c r="A14" s="2"/>
      <c r="B14" s="455"/>
      <c r="C14" s="456"/>
      <c r="D14" s="456"/>
      <c r="E14" s="456"/>
      <c r="F14" s="456"/>
      <c r="G14" s="457"/>
      <c r="H14" s="153"/>
      <c r="I14" s="153"/>
      <c r="J14" s="151"/>
      <c r="K14" s="321"/>
      <c r="L14" s="152"/>
      <c r="M14" s="26"/>
      <c r="N14" s="238">
        <f t="shared" si="0"/>
        <v>0</v>
      </c>
      <c r="O14" s="234"/>
      <c r="P14" s="239">
        <f t="shared" si="1"/>
        <v>0</v>
      </c>
      <c r="Q14" s="190"/>
    </row>
    <row r="15" spans="1:17" s="27" customFormat="1" x14ac:dyDescent="0.2">
      <c r="A15" s="2"/>
      <c r="B15" s="455"/>
      <c r="C15" s="456"/>
      <c r="D15" s="456"/>
      <c r="E15" s="456"/>
      <c r="F15" s="456"/>
      <c r="G15" s="457"/>
      <c r="H15" s="153"/>
      <c r="I15" s="153"/>
      <c r="J15" s="151"/>
      <c r="K15" s="321"/>
      <c r="L15" s="152"/>
      <c r="M15" s="26"/>
      <c r="N15" s="238">
        <f t="shared" si="0"/>
        <v>0</v>
      </c>
      <c r="O15" s="234"/>
      <c r="P15" s="239">
        <f t="shared" si="1"/>
        <v>0</v>
      </c>
      <c r="Q15" s="190"/>
    </row>
    <row r="16" spans="1:17" s="27" customFormat="1" x14ac:dyDescent="0.2">
      <c r="A16" s="2"/>
      <c r="B16" s="455"/>
      <c r="C16" s="456"/>
      <c r="D16" s="456"/>
      <c r="E16" s="456"/>
      <c r="F16" s="456"/>
      <c r="G16" s="457"/>
      <c r="H16" s="153"/>
      <c r="I16" s="153"/>
      <c r="J16" s="151"/>
      <c r="K16" s="321"/>
      <c r="L16" s="152"/>
      <c r="M16" s="26"/>
      <c r="N16" s="238">
        <f t="shared" si="0"/>
        <v>0</v>
      </c>
      <c r="O16" s="234"/>
      <c r="P16" s="239">
        <f t="shared" si="1"/>
        <v>0</v>
      </c>
      <c r="Q16" s="190"/>
    </row>
    <row r="17" spans="1:17" s="25" customFormat="1" ht="15.75" x14ac:dyDescent="0.2">
      <c r="A17" s="2"/>
      <c r="B17" s="455"/>
      <c r="C17" s="456"/>
      <c r="D17" s="456"/>
      <c r="E17" s="456"/>
      <c r="F17" s="456"/>
      <c r="G17" s="457"/>
      <c r="H17" s="153"/>
      <c r="I17" s="153"/>
      <c r="J17" s="151"/>
      <c r="K17" s="321"/>
      <c r="L17" s="152"/>
      <c r="M17" s="26"/>
      <c r="N17" s="238">
        <f t="shared" si="0"/>
        <v>0</v>
      </c>
      <c r="O17" s="234"/>
      <c r="P17" s="239">
        <f t="shared" si="1"/>
        <v>0</v>
      </c>
      <c r="Q17" s="219"/>
    </row>
    <row r="18" spans="1:17" s="25" customFormat="1" ht="15.75" x14ac:dyDescent="0.2">
      <c r="A18" s="2"/>
      <c r="B18" s="455"/>
      <c r="C18" s="456"/>
      <c r="D18" s="456"/>
      <c r="E18" s="456"/>
      <c r="F18" s="456"/>
      <c r="G18" s="457"/>
      <c r="H18" s="153"/>
      <c r="I18" s="153"/>
      <c r="J18" s="151"/>
      <c r="K18" s="321"/>
      <c r="L18" s="152"/>
      <c r="M18" s="26"/>
      <c r="N18" s="238">
        <f t="shared" si="0"/>
        <v>0</v>
      </c>
      <c r="O18" s="234"/>
      <c r="P18" s="239">
        <f t="shared" si="1"/>
        <v>0</v>
      </c>
      <c r="Q18" s="219"/>
    </row>
    <row r="19" spans="1:17" s="27" customFormat="1" x14ac:dyDescent="0.2">
      <c r="A19" s="2"/>
      <c r="B19" s="455"/>
      <c r="C19" s="456"/>
      <c r="D19" s="456"/>
      <c r="E19" s="456"/>
      <c r="F19" s="456"/>
      <c r="G19" s="457"/>
      <c r="H19" s="153"/>
      <c r="I19" s="153"/>
      <c r="J19" s="151"/>
      <c r="K19" s="321"/>
      <c r="L19" s="152"/>
      <c r="M19" s="26"/>
      <c r="N19" s="238">
        <f t="shared" si="0"/>
        <v>0</v>
      </c>
      <c r="O19" s="234"/>
      <c r="P19" s="239">
        <f t="shared" si="1"/>
        <v>0</v>
      </c>
      <c r="Q19" s="190"/>
    </row>
    <row r="20" spans="1:17" s="27" customFormat="1" x14ac:dyDescent="0.2">
      <c r="A20" s="2"/>
      <c r="B20" s="455"/>
      <c r="C20" s="456"/>
      <c r="D20" s="456"/>
      <c r="E20" s="456"/>
      <c r="F20" s="456"/>
      <c r="G20" s="457"/>
      <c r="H20" s="153"/>
      <c r="I20" s="153"/>
      <c r="J20" s="151"/>
      <c r="K20" s="321"/>
      <c r="L20" s="152"/>
      <c r="M20" s="26"/>
      <c r="N20" s="238">
        <f t="shared" si="0"/>
        <v>0</v>
      </c>
      <c r="O20" s="234"/>
      <c r="P20" s="239">
        <f t="shared" si="1"/>
        <v>0</v>
      </c>
      <c r="Q20" s="190"/>
    </row>
    <row r="21" spans="1:17" s="27" customFormat="1" x14ac:dyDescent="0.2">
      <c r="A21" s="2"/>
      <c r="B21" s="455"/>
      <c r="C21" s="456"/>
      <c r="D21" s="456"/>
      <c r="E21" s="456"/>
      <c r="F21" s="456"/>
      <c r="G21" s="457"/>
      <c r="H21" s="153"/>
      <c r="I21" s="153"/>
      <c r="J21" s="151"/>
      <c r="K21" s="321"/>
      <c r="L21" s="152"/>
      <c r="M21" s="26"/>
      <c r="N21" s="238">
        <f t="shared" si="0"/>
        <v>0</v>
      </c>
      <c r="O21" s="234"/>
      <c r="P21" s="239">
        <f t="shared" si="1"/>
        <v>0</v>
      </c>
      <c r="Q21" s="190"/>
    </row>
    <row r="22" spans="1:17" s="25" customFormat="1" ht="15.75" x14ac:dyDescent="0.2">
      <c r="A22" s="2"/>
      <c r="B22" s="455"/>
      <c r="C22" s="456"/>
      <c r="D22" s="456"/>
      <c r="E22" s="456"/>
      <c r="F22" s="456"/>
      <c r="G22" s="457"/>
      <c r="H22" s="153"/>
      <c r="I22" s="153"/>
      <c r="J22" s="151"/>
      <c r="K22" s="321"/>
      <c r="L22" s="152"/>
      <c r="M22" s="26"/>
      <c r="N22" s="238">
        <f t="shared" si="0"/>
        <v>0</v>
      </c>
      <c r="O22" s="234"/>
      <c r="P22" s="239">
        <f t="shared" si="1"/>
        <v>0</v>
      </c>
      <c r="Q22" s="219"/>
    </row>
    <row r="23" spans="1:17" s="29" customFormat="1" x14ac:dyDescent="0.2">
      <c r="A23" s="2"/>
      <c r="B23" s="455"/>
      <c r="C23" s="456"/>
      <c r="D23" s="456"/>
      <c r="E23" s="456"/>
      <c r="F23" s="456"/>
      <c r="G23" s="457"/>
      <c r="H23" s="153"/>
      <c r="I23" s="153"/>
      <c r="J23" s="151"/>
      <c r="K23" s="321"/>
      <c r="L23" s="152"/>
      <c r="M23" s="26"/>
      <c r="N23" s="238">
        <f t="shared" si="0"/>
        <v>0</v>
      </c>
      <c r="O23" s="234"/>
      <c r="P23" s="239">
        <f t="shared" si="1"/>
        <v>0</v>
      </c>
      <c r="Q23" s="190"/>
    </row>
    <row r="24" spans="1:17" s="27" customFormat="1" x14ac:dyDescent="0.2">
      <c r="A24" s="2"/>
      <c r="B24" s="455"/>
      <c r="C24" s="456"/>
      <c r="D24" s="456"/>
      <c r="E24" s="456"/>
      <c r="F24" s="456"/>
      <c r="G24" s="457"/>
      <c r="H24" s="153"/>
      <c r="I24" s="153"/>
      <c r="J24" s="151"/>
      <c r="K24" s="321"/>
      <c r="L24" s="152"/>
      <c r="M24" s="26"/>
      <c r="N24" s="238">
        <f t="shared" si="0"/>
        <v>0</v>
      </c>
      <c r="O24" s="234"/>
      <c r="P24" s="239">
        <f t="shared" si="1"/>
        <v>0</v>
      </c>
      <c r="Q24" s="190"/>
    </row>
    <row r="25" spans="1:17" s="29" customFormat="1" x14ac:dyDescent="0.2">
      <c r="A25" s="2"/>
      <c r="B25" s="455"/>
      <c r="C25" s="456"/>
      <c r="D25" s="456"/>
      <c r="E25" s="456"/>
      <c r="F25" s="456"/>
      <c r="G25" s="457"/>
      <c r="H25" s="153"/>
      <c r="I25" s="153"/>
      <c r="J25" s="151"/>
      <c r="K25" s="321"/>
      <c r="L25" s="152"/>
      <c r="M25" s="26"/>
      <c r="N25" s="238">
        <f t="shared" si="0"/>
        <v>0</v>
      </c>
      <c r="O25" s="234"/>
      <c r="P25" s="239">
        <f t="shared" si="1"/>
        <v>0</v>
      </c>
      <c r="Q25" s="190"/>
    </row>
    <row r="26" spans="1:17" s="25" customFormat="1" ht="15.75" x14ac:dyDescent="0.2">
      <c r="A26" s="2"/>
      <c r="B26" s="455"/>
      <c r="C26" s="456"/>
      <c r="D26" s="456"/>
      <c r="E26" s="456"/>
      <c r="F26" s="456"/>
      <c r="G26" s="457"/>
      <c r="H26" s="153"/>
      <c r="I26" s="153"/>
      <c r="J26" s="151"/>
      <c r="K26" s="321"/>
      <c r="L26" s="152"/>
      <c r="M26" s="26"/>
      <c r="N26" s="238">
        <f t="shared" si="0"/>
        <v>0</v>
      </c>
      <c r="O26" s="234"/>
      <c r="P26" s="239">
        <f t="shared" si="1"/>
        <v>0</v>
      </c>
      <c r="Q26" s="219"/>
    </row>
    <row r="27" spans="1:17" s="27" customFormat="1" x14ac:dyDescent="0.2">
      <c r="A27" s="2"/>
      <c r="B27" s="455"/>
      <c r="C27" s="456"/>
      <c r="D27" s="456"/>
      <c r="E27" s="456"/>
      <c r="F27" s="456"/>
      <c r="G27" s="457"/>
      <c r="H27" s="153"/>
      <c r="I27" s="153"/>
      <c r="J27" s="151"/>
      <c r="K27" s="321"/>
      <c r="L27" s="152"/>
      <c r="M27" s="26"/>
      <c r="N27" s="238">
        <f t="shared" si="0"/>
        <v>0</v>
      </c>
      <c r="O27" s="234"/>
      <c r="P27" s="239">
        <f t="shared" si="1"/>
        <v>0</v>
      </c>
      <c r="Q27" s="190"/>
    </row>
    <row r="28" spans="1:17" s="27" customFormat="1" x14ac:dyDescent="0.2">
      <c r="A28" s="2"/>
      <c r="B28" s="455"/>
      <c r="C28" s="456"/>
      <c r="D28" s="456"/>
      <c r="E28" s="456"/>
      <c r="F28" s="456"/>
      <c r="G28" s="457"/>
      <c r="H28" s="153"/>
      <c r="I28" s="153"/>
      <c r="J28" s="151"/>
      <c r="K28" s="321"/>
      <c r="L28" s="152"/>
      <c r="M28" s="26"/>
      <c r="N28" s="238">
        <f t="shared" si="0"/>
        <v>0</v>
      </c>
      <c r="O28" s="234"/>
      <c r="P28" s="239">
        <f t="shared" si="1"/>
        <v>0</v>
      </c>
      <c r="Q28" s="190"/>
    </row>
    <row r="29" spans="1:17" s="27" customFormat="1" x14ac:dyDescent="0.2">
      <c r="A29" s="2"/>
      <c r="B29" s="455"/>
      <c r="C29" s="456"/>
      <c r="D29" s="456"/>
      <c r="E29" s="456"/>
      <c r="F29" s="456"/>
      <c r="G29" s="457"/>
      <c r="H29" s="153"/>
      <c r="I29" s="153"/>
      <c r="J29" s="151"/>
      <c r="K29" s="321"/>
      <c r="L29" s="152"/>
      <c r="M29" s="26"/>
      <c r="N29" s="238">
        <f t="shared" si="0"/>
        <v>0</v>
      </c>
      <c r="O29" s="234"/>
      <c r="P29" s="239">
        <f t="shared" si="1"/>
        <v>0</v>
      </c>
      <c r="Q29" s="190"/>
    </row>
    <row r="30" spans="1:17" s="25" customFormat="1" ht="15.75" x14ac:dyDescent="0.2">
      <c r="A30" s="2"/>
      <c r="B30" s="455"/>
      <c r="C30" s="456"/>
      <c r="D30" s="456"/>
      <c r="E30" s="456"/>
      <c r="F30" s="456"/>
      <c r="G30" s="457"/>
      <c r="H30" s="153"/>
      <c r="I30" s="153"/>
      <c r="J30" s="151"/>
      <c r="K30" s="321"/>
      <c r="L30" s="152"/>
      <c r="M30" s="26"/>
      <c r="N30" s="238">
        <f t="shared" si="0"/>
        <v>0</v>
      </c>
      <c r="O30" s="234"/>
      <c r="P30" s="239">
        <f t="shared" si="1"/>
        <v>0</v>
      </c>
      <c r="Q30" s="219"/>
    </row>
    <row r="31" spans="1:17" s="25" customFormat="1" ht="15.75" x14ac:dyDescent="0.2">
      <c r="A31" s="2"/>
      <c r="B31" s="455"/>
      <c r="C31" s="456"/>
      <c r="D31" s="456"/>
      <c r="E31" s="456"/>
      <c r="F31" s="456"/>
      <c r="G31" s="457"/>
      <c r="H31" s="153"/>
      <c r="I31" s="153"/>
      <c r="J31" s="151"/>
      <c r="K31" s="321"/>
      <c r="L31" s="152"/>
      <c r="M31" s="26"/>
      <c r="N31" s="238">
        <f t="shared" si="0"/>
        <v>0</v>
      </c>
      <c r="O31" s="234"/>
      <c r="P31" s="239">
        <f t="shared" si="1"/>
        <v>0</v>
      </c>
      <c r="Q31" s="219"/>
    </row>
    <row r="32" spans="1:17" s="27" customFormat="1" x14ac:dyDescent="0.2">
      <c r="A32" s="2"/>
      <c r="B32" s="455"/>
      <c r="C32" s="456"/>
      <c r="D32" s="456"/>
      <c r="E32" s="456"/>
      <c r="F32" s="456"/>
      <c r="G32" s="457"/>
      <c r="H32" s="153"/>
      <c r="I32" s="153"/>
      <c r="J32" s="151"/>
      <c r="K32" s="321"/>
      <c r="L32" s="152"/>
      <c r="M32" s="26"/>
      <c r="N32" s="238">
        <f t="shared" si="0"/>
        <v>0</v>
      </c>
      <c r="O32" s="234"/>
      <c r="P32" s="239">
        <f t="shared" si="1"/>
        <v>0</v>
      </c>
      <c r="Q32" s="190"/>
    </row>
    <row r="33" spans="1:17" s="27" customFormat="1" x14ac:dyDescent="0.2">
      <c r="A33" s="2"/>
      <c r="B33" s="455"/>
      <c r="C33" s="456"/>
      <c r="D33" s="456"/>
      <c r="E33" s="456"/>
      <c r="F33" s="456"/>
      <c r="G33" s="457"/>
      <c r="H33" s="153"/>
      <c r="I33" s="153"/>
      <c r="J33" s="151"/>
      <c r="K33" s="321"/>
      <c r="L33" s="152"/>
      <c r="M33" s="26"/>
      <c r="N33" s="238">
        <f t="shared" si="0"/>
        <v>0</v>
      </c>
      <c r="O33" s="234"/>
      <c r="P33" s="239">
        <f t="shared" si="1"/>
        <v>0</v>
      </c>
      <c r="Q33" s="190"/>
    </row>
    <row r="34" spans="1:17" s="27" customFormat="1" x14ac:dyDescent="0.2">
      <c r="A34" s="2"/>
      <c r="B34" s="455"/>
      <c r="C34" s="456"/>
      <c r="D34" s="456"/>
      <c r="E34" s="456"/>
      <c r="F34" s="456"/>
      <c r="G34" s="457"/>
      <c r="H34" s="153"/>
      <c r="I34" s="153"/>
      <c r="J34" s="151"/>
      <c r="K34" s="321"/>
      <c r="L34" s="152"/>
      <c r="M34" s="26"/>
      <c r="N34" s="240">
        <f t="shared" si="0"/>
        <v>0</v>
      </c>
      <c r="O34" s="234"/>
      <c r="P34" s="239">
        <f t="shared" si="1"/>
        <v>0</v>
      </c>
      <c r="Q34" s="190"/>
    </row>
    <row r="35" spans="1:17" s="27" customFormat="1" ht="39" customHeight="1" x14ac:dyDescent="0.2">
      <c r="A35" s="31">
        <v>2</v>
      </c>
      <c r="B35" s="461" t="s">
        <v>149</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41">
        <f t="shared" si="0"/>
        <v>0</v>
      </c>
      <c r="O36" s="234"/>
      <c r="P36" s="242">
        <f>N36+O36</f>
        <v>0</v>
      </c>
      <c r="Q36" s="190"/>
    </row>
    <row r="37" spans="1:17" s="27" customFormat="1" x14ac:dyDescent="0.2">
      <c r="A37" s="2"/>
      <c r="B37" s="464"/>
      <c r="C37" s="464"/>
      <c r="D37" s="464"/>
      <c r="E37" s="464"/>
      <c r="F37" s="464"/>
      <c r="G37" s="464"/>
      <c r="H37" s="155"/>
      <c r="I37" s="155"/>
      <c r="J37" s="151"/>
      <c r="K37" s="245"/>
      <c r="L37" s="152"/>
      <c r="M37" s="26"/>
      <c r="N37" s="238">
        <f t="shared" si="0"/>
        <v>0</v>
      </c>
      <c r="O37" s="234"/>
      <c r="P37" s="242">
        <f t="shared" ref="P37:P55" si="2">N37+O37</f>
        <v>0</v>
      </c>
      <c r="Q37" s="190"/>
    </row>
    <row r="38" spans="1:17" s="27" customFormat="1" x14ac:dyDescent="0.2">
      <c r="A38" s="2"/>
      <c r="B38" s="464"/>
      <c r="C38" s="464"/>
      <c r="D38" s="464"/>
      <c r="E38" s="464"/>
      <c r="F38" s="464"/>
      <c r="G38" s="464"/>
      <c r="H38" s="155"/>
      <c r="I38" s="155"/>
      <c r="J38" s="151"/>
      <c r="K38" s="245"/>
      <c r="L38" s="152"/>
      <c r="M38" s="26"/>
      <c r="N38" s="238">
        <f t="shared" si="0"/>
        <v>0</v>
      </c>
      <c r="O38" s="234"/>
      <c r="P38" s="242">
        <f t="shared" si="2"/>
        <v>0</v>
      </c>
      <c r="Q38" s="190"/>
    </row>
    <row r="39" spans="1:17" s="27" customFormat="1" x14ac:dyDescent="0.2">
      <c r="A39" s="2"/>
      <c r="B39" s="464"/>
      <c r="C39" s="464"/>
      <c r="D39" s="464"/>
      <c r="E39" s="464"/>
      <c r="F39" s="464"/>
      <c r="G39" s="464"/>
      <c r="H39" s="155"/>
      <c r="I39" s="155"/>
      <c r="J39" s="151"/>
      <c r="K39" s="245"/>
      <c r="L39" s="152"/>
      <c r="M39" s="26"/>
      <c r="N39" s="238">
        <v>0</v>
      </c>
      <c r="O39" s="234"/>
      <c r="P39" s="242">
        <f t="shared" si="2"/>
        <v>0</v>
      </c>
      <c r="Q39" s="190" t="s">
        <v>135</v>
      </c>
    </row>
    <row r="40" spans="1:17" s="27" customFormat="1" x14ac:dyDescent="0.2">
      <c r="A40" s="2"/>
      <c r="B40" s="464"/>
      <c r="C40" s="464"/>
      <c r="D40" s="464"/>
      <c r="E40" s="464"/>
      <c r="F40" s="464"/>
      <c r="G40" s="464"/>
      <c r="H40" s="155"/>
      <c r="I40" s="155"/>
      <c r="J40" s="151"/>
      <c r="K40" s="245"/>
      <c r="L40" s="152"/>
      <c r="M40" s="26"/>
      <c r="N40" s="238">
        <f t="shared" si="0"/>
        <v>0</v>
      </c>
      <c r="O40" s="234"/>
      <c r="P40" s="242">
        <f t="shared" si="2"/>
        <v>0</v>
      </c>
      <c r="Q40" s="190"/>
    </row>
    <row r="41" spans="1:17" s="37" customFormat="1" ht="15.75" x14ac:dyDescent="0.2">
      <c r="A41" s="2"/>
      <c r="B41" s="464"/>
      <c r="C41" s="464"/>
      <c r="D41" s="464"/>
      <c r="E41" s="464"/>
      <c r="F41" s="464"/>
      <c r="G41" s="464"/>
      <c r="H41" s="155"/>
      <c r="I41" s="155"/>
      <c r="J41" s="151"/>
      <c r="K41" s="245"/>
      <c r="L41" s="152"/>
      <c r="M41" s="26"/>
      <c r="N41" s="238">
        <f t="shared" si="0"/>
        <v>0</v>
      </c>
      <c r="O41" s="234"/>
      <c r="P41" s="242">
        <f t="shared" si="2"/>
        <v>0</v>
      </c>
      <c r="Q41" s="219"/>
    </row>
    <row r="42" spans="1:17" s="29" customFormat="1" x14ac:dyDescent="0.2">
      <c r="A42" s="2"/>
      <c r="B42" s="464"/>
      <c r="C42" s="464"/>
      <c r="D42" s="464"/>
      <c r="E42" s="464"/>
      <c r="F42" s="464"/>
      <c r="G42" s="464"/>
      <c r="H42" s="155"/>
      <c r="I42" s="155"/>
      <c r="J42" s="151"/>
      <c r="K42" s="245"/>
      <c r="L42" s="152"/>
      <c r="M42" s="26"/>
      <c r="N42" s="238">
        <f t="shared" si="0"/>
        <v>0</v>
      </c>
      <c r="O42" s="234"/>
      <c r="P42" s="242">
        <f t="shared" si="2"/>
        <v>0</v>
      </c>
      <c r="Q42" s="190"/>
    </row>
    <row r="43" spans="1:17" s="29" customFormat="1" x14ac:dyDescent="0.2">
      <c r="A43" s="2"/>
      <c r="B43" s="464"/>
      <c r="C43" s="464"/>
      <c r="D43" s="464"/>
      <c r="E43" s="464"/>
      <c r="F43" s="464"/>
      <c r="G43" s="464"/>
      <c r="H43" s="155"/>
      <c r="I43" s="155"/>
      <c r="J43" s="151"/>
      <c r="K43" s="245"/>
      <c r="L43" s="152"/>
      <c r="M43" s="26"/>
      <c r="N43" s="238">
        <f t="shared" si="0"/>
        <v>0</v>
      </c>
      <c r="O43" s="234"/>
      <c r="P43" s="242">
        <f t="shared" si="2"/>
        <v>0</v>
      </c>
      <c r="Q43" s="190"/>
    </row>
    <row r="44" spans="1:17" s="29" customFormat="1" x14ac:dyDescent="0.2">
      <c r="A44" s="2"/>
      <c r="B44" s="464"/>
      <c r="C44" s="464"/>
      <c r="D44" s="464"/>
      <c r="E44" s="464"/>
      <c r="F44" s="464"/>
      <c r="G44" s="464"/>
      <c r="H44" s="155"/>
      <c r="I44" s="155"/>
      <c r="J44" s="151"/>
      <c r="K44" s="245"/>
      <c r="L44" s="152"/>
      <c r="M44" s="26"/>
      <c r="N44" s="238">
        <f t="shared" si="0"/>
        <v>0</v>
      </c>
      <c r="O44" s="234"/>
      <c r="P44" s="242">
        <f t="shared" si="2"/>
        <v>0</v>
      </c>
      <c r="Q44" s="190"/>
    </row>
    <row r="45" spans="1:17" s="29" customFormat="1" x14ac:dyDescent="0.2">
      <c r="A45" s="2"/>
      <c r="B45" s="464"/>
      <c r="C45" s="464"/>
      <c r="D45" s="464"/>
      <c r="E45" s="464"/>
      <c r="F45" s="464"/>
      <c r="G45" s="464"/>
      <c r="H45" s="155"/>
      <c r="I45" s="155"/>
      <c r="J45" s="151"/>
      <c r="K45" s="245"/>
      <c r="L45" s="152"/>
      <c r="M45" s="26"/>
      <c r="N45" s="238">
        <f t="shared" si="0"/>
        <v>0</v>
      </c>
      <c r="O45" s="234"/>
      <c r="P45" s="242">
        <f t="shared" si="2"/>
        <v>0</v>
      </c>
      <c r="Q45" s="190"/>
    </row>
    <row r="46" spans="1:17" s="29" customFormat="1" x14ac:dyDescent="0.2">
      <c r="A46" s="2"/>
      <c r="B46" s="464"/>
      <c r="C46" s="464"/>
      <c r="D46" s="464"/>
      <c r="E46" s="464"/>
      <c r="F46" s="464"/>
      <c r="G46" s="464"/>
      <c r="H46" s="155"/>
      <c r="I46" s="155"/>
      <c r="J46" s="151"/>
      <c r="K46" s="245"/>
      <c r="L46" s="152"/>
      <c r="M46" s="26"/>
      <c r="N46" s="238">
        <f t="shared" si="0"/>
        <v>0</v>
      </c>
      <c r="O46" s="234"/>
      <c r="P46" s="242">
        <f t="shared" si="2"/>
        <v>0</v>
      </c>
      <c r="Q46" s="190"/>
    </row>
    <row r="47" spans="1:17" s="29" customFormat="1" x14ac:dyDescent="0.2">
      <c r="A47" s="2"/>
      <c r="B47" s="464"/>
      <c r="C47" s="464"/>
      <c r="D47" s="464"/>
      <c r="E47" s="464"/>
      <c r="F47" s="464"/>
      <c r="G47" s="464"/>
      <c r="H47" s="155"/>
      <c r="I47" s="155"/>
      <c r="J47" s="151"/>
      <c r="K47" s="245"/>
      <c r="L47" s="152"/>
      <c r="M47" s="26"/>
      <c r="N47" s="238">
        <f t="shared" si="0"/>
        <v>0</v>
      </c>
      <c r="O47" s="234"/>
      <c r="P47" s="242">
        <f t="shared" si="2"/>
        <v>0</v>
      </c>
      <c r="Q47" s="190"/>
    </row>
    <row r="48" spans="1:17" s="29" customFormat="1" x14ac:dyDescent="0.2">
      <c r="A48" s="2"/>
      <c r="B48" s="455"/>
      <c r="C48" s="456"/>
      <c r="D48" s="456"/>
      <c r="E48" s="456"/>
      <c r="F48" s="456"/>
      <c r="G48" s="457"/>
      <c r="H48" s="156"/>
      <c r="I48" s="156"/>
      <c r="J48" s="151"/>
      <c r="K48" s="245"/>
      <c r="L48" s="152"/>
      <c r="M48" s="26"/>
      <c r="N48" s="238">
        <f t="shared" si="0"/>
        <v>0</v>
      </c>
      <c r="O48" s="234"/>
      <c r="P48" s="242">
        <f t="shared" si="2"/>
        <v>0</v>
      </c>
      <c r="Q48" s="190"/>
    </row>
    <row r="49" spans="1:17" s="25" customFormat="1" ht="15.75" x14ac:dyDescent="0.2">
      <c r="A49" s="2"/>
      <c r="B49" s="455"/>
      <c r="C49" s="456"/>
      <c r="D49" s="456"/>
      <c r="E49" s="456"/>
      <c r="F49" s="456"/>
      <c r="G49" s="457"/>
      <c r="H49" s="156"/>
      <c r="I49" s="156"/>
      <c r="J49" s="151"/>
      <c r="K49" s="245"/>
      <c r="L49" s="152"/>
      <c r="M49" s="26"/>
      <c r="N49" s="238">
        <f t="shared" si="0"/>
        <v>0</v>
      </c>
      <c r="O49" s="234"/>
      <c r="P49" s="242">
        <f t="shared" si="2"/>
        <v>0</v>
      </c>
      <c r="Q49" s="219"/>
    </row>
    <row r="50" spans="1:17" s="29" customFormat="1" x14ac:dyDescent="0.2">
      <c r="A50" s="2"/>
      <c r="B50" s="455"/>
      <c r="C50" s="456"/>
      <c r="D50" s="456"/>
      <c r="E50" s="456"/>
      <c r="F50" s="456"/>
      <c r="G50" s="457"/>
      <c r="H50" s="156"/>
      <c r="I50" s="156"/>
      <c r="J50" s="151"/>
      <c r="K50" s="245"/>
      <c r="L50" s="152"/>
      <c r="M50" s="26"/>
      <c r="N50" s="238">
        <f t="shared" si="0"/>
        <v>0</v>
      </c>
      <c r="O50" s="234"/>
      <c r="P50" s="242">
        <f t="shared" si="2"/>
        <v>0</v>
      </c>
      <c r="Q50" s="190"/>
    </row>
    <row r="51" spans="1:17" s="29" customFormat="1" x14ac:dyDescent="0.2">
      <c r="A51" s="2"/>
      <c r="B51" s="464"/>
      <c r="C51" s="464"/>
      <c r="D51" s="464"/>
      <c r="E51" s="464"/>
      <c r="F51" s="464"/>
      <c r="G51" s="464"/>
      <c r="H51" s="155"/>
      <c r="I51" s="155"/>
      <c r="J51" s="151"/>
      <c r="K51" s="245"/>
      <c r="L51" s="152"/>
      <c r="M51" s="26"/>
      <c r="N51" s="238">
        <f t="shared" si="0"/>
        <v>0</v>
      </c>
      <c r="O51" s="234"/>
      <c r="P51" s="242">
        <f t="shared" si="2"/>
        <v>0</v>
      </c>
      <c r="Q51" s="190"/>
    </row>
    <row r="52" spans="1:17" s="29" customFormat="1" x14ac:dyDescent="0.2">
      <c r="A52" s="2"/>
      <c r="B52" s="464"/>
      <c r="C52" s="464"/>
      <c r="D52" s="464"/>
      <c r="E52" s="464"/>
      <c r="F52" s="464"/>
      <c r="G52" s="464"/>
      <c r="H52" s="155"/>
      <c r="I52" s="155"/>
      <c r="J52" s="151"/>
      <c r="K52" s="245"/>
      <c r="L52" s="152"/>
      <c r="M52" s="26"/>
      <c r="N52" s="238">
        <f t="shared" si="0"/>
        <v>0</v>
      </c>
      <c r="O52" s="234"/>
      <c r="P52" s="242">
        <f t="shared" si="2"/>
        <v>0</v>
      </c>
      <c r="Q52" s="190"/>
    </row>
    <row r="53" spans="1:17" s="29" customFormat="1" x14ac:dyDescent="0.2">
      <c r="A53" s="2"/>
      <c r="B53" s="464"/>
      <c r="C53" s="464"/>
      <c r="D53" s="464"/>
      <c r="E53" s="464"/>
      <c r="F53" s="464"/>
      <c r="G53" s="464"/>
      <c r="H53" s="155"/>
      <c r="I53" s="155"/>
      <c r="J53" s="151"/>
      <c r="K53" s="245"/>
      <c r="L53" s="152"/>
      <c r="M53" s="26"/>
      <c r="N53" s="238">
        <f t="shared" si="0"/>
        <v>0</v>
      </c>
      <c r="O53" s="234"/>
      <c r="P53" s="242">
        <f t="shared" si="2"/>
        <v>0</v>
      </c>
      <c r="Q53" s="190"/>
    </row>
    <row r="54" spans="1:17" s="29" customFormat="1" x14ac:dyDescent="0.2">
      <c r="A54" s="2"/>
      <c r="B54" s="464"/>
      <c r="C54" s="464"/>
      <c r="D54" s="464"/>
      <c r="E54" s="464"/>
      <c r="F54" s="464"/>
      <c r="G54" s="464"/>
      <c r="H54" s="153"/>
      <c r="I54" s="153"/>
      <c r="J54" s="151"/>
      <c r="K54" s="245"/>
      <c r="L54" s="152"/>
      <c r="M54" s="26"/>
      <c r="N54" s="238">
        <f t="shared" si="0"/>
        <v>0</v>
      </c>
      <c r="O54" s="234"/>
      <c r="P54" s="242">
        <f t="shared" si="2"/>
        <v>0</v>
      </c>
      <c r="Q54" s="190"/>
    </row>
    <row r="55" spans="1:17" s="29" customFormat="1" x14ac:dyDescent="0.2">
      <c r="A55" s="2"/>
      <c r="B55" s="464"/>
      <c r="C55" s="464"/>
      <c r="D55" s="464"/>
      <c r="E55" s="464"/>
      <c r="F55" s="464"/>
      <c r="G55" s="464"/>
      <c r="H55" s="153"/>
      <c r="I55" s="153"/>
      <c r="J55" s="151"/>
      <c r="K55" s="245"/>
      <c r="L55" s="152"/>
      <c r="M55" s="26"/>
      <c r="N55" s="240">
        <f t="shared" si="0"/>
        <v>0</v>
      </c>
      <c r="O55" s="234"/>
      <c r="P55" s="24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41">
        <f t="shared" si="0"/>
        <v>0</v>
      </c>
      <c r="O57" s="234"/>
      <c r="P57" s="242">
        <f>N57+O57</f>
        <v>0</v>
      </c>
      <c r="Q57" s="190"/>
    </row>
    <row r="58" spans="1:17" s="29" customFormat="1" x14ac:dyDescent="0.2">
      <c r="A58" s="2"/>
      <c r="B58" s="455"/>
      <c r="C58" s="456"/>
      <c r="D58" s="456"/>
      <c r="E58" s="456"/>
      <c r="F58" s="456"/>
      <c r="G58" s="457"/>
      <c r="H58" s="155"/>
      <c r="I58" s="155"/>
      <c r="J58" s="151"/>
      <c r="K58" s="245"/>
      <c r="L58" s="152"/>
      <c r="M58" s="26"/>
      <c r="N58" s="238">
        <f t="shared" si="0"/>
        <v>0</v>
      </c>
      <c r="O58" s="234"/>
      <c r="P58" s="242">
        <f t="shared" ref="P58:P86" si="3">N58+O58</f>
        <v>0</v>
      </c>
      <c r="Q58" s="190"/>
    </row>
    <row r="59" spans="1:17" s="29" customFormat="1" x14ac:dyDescent="0.2">
      <c r="A59" s="2"/>
      <c r="B59" s="455"/>
      <c r="C59" s="456"/>
      <c r="D59" s="456"/>
      <c r="E59" s="456"/>
      <c r="F59" s="456"/>
      <c r="G59" s="457"/>
      <c r="H59" s="155"/>
      <c r="I59" s="155"/>
      <c r="J59" s="151"/>
      <c r="K59" s="245"/>
      <c r="L59" s="152"/>
      <c r="M59" s="26"/>
      <c r="N59" s="238">
        <f t="shared" si="0"/>
        <v>0</v>
      </c>
      <c r="O59" s="234"/>
      <c r="P59" s="242">
        <f t="shared" si="3"/>
        <v>0</v>
      </c>
      <c r="Q59" s="190"/>
    </row>
    <row r="60" spans="1:17" s="29" customFormat="1" x14ac:dyDescent="0.2">
      <c r="A60" s="2"/>
      <c r="B60" s="455"/>
      <c r="C60" s="456"/>
      <c r="D60" s="456"/>
      <c r="E60" s="456"/>
      <c r="F60" s="456"/>
      <c r="G60" s="457"/>
      <c r="H60" s="155"/>
      <c r="I60" s="155"/>
      <c r="J60" s="151"/>
      <c r="K60" s="245"/>
      <c r="L60" s="152"/>
      <c r="M60" s="26"/>
      <c r="N60" s="238">
        <f t="shared" si="0"/>
        <v>0</v>
      </c>
      <c r="O60" s="234"/>
      <c r="P60" s="242">
        <f t="shared" si="3"/>
        <v>0</v>
      </c>
      <c r="Q60" s="190"/>
    </row>
    <row r="61" spans="1:17" s="29" customFormat="1" x14ac:dyDescent="0.2">
      <c r="A61" s="2"/>
      <c r="B61" s="455"/>
      <c r="C61" s="456"/>
      <c r="D61" s="456"/>
      <c r="E61" s="456"/>
      <c r="F61" s="456"/>
      <c r="G61" s="457"/>
      <c r="H61" s="155"/>
      <c r="I61" s="155"/>
      <c r="J61" s="151"/>
      <c r="K61" s="245"/>
      <c r="L61" s="152"/>
      <c r="M61" s="26"/>
      <c r="N61" s="238">
        <f t="shared" si="0"/>
        <v>0</v>
      </c>
      <c r="O61" s="234"/>
      <c r="P61" s="242">
        <f t="shared" si="3"/>
        <v>0</v>
      </c>
      <c r="Q61" s="190"/>
    </row>
    <row r="62" spans="1:17" s="29" customFormat="1" x14ac:dyDescent="0.2">
      <c r="A62" s="2"/>
      <c r="B62" s="455"/>
      <c r="C62" s="456"/>
      <c r="D62" s="456"/>
      <c r="E62" s="456"/>
      <c r="F62" s="456"/>
      <c r="G62" s="457"/>
      <c r="H62" s="155"/>
      <c r="I62" s="155"/>
      <c r="J62" s="151"/>
      <c r="K62" s="245"/>
      <c r="L62" s="152"/>
      <c r="M62" s="26"/>
      <c r="N62" s="238">
        <f t="shared" si="0"/>
        <v>0</v>
      </c>
      <c r="O62" s="234"/>
      <c r="P62" s="242">
        <f t="shared" si="3"/>
        <v>0</v>
      </c>
      <c r="Q62" s="190"/>
    </row>
    <row r="63" spans="1:17" s="37" customFormat="1" ht="15.75" x14ac:dyDescent="0.2">
      <c r="A63" s="2"/>
      <c r="B63" s="455"/>
      <c r="C63" s="456"/>
      <c r="D63" s="456"/>
      <c r="E63" s="456"/>
      <c r="F63" s="456"/>
      <c r="G63" s="457"/>
      <c r="H63" s="155"/>
      <c r="I63" s="155"/>
      <c r="J63" s="151"/>
      <c r="K63" s="245"/>
      <c r="L63" s="152"/>
      <c r="M63" s="26"/>
      <c r="N63" s="238">
        <f t="shared" si="0"/>
        <v>0</v>
      </c>
      <c r="O63" s="234"/>
      <c r="P63" s="242">
        <f t="shared" si="3"/>
        <v>0</v>
      </c>
      <c r="Q63" s="219"/>
    </row>
    <row r="64" spans="1:17" s="25" customFormat="1" ht="15.75" x14ac:dyDescent="0.2">
      <c r="A64" s="2"/>
      <c r="B64" s="455"/>
      <c r="C64" s="456"/>
      <c r="D64" s="456"/>
      <c r="E64" s="456"/>
      <c r="F64" s="456"/>
      <c r="G64" s="457"/>
      <c r="H64" s="155"/>
      <c r="I64" s="155"/>
      <c r="J64" s="151"/>
      <c r="K64" s="245"/>
      <c r="L64" s="152"/>
      <c r="M64" s="26"/>
      <c r="N64" s="238">
        <f t="shared" si="0"/>
        <v>0</v>
      </c>
      <c r="O64" s="234"/>
      <c r="P64" s="242">
        <f t="shared" si="3"/>
        <v>0</v>
      </c>
      <c r="Q64" s="219"/>
    </row>
    <row r="65" spans="1:17" s="8" customFormat="1" x14ac:dyDescent="0.2">
      <c r="A65" s="2"/>
      <c r="B65" s="455"/>
      <c r="C65" s="456"/>
      <c r="D65" s="456"/>
      <c r="E65" s="456"/>
      <c r="F65" s="456"/>
      <c r="G65" s="457"/>
      <c r="H65" s="155"/>
      <c r="I65" s="155"/>
      <c r="J65" s="151"/>
      <c r="K65" s="245"/>
      <c r="L65" s="152"/>
      <c r="M65" s="26"/>
      <c r="N65" s="238">
        <f t="shared" si="0"/>
        <v>0</v>
      </c>
      <c r="O65" s="234"/>
      <c r="P65" s="242">
        <f t="shared" si="3"/>
        <v>0</v>
      </c>
      <c r="Q65" s="30"/>
    </row>
    <row r="66" spans="1:17" s="25" customFormat="1" ht="15.75" x14ac:dyDescent="0.2">
      <c r="A66" s="2"/>
      <c r="B66" s="455"/>
      <c r="C66" s="456"/>
      <c r="D66" s="456"/>
      <c r="E66" s="456"/>
      <c r="F66" s="456"/>
      <c r="G66" s="457"/>
      <c r="H66" s="155"/>
      <c r="I66" s="155"/>
      <c r="J66" s="151"/>
      <c r="K66" s="245"/>
      <c r="L66" s="152"/>
      <c r="M66" s="26"/>
      <c r="N66" s="238">
        <f t="shared" si="0"/>
        <v>0</v>
      </c>
      <c r="O66" s="234"/>
      <c r="P66" s="242">
        <f t="shared" si="3"/>
        <v>0</v>
      </c>
      <c r="Q66" s="219"/>
    </row>
    <row r="67" spans="1:17" s="29" customFormat="1" x14ac:dyDescent="0.2">
      <c r="A67" s="2"/>
      <c r="B67" s="455"/>
      <c r="C67" s="456"/>
      <c r="D67" s="456"/>
      <c r="E67" s="456"/>
      <c r="F67" s="456"/>
      <c r="G67" s="457"/>
      <c r="H67" s="155"/>
      <c r="I67" s="155"/>
      <c r="J67" s="151"/>
      <c r="K67" s="245"/>
      <c r="L67" s="152"/>
      <c r="M67" s="26"/>
      <c r="N67" s="238">
        <f t="shared" si="0"/>
        <v>0</v>
      </c>
      <c r="O67" s="234"/>
      <c r="P67" s="242">
        <f t="shared" si="3"/>
        <v>0</v>
      </c>
      <c r="Q67" s="190"/>
    </row>
    <row r="68" spans="1:17" s="25" customFormat="1" ht="15.75" x14ac:dyDescent="0.2">
      <c r="A68" s="2"/>
      <c r="B68" s="455"/>
      <c r="C68" s="456"/>
      <c r="D68" s="456"/>
      <c r="E68" s="456"/>
      <c r="F68" s="456"/>
      <c r="G68" s="457"/>
      <c r="H68" s="155"/>
      <c r="I68" s="155"/>
      <c r="J68" s="151"/>
      <c r="K68" s="245"/>
      <c r="L68" s="152"/>
      <c r="M68" s="26"/>
      <c r="N68" s="238">
        <f t="shared" si="0"/>
        <v>0</v>
      </c>
      <c r="O68" s="234"/>
      <c r="P68" s="242">
        <f t="shared" si="3"/>
        <v>0</v>
      </c>
      <c r="Q68" s="219"/>
    </row>
    <row r="69" spans="1:17" s="29" customFormat="1" x14ac:dyDescent="0.2">
      <c r="A69" s="2"/>
      <c r="B69" s="455"/>
      <c r="C69" s="456"/>
      <c r="D69" s="456"/>
      <c r="E69" s="456"/>
      <c r="F69" s="456"/>
      <c r="G69" s="457"/>
      <c r="H69" s="155"/>
      <c r="I69" s="155"/>
      <c r="J69" s="151"/>
      <c r="K69" s="245"/>
      <c r="L69" s="152"/>
      <c r="M69" s="26"/>
      <c r="N69" s="238">
        <f t="shared" si="0"/>
        <v>0</v>
      </c>
      <c r="O69" s="234"/>
      <c r="P69" s="242">
        <f t="shared" si="3"/>
        <v>0</v>
      </c>
      <c r="Q69" s="190"/>
    </row>
    <row r="70" spans="1:17" s="29" customFormat="1" x14ac:dyDescent="0.2">
      <c r="A70" s="2"/>
      <c r="B70" s="455"/>
      <c r="C70" s="456"/>
      <c r="D70" s="456"/>
      <c r="E70" s="456"/>
      <c r="F70" s="456"/>
      <c r="G70" s="457"/>
      <c r="H70" s="155"/>
      <c r="I70" s="155"/>
      <c r="J70" s="151"/>
      <c r="K70" s="245"/>
      <c r="L70" s="152"/>
      <c r="M70" s="26"/>
      <c r="N70" s="238">
        <f t="shared" ref="N70:N132" si="4">IF(M70="Yes",J70,0)</f>
        <v>0</v>
      </c>
      <c r="O70" s="234"/>
      <c r="P70" s="242">
        <f t="shared" si="3"/>
        <v>0</v>
      </c>
      <c r="Q70" s="190"/>
    </row>
    <row r="71" spans="1:17" s="29" customFormat="1" x14ac:dyDescent="0.2">
      <c r="A71" s="2"/>
      <c r="B71" s="455"/>
      <c r="C71" s="456"/>
      <c r="D71" s="456"/>
      <c r="E71" s="456"/>
      <c r="F71" s="456"/>
      <c r="G71" s="457"/>
      <c r="H71" s="155"/>
      <c r="I71" s="155"/>
      <c r="J71" s="151"/>
      <c r="K71" s="245"/>
      <c r="L71" s="152"/>
      <c r="M71" s="26"/>
      <c r="N71" s="238">
        <f t="shared" si="4"/>
        <v>0</v>
      </c>
      <c r="O71" s="234"/>
      <c r="P71" s="242">
        <f t="shared" si="3"/>
        <v>0</v>
      </c>
      <c r="Q71" s="190"/>
    </row>
    <row r="72" spans="1:17" s="29" customFormat="1" x14ac:dyDescent="0.2">
      <c r="A72" s="2"/>
      <c r="B72" s="455"/>
      <c r="C72" s="456"/>
      <c r="D72" s="456"/>
      <c r="E72" s="456"/>
      <c r="F72" s="456"/>
      <c r="G72" s="457"/>
      <c r="H72" s="155"/>
      <c r="I72" s="155"/>
      <c r="J72" s="151"/>
      <c r="K72" s="245"/>
      <c r="L72" s="152"/>
      <c r="M72" s="26"/>
      <c r="N72" s="238">
        <f t="shared" si="4"/>
        <v>0</v>
      </c>
      <c r="O72" s="234"/>
      <c r="P72" s="242">
        <f t="shared" si="3"/>
        <v>0</v>
      </c>
      <c r="Q72" s="190"/>
    </row>
    <row r="73" spans="1:17" s="29" customFormat="1" x14ac:dyDescent="0.2">
      <c r="A73" s="2"/>
      <c r="B73" s="455"/>
      <c r="C73" s="456"/>
      <c r="D73" s="456"/>
      <c r="E73" s="456"/>
      <c r="F73" s="456"/>
      <c r="G73" s="457"/>
      <c r="H73" s="155"/>
      <c r="I73" s="155"/>
      <c r="J73" s="151"/>
      <c r="K73" s="245"/>
      <c r="L73" s="152"/>
      <c r="M73" s="26"/>
      <c r="N73" s="238">
        <f t="shared" si="4"/>
        <v>0</v>
      </c>
      <c r="O73" s="234"/>
      <c r="P73" s="242">
        <f t="shared" si="3"/>
        <v>0</v>
      </c>
      <c r="Q73" s="190"/>
    </row>
    <row r="74" spans="1:17" s="25" customFormat="1" ht="15.75" x14ac:dyDescent="0.2">
      <c r="A74" s="2"/>
      <c r="B74" s="455"/>
      <c r="C74" s="456"/>
      <c r="D74" s="456"/>
      <c r="E74" s="456"/>
      <c r="F74" s="456"/>
      <c r="G74" s="457"/>
      <c r="H74" s="155"/>
      <c r="I74" s="155"/>
      <c r="J74" s="151"/>
      <c r="K74" s="245"/>
      <c r="L74" s="152"/>
      <c r="M74" s="26"/>
      <c r="N74" s="238">
        <f t="shared" si="4"/>
        <v>0</v>
      </c>
      <c r="O74" s="234"/>
      <c r="P74" s="242">
        <f t="shared" si="3"/>
        <v>0</v>
      </c>
      <c r="Q74" s="219"/>
    </row>
    <row r="75" spans="1:17" s="29" customFormat="1" x14ac:dyDescent="0.2">
      <c r="A75" s="2"/>
      <c r="B75" s="455"/>
      <c r="C75" s="456"/>
      <c r="D75" s="456"/>
      <c r="E75" s="456"/>
      <c r="F75" s="456"/>
      <c r="G75" s="457"/>
      <c r="H75" s="155"/>
      <c r="I75" s="155"/>
      <c r="J75" s="151"/>
      <c r="K75" s="245"/>
      <c r="L75" s="152"/>
      <c r="M75" s="26"/>
      <c r="N75" s="238">
        <f t="shared" si="4"/>
        <v>0</v>
      </c>
      <c r="O75" s="234"/>
      <c r="P75" s="242">
        <f t="shared" si="3"/>
        <v>0</v>
      </c>
      <c r="Q75" s="190"/>
    </row>
    <row r="76" spans="1:17" s="29" customFormat="1" x14ac:dyDescent="0.2">
      <c r="A76" s="2"/>
      <c r="B76" s="455"/>
      <c r="C76" s="456"/>
      <c r="D76" s="456"/>
      <c r="E76" s="456"/>
      <c r="F76" s="456"/>
      <c r="G76" s="457"/>
      <c r="H76" s="155"/>
      <c r="I76" s="155"/>
      <c r="J76" s="151"/>
      <c r="K76" s="245"/>
      <c r="L76" s="152"/>
      <c r="M76" s="26"/>
      <c r="N76" s="238">
        <f t="shared" si="4"/>
        <v>0</v>
      </c>
      <c r="O76" s="234"/>
      <c r="P76" s="242">
        <f t="shared" si="3"/>
        <v>0</v>
      </c>
      <c r="Q76" s="190"/>
    </row>
    <row r="77" spans="1:17" s="29" customFormat="1" x14ac:dyDescent="0.2">
      <c r="A77" s="2"/>
      <c r="B77" s="455"/>
      <c r="C77" s="456"/>
      <c r="D77" s="456"/>
      <c r="E77" s="456"/>
      <c r="F77" s="456"/>
      <c r="G77" s="457"/>
      <c r="H77" s="155"/>
      <c r="I77" s="155"/>
      <c r="J77" s="151"/>
      <c r="K77" s="245"/>
      <c r="L77" s="152"/>
      <c r="M77" s="26"/>
      <c r="N77" s="238">
        <f t="shared" si="4"/>
        <v>0</v>
      </c>
      <c r="O77" s="234"/>
      <c r="P77" s="242">
        <f t="shared" si="3"/>
        <v>0</v>
      </c>
      <c r="Q77" s="190"/>
    </row>
    <row r="78" spans="1:17" s="29" customFormat="1" x14ac:dyDescent="0.2">
      <c r="A78" s="2"/>
      <c r="B78" s="455"/>
      <c r="C78" s="456"/>
      <c r="D78" s="456"/>
      <c r="E78" s="456"/>
      <c r="F78" s="456"/>
      <c r="G78" s="457"/>
      <c r="H78" s="155"/>
      <c r="I78" s="155"/>
      <c r="J78" s="151"/>
      <c r="K78" s="245"/>
      <c r="L78" s="152"/>
      <c r="M78" s="26"/>
      <c r="N78" s="238">
        <f t="shared" si="4"/>
        <v>0</v>
      </c>
      <c r="O78" s="234"/>
      <c r="P78" s="242">
        <f t="shared" si="3"/>
        <v>0</v>
      </c>
      <c r="Q78" s="190"/>
    </row>
    <row r="79" spans="1:17" s="25" customFormat="1" ht="15.75" x14ac:dyDescent="0.2">
      <c r="A79" s="2"/>
      <c r="B79" s="455"/>
      <c r="C79" s="456"/>
      <c r="D79" s="456"/>
      <c r="E79" s="456"/>
      <c r="F79" s="456"/>
      <c r="G79" s="457"/>
      <c r="H79" s="155"/>
      <c r="I79" s="155"/>
      <c r="J79" s="151"/>
      <c r="K79" s="245"/>
      <c r="L79" s="152"/>
      <c r="M79" s="26"/>
      <c r="N79" s="238">
        <f t="shared" si="4"/>
        <v>0</v>
      </c>
      <c r="O79" s="234"/>
      <c r="P79" s="242">
        <f t="shared" si="3"/>
        <v>0</v>
      </c>
      <c r="Q79" s="219"/>
    </row>
    <row r="80" spans="1:17" s="29" customFormat="1" x14ac:dyDescent="0.2">
      <c r="A80" s="2"/>
      <c r="B80" s="455"/>
      <c r="C80" s="456"/>
      <c r="D80" s="456"/>
      <c r="E80" s="456"/>
      <c r="F80" s="456"/>
      <c r="G80" s="457"/>
      <c r="H80" s="155"/>
      <c r="I80" s="155"/>
      <c r="J80" s="151"/>
      <c r="K80" s="245"/>
      <c r="L80" s="152"/>
      <c r="M80" s="26"/>
      <c r="N80" s="238">
        <f t="shared" si="4"/>
        <v>0</v>
      </c>
      <c r="O80" s="234"/>
      <c r="P80" s="242">
        <f t="shared" si="3"/>
        <v>0</v>
      </c>
      <c r="Q80" s="190"/>
    </row>
    <row r="81" spans="1:17" s="29" customFormat="1" x14ac:dyDescent="0.2">
      <c r="A81" s="2"/>
      <c r="B81" s="455"/>
      <c r="C81" s="456"/>
      <c r="D81" s="456"/>
      <c r="E81" s="456"/>
      <c r="F81" s="456"/>
      <c r="G81" s="457"/>
      <c r="H81" s="155"/>
      <c r="I81" s="155"/>
      <c r="J81" s="151"/>
      <c r="K81" s="245"/>
      <c r="L81" s="152"/>
      <c r="M81" s="26"/>
      <c r="N81" s="238">
        <f t="shared" si="4"/>
        <v>0</v>
      </c>
      <c r="O81" s="234"/>
      <c r="P81" s="242">
        <f t="shared" si="3"/>
        <v>0</v>
      </c>
      <c r="Q81" s="190"/>
    </row>
    <row r="82" spans="1:17" s="29" customFormat="1" x14ac:dyDescent="0.2">
      <c r="A82" s="2"/>
      <c r="B82" s="455"/>
      <c r="C82" s="456"/>
      <c r="D82" s="456"/>
      <c r="E82" s="456"/>
      <c r="F82" s="456"/>
      <c r="G82" s="457"/>
      <c r="H82" s="155"/>
      <c r="I82" s="155"/>
      <c r="J82" s="151"/>
      <c r="K82" s="245"/>
      <c r="L82" s="152"/>
      <c r="M82" s="26"/>
      <c r="N82" s="238">
        <f t="shared" si="4"/>
        <v>0</v>
      </c>
      <c r="O82" s="234"/>
      <c r="P82" s="242">
        <f t="shared" si="3"/>
        <v>0</v>
      </c>
      <c r="Q82" s="190"/>
    </row>
    <row r="83" spans="1:17" s="25" customFormat="1" ht="15.75" x14ac:dyDescent="0.2">
      <c r="A83" s="2"/>
      <c r="B83" s="455"/>
      <c r="C83" s="456"/>
      <c r="D83" s="456"/>
      <c r="E83" s="456"/>
      <c r="F83" s="456"/>
      <c r="G83" s="457"/>
      <c r="H83" s="155"/>
      <c r="I83" s="155"/>
      <c r="J83" s="151"/>
      <c r="K83" s="245"/>
      <c r="L83" s="152"/>
      <c r="M83" s="26"/>
      <c r="N83" s="238">
        <f t="shared" si="4"/>
        <v>0</v>
      </c>
      <c r="O83" s="234"/>
      <c r="P83" s="242">
        <f t="shared" si="3"/>
        <v>0</v>
      </c>
      <c r="Q83" s="219"/>
    </row>
    <row r="84" spans="1:17" s="25" customFormat="1" ht="15.75" x14ac:dyDescent="0.2">
      <c r="A84" s="2"/>
      <c r="B84" s="455"/>
      <c r="C84" s="456"/>
      <c r="D84" s="456"/>
      <c r="E84" s="456"/>
      <c r="F84" s="456"/>
      <c r="G84" s="457"/>
      <c r="H84" s="155"/>
      <c r="I84" s="155"/>
      <c r="J84" s="151"/>
      <c r="K84" s="245"/>
      <c r="L84" s="152"/>
      <c r="M84" s="26"/>
      <c r="N84" s="238">
        <f t="shared" si="4"/>
        <v>0</v>
      </c>
      <c r="O84" s="234"/>
      <c r="P84" s="242">
        <f t="shared" si="3"/>
        <v>0</v>
      </c>
      <c r="Q84" s="219"/>
    </row>
    <row r="85" spans="1:17" s="27" customFormat="1" x14ac:dyDescent="0.2">
      <c r="A85" s="2"/>
      <c r="B85" s="455"/>
      <c r="C85" s="456"/>
      <c r="D85" s="456"/>
      <c r="E85" s="456"/>
      <c r="F85" s="456"/>
      <c r="G85" s="457"/>
      <c r="H85" s="155"/>
      <c r="I85" s="155"/>
      <c r="J85" s="151"/>
      <c r="K85" s="245"/>
      <c r="L85" s="152"/>
      <c r="M85" s="26"/>
      <c r="N85" s="238">
        <f t="shared" si="4"/>
        <v>0</v>
      </c>
      <c r="O85" s="234"/>
      <c r="P85" s="242">
        <f t="shared" si="3"/>
        <v>0</v>
      </c>
      <c r="Q85" s="190"/>
    </row>
    <row r="86" spans="1:17" s="27" customFormat="1" x14ac:dyDescent="0.2">
      <c r="A86" s="2"/>
      <c r="B86" s="455"/>
      <c r="C86" s="456"/>
      <c r="D86" s="456"/>
      <c r="E86" s="456"/>
      <c r="F86" s="456"/>
      <c r="G86" s="457"/>
      <c r="H86" s="155"/>
      <c r="I86" s="155"/>
      <c r="J86" s="151"/>
      <c r="K86" s="245"/>
      <c r="L86" s="152"/>
      <c r="M86" s="26"/>
      <c r="N86" s="240">
        <f t="shared" si="4"/>
        <v>0</v>
      </c>
      <c r="O86" s="234"/>
      <c r="P86" s="24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38">
        <f t="shared" si="4"/>
        <v>0</v>
      </c>
      <c r="O89" s="234"/>
      <c r="P89" s="239">
        <f>N89+O89</f>
        <v>0</v>
      </c>
      <c r="Q89" s="190"/>
    </row>
    <row r="90" spans="1:17" s="27" customFormat="1" x14ac:dyDescent="0.2">
      <c r="A90" s="2"/>
      <c r="B90" s="473"/>
      <c r="C90" s="474"/>
      <c r="D90" s="474"/>
      <c r="E90" s="474"/>
      <c r="F90" s="474"/>
      <c r="G90" s="475"/>
      <c r="H90" s="157"/>
      <c r="I90" s="157"/>
      <c r="J90" s="151"/>
      <c r="K90" s="321"/>
      <c r="L90" s="152"/>
      <c r="M90" s="26"/>
      <c r="N90" s="238">
        <f t="shared" si="4"/>
        <v>0</v>
      </c>
      <c r="O90" s="234"/>
      <c r="P90" s="239">
        <f t="shared" ref="P90:P108" si="5">N90+O90</f>
        <v>0</v>
      </c>
      <c r="Q90" s="190"/>
    </row>
    <row r="91" spans="1:17" s="27" customFormat="1" x14ac:dyDescent="0.2">
      <c r="A91" s="2"/>
      <c r="B91" s="455"/>
      <c r="C91" s="456"/>
      <c r="D91" s="456"/>
      <c r="E91" s="456"/>
      <c r="F91" s="456"/>
      <c r="G91" s="457"/>
      <c r="H91" s="155"/>
      <c r="I91" s="155"/>
      <c r="J91" s="151"/>
      <c r="K91" s="321"/>
      <c r="L91" s="152"/>
      <c r="M91" s="26"/>
      <c r="N91" s="238">
        <f t="shared" si="4"/>
        <v>0</v>
      </c>
      <c r="O91" s="234"/>
      <c r="P91" s="239">
        <f t="shared" si="5"/>
        <v>0</v>
      </c>
      <c r="Q91" s="190"/>
    </row>
    <row r="92" spans="1:17" s="27" customFormat="1" x14ac:dyDescent="0.2">
      <c r="A92" s="2"/>
      <c r="B92" s="455"/>
      <c r="C92" s="456"/>
      <c r="D92" s="456"/>
      <c r="E92" s="456"/>
      <c r="F92" s="456"/>
      <c r="G92" s="457"/>
      <c r="H92" s="155"/>
      <c r="I92" s="155"/>
      <c r="J92" s="151"/>
      <c r="K92" s="321"/>
      <c r="L92" s="152"/>
      <c r="M92" s="26"/>
      <c r="N92" s="238">
        <f t="shared" si="4"/>
        <v>0</v>
      </c>
      <c r="O92" s="234"/>
      <c r="P92" s="239">
        <f t="shared" si="5"/>
        <v>0</v>
      </c>
      <c r="Q92" s="190"/>
    </row>
    <row r="93" spans="1:17" s="25" customFormat="1" ht="15.75" x14ac:dyDescent="0.2">
      <c r="A93" s="2"/>
      <c r="B93" s="455"/>
      <c r="C93" s="456"/>
      <c r="D93" s="456"/>
      <c r="E93" s="456"/>
      <c r="F93" s="456"/>
      <c r="G93" s="457"/>
      <c r="H93" s="155"/>
      <c r="I93" s="155"/>
      <c r="J93" s="151"/>
      <c r="K93" s="321"/>
      <c r="L93" s="152"/>
      <c r="M93" s="26"/>
      <c r="N93" s="238">
        <f t="shared" si="4"/>
        <v>0</v>
      </c>
      <c r="O93" s="234"/>
      <c r="P93" s="239">
        <f t="shared" si="5"/>
        <v>0</v>
      </c>
      <c r="Q93" s="219"/>
    </row>
    <row r="94" spans="1:17" s="27" customFormat="1" x14ac:dyDescent="0.2">
      <c r="A94" s="2"/>
      <c r="B94" s="455"/>
      <c r="C94" s="456"/>
      <c r="D94" s="456"/>
      <c r="E94" s="456"/>
      <c r="F94" s="456"/>
      <c r="G94" s="457"/>
      <c r="H94" s="155"/>
      <c r="I94" s="155"/>
      <c r="J94" s="151"/>
      <c r="K94" s="321"/>
      <c r="L94" s="152"/>
      <c r="M94" s="26"/>
      <c r="N94" s="238">
        <f t="shared" si="4"/>
        <v>0</v>
      </c>
      <c r="O94" s="234"/>
      <c r="P94" s="239">
        <f t="shared" si="5"/>
        <v>0</v>
      </c>
      <c r="Q94" s="190"/>
    </row>
    <row r="95" spans="1:17" s="27" customFormat="1" x14ac:dyDescent="0.2">
      <c r="A95" s="2"/>
      <c r="B95" s="455"/>
      <c r="C95" s="456"/>
      <c r="D95" s="456"/>
      <c r="E95" s="456"/>
      <c r="F95" s="456"/>
      <c r="G95" s="457"/>
      <c r="H95" s="155"/>
      <c r="I95" s="155"/>
      <c r="J95" s="151"/>
      <c r="K95" s="321"/>
      <c r="L95" s="152"/>
      <c r="M95" s="26"/>
      <c r="N95" s="238">
        <f t="shared" si="4"/>
        <v>0</v>
      </c>
      <c r="O95" s="234"/>
      <c r="P95" s="239">
        <f t="shared" si="5"/>
        <v>0</v>
      </c>
      <c r="Q95" s="190"/>
    </row>
    <row r="96" spans="1:17" s="27" customFormat="1" x14ac:dyDescent="0.2">
      <c r="A96" s="2"/>
      <c r="B96" s="455"/>
      <c r="C96" s="456"/>
      <c r="D96" s="456"/>
      <c r="E96" s="456"/>
      <c r="F96" s="456"/>
      <c r="G96" s="457"/>
      <c r="H96" s="155"/>
      <c r="I96" s="155"/>
      <c r="J96" s="151"/>
      <c r="K96" s="321"/>
      <c r="L96" s="152"/>
      <c r="M96" s="26"/>
      <c r="N96" s="238">
        <f t="shared" si="4"/>
        <v>0</v>
      </c>
      <c r="O96" s="234"/>
      <c r="P96" s="239">
        <f t="shared" si="5"/>
        <v>0</v>
      </c>
      <c r="Q96" s="190"/>
    </row>
    <row r="97" spans="1:17" s="25" customFormat="1" ht="15.75" x14ac:dyDescent="0.2">
      <c r="A97" s="2"/>
      <c r="B97" s="455"/>
      <c r="C97" s="456"/>
      <c r="D97" s="456"/>
      <c r="E97" s="456"/>
      <c r="F97" s="456"/>
      <c r="G97" s="457"/>
      <c r="H97" s="155"/>
      <c r="I97" s="155"/>
      <c r="J97" s="151"/>
      <c r="K97" s="321"/>
      <c r="L97" s="152"/>
      <c r="M97" s="26"/>
      <c r="N97" s="238">
        <f t="shared" si="4"/>
        <v>0</v>
      </c>
      <c r="O97" s="234"/>
      <c r="P97" s="239">
        <f t="shared" si="5"/>
        <v>0</v>
      </c>
      <c r="Q97" s="219"/>
    </row>
    <row r="98" spans="1:17" s="29" customFormat="1" x14ac:dyDescent="0.2">
      <c r="A98" s="2"/>
      <c r="B98" s="455"/>
      <c r="C98" s="456"/>
      <c r="D98" s="456"/>
      <c r="E98" s="456"/>
      <c r="F98" s="456"/>
      <c r="G98" s="457"/>
      <c r="H98" s="155"/>
      <c r="I98" s="155"/>
      <c r="J98" s="151"/>
      <c r="K98" s="321"/>
      <c r="L98" s="152"/>
      <c r="M98" s="26"/>
      <c r="N98" s="238">
        <f t="shared" si="4"/>
        <v>0</v>
      </c>
      <c r="O98" s="234"/>
      <c r="P98" s="239">
        <f t="shared" si="5"/>
        <v>0</v>
      </c>
      <c r="Q98" s="190"/>
    </row>
    <row r="99" spans="1:17" s="29" customFormat="1" x14ac:dyDescent="0.2">
      <c r="A99" s="2"/>
      <c r="B99" s="455"/>
      <c r="C99" s="456"/>
      <c r="D99" s="456"/>
      <c r="E99" s="456"/>
      <c r="F99" s="456"/>
      <c r="G99" s="457"/>
      <c r="H99" s="155"/>
      <c r="I99" s="155"/>
      <c r="J99" s="151"/>
      <c r="K99" s="321"/>
      <c r="L99" s="152"/>
      <c r="M99" s="26"/>
      <c r="N99" s="238">
        <f t="shared" si="4"/>
        <v>0</v>
      </c>
      <c r="O99" s="234"/>
      <c r="P99" s="239">
        <f t="shared" si="5"/>
        <v>0</v>
      </c>
      <c r="Q99" s="190"/>
    </row>
    <row r="100" spans="1:17" s="27" customFormat="1" x14ac:dyDescent="0.2">
      <c r="A100" s="2"/>
      <c r="B100" s="455"/>
      <c r="C100" s="456"/>
      <c r="D100" s="456"/>
      <c r="E100" s="456"/>
      <c r="F100" s="456"/>
      <c r="G100" s="457"/>
      <c r="H100" s="155"/>
      <c r="I100" s="155"/>
      <c r="J100" s="151"/>
      <c r="K100" s="321"/>
      <c r="L100" s="152"/>
      <c r="M100" s="26"/>
      <c r="N100" s="238">
        <f t="shared" si="4"/>
        <v>0</v>
      </c>
      <c r="O100" s="234"/>
      <c r="P100" s="239">
        <f t="shared" si="5"/>
        <v>0</v>
      </c>
      <c r="Q100" s="190"/>
    </row>
    <row r="101" spans="1:17" s="27" customFormat="1" x14ac:dyDescent="0.2">
      <c r="A101" s="2"/>
      <c r="B101" s="455"/>
      <c r="C101" s="456"/>
      <c r="D101" s="456"/>
      <c r="E101" s="456"/>
      <c r="F101" s="456"/>
      <c r="G101" s="457"/>
      <c r="H101" s="155"/>
      <c r="I101" s="155"/>
      <c r="J101" s="151"/>
      <c r="K101" s="321"/>
      <c r="L101" s="152"/>
      <c r="M101" s="26"/>
      <c r="N101" s="238">
        <f t="shared" si="4"/>
        <v>0</v>
      </c>
      <c r="O101" s="234"/>
      <c r="P101" s="239">
        <f t="shared" si="5"/>
        <v>0</v>
      </c>
      <c r="Q101" s="190"/>
    </row>
    <row r="102" spans="1:17" s="27" customFormat="1" x14ac:dyDescent="0.2">
      <c r="A102" s="2"/>
      <c r="B102" s="455"/>
      <c r="C102" s="456"/>
      <c r="D102" s="456"/>
      <c r="E102" s="456"/>
      <c r="F102" s="456"/>
      <c r="G102" s="457"/>
      <c r="H102" s="155"/>
      <c r="I102" s="155"/>
      <c r="J102" s="151"/>
      <c r="K102" s="321"/>
      <c r="L102" s="152"/>
      <c r="M102" s="26"/>
      <c r="N102" s="238">
        <f t="shared" si="4"/>
        <v>0</v>
      </c>
      <c r="O102" s="234"/>
      <c r="P102" s="239">
        <f t="shared" si="5"/>
        <v>0</v>
      </c>
      <c r="Q102" s="190"/>
    </row>
    <row r="103" spans="1:17" s="25" customFormat="1" ht="15.75" x14ac:dyDescent="0.2">
      <c r="A103" s="2"/>
      <c r="B103" s="455"/>
      <c r="C103" s="456"/>
      <c r="D103" s="456"/>
      <c r="E103" s="456"/>
      <c r="F103" s="456"/>
      <c r="G103" s="457"/>
      <c r="H103" s="155"/>
      <c r="I103" s="155"/>
      <c r="J103" s="151"/>
      <c r="K103" s="321"/>
      <c r="L103" s="152"/>
      <c r="M103" s="26"/>
      <c r="N103" s="238">
        <f t="shared" si="4"/>
        <v>0</v>
      </c>
      <c r="O103" s="234"/>
      <c r="P103" s="239">
        <f t="shared" si="5"/>
        <v>0</v>
      </c>
      <c r="Q103" s="219"/>
    </row>
    <row r="104" spans="1:17" s="29" customFormat="1" x14ac:dyDescent="0.2">
      <c r="A104" s="2"/>
      <c r="B104" s="455"/>
      <c r="C104" s="456"/>
      <c r="D104" s="456"/>
      <c r="E104" s="456"/>
      <c r="F104" s="456"/>
      <c r="G104" s="457"/>
      <c r="H104" s="155"/>
      <c r="I104" s="155"/>
      <c r="J104" s="151"/>
      <c r="K104" s="321"/>
      <c r="L104" s="152"/>
      <c r="M104" s="26"/>
      <c r="N104" s="238">
        <f t="shared" si="4"/>
        <v>0</v>
      </c>
      <c r="O104" s="234"/>
      <c r="P104" s="239">
        <f t="shared" si="5"/>
        <v>0</v>
      </c>
      <c r="Q104" s="190"/>
    </row>
    <row r="105" spans="1:17" s="29" customFormat="1" x14ac:dyDescent="0.2">
      <c r="A105" s="2"/>
      <c r="B105" s="455"/>
      <c r="C105" s="456"/>
      <c r="D105" s="456"/>
      <c r="E105" s="456"/>
      <c r="F105" s="456"/>
      <c r="G105" s="457"/>
      <c r="H105" s="155"/>
      <c r="I105" s="155"/>
      <c r="J105" s="151"/>
      <c r="K105" s="321"/>
      <c r="L105" s="152"/>
      <c r="M105" s="26"/>
      <c r="N105" s="238">
        <f t="shared" si="4"/>
        <v>0</v>
      </c>
      <c r="O105" s="234"/>
      <c r="P105" s="239">
        <f t="shared" si="5"/>
        <v>0</v>
      </c>
      <c r="Q105" s="190"/>
    </row>
    <row r="106" spans="1:17" s="25" customFormat="1" ht="15.75" x14ac:dyDescent="0.2">
      <c r="A106" s="2"/>
      <c r="B106" s="455"/>
      <c r="C106" s="456"/>
      <c r="D106" s="456"/>
      <c r="E106" s="456"/>
      <c r="F106" s="456"/>
      <c r="G106" s="457"/>
      <c r="H106" s="155"/>
      <c r="I106" s="155"/>
      <c r="J106" s="151"/>
      <c r="K106" s="321"/>
      <c r="L106" s="152"/>
      <c r="M106" s="26"/>
      <c r="N106" s="238">
        <f t="shared" si="4"/>
        <v>0</v>
      </c>
      <c r="O106" s="234"/>
      <c r="P106" s="239">
        <f t="shared" si="5"/>
        <v>0</v>
      </c>
      <c r="Q106" s="219"/>
    </row>
    <row r="107" spans="1:17" s="25" customFormat="1" ht="15.75" x14ac:dyDescent="0.2">
      <c r="A107" s="2"/>
      <c r="B107" s="455"/>
      <c r="C107" s="456"/>
      <c r="D107" s="456"/>
      <c r="E107" s="456"/>
      <c r="F107" s="456"/>
      <c r="G107" s="457"/>
      <c r="H107" s="155"/>
      <c r="I107" s="155"/>
      <c r="J107" s="151"/>
      <c r="K107" s="321"/>
      <c r="L107" s="152"/>
      <c r="M107" s="26"/>
      <c r="N107" s="238">
        <f t="shared" si="4"/>
        <v>0</v>
      </c>
      <c r="O107" s="234"/>
      <c r="P107" s="239">
        <f t="shared" si="5"/>
        <v>0</v>
      </c>
      <c r="Q107" s="219"/>
    </row>
    <row r="108" spans="1:17" s="29" customFormat="1" x14ac:dyDescent="0.2">
      <c r="A108" s="2"/>
      <c r="B108" s="455"/>
      <c r="C108" s="456"/>
      <c r="D108" s="456"/>
      <c r="E108" s="456"/>
      <c r="F108" s="456"/>
      <c r="G108" s="457"/>
      <c r="H108" s="155"/>
      <c r="I108" s="155"/>
      <c r="J108" s="151"/>
      <c r="K108" s="321"/>
      <c r="L108" s="152"/>
      <c r="M108" s="26"/>
      <c r="N108" s="238">
        <f t="shared" si="4"/>
        <v>0</v>
      </c>
      <c r="O108" s="234"/>
      <c r="P108" s="239">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38">
        <f t="shared" si="4"/>
        <v>0</v>
      </c>
      <c r="O110" s="234"/>
      <c r="P110" s="187">
        <f>N110+O110</f>
        <v>0</v>
      </c>
      <c r="Q110" s="219"/>
    </row>
    <row r="111" spans="1:17" s="29" customFormat="1" ht="15.75" x14ac:dyDescent="0.2">
      <c r="A111" s="2"/>
      <c r="B111" s="455"/>
      <c r="C111" s="456"/>
      <c r="D111" s="456"/>
      <c r="E111" s="456"/>
      <c r="F111" s="456"/>
      <c r="G111" s="457"/>
      <c r="H111" s="153"/>
      <c r="I111" s="153"/>
      <c r="J111" s="151"/>
      <c r="K111" s="245"/>
      <c r="L111" s="152"/>
      <c r="M111" s="26"/>
      <c r="N111" s="238">
        <f t="shared" si="4"/>
        <v>0</v>
      </c>
      <c r="O111" s="234"/>
      <c r="P111" s="187">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38">
        <f t="shared" si="4"/>
        <v>0</v>
      </c>
      <c r="O112" s="234"/>
      <c r="P112" s="187">
        <f t="shared" si="6"/>
        <v>0</v>
      </c>
      <c r="Q112" s="190"/>
    </row>
    <row r="113" spans="1:17" s="29" customFormat="1" ht="15.75" x14ac:dyDescent="0.2">
      <c r="A113" s="2"/>
      <c r="B113" s="455"/>
      <c r="C113" s="456"/>
      <c r="D113" s="456"/>
      <c r="E113" s="456"/>
      <c r="F113" s="456"/>
      <c r="G113" s="457"/>
      <c r="H113" s="153"/>
      <c r="I113" s="153"/>
      <c r="J113" s="151"/>
      <c r="K113" s="245"/>
      <c r="L113" s="152"/>
      <c r="M113" s="26"/>
      <c r="N113" s="238">
        <f t="shared" si="4"/>
        <v>0</v>
      </c>
      <c r="O113" s="234"/>
      <c r="P113" s="187">
        <f t="shared" si="6"/>
        <v>0</v>
      </c>
      <c r="Q113" s="190"/>
    </row>
    <row r="114" spans="1:17" s="25" customFormat="1" ht="15.75" x14ac:dyDescent="0.2">
      <c r="A114" s="2"/>
      <c r="B114" s="455"/>
      <c r="C114" s="456"/>
      <c r="D114" s="456"/>
      <c r="E114" s="456"/>
      <c r="F114" s="456"/>
      <c r="G114" s="457"/>
      <c r="H114" s="153"/>
      <c r="I114" s="153"/>
      <c r="J114" s="151"/>
      <c r="K114" s="245"/>
      <c r="L114" s="152"/>
      <c r="M114" s="26"/>
      <c r="N114" s="238">
        <f t="shared" si="4"/>
        <v>0</v>
      </c>
      <c r="O114" s="234"/>
      <c r="P114" s="187">
        <f t="shared" si="6"/>
        <v>0</v>
      </c>
      <c r="Q114" s="219"/>
    </row>
    <row r="115" spans="1:17" s="29" customFormat="1" ht="15.75" x14ac:dyDescent="0.2">
      <c r="A115" s="2"/>
      <c r="B115" s="455"/>
      <c r="C115" s="456"/>
      <c r="D115" s="456"/>
      <c r="E115" s="456"/>
      <c r="F115" s="456"/>
      <c r="G115" s="457"/>
      <c r="H115" s="153"/>
      <c r="I115" s="153"/>
      <c r="J115" s="151"/>
      <c r="K115" s="245"/>
      <c r="L115" s="152"/>
      <c r="M115" s="26"/>
      <c r="N115" s="238">
        <f t="shared" si="4"/>
        <v>0</v>
      </c>
      <c r="O115" s="234"/>
      <c r="P115" s="187">
        <f t="shared" si="6"/>
        <v>0</v>
      </c>
      <c r="Q115" s="190"/>
    </row>
    <row r="116" spans="1:17" s="29" customFormat="1" ht="15.75" x14ac:dyDescent="0.2">
      <c r="A116" s="2"/>
      <c r="B116" s="455"/>
      <c r="C116" s="456"/>
      <c r="D116" s="456"/>
      <c r="E116" s="456"/>
      <c r="F116" s="456"/>
      <c r="G116" s="457"/>
      <c r="H116" s="153"/>
      <c r="I116" s="153"/>
      <c r="J116" s="151"/>
      <c r="K116" s="245"/>
      <c r="L116" s="152"/>
      <c r="M116" s="26"/>
      <c r="N116" s="238">
        <f t="shared" si="4"/>
        <v>0</v>
      </c>
      <c r="O116" s="234"/>
      <c r="P116" s="187">
        <f t="shared" si="6"/>
        <v>0</v>
      </c>
      <c r="Q116" s="190"/>
    </row>
    <row r="117" spans="1:17" s="29" customFormat="1" ht="15.75" x14ac:dyDescent="0.2">
      <c r="A117" s="2"/>
      <c r="B117" s="455"/>
      <c r="C117" s="456"/>
      <c r="D117" s="456"/>
      <c r="E117" s="456"/>
      <c r="F117" s="456"/>
      <c r="G117" s="457"/>
      <c r="H117" s="153"/>
      <c r="I117" s="153"/>
      <c r="J117" s="151"/>
      <c r="K117" s="245"/>
      <c r="L117" s="152"/>
      <c r="M117" s="26"/>
      <c r="N117" s="238">
        <f t="shared" si="4"/>
        <v>0</v>
      </c>
      <c r="O117" s="234"/>
      <c r="P117" s="187">
        <f t="shared" si="6"/>
        <v>0</v>
      </c>
      <c r="Q117" s="190"/>
    </row>
    <row r="118" spans="1:17" s="25" customFormat="1" ht="15.75" x14ac:dyDescent="0.2">
      <c r="A118" s="2"/>
      <c r="B118" s="455"/>
      <c r="C118" s="456"/>
      <c r="D118" s="456"/>
      <c r="E118" s="456"/>
      <c r="F118" s="456"/>
      <c r="G118" s="457"/>
      <c r="H118" s="153"/>
      <c r="I118" s="153"/>
      <c r="J118" s="151"/>
      <c r="K118" s="245"/>
      <c r="L118" s="152"/>
      <c r="M118" s="26"/>
      <c r="N118" s="238">
        <f t="shared" si="4"/>
        <v>0</v>
      </c>
      <c r="O118" s="234"/>
      <c r="P118" s="187">
        <f t="shared" si="6"/>
        <v>0</v>
      </c>
      <c r="Q118" s="219"/>
    </row>
    <row r="119" spans="1:17" s="25" customFormat="1" ht="15.75" x14ac:dyDescent="0.2">
      <c r="A119" s="2"/>
      <c r="B119" s="455"/>
      <c r="C119" s="456"/>
      <c r="D119" s="456"/>
      <c r="E119" s="456"/>
      <c r="F119" s="456"/>
      <c r="G119" s="457"/>
      <c r="H119" s="153"/>
      <c r="I119" s="153"/>
      <c r="J119" s="151"/>
      <c r="K119" s="245"/>
      <c r="L119" s="152"/>
      <c r="M119" s="26"/>
      <c r="N119" s="238">
        <f t="shared" si="4"/>
        <v>0</v>
      </c>
      <c r="O119" s="234"/>
      <c r="P119" s="187">
        <f t="shared" si="6"/>
        <v>0</v>
      </c>
      <c r="Q119" s="219"/>
    </row>
    <row r="120" spans="1:17" s="29" customFormat="1" ht="15.75" x14ac:dyDescent="0.2">
      <c r="A120" s="2"/>
      <c r="B120" s="455"/>
      <c r="C120" s="456"/>
      <c r="D120" s="456"/>
      <c r="E120" s="456"/>
      <c r="F120" s="456"/>
      <c r="G120" s="457"/>
      <c r="H120" s="153"/>
      <c r="I120" s="153"/>
      <c r="J120" s="151"/>
      <c r="K120" s="245"/>
      <c r="L120" s="152"/>
      <c r="M120" s="26"/>
      <c r="N120" s="238">
        <f t="shared" si="4"/>
        <v>0</v>
      </c>
      <c r="O120" s="234"/>
      <c r="P120" s="187">
        <f t="shared" si="6"/>
        <v>0</v>
      </c>
      <c r="Q120" s="190"/>
    </row>
    <row r="121" spans="1:17" s="29" customFormat="1" ht="15.75" x14ac:dyDescent="0.2">
      <c r="A121" s="2"/>
      <c r="B121" s="455"/>
      <c r="C121" s="456"/>
      <c r="D121" s="456"/>
      <c r="E121" s="456"/>
      <c r="F121" s="456"/>
      <c r="G121" s="457"/>
      <c r="H121" s="153"/>
      <c r="I121" s="153"/>
      <c r="J121" s="151"/>
      <c r="K121" s="245"/>
      <c r="L121" s="152"/>
      <c r="M121" s="26"/>
      <c r="N121" s="238">
        <f t="shared" si="4"/>
        <v>0</v>
      </c>
      <c r="O121" s="234"/>
      <c r="P121" s="187">
        <f t="shared" si="6"/>
        <v>0</v>
      </c>
      <c r="Q121" s="190"/>
    </row>
    <row r="122" spans="1:17" s="29" customFormat="1" ht="15.75" x14ac:dyDescent="0.2">
      <c r="A122" s="2"/>
      <c r="B122" s="455"/>
      <c r="C122" s="456"/>
      <c r="D122" s="456"/>
      <c r="E122" s="456"/>
      <c r="F122" s="456"/>
      <c r="G122" s="457"/>
      <c r="H122" s="153"/>
      <c r="I122" s="153"/>
      <c r="J122" s="151"/>
      <c r="K122" s="245"/>
      <c r="L122" s="152"/>
      <c r="M122" s="26"/>
      <c r="N122" s="238">
        <f t="shared" si="4"/>
        <v>0</v>
      </c>
      <c r="O122" s="234"/>
      <c r="P122" s="187">
        <f t="shared" si="6"/>
        <v>0</v>
      </c>
      <c r="Q122" s="190"/>
    </row>
    <row r="123" spans="1:17" s="25" customFormat="1" ht="15.75" x14ac:dyDescent="0.2">
      <c r="A123" s="2"/>
      <c r="B123" s="455"/>
      <c r="C123" s="456"/>
      <c r="D123" s="456"/>
      <c r="E123" s="456"/>
      <c r="F123" s="456"/>
      <c r="G123" s="457"/>
      <c r="H123" s="153"/>
      <c r="I123" s="153"/>
      <c r="J123" s="151"/>
      <c r="K123" s="245"/>
      <c r="L123" s="152"/>
      <c r="M123" s="26"/>
      <c r="N123" s="238">
        <f t="shared" si="4"/>
        <v>0</v>
      </c>
      <c r="O123" s="234"/>
      <c r="P123" s="187">
        <f t="shared" si="6"/>
        <v>0</v>
      </c>
      <c r="Q123" s="219"/>
    </row>
    <row r="124" spans="1:17" s="29" customFormat="1" ht="15.75" x14ac:dyDescent="0.2">
      <c r="A124" s="2"/>
      <c r="B124" s="455"/>
      <c r="C124" s="456"/>
      <c r="D124" s="456"/>
      <c r="E124" s="456"/>
      <c r="F124" s="456"/>
      <c r="G124" s="457"/>
      <c r="H124" s="153"/>
      <c r="I124" s="153"/>
      <c r="J124" s="151"/>
      <c r="K124" s="245"/>
      <c r="L124" s="152"/>
      <c r="M124" s="26"/>
      <c r="N124" s="238">
        <f t="shared" si="4"/>
        <v>0</v>
      </c>
      <c r="O124" s="234"/>
      <c r="P124" s="187">
        <f t="shared" si="6"/>
        <v>0</v>
      </c>
      <c r="Q124" s="190"/>
    </row>
    <row r="125" spans="1:17" s="29" customFormat="1" ht="15.75" x14ac:dyDescent="0.2">
      <c r="A125" s="2"/>
      <c r="B125" s="455"/>
      <c r="C125" s="456"/>
      <c r="D125" s="456"/>
      <c r="E125" s="456"/>
      <c r="F125" s="456"/>
      <c r="G125" s="457"/>
      <c r="H125" s="153"/>
      <c r="I125" s="153"/>
      <c r="J125" s="151"/>
      <c r="K125" s="245"/>
      <c r="L125" s="152"/>
      <c r="M125" s="26"/>
      <c r="N125" s="238">
        <f t="shared" si="4"/>
        <v>0</v>
      </c>
      <c r="O125" s="234"/>
      <c r="P125" s="187">
        <f t="shared" si="6"/>
        <v>0</v>
      </c>
      <c r="Q125" s="190"/>
    </row>
    <row r="126" spans="1:17" s="29" customFormat="1" ht="15.75" x14ac:dyDescent="0.2">
      <c r="A126" s="2"/>
      <c r="B126" s="455"/>
      <c r="C126" s="456"/>
      <c r="D126" s="456"/>
      <c r="E126" s="456"/>
      <c r="F126" s="456"/>
      <c r="G126" s="457"/>
      <c r="H126" s="153"/>
      <c r="I126" s="153"/>
      <c r="J126" s="151"/>
      <c r="K126" s="245"/>
      <c r="L126" s="152"/>
      <c r="M126" s="26"/>
      <c r="N126" s="238">
        <f t="shared" si="4"/>
        <v>0</v>
      </c>
      <c r="O126" s="234"/>
      <c r="P126" s="187">
        <f t="shared" si="6"/>
        <v>0</v>
      </c>
      <c r="Q126" s="190"/>
    </row>
    <row r="127" spans="1:17" s="25" customFormat="1" ht="15.75" x14ac:dyDescent="0.2">
      <c r="A127" s="2"/>
      <c r="B127" s="455"/>
      <c r="C127" s="456"/>
      <c r="D127" s="456"/>
      <c r="E127" s="456"/>
      <c r="F127" s="456"/>
      <c r="G127" s="457"/>
      <c r="H127" s="155"/>
      <c r="I127" s="155"/>
      <c r="J127" s="151"/>
      <c r="K127" s="245"/>
      <c r="L127" s="152"/>
      <c r="M127" s="26"/>
      <c r="N127" s="238">
        <f t="shared" si="4"/>
        <v>0</v>
      </c>
      <c r="O127" s="234"/>
      <c r="P127" s="187">
        <f t="shared" si="6"/>
        <v>0</v>
      </c>
      <c r="Q127" s="219"/>
    </row>
    <row r="128" spans="1:17" s="29" customFormat="1" ht="15.75" x14ac:dyDescent="0.2">
      <c r="A128" s="2"/>
      <c r="B128" s="455"/>
      <c r="C128" s="456"/>
      <c r="D128" s="456"/>
      <c r="E128" s="456"/>
      <c r="F128" s="456"/>
      <c r="G128" s="457"/>
      <c r="H128" s="155"/>
      <c r="I128" s="155"/>
      <c r="J128" s="151"/>
      <c r="K128" s="245"/>
      <c r="L128" s="152"/>
      <c r="M128" s="26"/>
      <c r="N128" s="238">
        <f t="shared" si="4"/>
        <v>0</v>
      </c>
      <c r="O128" s="234"/>
      <c r="P128" s="187">
        <f t="shared" si="6"/>
        <v>0</v>
      </c>
      <c r="Q128" s="190"/>
    </row>
    <row r="129" spans="1:18" s="29" customFormat="1" ht="15.75" x14ac:dyDescent="0.2">
      <c r="A129" s="2"/>
      <c r="B129" s="455"/>
      <c r="C129" s="456"/>
      <c r="D129" s="456"/>
      <c r="E129" s="456"/>
      <c r="F129" s="456"/>
      <c r="G129" s="457"/>
      <c r="H129" s="155"/>
      <c r="I129" s="155"/>
      <c r="J129" s="151"/>
      <c r="K129" s="245"/>
      <c r="L129" s="152"/>
      <c r="M129" s="26"/>
      <c r="N129" s="238">
        <f t="shared" si="4"/>
        <v>0</v>
      </c>
      <c r="O129" s="234"/>
      <c r="P129" s="187">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38">
        <f t="shared" si="4"/>
        <v>0</v>
      </c>
      <c r="O131" s="234"/>
      <c r="P131" s="239">
        <f>N131+O131</f>
        <v>0</v>
      </c>
      <c r="Q131" s="190"/>
    </row>
    <row r="132" spans="1:18" s="29" customFormat="1" x14ac:dyDescent="0.2">
      <c r="A132" s="2"/>
      <c r="B132" s="473"/>
      <c r="C132" s="474"/>
      <c r="D132" s="474"/>
      <c r="E132" s="474"/>
      <c r="F132" s="474"/>
      <c r="G132" s="475"/>
      <c r="H132" s="157"/>
      <c r="I132" s="157"/>
      <c r="J132" s="151"/>
      <c r="K132" s="152"/>
      <c r="L132" s="152"/>
      <c r="M132" s="26"/>
      <c r="N132" s="238">
        <f t="shared" si="4"/>
        <v>0</v>
      </c>
      <c r="O132" s="234"/>
      <c r="P132" s="239">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38">
        <f t="shared" ref="N133:N153" si="8">IF(M133="Yes",J133,0)</f>
        <v>0</v>
      </c>
      <c r="O133" s="234"/>
      <c r="P133" s="239">
        <f t="shared" si="7"/>
        <v>0</v>
      </c>
      <c r="Q133" s="190"/>
    </row>
    <row r="134" spans="1:18" s="29" customFormat="1" x14ac:dyDescent="0.2">
      <c r="A134" s="2"/>
      <c r="B134" s="455"/>
      <c r="C134" s="456"/>
      <c r="D134" s="456"/>
      <c r="E134" s="456"/>
      <c r="F134" s="456"/>
      <c r="G134" s="457"/>
      <c r="H134" s="155"/>
      <c r="I134" s="155"/>
      <c r="J134" s="151"/>
      <c r="K134" s="152"/>
      <c r="L134" s="152"/>
      <c r="M134" s="26"/>
      <c r="N134" s="238">
        <f t="shared" si="8"/>
        <v>0</v>
      </c>
      <c r="O134" s="234"/>
      <c r="P134" s="239">
        <f t="shared" si="7"/>
        <v>0</v>
      </c>
      <c r="Q134" s="190"/>
    </row>
    <row r="135" spans="1:18" s="29" customFormat="1" x14ac:dyDescent="0.2">
      <c r="A135" s="2"/>
      <c r="B135" s="455"/>
      <c r="C135" s="456"/>
      <c r="D135" s="456"/>
      <c r="E135" s="456"/>
      <c r="F135" s="456"/>
      <c r="G135" s="457"/>
      <c r="H135" s="155"/>
      <c r="I135" s="155"/>
      <c r="J135" s="151"/>
      <c r="K135" s="152"/>
      <c r="L135" s="152"/>
      <c r="M135" s="26"/>
      <c r="N135" s="238">
        <f t="shared" si="8"/>
        <v>0</v>
      </c>
      <c r="O135" s="234"/>
      <c r="P135" s="239">
        <f t="shared" si="7"/>
        <v>0</v>
      </c>
      <c r="Q135" s="190"/>
    </row>
    <row r="136" spans="1:18" s="28" customFormat="1" ht="15.75" x14ac:dyDescent="0.2">
      <c r="A136" s="2"/>
      <c r="B136" s="455"/>
      <c r="C136" s="456"/>
      <c r="D136" s="456"/>
      <c r="E136" s="456"/>
      <c r="F136" s="456"/>
      <c r="G136" s="457"/>
      <c r="H136" s="155"/>
      <c r="I136" s="155"/>
      <c r="J136" s="151"/>
      <c r="K136" s="152"/>
      <c r="L136" s="152"/>
      <c r="M136" s="26"/>
      <c r="N136" s="238">
        <f t="shared" si="8"/>
        <v>0</v>
      </c>
      <c r="O136" s="234"/>
      <c r="P136" s="239">
        <f t="shared" si="7"/>
        <v>0</v>
      </c>
      <c r="Q136" s="219"/>
    </row>
    <row r="137" spans="1:18" s="37" customFormat="1" ht="15.75" x14ac:dyDescent="0.2">
      <c r="A137" s="2"/>
      <c r="B137" s="455"/>
      <c r="C137" s="456"/>
      <c r="D137" s="456"/>
      <c r="E137" s="456"/>
      <c r="F137" s="456"/>
      <c r="G137" s="457"/>
      <c r="H137" s="155"/>
      <c r="I137" s="155"/>
      <c r="J137" s="151"/>
      <c r="K137" s="152"/>
      <c r="L137" s="152"/>
      <c r="M137" s="26"/>
      <c r="N137" s="238">
        <f t="shared" si="8"/>
        <v>0</v>
      </c>
      <c r="O137" s="234"/>
      <c r="P137" s="239">
        <f t="shared" si="7"/>
        <v>0</v>
      </c>
      <c r="Q137" s="219"/>
    </row>
    <row r="138" spans="1:18" s="29" customFormat="1" x14ac:dyDescent="0.2">
      <c r="A138" s="2"/>
      <c r="B138" s="455"/>
      <c r="C138" s="456"/>
      <c r="D138" s="456"/>
      <c r="E138" s="456"/>
      <c r="F138" s="456"/>
      <c r="G138" s="457"/>
      <c r="H138" s="155"/>
      <c r="I138" s="155"/>
      <c r="J138" s="151"/>
      <c r="K138" s="152"/>
      <c r="L138" s="152"/>
      <c r="M138" s="26"/>
      <c r="N138" s="238">
        <f t="shared" si="8"/>
        <v>0</v>
      </c>
      <c r="O138" s="234"/>
      <c r="P138" s="239">
        <f t="shared" si="7"/>
        <v>0</v>
      </c>
      <c r="Q138" s="190"/>
    </row>
    <row r="139" spans="1:18" s="29" customFormat="1" x14ac:dyDescent="0.2">
      <c r="A139" s="2"/>
      <c r="B139" s="455"/>
      <c r="C139" s="456"/>
      <c r="D139" s="456"/>
      <c r="E139" s="456"/>
      <c r="F139" s="456"/>
      <c r="G139" s="457"/>
      <c r="H139" s="155"/>
      <c r="I139" s="155"/>
      <c r="J139" s="151"/>
      <c r="K139" s="152"/>
      <c r="L139" s="152"/>
      <c r="M139" s="26"/>
      <c r="N139" s="238">
        <f t="shared" si="8"/>
        <v>0</v>
      </c>
      <c r="O139" s="234"/>
      <c r="P139" s="239">
        <f t="shared" si="7"/>
        <v>0</v>
      </c>
      <c r="Q139" s="190"/>
    </row>
    <row r="140" spans="1:18" s="28" customFormat="1" ht="15.75" x14ac:dyDescent="0.2">
      <c r="A140" s="2"/>
      <c r="B140" s="455"/>
      <c r="C140" s="456"/>
      <c r="D140" s="456"/>
      <c r="E140" s="456"/>
      <c r="F140" s="456"/>
      <c r="G140" s="457"/>
      <c r="H140" s="155"/>
      <c r="I140" s="155"/>
      <c r="J140" s="151"/>
      <c r="K140" s="152"/>
      <c r="L140" s="152"/>
      <c r="M140" s="26"/>
      <c r="N140" s="238">
        <f t="shared" si="8"/>
        <v>0</v>
      </c>
      <c r="O140" s="234"/>
      <c r="P140" s="239">
        <f t="shared" si="7"/>
        <v>0</v>
      </c>
      <c r="Q140" s="219"/>
    </row>
    <row r="141" spans="1:18" s="37" customFormat="1" ht="15.75" x14ac:dyDescent="0.2">
      <c r="A141" s="2"/>
      <c r="B141" s="455"/>
      <c r="C141" s="456"/>
      <c r="D141" s="456"/>
      <c r="E141" s="456"/>
      <c r="F141" s="456"/>
      <c r="G141" s="457"/>
      <c r="H141" s="155"/>
      <c r="I141" s="155"/>
      <c r="J141" s="151"/>
      <c r="K141" s="152"/>
      <c r="L141" s="152"/>
      <c r="M141" s="26"/>
      <c r="N141" s="238">
        <f t="shared" si="8"/>
        <v>0</v>
      </c>
      <c r="O141" s="234"/>
      <c r="P141" s="239">
        <f t="shared" si="7"/>
        <v>0</v>
      </c>
      <c r="Q141" s="219"/>
    </row>
    <row r="142" spans="1:18" s="13" customFormat="1" ht="18" x14ac:dyDescent="0.2">
      <c r="A142" s="2"/>
      <c r="B142" s="455"/>
      <c r="C142" s="456"/>
      <c r="D142" s="456"/>
      <c r="E142" s="456"/>
      <c r="F142" s="456"/>
      <c r="G142" s="457"/>
      <c r="H142" s="155"/>
      <c r="I142" s="155"/>
      <c r="J142" s="151"/>
      <c r="K142" s="152"/>
      <c r="L142" s="152"/>
      <c r="M142" s="26"/>
      <c r="N142" s="238">
        <f t="shared" si="8"/>
        <v>0</v>
      </c>
      <c r="O142" s="234"/>
      <c r="P142" s="239">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38">
        <f t="shared" si="8"/>
        <v>0</v>
      </c>
      <c r="O143" s="234"/>
      <c r="P143" s="239">
        <f t="shared" si="7"/>
        <v>0</v>
      </c>
      <c r="Q143" s="223"/>
      <c r="R143" s="14"/>
    </row>
    <row r="144" spans="1:18" x14ac:dyDescent="0.2">
      <c r="A144" s="2"/>
      <c r="B144" s="455"/>
      <c r="C144" s="456"/>
      <c r="D144" s="456"/>
      <c r="E144" s="456"/>
      <c r="F144" s="456"/>
      <c r="G144" s="457"/>
      <c r="H144" s="155"/>
      <c r="I144" s="155"/>
      <c r="J144" s="151"/>
      <c r="K144" s="152"/>
      <c r="L144" s="152"/>
      <c r="M144" s="26"/>
      <c r="N144" s="238">
        <f t="shared" si="8"/>
        <v>0</v>
      </c>
      <c r="O144" s="234"/>
      <c r="P144" s="239">
        <f t="shared" si="7"/>
        <v>0</v>
      </c>
      <c r="Q144" s="224"/>
    </row>
    <row r="145" spans="1:17" x14ac:dyDescent="0.2">
      <c r="A145" s="2"/>
      <c r="B145" s="455"/>
      <c r="C145" s="456"/>
      <c r="D145" s="456"/>
      <c r="E145" s="456"/>
      <c r="F145" s="456"/>
      <c r="G145" s="457"/>
      <c r="H145" s="155"/>
      <c r="I145" s="155"/>
      <c r="J145" s="151"/>
      <c r="K145" s="152"/>
      <c r="L145" s="152"/>
      <c r="M145" s="26"/>
      <c r="N145" s="238">
        <f t="shared" si="8"/>
        <v>0</v>
      </c>
      <c r="O145" s="234"/>
      <c r="P145" s="239">
        <f t="shared" si="7"/>
        <v>0</v>
      </c>
      <c r="Q145" s="224"/>
    </row>
    <row r="146" spans="1:17" x14ac:dyDescent="0.2">
      <c r="A146" s="2"/>
      <c r="B146" s="455"/>
      <c r="C146" s="456"/>
      <c r="D146" s="456"/>
      <c r="E146" s="456"/>
      <c r="F146" s="456"/>
      <c r="G146" s="457"/>
      <c r="H146" s="155"/>
      <c r="I146" s="155"/>
      <c r="J146" s="151"/>
      <c r="K146" s="152"/>
      <c r="L146" s="152"/>
      <c r="M146" s="26"/>
      <c r="N146" s="238">
        <f t="shared" si="8"/>
        <v>0</v>
      </c>
      <c r="O146" s="234"/>
      <c r="P146" s="239">
        <f t="shared" si="7"/>
        <v>0</v>
      </c>
      <c r="Q146" s="224"/>
    </row>
    <row r="147" spans="1:17" x14ac:dyDescent="0.2">
      <c r="A147" s="2"/>
      <c r="B147" s="455"/>
      <c r="C147" s="456"/>
      <c r="D147" s="456"/>
      <c r="E147" s="456"/>
      <c r="F147" s="456"/>
      <c r="G147" s="457"/>
      <c r="H147" s="155"/>
      <c r="I147" s="155"/>
      <c r="J147" s="151"/>
      <c r="K147" s="152"/>
      <c r="L147" s="152"/>
      <c r="M147" s="26"/>
      <c r="N147" s="238">
        <f t="shared" si="8"/>
        <v>0</v>
      </c>
      <c r="O147" s="234"/>
      <c r="P147" s="239">
        <f t="shared" si="7"/>
        <v>0</v>
      </c>
      <c r="Q147" s="224"/>
    </row>
    <row r="148" spans="1:17" x14ac:dyDescent="0.2">
      <c r="A148" s="2"/>
      <c r="B148" s="455"/>
      <c r="C148" s="456"/>
      <c r="D148" s="456"/>
      <c r="E148" s="456"/>
      <c r="F148" s="456"/>
      <c r="G148" s="457"/>
      <c r="H148" s="155"/>
      <c r="I148" s="155"/>
      <c r="J148" s="151"/>
      <c r="K148" s="152"/>
      <c r="L148" s="152"/>
      <c r="M148" s="26"/>
      <c r="N148" s="238">
        <f t="shared" si="8"/>
        <v>0</v>
      </c>
      <c r="O148" s="234"/>
      <c r="P148" s="239">
        <f t="shared" si="7"/>
        <v>0</v>
      </c>
      <c r="Q148" s="224"/>
    </row>
    <row r="149" spans="1:17" x14ac:dyDescent="0.2">
      <c r="A149" s="2"/>
      <c r="B149" s="455"/>
      <c r="C149" s="456"/>
      <c r="D149" s="456"/>
      <c r="E149" s="456"/>
      <c r="F149" s="456"/>
      <c r="G149" s="457"/>
      <c r="H149" s="155"/>
      <c r="I149" s="155"/>
      <c r="J149" s="151"/>
      <c r="K149" s="152"/>
      <c r="L149" s="152"/>
      <c r="M149" s="26"/>
      <c r="N149" s="238">
        <f t="shared" si="8"/>
        <v>0</v>
      </c>
      <c r="O149" s="234"/>
      <c r="P149" s="239">
        <f t="shared" si="7"/>
        <v>0</v>
      </c>
      <c r="Q149" s="224"/>
    </row>
    <row r="150" spans="1:17" x14ac:dyDescent="0.2">
      <c r="A150" s="2"/>
      <c r="B150" s="455"/>
      <c r="C150" s="456"/>
      <c r="D150" s="456"/>
      <c r="E150" s="456"/>
      <c r="F150" s="456"/>
      <c r="G150" s="457"/>
      <c r="H150" s="155"/>
      <c r="I150" s="155"/>
      <c r="J150" s="151"/>
      <c r="K150" s="152"/>
      <c r="L150" s="152"/>
      <c r="M150" s="26"/>
      <c r="N150" s="238">
        <f t="shared" si="8"/>
        <v>0</v>
      </c>
      <c r="O150" s="234"/>
      <c r="P150" s="239">
        <f t="shared" si="7"/>
        <v>0</v>
      </c>
      <c r="Q150" s="224"/>
    </row>
    <row r="151" spans="1:17" x14ac:dyDescent="0.2">
      <c r="A151" s="2"/>
      <c r="B151" s="455"/>
      <c r="C151" s="456"/>
      <c r="D151" s="456"/>
      <c r="E151" s="456"/>
      <c r="F151" s="456"/>
      <c r="G151" s="457"/>
      <c r="H151" s="155"/>
      <c r="I151" s="155"/>
      <c r="J151" s="151"/>
      <c r="K151" s="152"/>
      <c r="L151" s="152"/>
      <c r="M151" s="26"/>
      <c r="N151" s="238">
        <f t="shared" si="8"/>
        <v>0</v>
      </c>
      <c r="O151" s="234"/>
      <c r="P151" s="239">
        <f t="shared" si="7"/>
        <v>0</v>
      </c>
      <c r="Q151" s="224"/>
    </row>
    <row r="152" spans="1:17" ht="39" customHeight="1" x14ac:dyDescent="0.2">
      <c r="A152" s="11"/>
      <c r="B152" s="504" t="s">
        <v>1</v>
      </c>
      <c r="C152" s="505"/>
      <c r="D152" s="505"/>
      <c r="E152" s="505"/>
      <c r="F152" s="505"/>
      <c r="G152" s="505"/>
      <c r="H152" s="505"/>
      <c r="I152" s="82"/>
      <c r="J152" s="22">
        <f>J8+J35+J56+J87</f>
        <v>0</v>
      </c>
      <c r="K152" s="22"/>
      <c r="L152" s="22"/>
      <c r="M152" s="22"/>
      <c r="N152" s="22"/>
      <c r="O152" s="22"/>
      <c r="P152" s="22">
        <f>SUM(P8+P35+P56+P87)</f>
        <v>0</v>
      </c>
      <c r="Q152" s="22"/>
    </row>
    <row r="153" spans="1:17" ht="39" customHeight="1" x14ac:dyDescent="0.2">
      <c r="A153" s="31">
        <v>5</v>
      </c>
      <c r="B153" s="479" t="s">
        <v>150</v>
      </c>
      <c r="C153" s="480"/>
      <c r="D153" s="480"/>
      <c r="E153" s="480"/>
      <c r="F153" s="480"/>
      <c r="G153" s="481"/>
      <c r="H153" s="36"/>
      <c r="I153" s="36"/>
      <c r="J153" s="33">
        <f>J154</f>
        <v>0</v>
      </c>
      <c r="K153" s="33"/>
      <c r="L153" s="34"/>
      <c r="M153" s="226" t="s">
        <v>134</v>
      </c>
      <c r="N153" s="243">
        <f t="shared" si="8"/>
        <v>0</v>
      </c>
      <c r="O153" s="234"/>
      <c r="P153" s="225">
        <f>N153+O153</f>
        <v>0</v>
      </c>
      <c r="Q153" s="228"/>
    </row>
    <row r="154" spans="1:17" ht="64.5" customHeight="1" x14ac:dyDescent="0.2">
      <c r="A154" s="2"/>
      <c r="B154" s="471" t="s">
        <v>136</v>
      </c>
      <c r="C154" s="472"/>
      <c r="D154" s="472"/>
      <c r="E154" s="472"/>
      <c r="F154" s="472"/>
      <c r="G154" s="472"/>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c r="K156"/>
      <c r="L156"/>
      <c r="M156"/>
    </row>
    <row r="157" spans="1:17" ht="18" x14ac:dyDescent="0.2">
      <c r="A157" s="68"/>
      <c r="B157" s="174"/>
      <c r="C157" s="175"/>
      <c r="D157" s="175"/>
      <c r="E157" s="176"/>
      <c r="F157" s="176"/>
      <c r="G157" s="176"/>
      <c r="H157" s="176"/>
      <c r="I157" s="176"/>
      <c r="J157"/>
      <c r="K157"/>
      <c r="L157"/>
      <c r="M157"/>
    </row>
    <row r="158" spans="1:17" ht="18" x14ac:dyDescent="0.2">
      <c r="A158" s="68"/>
      <c r="B158" s="174"/>
      <c r="C158" s="175"/>
      <c r="D158" s="175"/>
      <c r="E158" s="176"/>
      <c r="F158" s="176"/>
      <c r="G158" s="176"/>
      <c r="H158" s="176"/>
      <c r="I158" s="176"/>
      <c r="J158"/>
      <c r="K158"/>
      <c r="L158"/>
      <c r="M158"/>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2"/>
    </row>
    <row r="173" spans="1:13" ht="18" x14ac:dyDescent="0.25">
      <c r="A173" s="60"/>
      <c r="B173" s="65" t="s">
        <v>68</v>
      </c>
      <c r="C173" s="61"/>
      <c r="D173" s="61"/>
      <c r="E173" s="61"/>
      <c r="F173" s="62"/>
      <c r="G173" s="61"/>
      <c r="H173" s="61"/>
      <c r="I173" s="61"/>
      <c r="J173" s="62"/>
      <c r="K173" s="62"/>
      <c r="L173" s="62"/>
      <c r="M173" s="73"/>
    </row>
    <row r="174" spans="1:13" ht="22.5" x14ac:dyDescent="0.3">
      <c r="A174" s="64"/>
      <c r="C174" s="65"/>
      <c r="D174" s="66" t="s">
        <v>69</v>
      </c>
      <c r="E174" s="515" t="s">
        <v>70</v>
      </c>
      <c r="F174" s="515"/>
      <c r="G174" s="515"/>
      <c r="H174" s="515"/>
      <c r="I174" s="515"/>
      <c r="J174" s="62"/>
      <c r="K174" s="62"/>
      <c r="L174" s="62"/>
      <c r="M174" s="73"/>
    </row>
    <row r="175" spans="1:13" ht="18" x14ac:dyDescent="0.25">
      <c r="A175" s="60"/>
      <c r="B175" s="67"/>
      <c r="C175" s="67"/>
      <c r="D175" s="67"/>
      <c r="E175" s="67"/>
      <c r="F175" s="67"/>
      <c r="G175" s="67"/>
      <c r="H175" s="67"/>
      <c r="I175" s="67"/>
      <c r="J175" s="62"/>
      <c r="K175" s="62"/>
      <c r="L175" s="62"/>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B182" s="506" t="s">
        <v>71</v>
      </c>
      <c r="C182" s="507" t="s">
        <v>132</v>
      </c>
      <c r="D182" s="507"/>
      <c r="E182" s="508"/>
      <c r="F182" s="508"/>
      <c r="G182" s="508"/>
      <c r="H182" s="508"/>
      <c r="I182" s="508"/>
      <c r="J182" s="509"/>
      <c r="K182" s="509"/>
      <c r="L182" s="62"/>
    </row>
    <row r="183" spans="1:12" ht="18" x14ac:dyDescent="0.25">
      <c r="A183" s="68"/>
      <c r="B183" s="506"/>
      <c r="C183" s="507"/>
      <c r="D183" s="507"/>
      <c r="E183" s="508"/>
      <c r="F183" s="508"/>
      <c r="G183" s="508"/>
      <c r="H183" s="508"/>
      <c r="I183" s="508"/>
      <c r="J183" s="509"/>
      <c r="K183" s="509"/>
      <c r="L183" s="62"/>
    </row>
    <row r="184" spans="1:12" ht="18" x14ac:dyDescent="0.25">
      <c r="A184" s="68"/>
      <c r="B184" s="506"/>
      <c r="C184" s="507"/>
      <c r="D184" s="507"/>
      <c r="E184" s="508"/>
      <c r="F184" s="508"/>
      <c r="G184" s="508"/>
      <c r="H184" s="508"/>
      <c r="I184" s="508"/>
      <c r="J184" s="509"/>
      <c r="K184" s="509"/>
      <c r="L184" s="62"/>
    </row>
    <row r="185" spans="1:12" ht="18" x14ac:dyDescent="0.25">
      <c r="A185" s="68"/>
      <c r="B185" s="174"/>
      <c r="C185" s="175"/>
      <c r="D185" s="175"/>
      <c r="E185" s="176"/>
      <c r="F185" s="176"/>
      <c r="G185" s="176"/>
      <c r="H185" s="176"/>
      <c r="I185" s="176"/>
      <c r="J185" s="62"/>
      <c r="K185" s="62"/>
      <c r="L185" s="62"/>
    </row>
  </sheetData>
  <sheetProtection algorithmName="SHA-512" hashValue="9HKd5Ble0IpMwEebQJenBrgpLAWxotbbtX6CVUCu337TUN2m3GZSBLPlmW/hHL5Kn9U4SkOaAE/ZuJT5nrlaVg==" saltValue="7xFu3U5kYeinjCVF5iXltQ==" spinCount="100000" sheet="1" formatCells="0" insertRows="0" deleteRows="0"/>
  <protectedRanges>
    <protectedRange sqref="O104:O105 O111:O113 O124:O126 O120:O122 L154:M154 O109:XFD109 O89:XFD89 O98:O102 O94:O96 A114:I129 O115:O117 O138:O139 A131:I151 A154:I154 L129:M129 K131:M149 M114:M128 L110:L128 O130:XFD131 Q104:XFD105 O108 Q108:XFD108 O90:O92 Q90:XFD92 Q98:XFD102 Q94:XFD96 P90:P108 Q111:XFD113 Q124:XFD126 Q120:XFD122 Q115:XFD117 O128:O129 Q128:XFD129 Q138:XFD139 O132:O135 Q132:XFD135 P132:P151 K150:L151 M150:M153" name="Plage3"/>
    <protectedRange sqref="A57:I86 O50:O55 O75:O78 O42:O48 O9:XFD10 O14:O16 O19:O21 O67 O69:O73 O80:O82 O85:O86 A10:I34 O23:O25 O27:O29 A36:I55 A89:I108 A119:I120 A110:I115 M110:M115 M119:M120 L89:M108 L57:M86 L36:M55 L10:M34 O88:XFD89 O32:O34 O36:XFD36 P35:XFD35 O57:XFD57 P56:XFD56 Q14:XFD16 Q19:XFD21 Q23:XFD25 Q27:XFD29 O11 Q11:XFD11 Q32:XFD34 P11:P34 Q50:XFD55 Q42:XFD48 O37:O40 Q37:XFD40 P37:P55 Q75:XFD78 Q67:XFD67 Q69:XFD73 Q80:XFD82 Q85:XFD86 O58:O62 Q58:XFD62 P58:P86 O90 Q90:XFD90 P90:P108" name="Plage2"/>
    <protectedRange sqref="J154:K154 J10:J34 J89:J108 J131:J151 J110:K129 J36:K55 J57:K86" name="Plage2_1"/>
  </protectedRanges>
  <dataConsolidate link="1"/>
  <mergeCells count="178">
    <mergeCell ref="B182:B184"/>
    <mergeCell ref="C176:K178"/>
    <mergeCell ref="C182:K184"/>
    <mergeCell ref="C161:G161"/>
    <mergeCell ref="C163:G163"/>
    <mergeCell ref="C165:G165"/>
    <mergeCell ref="C167:G167"/>
    <mergeCell ref="A159:G159"/>
    <mergeCell ref="C169:G169"/>
    <mergeCell ref="E174:I174"/>
    <mergeCell ref="B176:B178"/>
    <mergeCell ref="E180:I180"/>
    <mergeCell ref="E181:I181"/>
    <mergeCell ref="C171:G171"/>
    <mergeCell ref="M5:M7"/>
    <mergeCell ref="N5:N7"/>
    <mergeCell ref="O5:O7"/>
    <mergeCell ref="P5:P7"/>
    <mergeCell ref="Q5:Q7"/>
    <mergeCell ref="B155:I155"/>
    <mergeCell ref="B78:G78"/>
    <mergeCell ref="B66:G66"/>
    <mergeCell ref="B138:G138"/>
    <mergeCell ref="B131:G131"/>
    <mergeCell ref="B68:G68"/>
    <mergeCell ref="B71:G71"/>
    <mergeCell ref="B73:G73"/>
    <mergeCell ref="B74:G74"/>
    <mergeCell ref="B69:G69"/>
    <mergeCell ref="B70:G70"/>
    <mergeCell ref="B92:G92"/>
    <mergeCell ref="B106:G106"/>
    <mergeCell ref="B107:G107"/>
    <mergeCell ref="B105:G105"/>
    <mergeCell ref="B86:G86"/>
    <mergeCell ref="B152:H152"/>
    <mergeCell ref="B94:G94"/>
    <mergeCell ref="B84:G84"/>
    <mergeCell ref="A2:F2"/>
    <mergeCell ref="B10:G10"/>
    <mergeCell ref="B33:G33"/>
    <mergeCell ref="B34:G34"/>
    <mergeCell ref="B83:G83"/>
    <mergeCell ref="B45:G45"/>
    <mergeCell ref="B46:G46"/>
    <mergeCell ref="A4:F4"/>
    <mergeCell ref="B80:G80"/>
    <mergeCell ref="B72:G72"/>
    <mergeCell ref="B15:G15"/>
    <mergeCell ref="B16:G16"/>
    <mergeCell ref="B17:G17"/>
    <mergeCell ref="B18:G18"/>
    <mergeCell ref="B19:G19"/>
    <mergeCell ref="B20:G20"/>
    <mergeCell ref="B64:G64"/>
    <mergeCell ref="B65:G65"/>
    <mergeCell ref="B37:G37"/>
    <mergeCell ref="B21:G21"/>
    <mergeCell ref="B22:G22"/>
    <mergeCell ref="B23:G23"/>
    <mergeCell ref="B30:G30"/>
    <mergeCell ref="B60:G60"/>
    <mergeCell ref="B89:G89"/>
    <mergeCell ref="B104:G104"/>
    <mergeCell ref="B75:G75"/>
    <mergeCell ref="B95:G95"/>
    <mergeCell ref="B99:G99"/>
    <mergeCell ref="B100:G100"/>
    <mergeCell ref="B103:G103"/>
    <mergeCell ref="B91:G91"/>
    <mergeCell ref="B79:G79"/>
    <mergeCell ref="B85:G85"/>
    <mergeCell ref="B93:G93"/>
    <mergeCell ref="B82:G82"/>
    <mergeCell ref="B81:G81"/>
    <mergeCell ref="B97:G97"/>
    <mergeCell ref="B102:G102"/>
    <mergeCell ref="B90:G90"/>
    <mergeCell ref="B87:G87"/>
    <mergeCell ref="B88:G88"/>
    <mergeCell ref="B77:G77"/>
    <mergeCell ref="B76:G76"/>
    <mergeCell ref="B61:G61"/>
    <mergeCell ref="B62:G62"/>
    <mergeCell ref="B63:G63"/>
    <mergeCell ref="B24:G24"/>
    <mergeCell ref="B25:G25"/>
    <mergeCell ref="B26:G26"/>
    <mergeCell ref="B27:G27"/>
    <mergeCell ref="B29:G29"/>
    <mergeCell ref="A1:L1"/>
    <mergeCell ref="B8:G8"/>
    <mergeCell ref="B52:G52"/>
    <mergeCell ref="B32:G32"/>
    <mergeCell ref="G3:L3"/>
    <mergeCell ref="H5:H7"/>
    <mergeCell ref="B51:G51"/>
    <mergeCell ref="A3:F3"/>
    <mergeCell ref="B9:G9"/>
    <mergeCell ref="G2:L2"/>
    <mergeCell ref="B53:G53"/>
    <mergeCell ref="B59:G59"/>
    <mergeCell ref="B56:G56"/>
    <mergeCell ref="B58:G58"/>
    <mergeCell ref="B11:G11"/>
    <mergeCell ref="B12:G12"/>
    <mergeCell ref="B28:G28"/>
    <mergeCell ref="B13:G13"/>
    <mergeCell ref="B14:G14"/>
    <mergeCell ref="B67:G67"/>
    <mergeCell ref="B31:G31"/>
    <mergeCell ref="B47:G47"/>
    <mergeCell ref="B142:G142"/>
    <mergeCell ref="B96:G96"/>
    <mergeCell ref="B153:G153"/>
    <mergeCell ref="B108:G108"/>
    <mergeCell ref="B98:G98"/>
    <mergeCell ref="B101:G101"/>
    <mergeCell ref="B109:G109"/>
    <mergeCell ref="B112:G112"/>
    <mergeCell ref="B119:G119"/>
    <mergeCell ref="B120:G120"/>
    <mergeCell ref="B122:G122"/>
    <mergeCell ref="B121:G121"/>
    <mergeCell ref="B113:G113"/>
    <mergeCell ref="B123:G123"/>
    <mergeCell ref="B115:G115"/>
    <mergeCell ref="B114:G114"/>
    <mergeCell ref="B116:G116"/>
    <mergeCell ref="B117:G117"/>
    <mergeCell ref="B39:G39"/>
    <mergeCell ref="B41:G41"/>
    <mergeCell ref="B154:G154"/>
    <mergeCell ref="B124:G124"/>
    <mergeCell ref="B132:G132"/>
    <mergeCell ref="B133:G133"/>
    <mergeCell ref="B144:G144"/>
    <mergeCell ref="B145:G145"/>
    <mergeCell ref="B151:G151"/>
    <mergeCell ref="B148:G148"/>
    <mergeCell ref="B149:G149"/>
    <mergeCell ref="B150:G150"/>
    <mergeCell ref="B146:G146"/>
    <mergeCell ref="B140:G140"/>
    <mergeCell ref="B127:G127"/>
    <mergeCell ref="B128:G128"/>
    <mergeCell ref="B139:G139"/>
    <mergeCell ref="B143:G143"/>
    <mergeCell ref="B130:G130"/>
    <mergeCell ref="B147:G147"/>
    <mergeCell ref="B136:G136"/>
    <mergeCell ref="B141:G141"/>
    <mergeCell ref="B135:G135"/>
    <mergeCell ref="B134:G134"/>
    <mergeCell ref="B118:G118"/>
    <mergeCell ref="B137:G137"/>
    <mergeCell ref="B129:G129"/>
    <mergeCell ref="B125:G125"/>
    <mergeCell ref="B126:G126"/>
    <mergeCell ref="B111:G111"/>
    <mergeCell ref="B110:G110"/>
    <mergeCell ref="L5:L7"/>
    <mergeCell ref="B35:G35"/>
    <mergeCell ref="B38:G38"/>
    <mergeCell ref="B36:G36"/>
    <mergeCell ref="B57:G57"/>
    <mergeCell ref="B42:G42"/>
    <mergeCell ref="B54:G54"/>
    <mergeCell ref="B55:G55"/>
    <mergeCell ref="B43:G43"/>
    <mergeCell ref="B44:G44"/>
    <mergeCell ref="B40:G40"/>
    <mergeCell ref="B48:G48"/>
    <mergeCell ref="B49:G49"/>
    <mergeCell ref="J5:J6"/>
    <mergeCell ref="K5:K6"/>
    <mergeCell ref="I5:I7"/>
    <mergeCell ref="B50:G50"/>
  </mergeCells>
  <conditionalFormatting sqref="E162:G162 E170:G170">
    <cfRule type="cellIs" dxfId="37" priority="5" stopIfTrue="1" operator="equal">
      <formula>"ERROR"</formula>
    </cfRule>
  </conditionalFormatting>
  <conditionalFormatting sqref="E164:G164 E166:G166 E168:G168">
    <cfRule type="cellIs" dxfId="36" priority="4" stopIfTrue="1" operator="equal">
      <formula>"ERROR"</formula>
    </cfRule>
  </conditionalFormatting>
  <conditionalFormatting sqref="A159">
    <cfRule type="cellIs" dxfId="35" priority="2" stopIfTrue="1" operator="equal">
      <formula>"ERROR"</formula>
    </cfRule>
  </conditionalFormatting>
  <dataValidations count="3">
    <dataValidation type="list" allowBlank="1" showInputMessage="1" showErrorMessage="1" sqref="M57:M86 M10:M34 M89:M108 M110:M129 K131:K151 M36:M55 M131:M153">
      <formula1>"Yes, No"</formula1>
    </dataValidation>
    <dataValidation type="list" allowBlank="1" showInputMessage="1" showErrorMessage="1" sqref="K36:K55 K57:K86 K110:K129 K10:K34 K89:K108">
      <formula1>"Yes,No"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130" activePane="bottomRight" state="frozen"/>
      <selection sqref="A1:L1"/>
      <selection pane="topRight" sqref="A1:L1"/>
      <selection pane="bottomLeft" sqref="A1:L1"/>
      <selection pane="bottomRight" activeCell="J154" sqref="J154"/>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174</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9">
        <f>N8+O8</f>
        <v>0</v>
      </c>
      <c r="Q8" s="186"/>
    </row>
    <row r="9" spans="1:17" s="27" customFormat="1" ht="56.45" customHeight="1" x14ac:dyDescent="0.2">
      <c r="A9" s="16"/>
      <c r="B9" s="476" t="s">
        <v>162</v>
      </c>
      <c r="C9" s="477"/>
      <c r="D9" s="477"/>
      <c r="E9" s="477"/>
      <c r="F9" s="477"/>
      <c r="G9" s="478"/>
      <c r="H9" s="17"/>
      <c r="I9" s="19"/>
      <c r="J9" s="24">
        <f>SUM(J10:J34)</f>
        <v>0</v>
      </c>
      <c r="K9" s="24"/>
      <c r="L9" s="78"/>
      <c r="M9" s="216"/>
      <c r="N9" s="216"/>
      <c r="O9" s="216"/>
      <c r="P9" s="216"/>
      <c r="Q9" s="229"/>
    </row>
    <row r="10" spans="1:17" s="27" customFormat="1" ht="15.75" x14ac:dyDescent="0.2">
      <c r="A10" s="2"/>
      <c r="B10" s="500"/>
      <c r="C10" s="500"/>
      <c r="D10" s="500"/>
      <c r="E10" s="500"/>
      <c r="F10" s="500"/>
      <c r="G10" s="500"/>
      <c r="H10" s="154"/>
      <c r="I10" s="154"/>
      <c r="J10" s="151"/>
      <c r="K10" s="321"/>
      <c r="L10" s="152"/>
      <c r="M10" s="26"/>
      <c r="N10" s="218">
        <f t="shared" ref="N10:N69" si="0">IF(M10="Yes",J10,0)</f>
        <v>0</v>
      </c>
      <c r="O10" s="244"/>
      <c r="P10" s="190">
        <f>N10+O10</f>
        <v>0</v>
      </c>
      <c r="Q10" s="190"/>
    </row>
    <row r="11" spans="1:17" s="27" customFormat="1" ht="15.75" x14ac:dyDescent="0.2">
      <c r="A11" s="2"/>
      <c r="B11" s="455"/>
      <c r="C11" s="456"/>
      <c r="D11" s="456"/>
      <c r="E11" s="456"/>
      <c r="F11" s="456"/>
      <c r="G11" s="457"/>
      <c r="H11" s="153"/>
      <c r="I11" s="153"/>
      <c r="J11" s="151"/>
      <c r="K11" s="321"/>
      <c r="L11" s="152"/>
      <c r="M11" s="26"/>
      <c r="N11" s="218">
        <f t="shared" si="0"/>
        <v>0</v>
      </c>
      <c r="O11" s="244"/>
      <c r="P11" s="190">
        <f t="shared" ref="P11:P34" si="1">N11+O11</f>
        <v>0</v>
      </c>
      <c r="Q11" s="190"/>
    </row>
    <row r="12" spans="1:17" s="35" customFormat="1" ht="15.75" x14ac:dyDescent="0.2">
      <c r="A12" s="2"/>
      <c r="B12" s="455"/>
      <c r="C12" s="456"/>
      <c r="D12" s="456"/>
      <c r="E12" s="456"/>
      <c r="F12" s="456"/>
      <c r="G12" s="457"/>
      <c r="H12" s="153"/>
      <c r="I12" s="153"/>
      <c r="J12" s="151"/>
      <c r="K12" s="321"/>
      <c r="L12" s="152"/>
      <c r="M12" s="26"/>
      <c r="N12" s="218">
        <f t="shared" si="0"/>
        <v>0</v>
      </c>
      <c r="O12" s="24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151"/>
      <c r="P13" s="190">
        <f t="shared" si="1"/>
        <v>0</v>
      </c>
      <c r="Q13" s="30"/>
    </row>
    <row r="14" spans="1:17" s="27" customFormat="1" x14ac:dyDescent="0.2">
      <c r="A14" s="2"/>
      <c r="B14" s="455"/>
      <c r="C14" s="456"/>
      <c r="D14" s="456"/>
      <c r="E14" s="456"/>
      <c r="F14" s="456"/>
      <c r="G14" s="457"/>
      <c r="H14" s="153"/>
      <c r="I14" s="153"/>
      <c r="J14" s="151"/>
      <c r="K14" s="321"/>
      <c r="L14" s="152"/>
      <c r="M14" s="26"/>
      <c r="N14" s="218">
        <f t="shared" si="0"/>
        <v>0</v>
      </c>
      <c r="O14" s="245"/>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45"/>
      <c r="P15" s="190">
        <f t="shared" si="1"/>
        <v>0</v>
      </c>
      <c r="Q15" s="190"/>
    </row>
    <row r="16" spans="1:17" s="27" customFormat="1" ht="15.75" x14ac:dyDescent="0.2">
      <c r="A16" s="2"/>
      <c r="B16" s="455"/>
      <c r="C16" s="456"/>
      <c r="D16" s="456"/>
      <c r="E16" s="456"/>
      <c r="F16" s="456"/>
      <c r="G16" s="457"/>
      <c r="H16" s="153"/>
      <c r="I16" s="153"/>
      <c r="J16" s="151"/>
      <c r="K16" s="321"/>
      <c r="L16" s="152"/>
      <c r="M16" s="26"/>
      <c r="N16" s="218">
        <f t="shared" si="0"/>
        <v>0</v>
      </c>
      <c r="O16" s="24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151"/>
      <c r="P17" s="190">
        <f t="shared" si="1"/>
        <v>0</v>
      </c>
      <c r="Q17" s="30"/>
    </row>
    <row r="18" spans="1:17" s="25" customFormat="1" ht="15.75" x14ac:dyDescent="0.2">
      <c r="A18" s="2"/>
      <c r="B18" s="455"/>
      <c r="C18" s="456"/>
      <c r="D18" s="456"/>
      <c r="E18" s="456"/>
      <c r="F18" s="456"/>
      <c r="G18" s="457"/>
      <c r="H18" s="153"/>
      <c r="I18" s="153"/>
      <c r="J18" s="151"/>
      <c r="K18" s="321"/>
      <c r="L18" s="152"/>
      <c r="M18" s="26"/>
      <c r="N18" s="218">
        <f t="shared" si="0"/>
        <v>0</v>
      </c>
      <c r="O18" s="151"/>
      <c r="P18" s="190">
        <f t="shared" si="1"/>
        <v>0</v>
      </c>
      <c r="Q18" s="30"/>
    </row>
    <row r="19" spans="1:17" s="27" customFormat="1" x14ac:dyDescent="0.2">
      <c r="A19" s="2"/>
      <c r="B19" s="455"/>
      <c r="C19" s="456"/>
      <c r="D19" s="456"/>
      <c r="E19" s="456"/>
      <c r="F19" s="456"/>
      <c r="G19" s="457"/>
      <c r="H19" s="153"/>
      <c r="I19" s="153"/>
      <c r="J19" s="151"/>
      <c r="K19" s="321"/>
      <c r="L19" s="152"/>
      <c r="M19" s="26"/>
      <c r="N19" s="218">
        <f t="shared" si="0"/>
        <v>0</v>
      </c>
      <c r="O19" s="245"/>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45"/>
      <c r="P20" s="190">
        <f t="shared" si="1"/>
        <v>0</v>
      </c>
      <c r="Q20" s="190"/>
    </row>
    <row r="21" spans="1:17" s="27" customFormat="1" ht="15.75" x14ac:dyDescent="0.2">
      <c r="A21" s="2"/>
      <c r="B21" s="455"/>
      <c r="C21" s="456"/>
      <c r="D21" s="456"/>
      <c r="E21" s="456"/>
      <c r="F21" s="456"/>
      <c r="G21" s="457"/>
      <c r="H21" s="153"/>
      <c r="I21" s="153"/>
      <c r="J21" s="151"/>
      <c r="K21" s="321"/>
      <c r="L21" s="152"/>
      <c r="M21" s="26"/>
      <c r="N21" s="218">
        <f t="shared" si="0"/>
        <v>0</v>
      </c>
      <c r="O21" s="24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151"/>
      <c r="P22" s="190">
        <f t="shared" si="1"/>
        <v>0</v>
      </c>
      <c r="Q22" s="30"/>
    </row>
    <row r="23" spans="1:17" s="29" customFormat="1" x14ac:dyDescent="0.2">
      <c r="A23" s="2"/>
      <c r="B23" s="455"/>
      <c r="C23" s="456"/>
      <c r="D23" s="456"/>
      <c r="E23" s="456"/>
      <c r="F23" s="456"/>
      <c r="G23" s="457"/>
      <c r="H23" s="153"/>
      <c r="I23" s="153"/>
      <c r="J23" s="151"/>
      <c r="K23" s="321"/>
      <c r="L23" s="152"/>
      <c r="M23" s="26"/>
      <c r="N23" s="218">
        <f t="shared" si="0"/>
        <v>0</v>
      </c>
      <c r="O23" s="245"/>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45"/>
      <c r="P24" s="190">
        <f t="shared" si="1"/>
        <v>0</v>
      </c>
      <c r="Q24" s="190"/>
    </row>
    <row r="25" spans="1:17" s="29" customFormat="1" ht="15.75" x14ac:dyDescent="0.2">
      <c r="A25" s="2"/>
      <c r="B25" s="455"/>
      <c r="C25" s="456"/>
      <c r="D25" s="456"/>
      <c r="E25" s="456"/>
      <c r="F25" s="456"/>
      <c r="G25" s="457"/>
      <c r="H25" s="153"/>
      <c r="I25" s="153"/>
      <c r="J25" s="151"/>
      <c r="K25" s="321"/>
      <c r="L25" s="152"/>
      <c r="M25" s="26"/>
      <c r="N25" s="218">
        <f t="shared" si="0"/>
        <v>0</v>
      </c>
      <c r="O25" s="24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151"/>
      <c r="P26" s="190">
        <f t="shared" si="1"/>
        <v>0</v>
      </c>
      <c r="Q26" s="30"/>
    </row>
    <row r="27" spans="1:17" s="27" customFormat="1" x14ac:dyDescent="0.2">
      <c r="A27" s="2"/>
      <c r="B27" s="455"/>
      <c r="C27" s="456"/>
      <c r="D27" s="456"/>
      <c r="E27" s="456"/>
      <c r="F27" s="456"/>
      <c r="G27" s="457"/>
      <c r="H27" s="153"/>
      <c r="I27" s="153"/>
      <c r="J27" s="151"/>
      <c r="K27" s="321"/>
      <c r="L27" s="152"/>
      <c r="M27" s="26"/>
      <c r="N27" s="218">
        <f t="shared" si="0"/>
        <v>0</v>
      </c>
      <c r="O27" s="245"/>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45"/>
      <c r="P28" s="190">
        <f t="shared" si="1"/>
        <v>0</v>
      </c>
      <c r="Q28" s="190"/>
    </row>
    <row r="29" spans="1:17" s="27" customFormat="1" ht="15.75" x14ac:dyDescent="0.2">
      <c r="A29" s="2"/>
      <c r="B29" s="455"/>
      <c r="C29" s="456"/>
      <c r="D29" s="456"/>
      <c r="E29" s="456"/>
      <c r="F29" s="456"/>
      <c r="G29" s="457"/>
      <c r="H29" s="153"/>
      <c r="I29" s="153"/>
      <c r="J29" s="151"/>
      <c r="K29" s="321"/>
      <c r="L29" s="152"/>
      <c r="M29" s="26"/>
      <c r="N29" s="218">
        <f t="shared" si="0"/>
        <v>0</v>
      </c>
      <c r="O29" s="24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151"/>
      <c r="P30" s="190">
        <f t="shared" si="1"/>
        <v>0</v>
      </c>
      <c r="Q30" s="30"/>
    </row>
    <row r="31" spans="1:17" s="25" customFormat="1" ht="15.75" x14ac:dyDescent="0.2">
      <c r="A31" s="2"/>
      <c r="B31" s="455"/>
      <c r="C31" s="456"/>
      <c r="D31" s="456"/>
      <c r="E31" s="456"/>
      <c r="F31" s="456"/>
      <c r="G31" s="457"/>
      <c r="H31" s="153"/>
      <c r="I31" s="153"/>
      <c r="J31" s="151"/>
      <c r="K31" s="321"/>
      <c r="L31" s="152"/>
      <c r="M31" s="26"/>
      <c r="N31" s="218">
        <f t="shared" si="0"/>
        <v>0</v>
      </c>
      <c r="O31" s="151"/>
      <c r="P31" s="190">
        <f t="shared" si="1"/>
        <v>0</v>
      </c>
      <c r="Q31" s="30"/>
    </row>
    <row r="32" spans="1:17" s="27" customFormat="1" x14ac:dyDescent="0.2">
      <c r="A32" s="2"/>
      <c r="B32" s="455"/>
      <c r="C32" s="456"/>
      <c r="D32" s="456"/>
      <c r="E32" s="456"/>
      <c r="F32" s="456"/>
      <c r="G32" s="457"/>
      <c r="H32" s="153"/>
      <c r="I32" s="153"/>
      <c r="J32" s="151"/>
      <c r="K32" s="321"/>
      <c r="L32" s="152"/>
      <c r="M32" s="26"/>
      <c r="N32" s="218">
        <f t="shared" si="0"/>
        <v>0</v>
      </c>
      <c r="O32" s="245"/>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45"/>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45"/>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227"/>
    </row>
    <row r="36" spans="1:17" s="27" customFormat="1" x14ac:dyDescent="0.2">
      <c r="A36" s="2"/>
      <c r="B36" s="464"/>
      <c r="C36" s="464"/>
      <c r="D36" s="464"/>
      <c r="E36" s="464"/>
      <c r="F36" s="464"/>
      <c r="G36" s="464"/>
      <c r="H36" s="155"/>
      <c r="I36" s="155"/>
      <c r="J36" s="151"/>
      <c r="K36" s="245"/>
      <c r="L36" s="152"/>
      <c r="M36" s="26"/>
      <c r="N36" s="222">
        <f t="shared" si="0"/>
        <v>0</v>
      </c>
      <c r="O36" s="245"/>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45"/>
      <c r="P37" s="192">
        <f t="shared" ref="P37:P55" si="2">N37+O37</f>
        <v>0</v>
      </c>
      <c r="Q37" s="190"/>
    </row>
    <row r="38" spans="1:17" s="27" customFormat="1" ht="15.75" x14ac:dyDescent="0.2">
      <c r="A38" s="2"/>
      <c r="B38" s="464"/>
      <c r="C38" s="464"/>
      <c r="D38" s="464"/>
      <c r="E38" s="464"/>
      <c r="F38" s="464"/>
      <c r="G38" s="464"/>
      <c r="H38" s="155"/>
      <c r="I38" s="155"/>
      <c r="J38" s="151"/>
      <c r="K38" s="245"/>
      <c r="L38" s="152"/>
      <c r="M38" s="26"/>
      <c r="N38" s="218">
        <f t="shared" si="0"/>
        <v>0</v>
      </c>
      <c r="O38" s="24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45"/>
      <c r="P39" s="192">
        <f t="shared" si="2"/>
        <v>0</v>
      </c>
      <c r="Q39" s="190"/>
    </row>
    <row r="40" spans="1:17" s="27" customFormat="1" ht="15.75" x14ac:dyDescent="0.2">
      <c r="A40" s="2"/>
      <c r="B40" s="464"/>
      <c r="C40" s="464"/>
      <c r="D40" s="464"/>
      <c r="E40" s="464"/>
      <c r="F40" s="464"/>
      <c r="G40" s="464"/>
      <c r="H40" s="155"/>
      <c r="I40" s="155"/>
      <c r="J40" s="151"/>
      <c r="K40" s="245"/>
      <c r="L40" s="152"/>
      <c r="M40" s="26"/>
      <c r="N40" s="218">
        <f t="shared" si="0"/>
        <v>0</v>
      </c>
      <c r="O40" s="24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44"/>
      <c r="P41" s="192">
        <f t="shared" si="2"/>
        <v>0</v>
      </c>
      <c r="Q41" s="30"/>
    </row>
    <row r="42" spans="1:17" s="29" customFormat="1" x14ac:dyDescent="0.2">
      <c r="A42" s="2"/>
      <c r="B42" s="464"/>
      <c r="C42" s="464"/>
      <c r="D42" s="464"/>
      <c r="E42" s="464"/>
      <c r="F42" s="464"/>
      <c r="G42" s="464"/>
      <c r="H42" s="155"/>
      <c r="I42" s="155"/>
      <c r="J42" s="151"/>
      <c r="K42" s="245"/>
      <c r="L42" s="152"/>
      <c r="M42" s="26"/>
      <c r="N42" s="218">
        <f t="shared" si="0"/>
        <v>0</v>
      </c>
      <c r="O42" s="245"/>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45"/>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45"/>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45"/>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45"/>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45"/>
      <c r="P47" s="192">
        <f t="shared" si="2"/>
        <v>0</v>
      </c>
      <c r="Q47" s="190"/>
    </row>
    <row r="48" spans="1:17" s="29" customFormat="1" ht="15.75" x14ac:dyDescent="0.2">
      <c r="A48" s="2"/>
      <c r="B48" s="455"/>
      <c r="C48" s="456"/>
      <c r="D48" s="456"/>
      <c r="E48" s="456"/>
      <c r="F48" s="456"/>
      <c r="G48" s="457"/>
      <c r="H48" s="156"/>
      <c r="I48" s="156"/>
      <c r="J48" s="151"/>
      <c r="K48" s="245"/>
      <c r="L48" s="152"/>
      <c r="M48" s="26"/>
      <c r="N48" s="218">
        <f t="shared" si="0"/>
        <v>0</v>
      </c>
      <c r="O48" s="24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151"/>
      <c r="P49" s="192">
        <f t="shared" si="2"/>
        <v>0</v>
      </c>
      <c r="Q49" s="30"/>
    </row>
    <row r="50" spans="1:17" s="29" customFormat="1" x14ac:dyDescent="0.2">
      <c r="A50" s="2"/>
      <c r="B50" s="455"/>
      <c r="C50" s="456"/>
      <c r="D50" s="456"/>
      <c r="E50" s="456"/>
      <c r="F50" s="456"/>
      <c r="G50" s="457"/>
      <c r="H50" s="156"/>
      <c r="I50" s="156"/>
      <c r="J50" s="151"/>
      <c r="K50" s="245"/>
      <c r="L50" s="152"/>
      <c r="M50" s="26"/>
      <c r="N50" s="218">
        <f t="shared" si="0"/>
        <v>0</v>
      </c>
      <c r="O50" s="245"/>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45"/>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45"/>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45"/>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45"/>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45"/>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221">
        <f>SUM(N57:N86)</f>
        <v>0</v>
      </c>
      <c r="O56" s="221">
        <f>SUM(O57:O86)</f>
        <v>0</v>
      </c>
      <c r="P56" s="221">
        <f>N56+O56</f>
        <v>0</v>
      </c>
      <c r="Q56" s="227"/>
    </row>
    <row r="57" spans="1:17" s="29" customFormat="1" x14ac:dyDescent="0.2">
      <c r="A57" s="2"/>
      <c r="B57" s="455"/>
      <c r="C57" s="456"/>
      <c r="D57" s="456"/>
      <c r="E57" s="456"/>
      <c r="F57" s="456"/>
      <c r="G57" s="457"/>
      <c r="H57" s="155"/>
      <c r="I57" s="155"/>
      <c r="J57" s="151"/>
      <c r="K57" s="245"/>
      <c r="L57" s="152"/>
      <c r="M57" s="26"/>
      <c r="N57" s="222">
        <f t="shared" si="0"/>
        <v>0</v>
      </c>
      <c r="O57" s="245"/>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45"/>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45"/>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45"/>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45"/>
      <c r="P61" s="192">
        <f t="shared" si="3"/>
        <v>0</v>
      </c>
      <c r="Q61" s="190"/>
    </row>
    <row r="62" spans="1:17" s="29" customFormat="1" ht="15.75" x14ac:dyDescent="0.2">
      <c r="A62" s="2"/>
      <c r="B62" s="455"/>
      <c r="C62" s="456"/>
      <c r="D62" s="456"/>
      <c r="E62" s="456"/>
      <c r="F62" s="456"/>
      <c r="G62" s="457"/>
      <c r="H62" s="155"/>
      <c r="I62" s="155"/>
      <c r="J62" s="151"/>
      <c r="K62" s="245"/>
      <c r="L62" s="152"/>
      <c r="M62" s="26"/>
      <c r="N62" s="218">
        <f t="shared" si="0"/>
        <v>0</v>
      </c>
      <c r="O62" s="24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44"/>
      <c r="P63" s="192">
        <f t="shared" si="3"/>
        <v>0</v>
      </c>
      <c r="Q63" s="30"/>
    </row>
    <row r="64" spans="1:17" s="25" customFormat="1" ht="15.75" x14ac:dyDescent="0.2">
      <c r="A64" s="2"/>
      <c r="B64" s="455"/>
      <c r="C64" s="456"/>
      <c r="D64" s="456"/>
      <c r="E64" s="456"/>
      <c r="F64" s="456"/>
      <c r="G64" s="457"/>
      <c r="H64" s="155"/>
      <c r="I64" s="155"/>
      <c r="J64" s="151"/>
      <c r="K64" s="245"/>
      <c r="L64" s="152"/>
      <c r="M64" s="26"/>
      <c r="N64" s="218">
        <f t="shared" si="0"/>
        <v>0</v>
      </c>
      <c r="O64" s="151"/>
      <c r="P64" s="192">
        <f t="shared" si="3"/>
        <v>0</v>
      </c>
      <c r="Q64" s="30"/>
    </row>
    <row r="65" spans="1:17" s="8" customFormat="1" ht="15.75" x14ac:dyDescent="0.2">
      <c r="A65" s="2"/>
      <c r="B65" s="455"/>
      <c r="C65" s="456"/>
      <c r="D65" s="456"/>
      <c r="E65" s="456"/>
      <c r="F65" s="456"/>
      <c r="G65" s="457"/>
      <c r="H65" s="155"/>
      <c r="I65" s="155"/>
      <c r="J65" s="151"/>
      <c r="K65" s="245"/>
      <c r="L65" s="152"/>
      <c r="M65" s="26"/>
      <c r="N65" s="218">
        <f t="shared" si="0"/>
        <v>0</v>
      </c>
      <c r="O65" s="24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151"/>
      <c r="P66" s="192">
        <f t="shared" si="3"/>
        <v>0</v>
      </c>
      <c r="Q66" s="30"/>
    </row>
    <row r="67" spans="1:17" s="29" customFormat="1" ht="15.75" x14ac:dyDescent="0.2">
      <c r="A67" s="2"/>
      <c r="B67" s="455"/>
      <c r="C67" s="456"/>
      <c r="D67" s="456"/>
      <c r="E67" s="456"/>
      <c r="F67" s="456"/>
      <c r="G67" s="457"/>
      <c r="H67" s="155"/>
      <c r="I67" s="155"/>
      <c r="J67" s="151"/>
      <c r="K67" s="245"/>
      <c r="L67" s="152"/>
      <c r="M67" s="26"/>
      <c r="N67" s="218">
        <f t="shared" si="0"/>
        <v>0</v>
      </c>
      <c r="O67" s="24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151"/>
      <c r="P68" s="192">
        <f t="shared" si="3"/>
        <v>0</v>
      </c>
      <c r="Q68" s="30"/>
    </row>
    <row r="69" spans="1:17" s="29" customFormat="1" x14ac:dyDescent="0.2">
      <c r="A69" s="2"/>
      <c r="B69" s="455"/>
      <c r="C69" s="456"/>
      <c r="D69" s="456"/>
      <c r="E69" s="456"/>
      <c r="F69" s="456"/>
      <c r="G69" s="457"/>
      <c r="H69" s="155"/>
      <c r="I69" s="155"/>
      <c r="J69" s="151"/>
      <c r="K69" s="245"/>
      <c r="L69" s="152"/>
      <c r="M69" s="26"/>
      <c r="N69" s="218">
        <f t="shared" si="0"/>
        <v>0</v>
      </c>
      <c r="O69" s="245"/>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45"/>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45"/>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45"/>
      <c r="P72" s="192">
        <f t="shared" si="3"/>
        <v>0</v>
      </c>
      <c r="Q72" s="190"/>
    </row>
    <row r="73" spans="1:17" s="29" customFormat="1" ht="15.75" x14ac:dyDescent="0.2">
      <c r="A73" s="2"/>
      <c r="B73" s="455"/>
      <c r="C73" s="456"/>
      <c r="D73" s="456"/>
      <c r="E73" s="456"/>
      <c r="F73" s="456"/>
      <c r="G73" s="457"/>
      <c r="H73" s="155"/>
      <c r="I73" s="155"/>
      <c r="J73" s="151"/>
      <c r="K73" s="245"/>
      <c r="L73" s="152"/>
      <c r="M73" s="26"/>
      <c r="N73" s="218">
        <f t="shared" si="4"/>
        <v>0</v>
      </c>
      <c r="O73" s="24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151"/>
      <c r="P74" s="192">
        <f t="shared" si="3"/>
        <v>0</v>
      </c>
      <c r="Q74" s="30"/>
    </row>
    <row r="75" spans="1:17" s="29" customFormat="1" x14ac:dyDescent="0.2">
      <c r="A75" s="2"/>
      <c r="B75" s="455"/>
      <c r="C75" s="456"/>
      <c r="D75" s="456"/>
      <c r="E75" s="456"/>
      <c r="F75" s="456"/>
      <c r="G75" s="457"/>
      <c r="H75" s="155"/>
      <c r="I75" s="155"/>
      <c r="J75" s="151"/>
      <c r="K75" s="245"/>
      <c r="L75" s="152"/>
      <c r="M75" s="26"/>
      <c r="N75" s="218">
        <f t="shared" si="4"/>
        <v>0</v>
      </c>
      <c r="O75" s="245"/>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45"/>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45"/>
      <c r="P77" s="192">
        <f t="shared" si="3"/>
        <v>0</v>
      </c>
      <c r="Q77" s="190"/>
    </row>
    <row r="78" spans="1:17" s="29" customFormat="1" ht="15.75" x14ac:dyDescent="0.2">
      <c r="A78" s="2"/>
      <c r="B78" s="455"/>
      <c r="C78" s="456"/>
      <c r="D78" s="456"/>
      <c r="E78" s="456"/>
      <c r="F78" s="456"/>
      <c r="G78" s="457"/>
      <c r="H78" s="155"/>
      <c r="I78" s="155"/>
      <c r="J78" s="151"/>
      <c r="K78" s="245"/>
      <c r="L78" s="152"/>
      <c r="M78" s="26"/>
      <c r="N78" s="218">
        <f t="shared" si="4"/>
        <v>0</v>
      </c>
      <c r="O78" s="24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151"/>
      <c r="P79" s="192">
        <f t="shared" si="3"/>
        <v>0</v>
      </c>
      <c r="Q79" s="30"/>
    </row>
    <row r="80" spans="1:17" s="29" customFormat="1" x14ac:dyDescent="0.2">
      <c r="A80" s="2"/>
      <c r="B80" s="455"/>
      <c r="C80" s="456"/>
      <c r="D80" s="456"/>
      <c r="E80" s="456"/>
      <c r="F80" s="456"/>
      <c r="G80" s="457"/>
      <c r="H80" s="155"/>
      <c r="I80" s="155"/>
      <c r="J80" s="151"/>
      <c r="K80" s="245"/>
      <c r="L80" s="152"/>
      <c r="M80" s="26"/>
      <c r="N80" s="218">
        <f t="shared" si="4"/>
        <v>0</v>
      </c>
      <c r="O80" s="245"/>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45"/>
      <c r="P81" s="192">
        <f t="shared" si="3"/>
        <v>0</v>
      </c>
      <c r="Q81" s="190"/>
    </row>
    <row r="82" spans="1:17" s="29" customFormat="1" ht="15.75" x14ac:dyDescent="0.2">
      <c r="A82" s="2"/>
      <c r="B82" s="455"/>
      <c r="C82" s="456"/>
      <c r="D82" s="456"/>
      <c r="E82" s="456"/>
      <c r="F82" s="456"/>
      <c r="G82" s="457"/>
      <c r="H82" s="155"/>
      <c r="I82" s="155"/>
      <c r="J82" s="151"/>
      <c r="K82" s="245"/>
      <c r="L82" s="152"/>
      <c r="M82" s="26"/>
      <c r="N82" s="218">
        <f t="shared" si="4"/>
        <v>0</v>
      </c>
      <c r="O82" s="24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151"/>
      <c r="P83" s="192">
        <f t="shared" si="3"/>
        <v>0</v>
      </c>
      <c r="Q83" s="30"/>
    </row>
    <row r="84" spans="1:17" s="25" customFormat="1" ht="15.75" x14ac:dyDescent="0.2">
      <c r="A84" s="2"/>
      <c r="B84" s="455"/>
      <c r="C84" s="456"/>
      <c r="D84" s="456"/>
      <c r="E84" s="456"/>
      <c r="F84" s="456"/>
      <c r="G84" s="457"/>
      <c r="H84" s="155"/>
      <c r="I84" s="155"/>
      <c r="J84" s="151"/>
      <c r="K84" s="245"/>
      <c r="L84" s="152"/>
      <c r="M84" s="26"/>
      <c r="N84" s="218">
        <f t="shared" si="4"/>
        <v>0</v>
      </c>
      <c r="O84" s="151"/>
      <c r="P84" s="192">
        <f t="shared" si="3"/>
        <v>0</v>
      </c>
      <c r="Q84" s="30"/>
    </row>
    <row r="85" spans="1:17" s="27" customFormat="1" x14ac:dyDescent="0.2">
      <c r="A85" s="2"/>
      <c r="B85" s="455"/>
      <c r="C85" s="456"/>
      <c r="D85" s="456"/>
      <c r="E85" s="456"/>
      <c r="F85" s="456"/>
      <c r="G85" s="457"/>
      <c r="H85" s="155"/>
      <c r="I85" s="155"/>
      <c r="J85" s="151"/>
      <c r="K85" s="245"/>
      <c r="L85" s="152"/>
      <c r="M85" s="26"/>
      <c r="N85" s="218">
        <f t="shared" si="4"/>
        <v>0</v>
      </c>
      <c r="O85" s="245"/>
      <c r="P85" s="192">
        <f t="shared" si="3"/>
        <v>0</v>
      </c>
      <c r="Q85" s="190"/>
    </row>
    <row r="86" spans="1:17" s="27" customFormat="1" ht="15.75" x14ac:dyDescent="0.2">
      <c r="A86" s="2"/>
      <c r="B86" s="455"/>
      <c r="C86" s="456"/>
      <c r="D86" s="456"/>
      <c r="E86" s="456"/>
      <c r="F86" s="456"/>
      <c r="G86" s="457"/>
      <c r="H86" s="155"/>
      <c r="I86" s="155"/>
      <c r="J86" s="151"/>
      <c r="K86" s="245"/>
      <c r="L86" s="152"/>
      <c r="M86" s="26"/>
      <c r="N86" s="220">
        <f t="shared" si="4"/>
        <v>0</v>
      </c>
      <c r="O86" s="24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221">
        <f>SUM(N88:N151)</f>
        <v>0</v>
      </c>
      <c r="O87" s="221">
        <f>SUM(O88:O151)</f>
        <v>0</v>
      </c>
      <c r="P87" s="221">
        <f>N87+O87</f>
        <v>0</v>
      </c>
      <c r="Q87" s="227"/>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
      <c r="P88" s="23"/>
      <c r="Q88" s="230"/>
    </row>
    <row r="89" spans="1:17" s="27" customFormat="1" x14ac:dyDescent="0.2">
      <c r="A89" s="2"/>
      <c r="B89" s="464"/>
      <c r="C89" s="464"/>
      <c r="D89" s="464"/>
      <c r="E89" s="464"/>
      <c r="F89" s="464"/>
      <c r="G89" s="464"/>
      <c r="H89" s="156"/>
      <c r="I89" s="156"/>
      <c r="J89" s="151"/>
      <c r="K89" s="321"/>
      <c r="L89" s="152"/>
      <c r="M89" s="26"/>
      <c r="N89" s="218">
        <f t="shared" si="4"/>
        <v>0</v>
      </c>
      <c r="O89" s="245"/>
      <c r="P89" s="190">
        <f>N89+O89</f>
        <v>0</v>
      </c>
      <c r="Q89" s="190"/>
    </row>
    <row r="90" spans="1:17" s="27" customFormat="1" ht="15.75" x14ac:dyDescent="0.2">
      <c r="A90" s="2"/>
      <c r="B90" s="473"/>
      <c r="C90" s="474"/>
      <c r="D90" s="474"/>
      <c r="E90" s="474"/>
      <c r="F90" s="474"/>
      <c r="G90" s="475"/>
      <c r="H90" s="157"/>
      <c r="I90" s="157"/>
      <c r="J90" s="151"/>
      <c r="K90" s="321"/>
      <c r="L90" s="152"/>
      <c r="M90" s="26"/>
      <c r="N90" s="218">
        <f t="shared" si="4"/>
        <v>0</v>
      </c>
      <c r="O90" s="24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45"/>
      <c r="P91" s="190">
        <f t="shared" si="5"/>
        <v>0</v>
      </c>
      <c r="Q91" s="190"/>
    </row>
    <row r="92" spans="1:17" s="27" customFormat="1" ht="15.75" x14ac:dyDescent="0.2">
      <c r="A92" s="2"/>
      <c r="B92" s="455"/>
      <c r="C92" s="456"/>
      <c r="D92" s="456"/>
      <c r="E92" s="456"/>
      <c r="F92" s="456"/>
      <c r="G92" s="457"/>
      <c r="H92" s="155"/>
      <c r="I92" s="155"/>
      <c r="J92" s="151"/>
      <c r="K92" s="321"/>
      <c r="L92" s="152"/>
      <c r="M92" s="26"/>
      <c r="N92" s="218">
        <f t="shared" si="4"/>
        <v>0</v>
      </c>
      <c r="O92" s="24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151"/>
      <c r="P93" s="190">
        <f t="shared" si="5"/>
        <v>0</v>
      </c>
      <c r="Q93" s="30"/>
    </row>
    <row r="94" spans="1:17" s="27" customFormat="1" x14ac:dyDescent="0.2">
      <c r="A94" s="2"/>
      <c r="B94" s="455"/>
      <c r="C94" s="456"/>
      <c r="D94" s="456"/>
      <c r="E94" s="456"/>
      <c r="F94" s="456"/>
      <c r="G94" s="457"/>
      <c r="H94" s="155"/>
      <c r="I94" s="155"/>
      <c r="J94" s="151"/>
      <c r="K94" s="321"/>
      <c r="L94" s="152"/>
      <c r="M94" s="26"/>
      <c r="N94" s="218">
        <f t="shared" si="4"/>
        <v>0</v>
      </c>
      <c r="O94" s="245"/>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45"/>
      <c r="P95" s="190">
        <f t="shared" si="5"/>
        <v>0</v>
      </c>
      <c r="Q95" s="190"/>
    </row>
    <row r="96" spans="1:17" s="27" customFormat="1" ht="15.75" x14ac:dyDescent="0.2">
      <c r="A96" s="2"/>
      <c r="B96" s="455"/>
      <c r="C96" s="456"/>
      <c r="D96" s="456"/>
      <c r="E96" s="456"/>
      <c r="F96" s="456"/>
      <c r="G96" s="457"/>
      <c r="H96" s="155"/>
      <c r="I96" s="155"/>
      <c r="J96" s="151"/>
      <c r="K96" s="321"/>
      <c r="L96" s="152"/>
      <c r="M96" s="26"/>
      <c r="N96" s="218">
        <f t="shared" si="4"/>
        <v>0</v>
      </c>
      <c r="O96" s="24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151"/>
      <c r="P97" s="190">
        <f t="shared" si="5"/>
        <v>0</v>
      </c>
      <c r="Q97" s="30"/>
    </row>
    <row r="98" spans="1:17" s="29" customFormat="1" x14ac:dyDescent="0.2">
      <c r="A98" s="2"/>
      <c r="B98" s="455"/>
      <c r="C98" s="456"/>
      <c r="D98" s="456"/>
      <c r="E98" s="456"/>
      <c r="F98" s="456"/>
      <c r="G98" s="457"/>
      <c r="H98" s="155"/>
      <c r="I98" s="155"/>
      <c r="J98" s="151"/>
      <c r="K98" s="321"/>
      <c r="L98" s="152"/>
      <c r="M98" s="26"/>
      <c r="N98" s="218">
        <f t="shared" si="4"/>
        <v>0</v>
      </c>
      <c r="O98" s="245"/>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45"/>
      <c r="P99" s="190">
        <f t="shared" si="5"/>
        <v>0</v>
      </c>
      <c r="Q99" s="190"/>
    </row>
    <row r="100" spans="1:17" s="27" customFormat="1" ht="15.75" x14ac:dyDescent="0.2">
      <c r="A100" s="2"/>
      <c r="B100" s="455"/>
      <c r="C100" s="456"/>
      <c r="D100" s="456"/>
      <c r="E100" s="456"/>
      <c r="F100" s="456"/>
      <c r="G100" s="457"/>
      <c r="H100" s="155"/>
      <c r="I100" s="155"/>
      <c r="J100" s="151"/>
      <c r="K100" s="321"/>
      <c r="L100" s="152"/>
      <c r="M100" s="26"/>
      <c r="N100" s="218">
        <f t="shared" si="4"/>
        <v>0</v>
      </c>
      <c r="O100" s="24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45"/>
      <c r="P101" s="190">
        <f t="shared" si="5"/>
        <v>0</v>
      </c>
      <c r="Q101" s="190"/>
    </row>
    <row r="102" spans="1:17" s="27" customFormat="1" ht="15.75" x14ac:dyDescent="0.2">
      <c r="A102" s="2"/>
      <c r="B102" s="455"/>
      <c r="C102" s="456"/>
      <c r="D102" s="456"/>
      <c r="E102" s="456"/>
      <c r="F102" s="456"/>
      <c r="G102" s="457"/>
      <c r="H102" s="155"/>
      <c r="I102" s="155"/>
      <c r="J102" s="151"/>
      <c r="K102" s="321"/>
      <c r="L102" s="152"/>
      <c r="M102" s="26"/>
      <c r="N102" s="218">
        <f t="shared" si="4"/>
        <v>0</v>
      </c>
      <c r="O102" s="24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151"/>
      <c r="P103" s="190">
        <f t="shared" si="5"/>
        <v>0</v>
      </c>
      <c r="Q103" s="30"/>
    </row>
    <row r="104" spans="1:17" s="29" customFormat="1" x14ac:dyDescent="0.2">
      <c r="A104" s="2"/>
      <c r="B104" s="455"/>
      <c r="C104" s="456"/>
      <c r="D104" s="456"/>
      <c r="E104" s="456"/>
      <c r="F104" s="456"/>
      <c r="G104" s="457"/>
      <c r="H104" s="155"/>
      <c r="I104" s="155"/>
      <c r="J104" s="151"/>
      <c r="K104" s="321"/>
      <c r="L104" s="152"/>
      <c r="M104" s="26"/>
      <c r="N104" s="218">
        <f t="shared" si="4"/>
        <v>0</v>
      </c>
      <c r="O104" s="245"/>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45"/>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151"/>
      <c r="P106" s="190">
        <f t="shared" si="5"/>
        <v>0</v>
      </c>
      <c r="Q106" s="30"/>
    </row>
    <row r="107" spans="1:17" s="25" customFormat="1" ht="15.75" x14ac:dyDescent="0.2">
      <c r="A107" s="2"/>
      <c r="B107" s="455"/>
      <c r="C107" s="456"/>
      <c r="D107" s="456"/>
      <c r="E107" s="456"/>
      <c r="F107" s="456"/>
      <c r="G107" s="457"/>
      <c r="H107" s="155"/>
      <c r="I107" s="155"/>
      <c r="J107" s="151"/>
      <c r="K107" s="321"/>
      <c r="L107" s="152"/>
      <c r="M107" s="26"/>
      <c r="N107" s="218">
        <f t="shared" si="4"/>
        <v>0</v>
      </c>
      <c r="O107" s="151"/>
      <c r="P107" s="190">
        <f t="shared" si="5"/>
        <v>0</v>
      </c>
      <c r="Q107" s="30"/>
    </row>
    <row r="108" spans="1:17" s="29" customFormat="1" x14ac:dyDescent="0.2">
      <c r="A108" s="2"/>
      <c r="B108" s="455"/>
      <c r="C108" s="456"/>
      <c r="D108" s="456"/>
      <c r="E108" s="456"/>
      <c r="F108" s="456"/>
      <c r="G108" s="457"/>
      <c r="H108" s="155"/>
      <c r="I108" s="155"/>
      <c r="J108" s="151"/>
      <c r="K108" s="321"/>
      <c r="L108" s="152"/>
      <c r="M108" s="26"/>
      <c r="N108" s="218">
        <f t="shared" si="4"/>
        <v>0</v>
      </c>
      <c r="O108" s="245"/>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
      <c r="P109" s="23"/>
      <c r="Q109" s="230"/>
    </row>
    <row r="110" spans="1:17" s="25" customFormat="1" ht="15.75" x14ac:dyDescent="0.2">
      <c r="A110" s="2"/>
      <c r="B110" s="455"/>
      <c r="C110" s="456"/>
      <c r="D110" s="456"/>
      <c r="E110" s="456"/>
      <c r="F110" s="456"/>
      <c r="G110" s="457"/>
      <c r="H110" s="153"/>
      <c r="I110" s="153"/>
      <c r="J110" s="151"/>
      <c r="K110" s="151"/>
      <c r="L110" s="152"/>
      <c r="M110" s="26"/>
      <c r="N110" s="218">
        <f t="shared" si="4"/>
        <v>0</v>
      </c>
      <c r="O110" s="151"/>
      <c r="P110" s="30">
        <f>N110+O110</f>
        <v>0</v>
      </c>
      <c r="Q110" s="30"/>
    </row>
    <row r="111" spans="1:17" s="29" customFormat="1" x14ac:dyDescent="0.2">
      <c r="A111" s="2"/>
      <c r="B111" s="455"/>
      <c r="C111" s="456"/>
      <c r="D111" s="456"/>
      <c r="E111" s="456"/>
      <c r="F111" s="456"/>
      <c r="G111" s="457"/>
      <c r="H111" s="153"/>
      <c r="I111" s="153"/>
      <c r="J111" s="151"/>
      <c r="K111" s="151"/>
      <c r="L111" s="152"/>
      <c r="M111" s="26"/>
      <c r="N111" s="218">
        <f t="shared" si="4"/>
        <v>0</v>
      </c>
      <c r="O111" s="245"/>
      <c r="P111" s="30">
        <f t="shared" ref="P111:P129" si="6">N111+O111</f>
        <v>0</v>
      </c>
      <c r="Q111" s="190"/>
    </row>
    <row r="112" spans="1:17" s="29" customFormat="1" x14ac:dyDescent="0.2">
      <c r="A112" s="2"/>
      <c r="B112" s="455"/>
      <c r="C112" s="456"/>
      <c r="D112" s="456"/>
      <c r="E112" s="456"/>
      <c r="F112" s="456"/>
      <c r="G112" s="457"/>
      <c r="H112" s="153"/>
      <c r="I112" s="153"/>
      <c r="J112" s="151"/>
      <c r="K112" s="151"/>
      <c r="L112" s="152"/>
      <c r="M112" s="26"/>
      <c r="N112" s="218">
        <f t="shared" si="4"/>
        <v>0</v>
      </c>
      <c r="O112" s="245"/>
      <c r="P112" s="30">
        <f t="shared" si="6"/>
        <v>0</v>
      </c>
      <c r="Q112" s="190"/>
    </row>
    <row r="113" spans="1:17" s="29" customFormat="1" x14ac:dyDescent="0.2">
      <c r="A113" s="2"/>
      <c r="B113" s="455"/>
      <c r="C113" s="456"/>
      <c r="D113" s="456"/>
      <c r="E113" s="456"/>
      <c r="F113" s="456"/>
      <c r="G113" s="457"/>
      <c r="H113" s="153"/>
      <c r="I113" s="153"/>
      <c r="J113" s="151"/>
      <c r="K113" s="151"/>
      <c r="L113" s="152"/>
      <c r="M113" s="26"/>
      <c r="N113" s="218">
        <f t="shared" si="4"/>
        <v>0</v>
      </c>
      <c r="O113" s="245"/>
      <c r="P113" s="30">
        <f t="shared" si="6"/>
        <v>0</v>
      </c>
      <c r="Q113" s="190"/>
    </row>
    <row r="114" spans="1:17" s="25" customFormat="1" ht="15.75" x14ac:dyDescent="0.2">
      <c r="A114" s="2"/>
      <c r="B114" s="455"/>
      <c r="C114" s="456"/>
      <c r="D114" s="456"/>
      <c r="E114" s="456"/>
      <c r="F114" s="456"/>
      <c r="G114" s="457"/>
      <c r="H114" s="153"/>
      <c r="I114" s="153"/>
      <c r="J114" s="151"/>
      <c r="K114" s="151"/>
      <c r="L114" s="152"/>
      <c r="M114" s="26"/>
      <c r="N114" s="218">
        <f t="shared" si="4"/>
        <v>0</v>
      </c>
      <c r="O114" s="151"/>
      <c r="P114" s="30">
        <f t="shared" si="6"/>
        <v>0</v>
      </c>
      <c r="Q114" s="30"/>
    </row>
    <row r="115" spans="1:17" s="29" customFormat="1" x14ac:dyDescent="0.2">
      <c r="A115" s="2"/>
      <c r="B115" s="455"/>
      <c r="C115" s="456"/>
      <c r="D115" s="456"/>
      <c r="E115" s="456"/>
      <c r="F115" s="456"/>
      <c r="G115" s="457"/>
      <c r="H115" s="153"/>
      <c r="I115" s="153"/>
      <c r="J115" s="151"/>
      <c r="K115" s="151"/>
      <c r="L115" s="152"/>
      <c r="M115" s="26"/>
      <c r="N115" s="218">
        <f t="shared" si="4"/>
        <v>0</v>
      </c>
      <c r="O115" s="245"/>
      <c r="P115" s="30">
        <f t="shared" si="6"/>
        <v>0</v>
      </c>
      <c r="Q115" s="190"/>
    </row>
    <row r="116" spans="1:17" s="29" customFormat="1" x14ac:dyDescent="0.2">
      <c r="A116" s="2"/>
      <c r="B116" s="455"/>
      <c r="C116" s="456"/>
      <c r="D116" s="456"/>
      <c r="E116" s="456"/>
      <c r="F116" s="456"/>
      <c r="G116" s="457"/>
      <c r="H116" s="153"/>
      <c r="I116" s="153"/>
      <c r="J116" s="151"/>
      <c r="K116" s="151"/>
      <c r="L116" s="152"/>
      <c r="M116" s="26"/>
      <c r="N116" s="218">
        <f t="shared" si="4"/>
        <v>0</v>
      </c>
      <c r="O116" s="245"/>
      <c r="P116" s="30">
        <f t="shared" si="6"/>
        <v>0</v>
      </c>
      <c r="Q116" s="190"/>
    </row>
    <row r="117" spans="1:17" s="29" customFormat="1" x14ac:dyDescent="0.2">
      <c r="A117" s="2"/>
      <c r="B117" s="455"/>
      <c r="C117" s="456"/>
      <c r="D117" s="456"/>
      <c r="E117" s="456"/>
      <c r="F117" s="456"/>
      <c r="G117" s="457"/>
      <c r="H117" s="153"/>
      <c r="I117" s="153"/>
      <c r="J117" s="151"/>
      <c r="K117" s="151"/>
      <c r="L117" s="152"/>
      <c r="M117" s="26"/>
      <c r="N117" s="218">
        <f t="shared" si="4"/>
        <v>0</v>
      </c>
      <c r="O117" s="245"/>
      <c r="P117" s="30">
        <f t="shared" si="6"/>
        <v>0</v>
      </c>
      <c r="Q117" s="190"/>
    </row>
    <row r="118" spans="1:17" s="25" customFormat="1" ht="15.75" x14ac:dyDescent="0.2">
      <c r="A118" s="2"/>
      <c r="B118" s="455"/>
      <c r="C118" s="456"/>
      <c r="D118" s="456"/>
      <c r="E118" s="456"/>
      <c r="F118" s="456"/>
      <c r="G118" s="457"/>
      <c r="H118" s="153"/>
      <c r="I118" s="153"/>
      <c r="J118" s="151"/>
      <c r="K118" s="151"/>
      <c r="L118" s="152"/>
      <c r="M118" s="26"/>
      <c r="N118" s="218">
        <f t="shared" si="4"/>
        <v>0</v>
      </c>
      <c r="O118" s="151"/>
      <c r="P118" s="30">
        <f t="shared" si="6"/>
        <v>0</v>
      </c>
      <c r="Q118" s="30"/>
    </row>
    <row r="119" spans="1:17" s="25" customFormat="1" ht="15.75" x14ac:dyDescent="0.2">
      <c r="A119" s="2"/>
      <c r="B119" s="455"/>
      <c r="C119" s="456"/>
      <c r="D119" s="456"/>
      <c r="E119" s="456"/>
      <c r="F119" s="456"/>
      <c r="G119" s="457"/>
      <c r="H119" s="153"/>
      <c r="I119" s="153"/>
      <c r="J119" s="151"/>
      <c r="K119" s="151"/>
      <c r="L119" s="152"/>
      <c r="M119" s="26"/>
      <c r="N119" s="218">
        <f t="shared" si="4"/>
        <v>0</v>
      </c>
      <c r="O119" s="151"/>
      <c r="P119" s="30">
        <f t="shared" si="6"/>
        <v>0</v>
      </c>
      <c r="Q119" s="30"/>
    </row>
    <row r="120" spans="1:17" s="29" customFormat="1" x14ac:dyDescent="0.2">
      <c r="A120" s="2"/>
      <c r="B120" s="455"/>
      <c r="C120" s="456"/>
      <c r="D120" s="456"/>
      <c r="E120" s="456"/>
      <c r="F120" s="456"/>
      <c r="G120" s="457"/>
      <c r="H120" s="153"/>
      <c r="I120" s="153"/>
      <c r="J120" s="151"/>
      <c r="K120" s="151"/>
      <c r="L120" s="152"/>
      <c r="M120" s="26"/>
      <c r="N120" s="218">
        <f t="shared" si="4"/>
        <v>0</v>
      </c>
      <c r="O120" s="245"/>
      <c r="P120" s="30">
        <f t="shared" si="6"/>
        <v>0</v>
      </c>
      <c r="Q120" s="190"/>
    </row>
    <row r="121" spans="1:17" s="29" customFormat="1" x14ac:dyDescent="0.2">
      <c r="A121" s="2"/>
      <c r="B121" s="455"/>
      <c r="C121" s="456"/>
      <c r="D121" s="456"/>
      <c r="E121" s="456"/>
      <c r="F121" s="456"/>
      <c r="G121" s="457"/>
      <c r="H121" s="153"/>
      <c r="I121" s="153"/>
      <c r="J121" s="151"/>
      <c r="K121" s="151"/>
      <c r="L121" s="152"/>
      <c r="M121" s="26"/>
      <c r="N121" s="218">
        <f t="shared" si="4"/>
        <v>0</v>
      </c>
      <c r="O121" s="245"/>
      <c r="P121" s="30">
        <f t="shared" si="6"/>
        <v>0</v>
      </c>
      <c r="Q121" s="190"/>
    </row>
    <row r="122" spans="1:17" s="29" customFormat="1" x14ac:dyDescent="0.2">
      <c r="A122" s="2"/>
      <c r="B122" s="455"/>
      <c r="C122" s="456"/>
      <c r="D122" s="456"/>
      <c r="E122" s="456"/>
      <c r="F122" s="456"/>
      <c r="G122" s="457"/>
      <c r="H122" s="153"/>
      <c r="I122" s="153"/>
      <c r="J122" s="151"/>
      <c r="K122" s="151"/>
      <c r="L122" s="152"/>
      <c r="M122" s="26"/>
      <c r="N122" s="218">
        <f t="shared" si="4"/>
        <v>0</v>
      </c>
      <c r="O122" s="245"/>
      <c r="P122" s="30">
        <f t="shared" si="6"/>
        <v>0</v>
      </c>
      <c r="Q122" s="190"/>
    </row>
    <row r="123" spans="1:17" s="25" customFormat="1" ht="15.75" x14ac:dyDescent="0.2">
      <c r="A123" s="2"/>
      <c r="B123" s="455"/>
      <c r="C123" s="456"/>
      <c r="D123" s="456"/>
      <c r="E123" s="456"/>
      <c r="F123" s="456"/>
      <c r="G123" s="457"/>
      <c r="H123" s="153"/>
      <c r="I123" s="153"/>
      <c r="J123" s="151"/>
      <c r="K123" s="151"/>
      <c r="L123" s="152"/>
      <c r="M123" s="26"/>
      <c r="N123" s="218">
        <f t="shared" si="4"/>
        <v>0</v>
      </c>
      <c r="O123" s="151"/>
      <c r="P123" s="30">
        <f t="shared" si="6"/>
        <v>0</v>
      </c>
      <c r="Q123" s="30"/>
    </row>
    <row r="124" spans="1:17" s="29" customFormat="1" x14ac:dyDescent="0.2">
      <c r="A124" s="2"/>
      <c r="B124" s="455"/>
      <c r="C124" s="456"/>
      <c r="D124" s="456"/>
      <c r="E124" s="456"/>
      <c r="F124" s="456"/>
      <c r="G124" s="457"/>
      <c r="H124" s="153"/>
      <c r="I124" s="153"/>
      <c r="J124" s="151"/>
      <c r="K124" s="151"/>
      <c r="L124" s="152"/>
      <c r="M124" s="26"/>
      <c r="N124" s="218">
        <f t="shared" si="4"/>
        <v>0</v>
      </c>
      <c r="O124" s="245"/>
      <c r="P124" s="30">
        <f t="shared" si="6"/>
        <v>0</v>
      </c>
      <c r="Q124" s="190"/>
    </row>
    <row r="125" spans="1:17" s="29" customFormat="1" x14ac:dyDescent="0.2">
      <c r="A125" s="2"/>
      <c r="B125" s="455"/>
      <c r="C125" s="456"/>
      <c r="D125" s="456"/>
      <c r="E125" s="456"/>
      <c r="F125" s="456"/>
      <c r="G125" s="457"/>
      <c r="H125" s="153"/>
      <c r="I125" s="153"/>
      <c r="J125" s="151"/>
      <c r="K125" s="151"/>
      <c r="L125" s="152"/>
      <c r="M125" s="26"/>
      <c r="N125" s="218">
        <f t="shared" si="4"/>
        <v>0</v>
      </c>
      <c r="O125" s="245"/>
      <c r="P125" s="30">
        <f t="shared" si="6"/>
        <v>0</v>
      </c>
      <c r="Q125" s="190"/>
    </row>
    <row r="126" spans="1:17" s="29" customFormat="1" x14ac:dyDescent="0.2">
      <c r="A126" s="2"/>
      <c r="B126" s="455"/>
      <c r="C126" s="456"/>
      <c r="D126" s="456"/>
      <c r="E126" s="456"/>
      <c r="F126" s="456"/>
      <c r="G126" s="457"/>
      <c r="H126" s="153"/>
      <c r="I126" s="153"/>
      <c r="J126" s="151"/>
      <c r="K126" s="151"/>
      <c r="L126" s="152"/>
      <c r="M126" s="26"/>
      <c r="N126" s="218">
        <f t="shared" si="4"/>
        <v>0</v>
      </c>
      <c r="O126" s="245"/>
      <c r="P126" s="30">
        <f t="shared" si="6"/>
        <v>0</v>
      </c>
      <c r="Q126" s="190"/>
    </row>
    <row r="127" spans="1:17" s="25" customFormat="1" ht="15.75" x14ac:dyDescent="0.2">
      <c r="A127" s="2"/>
      <c r="B127" s="455"/>
      <c r="C127" s="456"/>
      <c r="D127" s="456"/>
      <c r="E127" s="456"/>
      <c r="F127" s="456"/>
      <c r="G127" s="457"/>
      <c r="H127" s="155"/>
      <c r="I127" s="155"/>
      <c r="J127" s="151"/>
      <c r="K127" s="151"/>
      <c r="L127" s="152"/>
      <c r="M127" s="26"/>
      <c r="N127" s="218">
        <f t="shared" si="4"/>
        <v>0</v>
      </c>
      <c r="O127" s="151"/>
      <c r="P127" s="30">
        <f t="shared" si="6"/>
        <v>0</v>
      </c>
      <c r="Q127" s="30"/>
    </row>
    <row r="128" spans="1:17" s="29" customFormat="1" x14ac:dyDescent="0.2">
      <c r="A128" s="2"/>
      <c r="B128" s="455"/>
      <c r="C128" s="456"/>
      <c r="D128" s="456"/>
      <c r="E128" s="456"/>
      <c r="F128" s="456"/>
      <c r="G128" s="457"/>
      <c r="H128" s="155"/>
      <c r="I128" s="155"/>
      <c r="J128" s="151"/>
      <c r="K128" s="151"/>
      <c r="L128" s="152"/>
      <c r="M128" s="26"/>
      <c r="N128" s="218">
        <f t="shared" si="4"/>
        <v>0</v>
      </c>
      <c r="O128" s="245"/>
      <c r="P128" s="30">
        <f t="shared" si="6"/>
        <v>0</v>
      </c>
      <c r="Q128" s="190"/>
    </row>
    <row r="129" spans="1:18" s="29" customFormat="1" x14ac:dyDescent="0.2">
      <c r="A129" s="2"/>
      <c r="B129" s="455"/>
      <c r="C129" s="456"/>
      <c r="D129" s="456"/>
      <c r="E129" s="456"/>
      <c r="F129" s="456"/>
      <c r="G129" s="457"/>
      <c r="H129" s="155"/>
      <c r="I129" s="155"/>
      <c r="J129" s="151"/>
      <c r="K129" s="151"/>
      <c r="L129" s="152"/>
      <c r="M129" s="26"/>
      <c r="N129" s="218">
        <f t="shared" si="4"/>
        <v>0</v>
      </c>
      <c r="O129" s="245"/>
      <c r="P129" s="30">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
      <c r="P130" s="23"/>
      <c r="Q130" s="230"/>
    </row>
    <row r="131" spans="1:18" s="29" customFormat="1" x14ac:dyDescent="0.2">
      <c r="A131" s="2"/>
      <c r="B131" s="473"/>
      <c r="C131" s="474"/>
      <c r="D131" s="474"/>
      <c r="E131" s="474"/>
      <c r="F131" s="474"/>
      <c r="G131" s="475"/>
      <c r="H131" s="157"/>
      <c r="I131" s="157"/>
      <c r="J131" s="151"/>
      <c r="K131" s="152"/>
      <c r="L131" s="152"/>
      <c r="M131" s="26"/>
      <c r="N131" s="218">
        <f t="shared" si="4"/>
        <v>0</v>
      </c>
      <c r="O131" s="245"/>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45"/>
      <c r="P132" s="190">
        <f t="shared" ref="P132:P151" si="7">N132+O132</f>
        <v>0</v>
      </c>
      <c r="Q132" s="190"/>
    </row>
    <row r="133" spans="1:18" s="29" customFormat="1" ht="15.75" x14ac:dyDescent="0.2">
      <c r="A133" s="2"/>
      <c r="B133" s="473"/>
      <c r="C133" s="474"/>
      <c r="D133" s="474"/>
      <c r="E133" s="474"/>
      <c r="F133" s="474"/>
      <c r="G133" s="475"/>
      <c r="H133" s="157"/>
      <c r="I133" s="157"/>
      <c r="J133" s="151"/>
      <c r="K133" s="152"/>
      <c r="L133" s="152"/>
      <c r="M133" s="26"/>
      <c r="N133" s="218">
        <f t="shared" ref="N133:N151" si="8">IF(M133="Yes",J133,0)</f>
        <v>0</v>
      </c>
      <c r="O133" s="24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45"/>
      <c r="P134" s="190">
        <f t="shared" si="7"/>
        <v>0</v>
      </c>
      <c r="Q134" s="190"/>
    </row>
    <row r="135" spans="1:18" s="29" customFormat="1" ht="15.75" x14ac:dyDescent="0.2">
      <c r="A135" s="2"/>
      <c r="B135" s="455"/>
      <c r="C135" s="456"/>
      <c r="D135" s="456"/>
      <c r="E135" s="456"/>
      <c r="F135" s="456"/>
      <c r="G135" s="457"/>
      <c r="H135" s="155"/>
      <c r="I135" s="155"/>
      <c r="J135" s="151"/>
      <c r="K135" s="152"/>
      <c r="L135" s="152"/>
      <c r="M135" s="26"/>
      <c r="N135" s="218">
        <f t="shared" si="8"/>
        <v>0</v>
      </c>
      <c r="O135" s="24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44"/>
      <c r="P136" s="190">
        <f t="shared" si="7"/>
        <v>0</v>
      </c>
      <c r="Q136" s="30"/>
    </row>
    <row r="137" spans="1:18" s="37" customFormat="1" ht="15.75" x14ac:dyDescent="0.2">
      <c r="A137" s="2"/>
      <c r="B137" s="455"/>
      <c r="C137" s="456"/>
      <c r="D137" s="456"/>
      <c r="E137" s="456"/>
      <c r="F137" s="456"/>
      <c r="G137" s="457"/>
      <c r="H137" s="155"/>
      <c r="I137" s="155"/>
      <c r="J137" s="151"/>
      <c r="K137" s="152"/>
      <c r="L137" s="152"/>
      <c r="M137" s="26"/>
      <c r="N137" s="218">
        <f t="shared" si="8"/>
        <v>0</v>
      </c>
      <c r="O137" s="151"/>
      <c r="P137" s="190">
        <f t="shared" si="7"/>
        <v>0</v>
      </c>
      <c r="Q137" s="30"/>
    </row>
    <row r="138" spans="1:18" s="29" customFormat="1" x14ac:dyDescent="0.2">
      <c r="A138" s="2"/>
      <c r="B138" s="455"/>
      <c r="C138" s="456"/>
      <c r="D138" s="456"/>
      <c r="E138" s="456"/>
      <c r="F138" s="456"/>
      <c r="G138" s="457"/>
      <c r="H138" s="155"/>
      <c r="I138" s="155"/>
      <c r="J138" s="151"/>
      <c r="K138" s="152"/>
      <c r="L138" s="152"/>
      <c r="M138" s="26"/>
      <c r="N138" s="218">
        <f t="shared" si="8"/>
        <v>0</v>
      </c>
      <c r="O138" s="245"/>
      <c r="P138" s="190">
        <f t="shared" si="7"/>
        <v>0</v>
      </c>
      <c r="Q138" s="190"/>
    </row>
    <row r="139" spans="1:18" s="29" customFormat="1" ht="15.75" x14ac:dyDescent="0.2">
      <c r="A139" s="2"/>
      <c r="B139" s="455"/>
      <c r="C139" s="456"/>
      <c r="D139" s="456"/>
      <c r="E139" s="456"/>
      <c r="F139" s="456"/>
      <c r="G139" s="457"/>
      <c r="H139" s="155"/>
      <c r="I139" s="155"/>
      <c r="J139" s="151"/>
      <c r="K139" s="152"/>
      <c r="L139" s="152"/>
      <c r="M139" s="26"/>
      <c r="N139" s="218">
        <f t="shared" si="8"/>
        <v>0</v>
      </c>
      <c r="O139" s="24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44"/>
      <c r="P140" s="190">
        <f t="shared" si="7"/>
        <v>0</v>
      </c>
      <c r="Q140" s="30"/>
    </row>
    <row r="141" spans="1:18" s="37" customFormat="1" ht="15.75" x14ac:dyDescent="0.2">
      <c r="A141" s="2"/>
      <c r="B141" s="455"/>
      <c r="C141" s="456"/>
      <c r="D141" s="456"/>
      <c r="E141" s="456"/>
      <c r="F141" s="456"/>
      <c r="G141" s="457"/>
      <c r="H141" s="155"/>
      <c r="I141" s="155"/>
      <c r="J141" s="151"/>
      <c r="K141" s="152"/>
      <c r="L141" s="152"/>
      <c r="M141" s="26"/>
      <c r="N141" s="218">
        <f t="shared" si="8"/>
        <v>0</v>
      </c>
      <c r="O141" s="151"/>
      <c r="P141" s="190">
        <f t="shared" si="7"/>
        <v>0</v>
      </c>
      <c r="Q141" s="30"/>
    </row>
    <row r="142" spans="1:18" s="13" customFormat="1" ht="18" x14ac:dyDescent="0.2">
      <c r="A142" s="2"/>
      <c r="B142" s="455"/>
      <c r="C142" s="456"/>
      <c r="D142" s="456"/>
      <c r="E142" s="456"/>
      <c r="F142" s="456"/>
      <c r="G142" s="457"/>
      <c r="H142" s="155"/>
      <c r="I142" s="155"/>
      <c r="J142" s="151"/>
      <c r="K142" s="152"/>
      <c r="L142" s="152"/>
      <c r="M142" s="26"/>
      <c r="N142" s="218">
        <f t="shared" si="8"/>
        <v>0</v>
      </c>
      <c r="O142" s="246"/>
      <c r="P142" s="190">
        <f t="shared" si="7"/>
        <v>0</v>
      </c>
      <c r="Q142" s="231"/>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46"/>
      <c r="P143" s="190">
        <f t="shared" si="7"/>
        <v>0</v>
      </c>
      <c r="Q143" s="231"/>
      <c r="R143" s="14"/>
    </row>
    <row r="144" spans="1:18" x14ac:dyDescent="0.2">
      <c r="A144" s="2"/>
      <c r="B144" s="455"/>
      <c r="C144" s="456"/>
      <c r="D144" s="456"/>
      <c r="E144" s="456"/>
      <c r="F144" s="456"/>
      <c r="G144" s="457"/>
      <c r="H144" s="155"/>
      <c r="I144" s="155"/>
      <c r="J144" s="151"/>
      <c r="K144" s="152"/>
      <c r="L144" s="152"/>
      <c r="M144" s="26"/>
      <c r="N144" s="218">
        <f t="shared" si="8"/>
        <v>0</v>
      </c>
      <c r="O144" s="247"/>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47"/>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47"/>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47"/>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47"/>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47"/>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47"/>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47"/>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32"/>
    </row>
    <row r="153" spans="1:17" ht="39" customHeight="1" x14ac:dyDescent="0.2">
      <c r="A153" s="31">
        <v>5</v>
      </c>
      <c r="B153" s="479" t="s">
        <v>152</v>
      </c>
      <c r="C153" s="480"/>
      <c r="D153" s="480"/>
      <c r="E153" s="480"/>
      <c r="F153" s="480"/>
      <c r="G153" s="481"/>
      <c r="H153" s="36"/>
      <c r="I153" s="36"/>
      <c r="J153" s="33">
        <f>J154</f>
        <v>0</v>
      </c>
      <c r="K153" s="33"/>
      <c r="L153" s="34"/>
      <c r="M153" s="226"/>
      <c r="N153" s="188">
        <f>IF(M153="Yes",J153,0)</f>
        <v>0</v>
      </c>
      <c r="O153" s="152"/>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233"/>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32"/>
    </row>
    <row r="156" spans="1:17" s="4" customFormat="1" ht="23.25" x14ac:dyDescent="0.2">
      <c r="A156" s="69"/>
      <c r="B156" s="70"/>
      <c r="C156" s="70"/>
      <c r="D156" s="70"/>
      <c r="E156" s="70"/>
      <c r="F156" s="70"/>
      <c r="G156" s="70"/>
      <c r="H156" s="70"/>
      <c r="I156" s="70"/>
      <c r="J156"/>
      <c r="K156"/>
      <c r="L156"/>
      <c r="M156" s="73"/>
    </row>
    <row r="157" spans="1:17" ht="18" x14ac:dyDescent="0.25">
      <c r="A157" s="60"/>
      <c r="B157" s="65"/>
      <c r="C157" s="61"/>
      <c r="D157" s="61"/>
      <c r="E157" s="61"/>
      <c r="F157" s="62"/>
      <c r="G157" s="61"/>
      <c r="H157" s="61"/>
      <c r="I157" s="61"/>
      <c r="J157"/>
      <c r="K157"/>
      <c r="L157"/>
      <c r="M157" s="73"/>
    </row>
    <row r="158" spans="1:17" ht="22.5" x14ac:dyDescent="0.3">
      <c r="A158" s="64"/>
      <c r="C158" s="65"/>
      <c r="D158" s="66"/>
      <c r="E158" s="515"/>
      <c r="F158" s="515"/>
      <c r="G158" s="515"/>
      <c r="H158" s="515"/>
      <c r="I158" s="515"/>
      <c r="J158"/>
      <c r="K158"/>
      <c r="L158"/>
      <c r="M158" s="73"/>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3"/>
    </row>
    <row r="173" spans="1:13" ht="18" x14ac:dyDescent="0.25">
      <c r="A173" s="60"/>
      <c r="B173" s="65" t="s">
        <v>68</v>
      </c>
      <c r="C173" s="61"/>
      <c r="D173" s="61"/>
      <c r="E173" s="61"/>
      <c r="F173" s="62"/>
      <c r="G173" s="61"/>
      <c r="H173" s="61"/>
      <c r="I173" s="61"/>
      <c r="J173" s="62"/>
      <c r="K173" s="62"/>
      <c r="L173" s="63"/>
      <c r="M173" s="73"/>
    </row>
    <row r="174" spans="1:13" ht="22.5" x14ac:dyDescent="0.3">
      <c r="A174" s="64"/>
      <c r="C174" s="65"/>
      <c r="D174" s="66" t="s">
        <v>69</v>
      </c>
      <c r="E174" s="515" t="s">
        <v>70</v>
      </c>
      <c r="F174" s="515"/>
      <c r="G174" s="515"/>
      <c r="H174" s="515"/>
      <c r="I174" s="515"/>
      <c r="J174" s="62"/>
      <c r="K174" s="62"/>
      <c r="L174" s="63"/>
      <c r="M174" s="73"/>
    </row>
    <row r="175" spans="1:13" ht="18" x14ac:dyDescent="0.25">
      <c r="A175" s="60"/>
      <c r="B175" s="67"/>
      <c r="C175" s="67"/>
      <c r="D175" s="67"/>
      <c r="E175" s="67"/>
      <c r="F175" s="67"/>
      <c r="G175" s="67"/>
      <c r="H175" s="67"/>
      <c r="I175" s="67"/>
      <c r="J175" s="62"/>
      <c r="K175" s="62"/>
      <c r="L175" s="63"/>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L182" s="62"/>
    </row>
    <row r="183" spans="1:12" ht="18" x14ac:dyDescent="0.25">
      <c r="A183" s="68"/>
      <c r="B183" s="506" t="s">
        <v>71</v>
      </c>
      <c r="C183" s="507" t="s">
        <v>132</v>
      </c>
      <c r="D183" s="507"/>
      <c r="E183" s="508"/>
      <c r="F183" s="508"/>
      <c r="G183" s="508"/>
      <c r="H183" s="508"/>
      <c r="I183" s="508"/>
      <c r="J183" s="509"/>
      <c r="K183" s="509"/>
      <c r="L183" s="62"/>
    </row>
    <row r="184" spans="1:12" x14ac:dyDescent="0.2">
      <c r="B184" s="506"/>
      <c r="C184" s="507"/>
      <c r="D184" s="507"/>
      <c r="E184" s="508"/>
      <c r="F184" s="508"/>
      <c r="G184" s="508"/>
      <c r="H184" s="508"/>
      <c r="I184" s="508"/>
      <c r="J184" s="509"/>
      <c r="K184" s="509"/>
    </row>
    <row r="185" spans="1:12" x14ac:dyDescent="0.2">
      <c r="B185" s="506"/>
      <c r="C185" s="507"/>
      <c r="D185" s="507"/>
      <c r="E185" s="508"/>
      <c r="F185" s="508"/>
      <c r="G185" s="508"/>
      <c r="H185" s="508"/>
      <c r="I185" s="508"/>
      <c r="J185" s="509"/>
      <c r="K185" s="509"/>
    </row>
  </sheetData>
  <sheetProtection formatCells="0" insertRows="0" deleteRows="0"/>
  <protectedRanges>
    <protectedRange sqref="R128:XFD135 L154 A114:I129 A131:I151 A154 K131:L151 L110:L129 R138:XFD139 R115:XFD117 R94:XFD96 R98:XFD102 R89:XFD92 R108:XFD109 R120:XFD122 R124:XFD126 R111:XFD113 R104:XFD105 H154:I154" name="Plage3"/>
    <protectedRange sqref="A57:I86 R9:XFD11 A10:I34 R32:XFD40 A36:I55 A89:I108 A119:I120 A110:I115 L89:L108 L57:L86 L36:L55 L10:L34 R88:XFD90 R27:XFD29 R23:XFD25 R85:XFD86 R80:XFD82 R69:XFD73 R67:XFD67 R19:XFD21 R14:XFD16 R42:XFD48 R75:XFD78 R50:XFD62" name="Plage2"/>
    <protectedRange sqref="J154:K154 J10:J34 J89:J108 J131:J151 J110:K129 J36:K55 J57:K86"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3"/>
    <protectedRange sqref="O50:O55 O75:O78 O42:O48 O14:O16 O19:O21 O67 O69:O73 O80:O82 O85:O86 O23:O25 O27:O29 M110:M115 M119:M120 M89:M108 M57:M86 M36:M55 M10:M34 P90:P108 O32:O34 O36:Q36 P35:Q35 O57:Q57 P56:Q56 O9:Q10 O88:Q89 Q14:Q16 Q19:Q21 Q23:Q25 Q27:Q29 O11 Q11 Q32:Q34 P11:P34 Q50:Q55 Q42:Q48 O37:O40 Q37:Q40 P37:P55 Q75:Q78 Q67 Q69:Q73 Q80:Q82 Q85:Q86 O58:O62 Q58:Q62 P58:P86 O90 Q90" name="Plage2_4"/>
    <protectedRange sqref="M153:M154" name="Plage3_1"/>
    <protectedRange sqref="B154:G154" name="Plage3_2"/>
  </protectedRanges>
  <dataConsolidate link="1"/>
  <mergeCells count="179">
    <mergeCell ref="Q5:Q7"/>
    <mergeCell ref="B14:G14"/>
    <mergeCell ref="B15:G15"/>
    <mergeCell ref="B16:G16"/>
    <mergeCell ref="C169:G169"/>
    <mergeCell ref="C171:G171"/>
    <mergeCell ref="E174:I174"/>
    <mergeCell ref="B176:B178"/>
    <mergeCell ref="C176:K178"/>
    <mergeCell ref="B17:G17"/>
    <mergeCell ref="B18:G18"/>
    <mergeCell ref="B19:G19"/>
    <mergeCell ref="B9:G9"/>
    <mergeCell ref="B10:G10"/>
    <mergeCell ref="B11:G11"/>
    <mergeCell ref="B12:G12"/>
    <mergeCell ref="B13:G13"/>
    <mergeCell ref="B26:G26"/>
    <mergeCell ref="B27:G27"/>
    <mergeCell ref="B28:G28"/>
    <mergeCell ref="B29:G29"/>
    <mergeCell ref="B30:G30"/>
    <mergeCell ref="B31:G31"/>
    <mergeCell ref="B8:G8"/>
    <mergeCell ref="E180:I180"/>
    <mergeCell ref="E181:I181"/>
    <mergeCell ref="B183:B185"/>
    <mergeCell ref="C183:K185"/>
    <mergeCell ref="M5:M7"/>
    <mergeCell ref="N5:N7"/>
    <mergeCell ref="O5:O7"/>
    <mergeCell ref="P5:P7"/>
    <mergeCell ref="A1:L1"/>
    <mergeCell ref="A2:F2"/>
    <mergeCell ref="G2:L2"/>
    <mergeCell ref="A3:F3"/>
    <mergeCell ref="G3:L3"/>
    <mergeCell ref="A4:F4"/>
    <mergeCell ref="H5:H7"/>
    <mergeCell ref="I5:I7"/>
    <mergeCell ref="J5:J6"/>
    <mergeCell ref="K5:K6"/>
    <mergeCell ref="L5:L7"/>
    <mergeCell ref="B20:G20"/>
    <mergeCell ref="B21:G21"/>
    <mergeCell ref="B22:G22"/>
    <mergeCell ref="B23:G23"/>
    <mergeCell ref="B24:G24"/>
    <mergeCell ref="B25:G25"/>
    <mergeCell ref="B38:G38"/>
    <mergeCell ref="B39:G39"/>
    <mergeCell ref="B40:G40"/>
    <mergeCell ref="B41:G41"/>
    <mergeCell ref="B42:G42"/>
    <mergeCell ref="B43:G43"/>
    <mergeCell ref="B32:G32"/>
    <mergeCell ref="B33:G33"/>
    <mergeCell ref="B34:G34"/>
    <mergeCell ref="B35:G35"/>
    <mergeCell ref="B36:G36"/>
    <mergeCell ref="B37:G37"/>
    <mergeCell ref="B50:G50"/>
    <mergeCell ref="B51:G51"/>
    <mergeCell ref="B52:G52"/>
    <mergeCell ref="B53:G53"/>
    <mergeCell ref="B54:G54"/>
    <mergeCell ref="B55:G55"/>
    <mergeCell ref="B44:G44"/>
    <mergeCell ref="B45:G45"/>
    <mergeCell ref="B46:G46"/>
    <mergeCell ref="B47:G47"/>
    <mergeCell ref="B48:G48"/>
    <mergeCell ref="B49:G49"/>
    <mergeCell ref="B62:G62"/>
    <mergeCell ref="B63:G63"/>
    <mergeCell ref="B64:G64"/>
    <mergeCell ref="B65:G65"/>
    <mergeCell ref="B66:G66"/>
    <mergeCell ref="B67:G67"/>
    <mergeCell ref="B56:G56"/>
    <mergeCell ref="B57:G57"/>
    <mergeCell ref="B58:G58"/>
    <mergeCell ref="B59:G59"/>
    <mergeCell ref="B60:G60"/>
    <mergeCell ref="B61:G61"/>
    <mergeCell ref="B74:G74"/>
    <mergeCell ref="B75:G75"/>
    <mergeCell ref="B76:G76"/>
    <mergeCell ref="B77:G77"/>
    <mergeCell ref="B78:G78"/>
    <mergeCell ref="B79:G79"/>
    <mergeCell ref="B68:G68"/>
    <mergeCell ref="B69:G69"/>
    <mergeCell ref="B70:G70"/>
    <mergeCell ref="B71:G71"/>
    <mergeCell ref="B72:G72"/>
    <mergeCell ref="B73:G73"/>
    <mergeCell ref="B86:G86"/>
    <mergeCell ref="B87:G87"/>
    <mergeCell ref="B88:G88"/>
    <mergeCell ref="B89:G89"/>
    <mergeCell ref="B90:G90"/>
    <mergeCell ref="B80:G80"/>
    <mergeCell ref="B81:G81"/>
    <mergeCell ref="B82:G82"/>
    <mergeCell ref="B83:G83"/>
    <mergeCell ref="B84:G84"/>
    <mergeCell ref="B85:G85"/>
    <mergeCell ref="B97:G97"/>
    <mergeCell ref="B98:G98"/>
    <mergeCell ref="B99:G99"/>
    <mergeCell ref="B100:G100"/>
    <mergeCell ref="B101:G101"/>
    <mergeCell ref="B102:G102"/>
    <mergeCell ref="B91:G91"/>
    <mergeCell ref="B92:G92"/>
    <mergeCell ref="B93:G93"/>
    <mergeCell ref="B94:G94"/>
    <mergeCell ref="B95:G95"/>
    <mergeCell ref="B96:G96"/>
    <mergeCell ref="B109:G109"/>
    <mergeCell ref="B110:G110"/>
    <mergeCell ref="B111:G111"/>
    <mergeCell ref="B112:G112"/>
    <mergeCell ref="B113:G113"/>
    <mergeCell ref="B114:G114"/>
    <mergeCell ref="B103:G103"/>
    <mergeCell ref="B104:G104"/>
    <mergeCell ref="B105:G105"/>
    <mergeCell ref="B106:G106"/>
    <mergeCell ref="B107:G107"/>
    <mergeCell ref="B108:G108"/>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45:G145"/>
    <mergeCell ref="B146:G146"/>
    <mergeCell ref="B147:G147"/>
    <mergeCell ref="B148:G148"/>
    <mergeCell ref="B149:G149"/>
    <mergeCell ref="B150:G150"/>
    <mergeCell ref="B139:G139"/>
    <mergeCell ref="B140:G140"/>
    <mergeCell ref="B141:G141"/>
    <mergeCell ref="B142:G142"/>
    <mergeCell ref="B143:G143"/>
    <mergeCell ref="B144:G144"/>
    <mergeCell ref="C165:G165"/>
    <mergeCell ref="C167:G167"/>
    <mergeCell ref="B151:G151"/>
    <mergeCell ref="B152:H152"/>
    <mergeCell ref="B153:G153"/>
    <mergeCell ref="B154:G154"/>
    <mergeCell ref="B155:I155"/>
    <mergeCell ref="E158:I158"/>
    <mergeCell ref="A159:G159"/>
    <mergeCell ref="C161:G161"/>
    <mergeCell ref="C163:G163"/>
  </mergeCells>
  <conditionalFormatting sqref="E162:G162 E170:G170">
    <cfRule type="cellIs" dxfId="34" priority="4" stopIfTrue="1" operator="equal">
      <formula>"ERROR"</formula>
    </cfRule>
  </conditionalFormatting>
  <conditionalFormatting sqref="E164:G164 E166:G166 E168:G168">
    <cfRule type="cellIs" dxfId="33" priority="3" stopIfTrue="1" operator="equal">
      <formula>"ERROR"</formula>
    </cfRule>
  </conditionalFormatting>
  <conditionalFormatting sqref="A159">
    <cfRule type="cellIs" dxfId="32" priority="2" stopIfTrue="1" operator="equal">
      <formula>"ERROR"</formula>
    </cfRule>
  </conditionalFormatting>
  <dataValidations count="3">
    <dataValidation type="list" allowBlank="1" showInputMessage="1" showErrorMessage="1" sqref="K36:K55 K57:K86 K110:K129 K10:K34 K89:K108">
      <formula1>"Yes,No"</formula1>
    </dataValidation>
    <dataValidation type="list" allowBlank="1" showInputMessage="1" showErrorMessage="1" sqref="K131:K151 M57:M86 M10:M34 M89:M108 M110:M129 M131:M151 M36:M55 M153">
      <formula1>"Yes, No"</formula1>
    </dataValidation>
    <dataValidation type="custom" allowBlank="1" showInputMessage="1" showErrorMessage="1" error="Only two decimals" sqref="C169:G169 C163:G163">
      <formula1>EXACT(C163,TRUNC(C163,2))</formula1>
    </dataValidation>
  </dataValidations>
  <printOptions horizontalCentered="1"/>
  <pageMargins left="0.25" right="0.25" top="0.75" bottom="0.75" header="0.3" footer="0.3"/>
  <pageSetup paperSize="9" scale="40" fitToHeight="24" orientation="portrait" r:id="rId1"/>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144" activePane="bottomRight" state="frozen"/>
      <selection sqref="A1:L1"/>
      <selection pane="topRight" sqref="A1:L1"/>
      <selection pane="bottomLeft" sqref="A1:L1"/>
      <selection pane="bottomRight" activeCell="J154" sqref="J154"/>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175</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58.9"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455"/>
      <c r="C25" s="456"/>
      <c r="D25" s="456"/>
      <c r="E25" s="456"/>
      <c r="F25" s="456"/>
      <c r="G25" s="457"/>
      <c r="H25" s="153"/>
      <c r="I25" s="153"/>
      <c r="J25" s="151"/>
      <c r="K25" s="321"/>
      <c r="L25" s="152"/>
      <c r="M25" s="26"/>
      <c r="N25" s="218">
        <f t="shared" si="0"/>
        <v>0</v>
      </c>
      <c r="O25" s="234"/>
      <c r="P25" s="190">
        <f t="shared" si="1"/>
        <v>0</v>
      </c>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150</v>
      </c>
      <c r="C153" s="480"/>
      <c r="D153" s="480"/>
      <c r="E153" s="480"/>
      <c r="F153" s="480"/>
      <c r="G153" s="481"/>
      <c r="H153" s="36"/>
      <c r="I153" s="36"/>
      <c r="J153" s="204">
        <f>J154</f>
        <v>0</v>
      </c>
      <c r="K153" s="33"/>
      <c r="L153" s="34"/>
      <c r="M153" s="226"/>
      <c r="N153" s="188"/>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s="45"/>
      <c r="K156" s="45"/>
      <c r="L156" s="45"/>
      <c r="M156" s="45"/>
      <c r="N156" s="236"/>
      <c r="O156" s="236"/>
      <c r="P156" s="236"/>
      <c r="Q156" s="236"/>
    </row>
    <row r="157" spans="1:17" ht="18" x14ac:dyDescent="0.25">
      <c r="A157" s="60"/>
      <c r="B157" s="65"/>
      <c r="C157" s="61"/>
      <c r="D157" s="61"/>
      <c r="E157" s="61"/>
      <c r="F157" s="62"/>
      <c r="G157" s="61"/>
      <c r="H157" s="61"/>
      <c r="I157" s="61"/>
      <c r="J157" s="45"/>
      <c r="K157" s="45"/>
      <c r="L157" s="45"/>
      <c r="M157" s="45"/>
    </row>
    <row r="158" spans="1:17" ht="22.5" x14ac:dyDescent="0.3">
      <c r="A158" s="64"/>
      <c r="C158" s="65"/>
      <c r="D158" s="66"/>
      <c r="E158" s="515"/>
      <c r="F158" s="515"/>
      <c r="G158" s="515"/>
      <c r="H158" s="515"/>
      <c r="I158" s="515"/>
      <c r="J158" s="45"/>
      <c r="K158" s="45"/>
      <c r="L158" s="45"/>
      <c r="M158" s="45"/>
    </row>
    <row r="159" spans="1:17" customFormat="1" ht="30" customHeight="1" x14ac:dyDescent="0.2">
      <c r="A159" s="370" t="s">
        <v>91</v>
      </c>
      <c r="B159" s="513"/>
      <c r="C159" s="513"/>
      <c r="D159" s="513"/>
      <c r="E159" s="513"/>
      <c r="F159" s="513"/>
      <c r="G159" s="514"/>
      <c r="J159" s="45"/>
      <c r="K159" s="45"/>
      <c r="L159" s="45"/>
      <c r="M159" s="45"/>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row>
    <row r="173" spans="1:13" ht="18" x14ac:dyDescent="0.25">
      <c r="A173" s="60"/>
      <c r="B173" s="65" t="s">
        <v>68</v>
      </c>
      <c r="C173" s="61"/>
      <c r="D173" s="61"/>
      <c r="E173" s="61"/>
      <c r="F173" s="62"/>
      <c r="G173" s="61"/>
      <c r="H173" s="61"/>
      <c r="I173" s="61"/>
      <c r="J173" s="62"/>
      <c r="K173" s="62"/>
      <c r="M173" s="73"/>
    </row>
    <row r="174" spans="1:13" ht="22.5" x14ac:dyDescent="0.3">
      <c r="A174" s="64"/>
      <c r="C174" s="65"/>
      <c r="D174" s="66" t="s">
        <v>69</v>
      </c>
      <c r="E174" s="515" t="s">
        <v>70</v>
      </c>
      <c r="F174" s="515"/>
      <c r="G174" s="515"/>
      <c r="H174" s="515"/>
      <c r="I174" s="515"/>
      <c r="J174" s="62"/>
      <c r="K174" s="62"/>
      <c r="M174" s="73"/>
    </row>
    <row r="175" spans="1:13" ht="18" x14ac:dyDescent="0.25">
      <c r="A175" s="60"/>
      <c r="B175" s="67"/>
      <c r="C175" s="67"/>
      <c r="D175" s="67"/>
      <c r="E175" s="67"/>
      <c r="F175" s="67"/>
      <c r="G175" s="67"/>
      <c r="H175" s="67"/>
      <c r="I175" s="67"/>
      <c r="J175" s="62"/>
      <c r="K175" s="62"/>
    </row>
    <row r="176" spans="1:13" ht="13.5" x14ac:dyDescent="0.2">
      <c r="A176" s="68"/>
      <c r="B176" s="506" t="s">
        <v>71</v>
      </c>
      <c r="C176" s="507" t="s">
        <v>72</v>
      </c>
      <c r="D176" s="507"/>
      <c r="E176" s="508"/>
      <c r="F176" s="508"/>
      <c r="G176" s="508"/>
      <c r="H176" s="508"/>
      <c r="I176" s="508"/>
      <c r="J176" s="509"/>
      <c r="K176" s="509"/>
    </row>
    <row r="177" spans="1:12" ht="13.5" x14ac:dyDescent="0.2">
      <c r="A177" s="68"/>
      <c r="B177" s="506"/>
      <c r="C177" s="507"/>
      <c r="D177" s="507"/>
      <c r="E177" s="508"/>
      <c r="F177" s="508"/>
      <c r="G177" s="508"/>
      <c r="H177" s="508"/>
      <c r="I177" s="508"/>
      <c r="J177" s="509"/>
      <c r="K177" s="509"/>
    </row>
    <row r="178" spans="1:12" ht="13.5" x14ac:dyDescent="0.2">
      <c r="A178" s="68"/>
      <c r="B178" s="506"/>
      <c r="C178" s="507"/>
      <c r="D178" s="507"/>
      <c r="E178" s="508"/>
      <c r="F178" s="508"/>
      <c r="G178" s="508"/>
      <c r="H178" s="508"/>
      <c r="I178" s="508"/>
      <c r="J178" s="509"/>
      <c r="K178" s="509"/>
    </row>
    <row r="179" spans="1:12" ht="18" x14ac:dyDescent="0.25">
      <c r="A179" s="68"/>
      <c r="B179" s="65" t="s">
        <v>75</v>
      </c>
      <c r="C179" s="65"/>
      <c r="D179" s="175"/>
      <c r="E179" s="176"/>
      <c r="F179" s="176"/>
      <c r="G179" s="176"/>
      <c r="H179" s="176"/>
      <c r="I179" s="176"/>
      <c r="J179" s="62"/>
      <c r="K179" s="62"/>
    </row>
    <row r="180" spans="1:12" ht="22.5" x14ac:dyDescent="0.3">
      <c r="A180" s="64"/>
      <c r="D180" s="66" t="s">
        <v>69</v>
      </c>
      <c r="E180" s="515" t="s">
        <v>73</v>
      </c>
      <c r="F180" s="515"/>
      <c r="G180" s="515"/>
      <c r="H180" s="515"/>
      <c r="I180" s="515"/>
      <c r="J180" s="62"/>
      <c r="K180" s="62"/>
    </row>
    <row r="181" spans="1:12" ht="18.75" x14ac:dyDescent="0.25">
      <c r="A181" s="60"/>
      <c r="B181" s="67"/>
      <c r="C181" s="67"/>
      <c r="D181" s="67"/>
      <c r="E181" s="516" t="s">
        <v>74</v>
      </c>
      <c r="F181" s="516"/>
      <c r="G181" s="516"/>
      <c r="H181" s="516"/>
      <c r="I181" s="516"/>
      <c r="J181" s="62"/>
      <c r="K181" s="62"/>
      <c r="L181" s="62"/>
    </row>
    <row r="182" spans="1:12" ht="18" x14ac:dyDescent="0.25">
      <c r="A182" s="68"/>
      <c r="B182" s="506" t="s">
        <v>71</v>
      </c>
      <c r="C182" s="507" t="s">
        <v>132</v>
      </c>
      <c r="D182" s="507"/>
      <c r="E182" s="508"/>
      <c r="F182" s="508"/>
      <c r="G182" s="508"/>
      <c r="H182" s="508"/>
      <c r="I182" s="508"/>
      <c r="J182" s="509"/>
      <c r="K182" s="509"/>
      <c r="L182" s="62"/>
    </row>
    <row r="183" spans="1:12" ht="18" x14ac:dyDescent="0.25">
      <c r="A183" s="68"/>
      <c r="B183" s="506"/>
      <c r="C183" s="507"/>
      <c r="D183" s="507"/>
      <c r="E183" s="508"/>
      <c r="F183" s="508"/>
      <c r="G183" s="508"/>
      <c r="H183" s="508"/>
      <c r="I183" s="508"/>
      <c r="J183" s="509"/>
      <c r="K183" s="509"/>
      <c r="L183" s="62"/>
    </row>
    <row r="184" spans="1:12" ht="18" x14ac:dyDescent="0.25">
      <c r="A184" s="68"/>
      <c r="B184" s="506"/>
      <c r="C184" s="507"/>
      <c r="D184" s="507"/>
      <c r="E184" s="508"/>
      <c r="F184" s="508"/>
      <c r="G184" s="508"/>
      <c r="H184" s="508"/>
      <c r="I184" s="508"/>
      <c r="J184" s="509"/>
      <c r="K184" s="509"/>
      <c r="L184" s="62"/>
    </row>
    <row r="185" spans="1:12" ht="18" x14ac:dyDescent="0.25">
      <c r="A185" s="68"/>
      <c r="B185" s="174"/>
      <c r="C185" s="175"/>
      <c r="D185" s="175"/>
      <c r="E185" s="176"/>
      <c r="F185" s="176"/>
      <c r="G185" s="176"/>
      <c r="H185" s="176"/>
      <c r="I185" s="176"/>
      <c r="J185" s="62"/>
      <c r="K185" s="62"/>
      <c r="L185" s="62"/>
    </row>
  </sheetData>
  <sheetProtection algorithmName="SHA-512" hashValue="jTV9yamc7UhpEH+1AgawGQjknxNfpezpEK3skoZ0Cm2BLEEQJxjWwVADp2CulHugw9U20VGJAu1jwKn+8OSoVw==" saltValue="78FsmGuicrn2HbPgYYAvgg=="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88:XFD90 R14:XFD16 R19:XFD21 R67:XFD67 R69:XFD73 R80:XFD82 R85:XFD86 A10:I34 R23:XFD25 R27:XFD29 R32:XFD40 A36:I55 A89:I108 A119:I120 A110:I115 L89:L108 L57:L86 L36:L55 L10:L34 R9:XFD11" name="Plage2"/>
    <protectedRange sqref="J154:K154 J10:J34 J89:J108 J131:J151 J110:K129 J36:K55 J57:K86" name="Plage2_1"/>
    <protectedRange sqref="O104:O105 O111:O113 O124:O126 O120:O122 M154 O109:Q109 O89:Q89 O98:O102 O94:O96 O115:O117 O138:O139 M131:M151 M114:M129 O130:Q131 Q104:Q105 O108 Q108 O90:O92 Q90:Q92 Q98:Q102 Q94:Q96 P90:P108 Q111:Q113 Q124:Q126 Q120:Q122 Q115:Q117 O128:O129 Q128:Q129 Q138:Q139 O132:O135 Q132:Q135 P132:P151" name="Plage3_1"/>
    <protectedRange sqref="O50:O55 O75:O78 O42:O48 O14:O16 O19:O21 O67 O69:O73 O80:O82 O85:O86 O23:O25 O27:O29 M110:M115 M119:M120 M89:M108 M57:M86 M36:M55 M10:M34 P90:P108 O32:O34 O36:Q36 P35:Q35 O57:Q57 P56:Q56 O88:Q89 O9:Q10 Q14:Q16 Q19:Q21 Q23:Q25 Q27:Q29 O11 Q11 Q32:Q34 P11:P34 Q50:Q55 Q42:Q48 O37:O40 Q37:Q40 P37:P55 Q75:Q78 Q67 Q69:Q73 Q80:Q82 Q85:Q86 O58:O62 Q58:Q62 P58:P86 O90 Q90" name="Plage2_2"/>
    <protectedRange sqref="B154:G154" name="Plage3_2"/>
  </protectedRanges>
  <dataConsolidate link="1"/>
  <mergeCells count="179">
    <mergeCell ref="Q5:Q7"/>
    <mergeCell ref="B14:G14"/>
    <mergeCell ref="B15:G15"/>
    <mergeCell ref="B16:G16"/>
    <mergeCell ref="C169:G169"/>
    <mergeCell ref="C171:G171"/>
    <mergeCell ref="E174:I174"/>
    <mergeCell ref="B176:B178"/>
    <mergeCell ref="C176:K178"/>
    <mergeCell ref="B17:G17"/>
    <mergeCell ref="B18:G18"/>
    <mergeCell ref="B19:G19"/>
    <mergeCell ref="B9:G9"/>
    <mergeCell ref="B10:G10"/>
    <mergeCell ref="B11:G11"/>
    <mergeCell ref="B12:G12"/>
    <mergeCell ref="B13:G13"/>
    <mergeCell ref="B26:G26"/>
    <mergeCell ref="B27:G27"/>
    <mergeCell ref="B28:G28"/>
    <mergeCell ref="B29:G29"/>
    <mergeCell ref="B30:G30"/>
    <mergeCell ref="B31:G31"/>
    <mergeCell ref="B8:G8"/>
    <mergeCell ref="E180:I180"/>
    <mergeCell ref="E181:I181"/>
    <mergeCell ref="B182:B184"/>
    <mergeCell ref="C182:K184"/>
    <mergeCell ref="M5:M7"/>
    <mergeCell ref="N5:N7"/>
    <mergeCell ref="O5:O7"/>
    <mergeCell ref="P5:P7"/>
    <mergeCell ref="A1:L1"/>
    <mergeCell ref="A2:F2"/>
    <mergeCell ref="G2:L2"/>
    <mergeCell ref="A3:F3"/>
    <mergeCell ref="G3:L3"/>
    <mergeCell ref="A4:F4"/>
    <mergeCell ref="H5:H7"/>
    <mergeCell ref="I5:I7"/>
    <mergeCell ref="J5:J6"/>
    <mergeCell ref="K5:K6"/>
    <mergeCell ref="L5:L7"/>
    <mergeCell ref="B20:G20"/>
    <mergeCell ref="B21:G21"/>
    <mergeCell ref="B22:G22"/>
    <mergeCell ref="B23:G23"/>
    <mergeCell ref="B24:G24"/>
    <mergeCell ref="B25:G25"/>
    <mergeCell ref="B38:G38"/>
    <mergeCell ref="B39:G39"/>
    <mergeCell ref="B40:G40"/>
    <mergeCell ref="B41:G41"/>
    <mergeCell ref="B42:G42"/>
    <mergeCell ref="B43:G43"/>
    <mergeCell ref="B32:G32"/>
    <mergeCell ref="B33:G33"/>
    <mergeCell ref="B34:G34"/>
    <mergeCell ref="B35:G35"/>
    <mergeCell ref="B36:G36"/>
    <mergeCell ref="B37:G37"/>
    <mergeCell ref="B50:G50"/>
    <mergeCell ref="B51:G51"/>
    <mergeCell ref="B52:G52"/>
    <mergeCell ref="B53:G53"/>
    <mergeCell ref="B54:G54"/>
    <mergeCell ref="B55:G55"/>
    <mergeCell ref="B44:G44"/>
    <mergeCell ref="B45:G45"/>
    <mergeCell ref="B46:G46"/>
    <mergeCell ref="B47:G47"/>
    <mergeCell ref="B48:G48"/>
    <mergeCell ref="B49:G49"/>
    <mergeCell ref="B62:G62"/>
    <mergeCell ref="B63:G63"/>
    <mergeCell ref="B64:G64"/>
    <mergeCell ref="B65:G65"/>
    <mergeCell ref="B66:G66"/>
    <mergeCell ref="B67:G67"/>
    <mergeCell ref="B56:G56"/>
    <mergeCell ref="B57:G57"/>
    <mergeCell ref="B58:G58"/>
    <mergeCell ref="B59:G59"/>
    <mergeCell ref="B60:G60"/>
    <mergeCell ref="B61:G61"/>
    <mergeCell ref="B74:G74"/>
    <mergeCell ref="B75:G75"/>
    <mergeCell ref="B76:G76"/>
    <mergeCell ref="B77:G77"/>
    <mergeCell ref="B78:G78"/>
    <mergeCell ref="B79:G79"/>
    <mergeCell ref="B68:G68"/>
    <mergeCell ref="B69:G69"/>
    <mergeCell ref="B70:G70"/>
    <mergeCell ref="B71:G71"/>
    <mergeCell ref="B72:G72"/>
    <mergeCell ref="B73:G73"/>
    <mergeCell ref="B86:G86"/>
    <mergeCell ref="B87:G87"/>
    <mergeCell ref="B88:G88"/>
    <mergeCell ref="B89:G89"/>
    <mergeCell ref="B90:G90"/>
    <mergeCell ref="B80:G80"/>
    <mergeCell ref="B81:G81"/>
    <mergeCell ref="B82:G82"/>
    <mergeCell ref="B83:G83"/>
    <mergeCell ref="B84:G84"/>
    <mergeCell ref="B85:G85"/>
    <mergeCell ref="B97:G97"/>
    <mergeCell ref="B98:G98"/>
    <mergeCell ref="B99:G99"/>
    <mergeCell ref="B100:G100"/>
    <mergeCell ref="B101:G101"/>
    <mergeCell ref="B102:G102"/>
    <mergeCell ref="B91:G91"/>
    <mergeCell ref="B92:G92"/>
    <mergeCell ref="B93:G93"/>
    <mergeCell ref="B94:G94"/>
    <mergeCell ref="B95:G95"/>
    <mergeCell ref="B96:G96"/>
    <mergeCell ref="B109:G109"/>
    <mergeCell ref="B110:G110"/>
    <mergeCell ref="B111:G111"/>
    <mergeCell ref="B112:G112"/>
    <mergeCell ref="B113:G113"/>
    <mergeCell ref="B114:G114"/>
    <mergeCell ref="B103:G103"/>
    <mergeCell ref="B104:G104"/>
    <mergeCell ref="B105:G105"/>
    <mergeCell ref="B106:G106"/>
    <mergeCell ref="B107:G107"/>
    <mergeCell ref="B108:G108"/>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45:G145"/>
    <mergeCell ref="B146:G146"/>
    <mergeCell ref="B147:G147"/>
    <mergeCell ref="B148:G148"/>
    <mergeCell ref="B149:G149"/>
    <mergeCell ref="B150:G150"/>
    <mergeCell ref="B139:G139"/>
    <mergeCell ref="B140:G140"/>
    <mergeCell ref="B141:G141"/>
    <mergeCell ref="B142:G142"/>
    <mergeCell ref="B143:G143"/>
    <mergeCell ref="B144:G144"/>
    <mergeCell ref="C165:G165"/>
    <mergeCell ref="C167:G167"/>
    <mergeCell ref="B151:G151"/>
    <mergeCell ref="B152:H152"/>
    <mergeCell ref="B153:G153"/>
    <mergeCell ref="B154:G154"/>
    <mergeCell ref="B155:I155"/>
    <mergeCell ref="E158:I158"/>
    <mergeCell ref="A159:G159"/>
    <mergeCell ref="C161:G161"/>
    <mergeCell ref="C163:G163"/>
  </mergeCells>
  <conditionalFormatting sqref="E162:G162 E170:G170">
    <cfRule type="cellIs" dxfId="31" priority="5" stopIfTrue="1" operator="equal">
      <formula>"ERROR"</formula>
    </cfRule>
  </conditionalFormatting>
  <conditionalFormatting sqref="E164:G164 E166:G166 E168:G168">
    <cfRule type="cellIs" dxfId="30" priority="4" stopIfTrue="1" operator="equal">
      <formula>"ERROR"</formula>
    </cfRule>
  </conditionalFormatting>
  <conditionalFormatting sqref="A159">
    <cfRule type="cellIs" dxfId="29" priority="3" stopIfTrue="1" operator="equal">
      <formula>"ERROR"</formula>
    </cfRule>
  </conditionalFormatting>
  <dataValidations count="3">
    <dataValidation type="list" allowBlank="1" showInputMessage="1" showErrorMessage="1" sqref="K131:K151 M57:M86 M10:M34 M89:M108 M110:M129 M131:M151 M36:M55">
      <formula1>"Yes, No"</formula1>
    </dataValidation>
    <dataValidation type="list" allowBlank="1" showInputMessage="1" showErrorMessage="1" sqref="K36:K55 K57:K86 K110:K129 K89:K108 K10:K34">
      <formula1>"Yes,No"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3"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5"/>
  <sheetViews>
    <sheetView view="pageBreakPreview" zoomScale="70" zoomScaleNormal="100" zoomScaleSheetLayoutView="70" workbookViewId="0">
      <pane xSplit="8" ySplit="7" topLeftCell="I98" activePane="bottomRight" state="frozen"/>
      <selection sqref="A1:L1"/>
      <selection pane="topRight" sqref="A1:L1"/>
      <selection pane="bottomLeft" sqref="A1:L1"/>
      <selection pane="bottomRight" activeCell="K133" sqref="K133"/>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20" t="s">
        <v>176</v>
      </c>
      <c r="B1" s="520"/>
      <c r="C1" s="520"/>
      <c r="D1" s="520"/>
      <c r="E1" s="520"/>
      <c r="F1" s="520"/>
      <c r="G1" s="520"/>
      <c r="H1" s="520"/>
      <c r="I1" s="520"/>
      <c r="J1" s="520"/>
      <c r="K1" s="520"/>
      <c r="L1" s="520"/>
      <c r="M1" s="184"/>
      <c r="P1" s="5"/>
    </row>
    <row r="2" spans="1:17" s="5" customFormat="1" ht="20.25" customHeight="1" x14ac:dyDescent="0.2">
      <c r="A2" s="491" t="s">
        <v>82</v>
      </c>
      <c r="B2" s="492"/>
      <c r="C2" s="492"/>
      <c r="D2" s="492"/>
      <c r="E2" s="492"/>
      <c r="F2" s="493"/>
      <c r="G2" s="422"/>
      <c r="H2" s="423"/>
      <c r="I2" s="423"/>
      <c r="J2" s="423"/>
      <c r="K2" s="423"/>
      <c r="L2" s="423"/>
      <c r="M2" s="59"/>
    </row>
    <row r="3" spans="1:17" s="5" customFormat="1" ht="20.25" customHeight="1" x14ac:dyDescent="0.2">
      <c r="A3" s="491" t="s">
        <v>15</v>
      </c>
      <c r="B3" s="492"/>
      <c r="C3" s="492"/>
      <c r="D3" s="492"/>
      <c r="E3" s="492"/>
      <c r="F3" s="493"/>
      <c r="G3" s="485">
        <f>'1 Consolidated Summary  Budget'!D4</f>
        <v>0</v>
      </c>
      <c r="H3" s="486"/>
      <c r="I3" s="486"/>
      <c r="J3" s="486"/>
      <c r="K3" s="486"/>
      <c r="L3" s="486"/>
      <c r="M3" s="59"/>
    </row>
    <row r="4" spans="1:17" s="5" customFormat="1" ht="20.25" customHeight="1" thickBot="1" x14ac:dyDescent="0.25">
      <c r="A4" s="491" t="str">
        <f>'1 Consolidated Summary  Budget'!A5:C5</f>
        <v>Implementation period of the project:</v>
      </c>
      <c r="B4" s="492"/>
      <c r="C4" s="492"/>
      <c r="D4" s="492"/>
      <c r="E4" s="492"/>
      <c r="F4" s="493"/>
      <c r="G4" s="196" t="str">
        <f>'1 Consolidated Summary  Budget'!D5</f>
        <v>from:</v>
      </c>
      <c r="H4" s="197">
        <f>'1 Consolidated Summary  Budget'!E5</f>
        <v>0</v>
      </c>
      <c r="I4" s="197"/>
      <c r="J4" s="196" t="s">
        <v>66</v>
      </c>
      <c r="K4" s="198">
        <f>'1 Consolidated Summary  Budget'!I5</f>
        <v>0</v>
      </c>
      <c r="L4" s="196"/>
      <c r="M4" s="59"/>
      <c r="P4" s="3"/>
    </row>
    <row r="5" spans="1:17" s="8" customFormat="1" ht="26.25" customHeight="1" x14ac:dyDescent="0.2">
      <c r="A5" s="6"/>
      <c r="B5" s="7"/>
      <c r="H5" s="488" t="s">
        <v>147</v>
      </c>
      <c r="I5" s="468" t="s">
        <v>148</v>
      </c>
      <c r="J5" s="458" t="s">
        <v>13</v>
      </c>
      <c r="K5" s="466" t="s">
        <v>20</v>
      </c>
      <c r="L5" s="466" t="s">
        <v>67</v>
      </c>
      <c r="M5" s="458" t="s">
        <v>118</v>
      </c>
      <c r="N5" s="458" t="s">
        <v>119</v>
      </c>
      <c r="O5" s="466" t="s">
        <v>117</v>
      </c>
      <c r="P5" s="466" t="s">
        <v>120</v>
      </c>
      <c r="Q5" s="466" t="s">
        <v>121</v>
      </c>
    </row>
    <row r="6" spans="1:17" s="8" customFormat="1" ht="31.5" customHeight="1" thickBot="1" x14ac:dyDescent="0.25">
      <c r="A6" s="9"/>
      <c r="H6" s="489"/>
      <c r="I6" s="469"/>
      <c r="J6" s="465"/>
      <c r="K6" s="467"/>
      <c r="L6" s="501"/>
      <c r="M6" s="459"/>
      <c r="N6" s="459"/>
      <c r="O6" s="501"/>
      <c r="P6" s="501"/>
      <c r="Q6" s="501"/>
    </row>
    <row r="7" spans="1:17" s="8" customFormat="1" ht="28.5" customHeight="1" thickBot="1" x14ac:dyDescent="0.25">
      <c r="A7" s="9"/>
      <c r="H7" s="490"/>
      <c r="I7" s="470"/>
      <c r="J7" s="21" t="s">
        <v>11</v>
      </c>
      <c r="K7" s="21" t="s">
        <v>2</v>
      </c>
      <c r="L7" s="467"/>
      <c r="M7" s="460"/>
      <c r="N7" s="460"/>
      <c r="O7" s="501"/>
      <c r="P7" s="501"/>
      <c r="Q7" s="501"/>
    </row>
    <row r="8" spans="1:17" s="35" customFormat="1" ht="39" customHeight="1" thickBot="1" x14ac:dyDescent="0.25">
      <c r="A8" s="74">
        <v>1</v>
      </c>
      <c r="B8" s="461" t="s">
        <v>12</v>
      </c>
      <c r="C8" s="462"/>
      <c r="D8" s="462"/>
      <c r="E8" s="462"/>
      <c r="F8" s="462"/>
      <c r="G8" s="463"/>
      <c r="H8" s="32"/>
      <c r="I8" s="32"/>
      <c r="J8" s="33">
        <f>J9</f>
        <v>0</v>
      </c>
      <c r="K8" s="33"/>
      <c r="L8" s="34"/>
      <c r="M8" s="34"/>
      <c r="N8" s="185">
        <f>SUM(N9:N34)</f>
        <v>0</v>
      </c>
      <c r="O8" s="185">
        <f>SUM(O9:O34)</f>
        <v>0</v>
      </c>
      <c r="P8" s="185">
        <f>N8+O8</f>
        <v>0</v>
      </c>
      <c r="Q8" s="191"/>
    </row>
    <row r="9" spans="1:17" s="27" customFormat="1" ht="49.9" customHeight="1" x14ac:dyDescent="0.2">
      <c r="A9" s="16"/>
      <c r="B9" s="476" t="s">
        <v>162</v>
      </c>
      <c r="C9" s="477"/>
      <c r="D9" s="477"/>
      <c r="E9" s="477"/>
      <c r="F9" s="477"/>
      <c r="G9" s="478"/>
      <c r="H9" s="17"/>
      <c r="I9" s="19"/>
      <c r="J9" s="24">
        <f>SUM(J10:J34)</f>
        <v>0</v>
      </c>
      <c r="K9" s="24"/>
      <c r="L9" s="78"/>
      <c r="M9" s="216"/>
      <c r="N9" s="216"/>
      <c r="O9" s="217"/>
      <c r="P9" s="216"/>
      <c r="Q9" s="216"/>
    </row>
    <row r="10" spans="1:17" s="27" customFormat="1" x14ac:dyDescent="0.2">
      <c r="A10" s="2"/>
      <c r="B10" s="500"/>
      <c r="C10" s="500"/>
      <c r="D10" s="500"/>
      <c r="E10" s="500"/>
      <c r="F10" s="500"/>
      <c r="G10" s="500"/>
      <c r="H10" s="154"/>
      <c r="I10" s="154"/>
      <c r="J10" s="151"/>
      <c r="K10" s="321"/>
      <c r="L10" s="152"/>
      <c r="M10" s="26"/>
      <c r="N10" s="218">
        <f t="shared" ref="N10:N69" si="0">IF(M10="Yes",J10,0)</f>
        <v>0</v>
      </c>
      <c r="O10" s="234"/>
      <c r="P10" s="190">
        <f>N10+O10</f>
        <v>0</v>
      </c>
      <c r="Q10" s="190"/>
    </row>
    <row r="11" spans="1:17" s="27" customFormat="1" x14ac:dyDescent="0.2">
      <c r="A11" s="2"/>
      <c r="B11" s="455"/>
      <c r="C11" s="456"/>
      <c r="D11" s="456"/>
      <c r="E11" s="456"/>
      <c r="F11" s="456"/>
      <c r="G11" s="457"/>
      <c r="H11" s="153"/>
      <c r="I11" s="153"/>
      <c r="J11" s="151"/>
      <c r="K11" s="321"/>
      <c r="L11" s="152"/>
      <c r="M11" s="26"/>
      <c r="N11" s="218">
        <f t="shared" si="0"/>
        <v>0</v>
      </c>
      <c r="O11" s="234"/>
      <c r="P11" s="190">
        <f t="shared" ref="P11:P34" si="1">N11+O11</f>
        <v>0</v>
      </c>
      <c r="Q11" s="190"/>
    </row>
    <row r="12" spans="1:17" s="35" customFormat="1" x14ac:dyDescent="0.2">
      <c r="A12" s="2"/>
      <c r="B12" s="455"/>
      <c r="C12" s="456"/>
      <c r="D12" s="456"/>
      <c r="E12" s="456"/>
      <c r="F12" s="456"/>
      <c r="G12" s="457"/>
      <c r="H12" s="153"/>
      <c r="I12" s="153"/>
      <c r="J12" s="151"/>
      <c r="K12" s="321"/>
      <c r="L12" s="152"/>
      <c r="M12" s="26"/>
      <c r="N12" s="218">
        <f t="shared" si="0"/>
        <v>0</v>
      </c>
      <c r="O12" s="234"/>
      <c r="P12" s="190">
        <f t="shared" si="1"/>
        <v>0</v>
      </c>
      <c r="Q12" s="30"/>
    </row>
    <row r="13" spans="1:17" s="25" customFormat="1" ht="15.75" x14ac:dyDescent="0.2">
      <c r="A13" s="2"/>
      <c r="B13" s="455"/>
      <c r="C13" s="456"/>
      <c r="D13" s="456"/>
      <c r="E13" s="456"/>
      <c r="F13" s="456"/>
      <c r="G13" s="457"/>
      <c r="H13" s="153"/>
      <c r="I13" s="153"/>
      <c r="J13" s="151"/>
      <c r="K13" s="321"/>
      <c r="L13" s="152"/>
      <c r="M13" s="26"/>
      <c r="N13" s="218">
        <f t="shared" si="0"/>
        <v>0</v>
      </c>
      <c r="O13" s="234"/>
      <c r="P13" s="190">
        <f t="shared" si="1"/>
        <v>0</v>
      </c>
      <c r="Q13" s="219"/>
    </row>
    <row r="14" spans="1:17" s="27" customFormat="1" x14ac:dyDescent="0.2">
      <c r="A14" s="2"/>
      <c r="B14" s="455"/>
      <c r="C14" s="456"/>
      <c r="D14" s="456"/>
      <c r="E14" s="456"/>
      <c r="F14" s="456"/>
      <c r="G14" s="457"/>
      <c r="H14" s="153"/>
      <c r="I14" s="153"/>
      <c r="J14" s="151"/>
      <c r="K14" s="321"/>
      <c r="L14" s="152"/>
      <c r="M14" s="26"/>
      <c r="N14" s="218">
        <f t="shared" si="0"/>
        <v>0</v>
      </c>
      <c r="O14" s="234"/>
      <c r="P14" s="190">
        <f t="shared" si="1"/>
        <v>0</v>
      </c>
      <c r="Q14" s="190"/>
    </row>
    <row r="15" spans="1:17" s="27" customFormat="1" x14ac:dyDescent="0.2">
      <c r="A15" s="2"/>
      <c r="B15" s="455"/>
      <c r="C15" s="456"/>
      <c r="D15" s="456"/>
      <c r="E15" s="456"/>
      <c r="F15" s="456"/>
      <c r="G15" s="457"/>
      <c r="H15" s="153"/>
      <c r="I15" s="153"/>
      <c r="J15" s="151"/>
      <c r="K15" s="321"/>
      <c r="L15" s="152"/>
      <c r="M15" s="26"/>
      <c r="N15" s="218">
        <f t="shared" si="0"/>
        <v>0</v>
      </c>
      <c r="O15" s="234"/>
      <c r="P15" s="190">
        <f t="shared" si="1"/>
        <v>0</v>
      </c>
      <c r="Q15" s="190"/>
    </row>
    <row r="16" spans="1:17" s="27" customFormat="1" x14ac:dyDescent="0.2">
      <c r="A16" s="2"/>
      <c r="B16" s="455"/>
      <c r="C16" s="456"/>
      <c r="D16" s="456"/>
      <c r="E16" s="456"/>
      <c r="F16" s="456"/>
      <c r="G16" s="457"/>
      <c r="H16" s="153"/>
      <c r="I16" s="153"/>
      <c r="J16" s="151"/>
      <c r="K16" s="321"/>
      <c r="L16" s="152"/>
      <c r="M16" s="26"/>
      <c r="N16" s="218">
        <f t="shared" si="0"/>
        <v>0</v>
      </c>
      <c r="O16" s="234"/>
      <c r="P16" s="190">
        <f t="shared" si="1"/>
        <v>0</v>
      </c>
      <c r="Q16" s="190"/>
    </row>
    <row r="17" spans="1:17" s="25" customFormat="1" ht="15.75" x14ac:dyDescent="0.2">
      <c r="A17" s="2"/>
      <c r="B17" s="455"/>
      <c r="C17" s="456"/>
      <c r="D17" s="456"/>
      <c r="E17" s="456"/>
      <c r="F17" s="456"/>
      <c r="G17" s="457"/>
      <c r="H17" s="153"/>
      <c r="I17" s="153"/>
      <c r="J17" s="151"/>
      <c r="K17" s="321"/>
      <c r="L17" s="152"/>
      <c r="M17" s="26"/>
      <c r="N17" s="218">
        <f t="shared" si="0"/>
        <v>0</v>
      </c>
      <c r="O17" s="234"/>
      <c r="P17" s="190">
        <f t="shared" si="1"/>
        <v>0</v>
      </c>
      <c r="Q17" s="219"/>
    </row>
    <row r="18" spans="1:17" s="25" customFormat="1" ht="15.75" x14ac:dyDescent="0.2">
      <c r="A18" s="2"/>
      <c r="B18" s="455"/>
      <c r="C18" s="456"/>
      <c r="D18" s="456"/>
      <c r="E18" s="456"/>
      <c r="F18" s="456"/>
      <c r="G18" s="457"/>
      <c r="H18" s="153"/>
      <c r="I18" s="153"/>
      <c r="J18" s="151"/>
      <c r="K18" s="321"/>
      <c r="L18" s="152"/>
      <c r="M18" s="26"/>
      <c r="N18" s="218">
        <f t="shared" si="0"/>
        <v>0</v>
      </c>
      <c r="O18" s="234"/>
      <c r="P18" s="190">
        <f t="shared" si="1"/>
        <v>0</v>
      </c>
      <c r="Q18" s="219"/>
    </row>
    <row r="19" spans="1:17" s="27" customFormat="1" x14ac:dyDescent="0.2">
      <c r="A19" s="2"/>
      <c r="B19" s="455"/>
      <c r="C19" s="456"/>
      <c r="D19" s="456"/>
      <c r="E19" s="456"/>
      <c r="F19" s="456"/>
      <c r="G19" s="457"/>
      <c r="H19" s="153"/>
      <c r="I19" s="153"/>
      <c r="J19" s="151"/>
      <c r="K19" s="321"/>
      <c r="L19" s="152"/>
      <c r="M19" s="26"/>
      <c r="N19" s="218">
        <f t="shared" si="0"/>
        <v>0</v>
      </c>
      <c r="O19" s="234"/>
      <c r="P19" s="190">
        <f t="shared" si="1"/>
        <v>0</v>
      </c>
      <c r="Q19" s="190"/>
    </row>
    <row r="20" spans="1:17" s="27" customFormat="1" x14ac:dyDescent="0.2">
      <c r="A20" s="2"/>
      <c r="B20" s="455"/>
      <c r="C20" s="456"/>
      <c r="D20" s="456"/>
      <c r="E20" s="456"/>
      <c r="F20" s="456"/>
      <c r="G20" s="457"/>
      <c r="H20" s="153"/>
      <c r="I20" s="153"/>
      <c r="J20" s="151"/>
      <c r="K20" s="321"/>
      <c r="L20" s="152"/>
      <c r="M20" s="26"/>
      <c r="N20" s="218">
        <f t="shared" si="0"/>
        <v>0</v>
      </c>
      <c r="O20" s="234"/>
      <c r="P20" s="190">
        <f t="shared" si="1"/>
        <v>0</v>
      </c>
      <c r="Q20" s="190"/>
    </row>
    <row r="21" spans="1:17" s="27" customFormat="1" x14ac:dyDescent="0.2">
      <c r="A21" s="2"/>
      <c r="B21" s="455"/>
      <c r="C21" s="456"/>
      <c r="D21" s="456"/>
      <c r="E21" s="456"/>
      <c r="F21" s="456"/>
      <c r="G21" s="457"/>
      <c r="H21" s="153"/>
      <c r="I21" s="153"/>
      <c r="J21" s="151"/>
      <c r="K21" s="321"/>
      <c r="L21" s="152"/>
      <c r="M21" s="26"/>
      <c r="N21" s="218">
        <f t="shared" si="0"/>
        <v>0</v>
      </c>
      <c r="O21" s="234"/>
      <c r="P21" s="190">
        <f t="shared" si="1"/>
        <v>0</v>
      </c>
      <c r="Q21" s="190"/>
    </row>
    <row r="22" spans="1:17" s="25" customFormat="1" ht="15.75" x14ac:dyDescent="0.2">
      <c r="A22" s="2"/>
      <c r="B22" s="455"/>
      <c r="C22" s="456"/>
      <c r="D22" s="456"/>
      <c r="E22" s="456"/>
      <c r="F22" s="456"/>
      <c r="G22" s="457"/>
      <c r="H22" s="153"/>
      <c r="I22" s="153"/>
      <c r="J22" s="151"/>
      <c r="K22" s="321"/>
      <c r="L22" s="152"/>
      <c r="M22" s="26"/>
      <c r="N22" s="218">
        <f t="shared" si="0"/>
        <v>0</v>
      </c>
      <c r="O22" s="234"/>
      <c r="P22" s="190">
        <f t="shared" si="1"/>
        <v>0</v>
      </c>
      <c r="Q22" s="219"/>
    </row>
    <row r="23" spans="1:17" s="29" customFormat="1" x14ac:dyDescent="0.2">
      <c r="A23" s="2"/>
      <c r="B23" s="455"/>
      <c r="C23" s="456"/>
      <c r="D23" s="456"/>
      <c r="E23" s="456"/>
      <c r="F23" s="456"/>
      <c r="G23" s="457"/>
      <c r="H23" s="153"/>
      <c r="I23" s="153"/>
      <c r="J23" s="151"/>
      <c r="K23" s="321"/>
      <c r="L23" s="152"/>
      <c r="M23" s="26"/>
      <c r="N23" s="218">
        <f t="shared" si="0"/>
        <v>0</v>
      </c>
      <c r="O23" s="234"/>
      <c r="P23" s="190">
        <f t="shared" si="1"/>
        <v>0</v>
      </c>
      <c r="Q23" s="190"/>
    </row>
    <row r="24" spans="1:17" s="27" customFormat="1" x14ac:dyDescent="0.2">
      <c r="A24" s="2"/>
      <c r="B24" s="455"/>
      <c r="C24" s="456"/>
      <c r="D24" s="456"/>
      <c r="E24" s="456"/>
      <c r="F24" s="456"/>
      <c r="G24" s="457"/>
      <c r="H24" s="153"/>
      <c r="I24" s="153"/>
      <c r="J24" s="151"/>
      <c r="K24" s="321"/>
      <c r="L24" s="152"/>
      <c r="M24" s="26"/>
      <c r="N24" s="218">
        <f t="shared" si="0"/>
        <v>0</v>
      </c>
      <c r="O24" s="234"/>
      <c r="P24" s="190">
        <f t="shared" si="1"/>
        <v>0</v>
      </c>
      <c r="Q24" s="190"/>
    </row>
    <row r="25" spans="1:17" s="29" customFormat="1" x14ac:dyDescent="0.2">
      <c r="A25" s="2"/>
      <c r="B25" s="193"/>
      <c r="C25" s="194"/>
      <c r="D25" s="194"/>
      <c r="E25" s="194"/>
      <c r="F25" s="194"/>
      <c r="G25" s="195"/>
      <c r="H25" s="153"/>
      <c r="I25" s="153"/>
      <c r="J25" s="151"/>
      <c r="K25" s="321"/>
      <c r="L25" s="152"/>
      <c r="M25" s="26"/>
      <c r="N25" s="218"/>
      <c r="O25" s="234"/>
      <c r="P25" s="190"/>
      <c r="Q25" s="190"/>
    </row>
    <row r="26" spans="1:17" s="25" customFormat="1" ht="15.75" x14ac:dyDescent="0.2">
      <c r="A26" s="2"/>
      <c r="B26" s="455"/>
      <c r="C26" s="456"/>
      <c r="D26" s="456"/>
      <c r="E26" s="456"/>
      <c r="F26" s="456"/>
      <c r="G26" s="457"/>
      <c r="H26" s="153"/>
      <c r="I26" s="153"/>
      <c r="J26" s="151"/>
      <c r="K26" s="321"/>
      <c r="L26" s="152"/>
      <c r="M26" s="26"/>
      <c r="N26" s="218">
        <f t="shared" si="0"/>
        <v>0</v>
      </c>
      <c r="O26" s="234"/>
      <c r="P26" s="190">
        <f t="shared" si="1"/>
        <v>0</v>
      </c>
      <c r="Q26" s="219"/>
    </row>
    <row r="27" spans="1:17" s="27" customFormat="1" x14ac:dyDescent="0.2">
      <c r="A27" s="2"/>
      <c r="B27" s="455"/>
      <c r="C27" s="456"/>
      <c r="D27" s="456"/>
      <c r="E27" s="456"/>
      <c r="F27" s="456"/>
      <c r="G27" s="457"/>
      <c r="H27" s="153"/>
      <c r="I27" s="153"/>
      <c r="J27" s="151"/>
      <c r="K27" s="321"/>
      <c r="L27" s="152"/>
      <c r="M27" s="26"/>
      <c r="N27" s="218">
        <f t="shared" si="0"/>
        <v>0</v>
      </c>
      <c r="O27" s="234"/>
      <c r="P27" s="190">
        <f t="shared" si="1"/>
        <v>0</v>
      </c>
      <c r="Q27" s="190"/>
    </row>
    <row r="28" spans="1:17" s="27" customFormat="1" x14ac:dyDescent="0.2">
      <c r="A28" s="2"/>
      <c r="B28" s="455"/>
      <c r="C28" s="456"/>
      <c r="D28" s="456"/>
      <c r="E28" s="456"/>
      <c r="F28" s="456"/>
      <c r="G28" s="457"/>
      <c r="H28" s="153"/>
      <c r="I28" s="153"/>
      <c r="J28" s="151"/>
      <c r="K28" s="321"/>
      <c r="L28" s="152"/>
      <c r="M28" s="26"/>
      <c r="N28" s="218">
        <f t="shared" si="0"/>
        <v>0</v>
      </c>
      <c r="O28" s="234"/>
      <c r="P28" s="190">
        <f t="shared" si="1"/>
        <v>0</v>
      </c>
      <c r="Q28" s="190"/>
    </row>
    <row r="29" spans="1:17" s="27" customFormat="1" x14ac:dyDescent="0.2">
      <c r="A29" s="2"/>
      <c r="B29" s="455"/>
      <c r="C29" s="456"/>
      <c r="D29" s="456"/>
      <c r="E29" s="456"/>
      <c r="F29" s="456"/>
      <c r="G29" s="457"/>
      <c r="H29" s="153"/>
      <c r="I29" s="153"/>
      <c r="J29" s="151"/>
      <c r="K29" s="321"/>
      <c r="L29" s="152"/>
      <c r="M29" s="26"/>
      <c r="N29" s="218">
        <f t="shared" si="0"/>
        <v>0</v>
      </c>
      <c r="O29" s="234"/>
      <c r="P29" s="190">
        <f t="shared" si="1"/>
        <v>0</v>
      </c>
      <c r="Q29" s="190"/>
    </row>
    <row r="30" spans="1:17" s="25" customFormat="1" ht="15.75" x14ac:dyDescent="0.2">
      <c r="A30" s="2"/>
      <c r="B30" s="455"/>
      <c r="C30" s="456"/>
      <c r="D30" s="456"/>
      <c r="E30" s="456"/>
      <c r="F30" s="456"/>
      <c r="G30" s="457"/>
      <c r="H30" s="153"/>
      <c r="I30" s="153"/>
      <c r="J30" s="151"/>
      <c r="K30" s="321"/>
      <c r="L30" s="152"/>
      <c r="M30" s="26"/>
      <c r="N30" s="218">
        <f t="shared" si="0"/>
        <v>0</v>
      </c>
      <c r="O30" s="234"/>
      <c r="P30" s="190">
        <f t="shared" si="1"/>
        <v>0</v>
      </c>
      <c r="Q30" s="219"/>
    </row>
    <row r="31" spans="1:17" s="25" customFormat="1" ht="15.75" x14ac:dyDescent="0.2">
      <c r="A31" s="2"/>
      <c r="B31" s="455"/>
      <c r="C31" s="456"/>
      <c r="D31" s="456"/>
      <c r="E31" s="456"/>
      <c r="F31" s="456"/>
      <c r="G31" s="457"/>
      <c r="H31" s="153"/>
      <c r="I31" s="153"/>
      <c r="J31" s="151"/>
      <c r="K31" s="321"/>
      <c r="L31" s="152"/>
      <c r="M31" s="26"/>
      <c r="N31" s="218">
        <f t="shared" si="0"/>
        <v>0</v>
      </c>
      <c r="O31" s="234"/>
      <c r="P31" s="190">
        <f t="shared" si="1"/>
        <v>0</v>
      </c>
      <c r="Q31" s="219"/>
    </row>
    <row r="32" spans="1:17" s="27" customFormat="1" x14ac:dyDescent="0.2">
      <c r="A32" s="2"/>
      <c r="B32" s="455"/>
      <c r="C32" s="456"/>
      <c r="D32" s="456"/>
      <c r="E32" s="456"/>
      <c r="F32" s="456"/>
      <c r="G32" s="457"/>
      <c r="H32" s="153"/>
      <c r="I32" s="153"/>
      <c r="J32" s="151"/>
      <c r="K32" s="321"/>
      <c r="L32" s="152"/>
      <c r="M32" s="26"/>
      <c r="N32" s="218">
        <f t="shared" si="0"/>
        <v>0</v>
      </c>
      <c r="O32" s="234"/>
      <c r="P32" s="190">
        <f t="shared" si="1"/>
        <v>0</v>
      </c>
      <c r="Q32" s="190"/>
    </row>
    <row r="33" spans="1:17" s="27" customFormat="1" x14ac:dyDescent="0.2">
      <c r="A33" s="2"/>
      <c r="B33" s="455"/>
      <c r="C33" s="456"/>
      <c r="D33" s="456"/>
      <c r="E33" s="456"/>
      <c r="F33" s="456"/>
      <c r="G33" s="457"/>
      <c r="H33" s="153"/>
      <c r="I33" s="153"/>
      <c r="J33" s="151"/>
      <c r="K33" s="321"/>
      <c r="L33" s="152"/>
      <c r="M33" s="26"/>
      <c r="N33" s="218">
        <f t="shared" si="0"/>
        <v>0</v>
      </c>
      <c r="O33" s="234"/>
      <c r="P33" s="190">
        <f t="shared" si="1"/>
        <v>0</v>
      </c>
      <c r="Q33" s="190"/>
    </row>
    <row r="34" spans="1:17" s="27" customFormat="1" x14ac:dyDescent="0.2">
      <c r="A34" s="2"/>
      <c r="B34" s="455"/>
      <c r="C34" s="456"/>
      <c r="D34" s="456"/>
      <c r="E34" s="456"/>
      <c r="F34" s="456"/>
      <c r="G34" s="457"/>
      <c r="H34" s="153"/>
      <c r="I34" s="153"/>
      <c r="J34" s="151"/>
      <c r="K34" s="321"/>
      <c r="L34" s="152"/>
      <c r="M34" s="26"/>
      <c r="N34" s="220">
        <f t="shared" si="0"/>
        <v>0</v>
      </c>
      <c r="O34" s="234"/>
      <c r="P34" s="190">
        <f t="shared" si="1"/>
        <v>0</v>
      </c>
      <c r="Q34" s="190"/>
    </row>
    <row r="35" spans="1:17" s="27" customFormat="1" ht="39" customHeight="1" x14ac:dyDescent="0.2">
      <c r="A35" s="31">
        <v>2</v>
      </c>
      <c r="B35" s="461" t="s">
        <v>142</v>
      </c>
      <c r="C35" s="462"/>
      <c r="D35" s="462"/>
      <c r="E35" s="462"/>
      <c r="F35" s="462"/>
      <c r="G35" s="463"/>
      <c r="H35" s="32"/>
      <c r="I35" s="32"/>
      <c r="J35" s="33">
        <f>SUM(J36:J55)</f>
        <v>0</v>
      </c>
      <c r="K35" s="33"/>
      <c r="L35" s="34"/>
      <c r="M35" s="34"/>
      <c r="N35" s="221">
        <f>SUM(N36:N55)</f>
        <v>0</v>
      </c>
      <c r="O35" s="221">
        <f>SUM(O36:O55)</f>
        <v>0</v>
      </c>
      <c r="P35" s="221">
        <f>N35+O35</f>
        <v>0</v>
      </c>
      <c r="Q35" s="34"/>
    </row>
    <row r="36" spans="1:17" s="27" customFormat="1" x14ac:dyDescent="0.2">
      <c r="A36" s="2"/>
      <c r="B36" s="464"/>
      <c r="C36" s="464"/>
      <c r="D36" s="464"/>
      <c r="E36" s="464"/>
      <c r="F36" s="464"/>
      <c r="G36" s="464"/>
      <c r="H36" s="155"/>
      <c r="I36" s="155"/>
      <c r="J36" s="151"/>
      <c r="K36" s="245"/>
      <c r="L36" s="152"/>
      <c r="M36" s="26"/>
      <c r="N36" s="222">
        <f t="shared" si="0"/>
        <v>0</v>
      </c>
      <c r="O36" s="234"/>
      <c r="P36" s="192">
        <f>N36+O36</f>
        <v>0</v>
      </c>
      <c r="Q36" s="190"/>
    </row>
    <row r="37" spans="1:17" s="27" customFormat="1" x14ac:dyDescent="0.2">
      <c r="A37" s="2"/>
      <c r="B37" s="464"/>
      <c r="C37" s="464"/>
      <c r="D37" s="464"/>
      <c r="E37" s="464"/>
      <c r="F37" s="464"/>
      <c r="G37" s="464"/>
      <c r="H37" s="155"/>
      <c r="I37" s="155"/>
      <c r="J37" s="151"/>
      <c r="K37" s="245"/>
      <c r="L37" s="152"/>
      <c r="M37" s="26"/>
      <c r="N37" s="218">
        <f t="shared" si="0"/>
        <v>0</v>
      </c>
      <c r="O37" s="234"/>
      <c r="P37" s="192">
        <f t="shared" ref="P37:P55" si="2">N37+O37</f>
        <v>0</v>
      </c>
      <c r="Q37" s="190"/>
    </row>
    <row r="38" spans="1:17" s="27" customFormat="1" x14ac:dyDescent="0.2">
      <c r="A38" s="2"/>
      <c r="B38" s="464"/>
      <c r="C38" s="464"/>
      <c r="D38" s="464"/>
      <c r="E38" s="464"/>
      <c r="F38" s="464"/>
      <c r="G38" s="464"/>
      <c r="H38" s="155"/>
      <c r="I38" s="155"/>
      <c r="J38" s="151"/>
      <c r="K38" s="245"/>
      <c r="L38" s="152"/>
      <c r="M38" s="26"/>
      <c r="N38" s="218">
        <f t="shared" si="0"/>
        <v>0</v>
      </c>
      <c r="O38" s="234"/>
      <c r="P38" s="192">
        <f t="shared" si="2"/>
        <v>0</v>
      </c>
      <c r="Q38" s="190"/>
    </row>
    <row r="39" spans="1:17" s="27" customFormat="1" x14ac:dyDescent="0.2">
      <c r="A39" s="2"/>
      <c r="B39" s="464"/>
      <c r="C39" s="464"/>
      <c r="D39" s="464"/>
      <c r="E39" s="464"/>
      <c r="F39" s="464"/>
      <c r="G39" s="464"/>
      <c r="H39" s="155"/>
      <c r="I39" s="155"/>
      <c r="J39" s="151"/>
      <c r="K39" s="245"/>
      <c r="L39" s="152"/>
      <c r="M39" s="26"/>
      <c r="N39" s="218">
        <f t="shared" si="0"/>
        <v>0</v>
      </c>
      <c r="O39" s="234"/>
      <c r="P39" s="192">
        <f t="shared" si="2"/>
        <v>0</v>
      </c>
      <c r="Q39" s="190"/>
    </row>
    <row r="40" spans="1:17" s="27" customFormat="1" x14ac:dyDescent="0.2">
      <c r="A40" s="2"/>
      <c r="B40" s="464"/>
      <c r="C40" s="464"/>
      <c r="D40" s="464"/>
      <c r="E40" s="464"/>
      <c r="F40" s="464"/>
      <c r="G40" s="464"/>
      <c r="H40" s="155"/>
      <c r="I40" s="155"/>
      <c r="J40" s="151"/>
      <c r="K40" s="245"/>
      <c r="L40" s="152"/>
      <c r="M40" s="26"/>
      <c r="N40" s="218">
        <f t="shared" si="0"/>
        <v>0</v>
      </c>
      <c r="O40" s="234"/>
      <c r="P40" s="192">
        <f t="shared" si="2"/>
        <v>0</v>
      </c>
      <c r="Q40" s="190"/>
    </row>
    <row r="41" spans="1:17" s="37" customFormat="1" ht="15.75" x14ac:dyDescent="0.2">
      <c r="A41" s="2"/>
      <c r="B41" s="464"/>
      <c r="C41" s="464"/>
      <c r="D41" s="464"/>
      <c r="E41" s="464"/>
      <c r="F41" s="464"/>
      <c r="G41" s="464"/>
      <c r="H41" s="155"/>
      <c r="I41" s="155"/>
      <c r="J41" s="151"/>
      <c r="K41" s="245"/>
      <c r="L41" s="152"/>
      <c r="M41" s="26"/>
      <c r="N41" s="218">
        <f t="shared" si="0"/>
        <v>0</v>
      </c>
      <c r="O41" s="234"/>
      <c r="P41" s="192">
        <f t="shared" si="2"/>
        <v>0</v>
      </c>
      <c r="Q41" s="219"/>
    </row>
    <row r="42" spans="1:17" s="29" customFormat="1" x14ac:dyDescent="0.2">
      <c r="A42" s="2"/>
      <c r="B42" s="464"/>
      <c r="C42" s="464"/>
      <c r="D42" s="464"/>
      <c r="E42" s="464"/>
      <c r="F42" s="464"/>
      <c r="G42" s="464"/>
      <c r="H42" s="155"/>
      <c r="I42" s="155"/>
      <c r="J42" s="151"/>
      <c r="K42" s="245"/>
      <c r="L42" s="152"/>
      <c r="M42" s="26"/>
      <c r="N42" s="218">
        <f t="shared" si="0"/>
        <v>0</v>
      </c>
      <c r="O42" s="234"/>
      <c r="P42" s="192">
        <f t="shared" si="2"/>
        <v>0</v>
      </c>
      <c r="Q42" s="190"/>
    </row>
    <row r="43" spans="1:17" s="29" customFormat="1" x14ac:dyDescent="0.2">
      <c r="A43" s="2"/>
      <c r="B43" s="464"/>
      <c r="C43" s="464"/>
      <c r="D43" s="464"/>
      <c r="E43" s="464"/>
      <c r="F43" s="464"/>
      <c r="G43" s="464"/>
      <c r="H43" s="155"/>
      <c r="I43" s="155"/>
      <c r="J43" s="151"/>
      <c r="K43" s="245"/>
      <c r="L43" s="152"/>
      <c r="M43" s="26"/>
      <c r="N43" s="218">
        <f t="shared" si="0"/>
        <v>0</v>
      </c>
      <c r="O43" s="234"/>
      <c r="P43" s="192">
        <f t="shared" si="2"/>
        <v>0</v>
      </c>
      <c r="Q43" s="190"/>
    </row>
    <row r="44" spans="1:17" s="29" customFormat="1" x14ac:dyDescent="0.2">
      <c r="A44" s="2"/>
      <c r="B44" s="464"/>
      <c r="C44" s="464"/>
      <c r="D44" s="464"/>
      <c r="E44" s="464"/>
      <c r="F44" s="464"/>
      <c r="G44" s="464"/>
      <c r="H44" s="155"/>
      <c r="I44" s="155"/>
      <c r="J44" s="151"/>
      <c r="K44" s="245"/>
      <c r="L44" s="152"/>
      <c r="M44" s="26"/>
      <c r="N44" s="218">
        <f t="shared" si="0"/>
        <v>0</v>
      </c>
      <c r="O44" s="234"/>
      <c r="P44" s="192">
        <f t="shared" si="2"/>
        <v>0</v>
      </c>
      <c r="Q44" s="190"/>
    </row>
    <row r="45" spans="1:17" s="29" customFormat="1" x14ac:dyDescent="0.2">
      <c r="A45" s="2"/>
      <c r="B45" s="464"/>
      <c r="C45" s="464"/>
      <c r="D45" s="464"/>
      <c r="E45" s="464"/>
      <c r="F45" s="464"/>
      <c r="G45" s="464"/>
      <c r="H45" s="155"/>
      <c r="I45" s="155"/>
      <c r="J45" s="151"/>
      <c r="K45" s="245"/>
      <c r="L45" s="152"/>
      <c r="M45" s="26"/>
      <c r="N45" s="218">
        <f t="shared" si="0"/>
        <v>0</v>
      </c>
      <c r="O45" s="234"/>
      <c r="P45" s="192">
        <f t="shared" si="2"/>
        <v>0</v>
      </c>
      <c r="Q45" s="190"/>
    </row>
    <row r="46" spans="1:17" s="29" customFormat="1" x14ac:dyDescent="0.2">
      <c r="A46" s="2"/>
      <c r="B46" s="464"/>
      <c r="C46" s="464"/>
      <c r="D46" s="464"/>
      <c r="E46" s="464"/>
      <c r="F46" s="464"/>
      <c r="G46" s="464"/>
      <c r="H46" s="155"/>
      <c r="I46" s="155"/>
      <c r="J46" s="151"/>
      <c r="K46" s="245"/>
      <c r="L46" s="152"/>
      <c r="M46" s="26"/>
      <c r="N46" s="218">
        <f t="shared" si="0"/>
        <v>0</v>
      </c>
      <c r="O46" s="234"/>
      <c r="P46" s="192">
        <f t="shared" si="2"/>
        <v>0</v>
      </c>
      <c r="Q46" s="190"/>
    </row>
    <row r="47" spans="1:17" s="29" customFormat="1" x14ac:dyDescent="0.2">
      <c r="A47" s="2"/>
      <c r="B47" s="464"/>
      <c r="C47" s="464"/>
      <c r="D47" s="464"/>
      <c r="E47" s="464"/>
      <c r="F47" s="464"/>
      <c r="G47" s="464"/>
      <c r="H47" s="155"/>
      <c r="I47" s="155"/>
      <c r="J47" s="151"/>
      <c r="K47" s="245"/>
      <c r="L47" s="152"/>
      <c r="M47" s="26"/>
      <c r="N47" s="218">
        <f t="shared" si="0"/>
        <v>0</v>
      </c>
      <c r="O47" s="234"/>
      <c r="P47" s="192">
        <f t="shared" si="2"/>
        <v>0</v>
      </c>
      <c r="Q47" s="190"/>
    </row>
    <row r="48" spans="1:17" s="29" customFormat="1" x14ac:dyDescent="0.2">
      <c r="A48" s="2"/>
      <c r="B48" s="455"/>
      <c r="C48" s="456"/>
      <c r="D48" s="456"/>
      <c r="E48" s="456"/>
      <c r="F48" s="456"/>
      <c r="G48" s="457"/>
      <c r="H48" s="156"/>
      <c r="I48" s="156"/>
      <c r="J48" s="151"/>
      <c r="K48" s="245"/>
      <c r="L48" s="152"/>
      <c r="M48" s="26"/>
      <c r="N48" s="218">
        <f t="shared" si="0"/>
        <v>0</v>
      </c>
      <c r="O48" s="234"/>
      <c r="P48" s="192">
        <f t="shared" si="2"/>
        <v>0</v>
      </c>
      <c r="Q48" s="190"/>
    </row>
    <row r="49" spans="1:17" s="25" customFormat="1" ht="15.75" x14ac:dyDescent="0.2">
      <c r="A49" s="2"/>
      <c r="B49" s="455"/>
      <c r="C49" s="456"/>
      <c r="D49" s="456"/>
      <c r="E49" s="456"/>
      <c r="F49" s="456"/>
      <c r="G49" s="457"/>
      <c r="H49" s="156"/>
      <c r="I49" s="156"/>
      <c r="J49" s="151"/>
      <c r="K49" s="245"/>
      <c r="L49" s="152"/>
      <c r="M49" s="26"/>
      <c r="N49" s="218">
        <f t="shared" si="0"/>
        <v>0</v>
      </c>
      <c r="O49" s="234"/>
      <c r="P49" s="192">
        <f t="shared" si="2"/>
        <v>0</v>
      </c>
      <c r="Q49" s="219"/>
    </row>
    <row r="50" spans="1:17" s="29" customFormat="1" x14ac:dyDescent="0.2">
      <c r="A50" s="2"/>
      <c r="B50" s="455"/>
      <c r="C50" s="456"/>
      <c r="D50" s="456"/>
      <c r="E50" s="456"/>
      <c r="F50" s="456"/>
      <c r="G50" s="457"/>
      <c r="H50" s="156"/>
      <c r="I50" s="156"/>
      <c r="J50" s="151"/>
      <c r="K50" s="245"/>
      <c r="L50" s="152"/>
      <c r="M50" s="26"/>
      <c r="N50" s="218">
        <f t="shared" si="0"/>
        <v>0</v>
      </c>
      <c r="O50" s="234"/>
      <c r="P50" s="192">
        <f t="shared" si="2"/>
        <v>0</v>
      </c>
      <c r="Q50" s="190"/>
    </row>
    <row r="51" spans="1:17" s="29" customFormat="1" x14ac:dyDescent="0.2">
      <c r="A51" s="2"/>
      <c r="B51" s="464"/>
      <c r="C51" s="464"/>
      <c r="D51" s="464"/>
      <c r="E51" s="464"/>
      <c r="F51" s="464"/>
      <c r="G51" s="464"/>
      <c r="H51" s="155"/>
      <c r="I51" s="155"/>
      <c r="J51" s="151"/>
      <c r="K51" s="245"/>
      <c r="L51" s="152"/>
      <c r="M51" s="26"/>
      <c r="N51" s="218">
        <f t="shared" si="0"/>
        <v>0</v>
      </c>
      <c r="O51" s="234"/>
      <c r="P51" s="192">
        <f t="shared" si="2"/>
        <v>0</v>
      </c>
      <c r="Q51" s="190"/>
    </row>
    <row r="52" spans="1:17" s="29" customFormat="1" x14ac:dyDescent="0.2">
      <c r="A52" s="2"/>
      <c r="B52" s="464"/>
      <c r="C52" s="464"/>
      <c r="D52" s="464"/>
      <c r="E52" s="464"/>
      <c r="F52" s="464"/>
      <c r="G52" s="464"/>
      <c r="H52" s="155"/>
      <c r="I52" s="155"/>
      <c r="J52" s="151"/>
      <c r="K52" s="245"/>
      <c r="L52" s="152"/>
      <c r="M52" s="26"/>
      <c r="N52" s="218">
        <f t="shared" si="0"/>
        <v>0</v>
      </c>
      <c r="O52" s="234"/>
      <c r="P52" s="192">
        <f t="shared" si="2"/>
        <v>0</v>
      </c>
      <c r="Q52" s="190"/>
    </row>
    <row r="53" spans="1:17" s="29" customFormat="1" x14ac:dyDescent="0.2">
      <c r="A53" s="2"/>
      <c r="B53" s="464"/>
      <c r="C53" s="464"/>
      <c r="D53" s="464"/>
      <c r="E53" s="464"/>
      <c r="F53" s="464"/>
      <c r="G53" s="464"/>
      <c r="H53" s="155"/>
      <c r="I53" s="155"/>
      <c r="J53" s="151"/>
      <c r="K53" s="245"/>
      <c r="L53" s="152"/>
      <c r="M53" s="26"/>
      <c r="N53" s="218">
        <f t="shared" si="0"/>
        <v>0</v>
      </c>
      <c r="O53" s="234"/>
      <c r="P53" s="192">
        <f t="shared" si="2"/>
        <v>0</v>
      </c>
      <c r="Q53" s="190"/>
    </row>
    <row r="54" spans="1:17" s="29" customFormat="1" x14ac:dyDescent="0.2">
      <c r="A54" s="2"/>
      <c r="B54" s="464"/>
      <c r="C54" s="464"/>
      <c r="D54" s="464"/>
      <c r="E54" s="464"/>
      <c r="F54" s="464"/>
      <c r="G54" s="464"/>
      <c r="H54" s="153"/>
      <c r="I54" s="153"/>
      <c r="J54" s="151"/>
      <c r="K54" s="245"/>
      <c r="L54" s="152"/>
      <c r="M54" s="26"/>
      <c r="N54" s="218">
        <f t="shared" si="0"/>
        <v>0</v>
      </c>
      <c r="O54" s="234"/>
      <c r="P54" s="192">
        <f t="shared" si="2"/>
        <v>0</v>
      </c>
      <c r="Q54" s="190"/>
    </row>
    <row r="55" spans="1:17" s="29" customFormat="1" x14ac:dyDescent="0.2">
      <c r="A55" s="2"/>
      <c r="B55" s="464"/>
      <c r="C55" s="464"/>
      <c r="D55" s="464"/>
      <c r="E55" s="464"/>
      <c r="F55" s="464"/>
      <c r="G55" s="464"/>
      <c r="H55" s="153"/>
      <c r="I55" s="153"/>
      <c r="J55" s="151"/>
      <c r="K55" s="245"/>
      <c r="L55" s="152"/>
      <c r="M55" s="26"/>
      <c r="N55" s="220">
        <f t="shared" si="0"/>
        <v>0</v>
      </c>
      <c r="O55" s="234"/>
      <c r="P55" s="192">
        <f t="shared" si="2"/>
        <v>0</v>
      </c>
      <c r="Q55" s="190"/>
    </row>
    <row r="56" spans="1:17" s="29" customFormat="1" ht="39" customHeight="1" x14ac:dyDescent="0.2">
      <c r="A56" s="31">
        <v>3</v>
      </c>
      <c r="B56" s="479" t="s">
        <v>7</v>
      </c>
      <c r="C56" s="480"/>
      <c r="D56" s="480"/>
      <c r="E56" s="480"/>
      <c r="F56" s="480"/>
      <c r="G56" s="481"/>
      <c r="H56" s="36"/>
      <c r="I56" s="36"/>
      <c r="J56" s="33">
        <f>SUM(J57:J86)</f>
        <v>0</v>
      </c>
      <c r="K56" s="33"/>
      <c r="L56" s="34"/>
      <c r="M56" s="34"/>
      <c r="N56" s="33">
        <f>SUM(N57:N86)</f>
        <v>0</v>
      </c>
      <c r="O56" s="221">
        <f>SUM(O57:O86)</f>
        <v>0</v>
      </c>
      <c r="P56" s="33">
        <f>N56+O56</f>
        <v>0</v>
      </c>
      <c r="Q56" s="34"/>
    </row>
    <row r="57" spans="1:17" s="29" customFormat="1" x14ac:dyDescent="0.2">
      <c r="A57" s="2"/>
      <c r="B57" s="455"/>
      <c r="C57" s="456"/>
      <c r="D57" s="456"/>
      <c r="E57" s="456"/>
      <c r="F57" s="456"/>
      <c r="G57" s="457"/>
      <c r="H57" s="155"/>
      <c r="I57" s="155"/>
      <c r="J57" s="151"/>
      <c r="K57" s="245"/>
      <c r="L57" s="152"/>
      <c r="M57" s="26"/>
      <c r="N57" s="222">
        <f t="shared" si="0"/>
        <v>0</v>
      </c>
      <c r="O57" s="234"/>
      <c r="P57" s="192">
        <f>N57+O57</f>
        <v>0</v>
      </c>
      <c r="Q57" s="190"/>
    </row>
    <row r="58" spans="1:17" s="29" customFormat="1" x14ac:dyDescent="0.2">
      <c r="A58" s="2"/>
      <c r="B58" s="455"/>
      <c r="C58" s="456"/>
      <c r="D58" s="456"/>
      <c r="E58" s="456"/>
      <c r="F58" s="456"/>
      <c r="G58" s="457"/>
      <c r="H58" s="155"/>
      <c r="I58" s="155"/>
      <c r="J58" s="151"/>
      <c r="K58" s="245"/>
      <c r="L58" s="152"/>
      <c r="M58" s="26"/>
      <c r="N58" s="218">
        <f t="shared" si="0"/>
        <v>0</v>
      </c>
      <c r="O58" s="234"/>
      <c r="P58" s="192">
        <f t="shared" ref="P58:P86" si="3">N58+O58</f>
        <v>0</v>
      </c>
      <c r="Q58" s="190"/>
    </row>
    <row r="59" spans="1:17" s="29" customFormat="1" x14ac:dyDescent="0.2">
      <c r="A59" s="2"/>
      <c r="B59" s="455"/>
      <c r="C59" s="456"/>
      <c r="D59" s="456"/>
      <c r="E59" s="456"/>
      <c r="F59" s="456"/>
      <c r="G59" s="457"/>
      <c r="H59" s="155"/>
      <c r="I59" s="155"/>
      <c r="J59" s="151"/>
      <c r="K59" s="245"/>
      <c r="L59" s="152"/>
      <c r="M59" s="26"/>
      <c r="N59" s="218">
        <f t="shared" si="0"/>
        <v>0</v>
      </c>
      <c r="O59" s="234"/>
      <c r="P59" s="192">
        <f t="shared" si="3"/>
        <v>0</v>
      </c>
      <c r="Q59" s="190"/>
    </row>
    <row r="60" spans="1:17" s="29" customFormat="1" x14ac:dyDescent="0.2">
      <c r="A60" s="2"/>
      <c r="B60" s="455"/>
      <c r="C60" s="456"/>
      <c r="D60" s="456"/>
      <c r="E60" s="456"/>
      <c r="F60" s="456"/>
      <c r="G60" s="457"/>
      <c r="H60" s="155"/>
      <c r="I60" s="155"/>
      <c r="J60" s="151"/>
      <c r="K60" s="245"/>
      <c r="L60" s="152"/>
      <c r="M60" s="26"/>
      <c r="N60" s="218">
        <f t="shared" si="0"/>
        <v>0</v>
      </c>
      <c r="O60" s="234"/>
      <c r="P60" s="192">
        <f t="shared" si="3"/>
        <v>0</v>
      </c>
      <c r="Q60" s="190"/>
    </row>
    <row r="61" spans="1:17" s="29" customFormat="1" x14ac:dyDescent="0.2">
      <c r="A61" s="2"/>
      <c r="B61" s="455"/>
      <c r="C61" s="456"/>
      <c r="D61" s="456"/>
      <c r="E61" s="456"/>
      <c r="F61" s="456"/>
      <c r="G61" s="457"/>
      <c r="H61" s="155"/>
      <c r="I61" s="155"/>
      <c r="J61" s="151"/>
      <c r="K61" s="245"/>
      <c r="L61" s="152"/>
      <c r="M61" s="26"/>
      <c r="N61" s="218">
        <f t="shared" si="0"/>
        <v>0</v>
      </c>
      <c r="O61" s="234"/>
      <c r="P61" s="192">
        <f t="shared" si="3"/>
        <v>0</v>
      </c>
      <c r="Q61" s="190"/>
    </row>
    <row r="62" spans="1:17" s="29" customFormat="1" x14ac:dyDescent="0.2">
      <c r="A62" s="2"/>
      <c r="B62" s="455"/>
      <c r="C62" s="456"/>
      <c r="D62" s="456"/>
      <c r="E62" s="456"/>
      <c r="F62" s="456"/>
      <c r="G62" s="457"/>
      <c r="H62" s="155"/>
      <c r="I62" s="155"/>
      <c r="J62" s="151"/>
      <c r="K62" s="245"/>
      <c r="L62" s="152"/>
      <c r="M62" s="26"/>
      <c r="N62" s="218">
        <f t="shared" si="0"/>
        <v>0</v>
      </c>
      <c r="O62" s="234"/>
      <c r="P62" s="192">
        <f t="shared" si="3"/>
        <v>0</v>
      </c>
      <c r="Q62" s="190"/>
    </row>
    <row r="63" spans="1:17" s="37" customFormat="1" ht="15.75" x14ac:dyDescent="0.2">
      <c r="A63" s="2"/>
      <c r="B63" s="455"/>
      <c r="C63" s="456"/>
      <c r="D63" s="456"/>
      <c r="E63" s="456"/>
      <c r="F63" s="456"/>
      <c r="G63" s="457"/>
      <c r="H63" s="155"/>
      <c r="I63" s="155"/>
      <c r="J63" s="151"/>
      <c r="K63" s="245"/>
      <c r="L63" s="152"/>
      <c r="M63" s="26"/>
      <c r="N63" s="218">
        <f t="shared" si="0"/>
        <v>0</v>
      </c>
      <c r="O63" s="234"/>
      <c r="P63" s="192">
        <f t="shared" si="3"/>
        <v>0</v>
      </c>
      <c r="Q63" s="219"/>
    </row>
    <row r="64" spans="1:17" s="25" customFormat="1" ht="15.75" x14ac:dyDescent="0.2">
      <c r="A64" s="2"/>
      <c r="B64" s="455"/>
      <c r="C64" s="456"/>
      <c r="D64" s="456"/>
      <c r="E64" s="456"/>
      <c r="F64" s="456"/>
      <c r="G64" s="457"/>
      <c r="H64" s="155"/>
      <c r="I64" s="155"/>
      <c r="J64" s="151"/>
      <c r="K64" s="245"/>
      <c r="L64" s="152"/>
      <c r="M64" s="26"/>
      <c r="N64" s="218">
        <f t="shared" si="0"/>
        <v>0</v>
      </c>
      <c r="O64" s="234"/>
      <c r="P64" s="192">
        <f t="shared" si="3"/>
        <v>0</v>
      </c>
      <c r="Q64" s="219"/>
    </row>
    <row r="65" spans="1:17" s="8" customFormat="1" x14ac:dyDescent="0.2">
      <c r="A65" s="2"/>
      <c r="B65" s="455"/>
      <c r="C65" s="456"/>
      <c r="D65" s="456"/>
      <c r="E65" s="456"/>
      <c r="F65" s="456"/>
      <c r="G65" s="457"/>
      <c r="H65" s="155"/>
      <c r="I65" s="155"/>
      <c r="J65" s="151"/>
      <c r="K65" s="245"/>
      <c r="L65" s="152"/>
      <c r="M65" s="26"/>
      <c r="N65" s="218">
        <f t="shared" si="0"/>
        <v>0</v>
      </c>
      <c r="O65" s="234"/>
      <c r="P65" s="192">
        <f t="shared" si="3"/>
        <v>0</v>
      </c>
      <c r="Q65" s="30"/>
    </row>
    <row r="66" spans="1:17" s="25" customFormat="1" ht="15.75" x14ac:dyDescent="0.2">
      <c r="A66" s="2"/>
      <c r="B66" s="455"/>
      <c r="C66" s="456"/>
      <c r="D66" s="456"/>
      <c r="E66" s="456"/>
      <c r="F66" s="456"/>
      <c r="G66" s="457"/>
      <c r="H66" s="155"/>
      <c r="I66" s="155"/>
      <c r="J66" s="151"/>
      <c r="K66" s="245"/>
      <c r="L66" s="152"/>
      <c r="M66" s="26"/>
      <c r="N66" s="218">
        <f t="shared" si="0"/>
        <v>0</v>
      </c>
      <c r="O66" s="234"/>
      <c r="P66" s="192">
        <f t="shared" si="3"/>
        <v>0</v>
      </c>
      <c r="Q66" s="219"/>
    </row>
    <row r="67" spans="1:17" s="29" customFormat="1" x14ac:dyDescent="0.2">
      <c r="A67" s="2"/>
      <c r="B67" s="455"/>
      <c r="C67" s="456"/>
      <c r="D67" s="456"/>
      <c r="E67" s="456"/>
      <c r="F67" s="456"/>
      <c r="G67" s="457"/>
      <c r="H67" s="155"/>
      <c r="I67" s="155"/>
      <c r="J67" s="151"/>
      <c r="K67" s="245"/>
      <c r="L67" s="152"/>
      <c r="M67" s="26"/>
      <c r="N67" s="218">
        <f t="shared" si="0"/>
        <v>0</v>
      </c>
      <c r="O67" s="234"/>
      <c r="P67" s="192">
        <f t="shared" si="3"/>
        <v>0</v>
      </c>
      <c r="Q67" s="190"/>
    </row>
    <row r="68" spans="1:17" s="25" customFormat="1" ht="15.75" x14ac:dyDescent="0.2">
      <c r="A68" s="2"/>
      <c r="B68" s="455"/>
      <c r="C68" s="456"/>
      <c r="D68" s="456"/>
      <c r="E68" s="456"/>
      <c r="F68" s="456"/>
      <c r="G68" s="457"/>
      <c r="H68" s="155"/>
      <c r="I68" s="155"/>
      <c r="J68" s="151"/>
      <c r="K68" s="245"/>
      <c r="L68" s="152"/>
      <c r="M68" s="26"/>
      <c r="N68" s="218">
        <f t="shared" si="0"/>
        <v>0</v>
      </c>
      <c r="O68" s="234"/>
      <c r="P68" s="192">
        <f t="shared" si="3"/>
        <v>0</v>
      </c>
      <c r="Q68" s="219"/>
    </row>
    <row r="69" spans="1:17" s="29" customFormat="1" x14ac:dyDescent="0.2">
      <c r="A69" s="2"/>
      <c r="B69" s="455"/>
      <c r="C69" s="456"/>
      <c r="D69" s="456"/>
      <c r="E69" s="456"/>
      <c r="F69" s="456"/>
      <c r="G69" s="457"/>
      <c r="H69" s="155"/>
      <c r="I69" s="155"/>
      <c r="J69" s="151"/>
      <c r="K69" s="245"/>
      <c r="L69" s="152"/>
      <c r="M69" s="26"/>
      <c r="N69" s="218">
        <f t="shared" si="0"/>
        <v>0</v>
      </c>
      <c r="O69" s="234"/>
      <c r="P69" s="192">
        <f t="shared" si="3"/>
        <v>0</v>
      </c>
      <c r="Q69" s="190"/>
    </row>
    <row r="70" spans="1:17" s="29" customFormat="1" x14ac:dyDescent="0.2">
      <c r="A70" s="2"/>
      <c r="B70" s="455"/>
      <c r="C70" s="456"/>
      <c r="D70" s="456"/>
      <c r="E70" s="456"/>
      <c r="F70" s="456"/>
      <c r="G70" s="457"/>
      <c r="H70" s="155"/>
      <c r="I70" s="155"/>
      <c r="J70" s="151"/>
      <c r="K70" s="245"/>
      <c r="L70" s="152"/>
      <c r="M70" s="26"/>
      <c r="N70" s="218">
        <f t="shared" ref="N70:N132" si="4">IF(M70="Yes",J70,0)</f>
        <v>0</v>
      </c>
      <c r="O70" s="234"/>
      <c r="P70" s="192">
        <f t="shared" si="3"/>
        <v>0</v>
      </c>
      <c r="Q70" s="190"/>
    </row>
    <row r="71" spans="1:17" s="29" customFormat="1" x14ac:dyDescent="0.2">
      <c r="A71" s="2"/>
      <c r="B71" s="455"/>
      <c r="C71" s="456"/>
      <c r="D71" s="456"/>
      <c r="E71" s="456"/>
      <c r="F71" s="456"/>
      <c r="G71" s="457"/>
      <c r="H71" s="155"/>
      <c r="I71" s="155"/>
      <c r="J71" s="151"/>
      <c r="K71" s="245"/>
      <c r="L71" s="152"/>
      <c r="M71" s="26"/>
      <c r="N71" s="218">
        <f t="shared" si="4"/>
        <v>0</v>
      </c>
      <c r="O71" s="234"/>
      <c r="P71" s="192">
        <f t="shared" si="3"/>
        <v>0</v>
      </c>
      <c r="Q71" s="190"/>
    </row>
    <row r="72" spans="1:17" s="29" customFormat="1" x14ac:dyDescent="0.2">
      <c r="A72" s="2"/>
      <c r="B72" s="455"/>
      <c r="C72" s="456"/>
      <c r="D72" s="456"/>
      <c r="E72" s="456"/>
      <c r="F72" s="456"/>
      <c r="G72" s="457"/>
      <c r="H72" s="155"/>
      <c r="I72" s="155"/>
      <c r="J72" s="151"/>
      <c r="K72" s="245"/>
      <c r="L72" s="152"/>
      <c r="M72" s="26"/>
      <c r="N72" s="218">
        <f t="shared" si="4"/>
        <v>0</v>
      </c>
      <c r="O72" s="234"/>
      <c r="P72" s="192">
        <f t="shared" si="3"/>
        <v>0</v>
      </c>
      <c r="Q72" s="190"/>
    </row>
    <row r="73" spans="1:17" s="29" customFormat="1" x14ac:dyDescent="0.2">
      <c r="A73" s="2"/>
      <c r="B73" s="455"/>
      <c r="C73" s="456"/>
      <c r="D73" s="456"/>
      <c r="E73" s="456"/>
      <c r="F73" s="456"/>
      <c r="G73" s="457"/>
      <c r="H73" s="155"/>
      <c r="I73" s="155"/>
      <c r="J73" s="151"/>
      <c r="K73" s="245"/>
      <c r="L73" s="152"/>
      <c r="M73" s="26"/>
      <c r="N73" s="218">
        <f t="shared" si="4"/>
        <v>0</v>
      </c>
      <c r="O73" s="234"/>
      <c r="P73" s="192">
        <f t="shared" si="3"/>
        <v>0</v>
      </c>
      <c r="Q73" s="190"/>
    </row>
    <row r="74" spans="1:17" s="25" customFormat="1" ht="15.75" x14ac:dyDescent="0.2">
      <c r="A74" s="2"/>
      <c r="B74" s="455"/>
      <c r="C74" s="456"/>
      <c r="D74" s="456"/>
      <c r="E74" s="456"/>
      <c r="F74" s="456"/>
      <c r="G74" s="457"/>
      <c r="H74" s="155"/>
      <c r="I74" s="155"/>
      <c r="J74" s="151"/>
      <c r="K74" s="245"/>
      <c r="L74" s="152"/>
      <c r="M74" s="26"/>
      <c r="N74" s="218">
        <f t="shared" si="4"/>
        <v>0</v>
      </c>
      <c r="O74" s="234"/>
      <c r="P74" s="192">
        <f t="shared" si="3"/>
        <v>0</v>
      </c>
      <c r="Q74" s="219"/>
    </row>
    <row r="75" spans="1:17" s="29" customFormat="1" x14ac:dyDescent="0.2">
      <c r="A75" s="2"/>
      <c r="B75" s="455"/>
      <c r="C75" s="456"/>
      <c r="D75" s="456"/>
      <c r="E75" s="456"/>
      <c r="F75" s="456"/>
      <c r="G75" s="457"/>
      <c r="H75" s="155"/>
      <c r="I75" s="155"/>
      <c r="J75" s="151"/>
      <c r="K75" s="245"/>
      <c r="L75" s="152"/>
      <c r="M75" s="26"/>
      <c r="N75" s="218">
        <f t="shared" si="4"/>
        <v>0</v>
      </c>
      <c r="O75" s="234"/>
      <c r="P75" s="192">
        <f t="shared" si="3"/>
        <v>0</v>
      </c>
      <c r="Q75" s="190"/>
    </row>
    <row r="76" spans="1:17" s="29" customFormat="1" x14ac:dyDescent="0.2">
      <c r="A76" s="2"/>
      <c r="B76" s="455"/>
      <c r="C76" s="456"/>
      <c r="D76" s="456"/>
      <c r="E76" s="456"/>
      <c r="F76" s="456"/>
      <c r="G76" s="457"/>
      <c r="H76" s="155"/>
      <c r="I76" s="155"/>
      <c r="J76" s="151"/>
      <c r="K76" s="245"/>
      <c r="L76" s="152"/>
      <c r="M76" s="26"/>
      <c r="N76" s="218">
        <f t="shared" si="4"/>
        <v>0</v>
      </c>
      <c r="O76" s="234"/>
      <c r="P76" s="192">
        <f t="shared" si="3"/>
        <v>0</v>
      </c>
      <c r="Q76" s="190"/>
    </row>
    <row r="77" spans="1:17" s="29" customFormat="1" x14ac:dyDescent="0.2">
      <c r="A77" s="2"/>
      <c r="B77" s="455"/>
      <c r="C77" s="456"/>
      <c r="D77" s="456"/>
      <c r="E77" s="456"/>
      <c r="F77" s="456"/>
      <c r="G77" s="457"/>
      <c r="H77" s="155"/>
      <c r="I77" s="155"/>
      <c r="J77" s="151"/>
      <c r="K77" s="245"/>
      <c r="L77" s="152"/>
      <c r="M77" s="26"/>
      <c r="N77" s="218">
        <f t="shared" si="4"/>
        <v>0</v>
      </c>
      <c r="O77" s="234"/>
      <c r="P77" s="192">
        <f t="shared" si="3"/>
        <v>0</v>
      </c>
      <c r="Q77" s="190"/>
    </row>
    <row r="78" spans="1:17" s="29" customFormat="1" x14ac:dyDescent="0.2">
      <c r="A78" s="2"/>
      <c r="B78" s="455"/>
      <c r="C78" s="456"/>
      <c r="D78" s="456"/>
      <c r="E78" s="456"/>
      <c r="F78" s="456"/>
      <c r="G78" s="457"/>
      <c r="H78" s="155"/>
      <c r="I78" s="155"/>
      <c r="J78" s="151"/>
      <c r="K78" s="245"/>
      <c r="L78" s="152"/>
      <c r="M78" s="26"/>
      <c r="N78" s="218">
        <f t="shared" si="4"/>
        <v>0</v>
      </c>
      <c r="O78" s="234"/>
      <c r="P78" s="192">
        <f t="shared" si="3"/>
        <v>0</v>
      </c>
      <c r="Q78" s="190"/>
    </row>
    <row r="79" spans="1:17" s="25" customFormat="1" ht="15.75" x14ac:dyDescent="0.2">
      <c r="A79" s="2"/>
      <c r="B79" s="455"/>
      <c r="C79" s="456"/>
      <c r="D79" s="456"/>
      <c r="E79" s="456"/>
      <c r="F79" s="456"/>
      <c r="G79" s="457"/>
      <c r="H79" s="155"/>
      <c r="I79" s="155"/>
      <c r="J79" s="151"/>
      <c r="K79" s="245"/>
      <c r="L79" s="152"/>
      <c r="M79" s="26"/>
      <c r="N79" s="218">
        <f t="shared" si="4"/>
        <v>0</v>
      </c>
      <c r="O79" s="234"/>
      <c r="P79" s="192">
        <f t="shared" si="3"/>
        <v>0</v>
      </c>
      <c r="Q79" s="219"/>
    </row>
    <row r="80" spans="1:17" s="29" customFormat="1" x14ac:dyDescent="0.2">
      <c r="A80" s="2"/>
      <c r="B80" s="455"/>
      <c r="C80" s="456"/>
      <c r="D80" s="456"/>
      <c r="E80" s="456"/>
      <c r="F80" s="456"/>
      <c r="G80" s="457"/>
      <c r="H80" s="155"/>
      <c r="I80" s="155"/>
      <c r="J80" s="151"/>
      <c r="K80" s="245"/>
      <c r="L80" s="152"/>
      <c r="M80" s="26"/>
      <c r="N80" s="218">
        <f t="shared" si="4"/>
        <v>0</v>
      </c>
      <c r="O80" s="234"/>
      <c r="P80" s="192">
        <f t="shared" si="3"/>
        <v>0</v>
      </c>
      <c r="Q80" s="190"/>
    </row>
    <row r="81" spans="1:17" s="29" customFormat="1" x14ac:dyDescent="0.2">
      <c r="A81" s="2"/>
      <c r="B81" s="455"/>
      <c r="C81" s="456"/>
      <c r="D81" s="456"/>
      <c r="E81" s="456"/>
      <c r="F81" s="456"/>
      <c r="G81" s="457"/>
      <c r="H81" s="155"/>
      <c r="I81" s="155"/>
      <c r="J81" s="151"/>
      <c r="K81" s="245"/>
      <c r="L81" s="152"/>
      <c r="M81" s="26"/>
      <c r="N81" s="218">
        <f t="shared" si="4"/>
        <v>0</v>
      </c>
      <c r="O81" s="234"/>
      <c r="P81" s="192">
        <f t="shared" si="3"/>
        <v>0</v>
      </c>
      <c r="Q81" s="190"/>
    </row>
    <row r="82" spans="1:17" s="29" customFormat="1" x14ac:dyDescent="0.2">
      <c r="A82" s="2"/>
      <c r="B82" s="455"/>
      <c r="C82" s="456"/>
      <c r="D82" s="456"/>
      <c r="E82" s="456"/>
      <c r="F82" s="456"/>
      <c r="G82" s="457"/>
      <c r="H82" s="155"/>
      <c r="I82" s="155"/>
      <c r="J82" s="151"/>
      <c r="K82" s="245"/>
      <c r="L82" s="152"/>
      <c r="M82" s="26"/>
      <c r="N82" s="218">
        <f t="shared" si="4"/>
        <v>0</v>
      </c>
      <c r="O82" s="234"/>
      <c r="P82" s="192">
        <f t="shared" si="3"/>
        <v>0</v>
      </c>
      <c r="Q82" s="190"/>
    </row>
    <row r="83" spans="1:17" s="25" customFormat="1" ht="15.75" x14ac:dyDescent="0.2">
      <c r="A83" s="2"/>
      <c r="B83" s="455"/>
      <c r="C83" s="456"/>
      <c r="D83" s="456"/>
      <c r="E83" s="456"/>
      <c r="F83" s="456"/>
      <c r="G83" s="457"/>
      <c r="H83" s="155"/>
      <c r="I83" s="155"/>
      <c r="J83" s="151"/>
      <c r="K83" s="245"/>
      <c r="L83" s="152"/>
      <c r="M83" s="26"/>
      <c r="N83" s="218">
        <f t="shared" si="4"/>
        <v>0</v>
      </c>
      <c r="O83" s="234"/>
      <c r="P83" s="192">
        <f t="shared" si="3"/>
        <v>0</v>
      </c>
      <c r="Q83" s="219"/>
    </row>
    <row r="84" spans="1:17" s="25" customFormat="1" ht="15.75" x14ac:dyDescent="0.2">
      <c r="A84" s="2"/>
      <c r="B84" s="455"/>
      <c r="C84" s="456"/>
      <c r="D84" s="456"/>
      <c r="E84" s="456"/>
      <c r="F84" s="456"/>
      <c r="G84" s="457"/>
      <c r="H84" s="155"/>
      <c r="I84" s="155"/>
      <c r="J84" s="151"/>
      <c r="K84" s="245"/>
      <c r="L84" s="152"/>
      <c r="M84" s="26"/>
      <c r="N84" s="218">
        <f t="shared" si="4"/>
        <v>0</v>
      </c>
      <c r="O84" s="234"/>
      <c r="P84" s="192">
        <f t="shared" si="3"/>
        <v>0</v>
      </c>
      <c r="Q84" s="219"/>
    </row>
    <row r="85" spans="1:17" s="27" customFormat="1" x14ac:dyDescent="0.2">
      <c r="A85" s="2"/>
      <c r="B85" s="455"/>
      <c r="C85" s="456"/>
      <c r="D85" s="456"/>
      <c r="E85" s="456"/>
      <c r="F85" s="456"/>
      <c r="G85" s="457"/>
      <c r="H85" s="155"/>
      <c r="I85" s="155"/>
      <c r="J85" s="151"/>
      <c r="K85" s="245"/>
      <c r="L85" s="152"/>
      <c r="M85" s="26"/>
      <c r="N85" s="218">
        <f t="shared" si="4"/>
        <v>0</v>
      </c>
      <c r="O85" s="234"/>
      <c r="P85" s="192">
        <f t="shared" si="3"/>
        <v>0</v>
      </c>
      <c r="Q85" s="190"/>
    </row>
    <row r="86" spans="1:17" s="27" customFormat="1" x14ac:dyDescent="0.2">
      <c r="A86" s="2"/>
      <c r="B86" s="455"/>
      <c r="C86" s="456"/>
      <c r="D86" s="456"/>
      <c r="E86" s="456"/>
      <c r="F86" s="456"/>
      <c r="G86" s="457"/>
      <c r="H86" s="155"/>
      <c r="I86" s="155"/>
      <c r="J86" s="151"/>
      <c r="K86" s="245"/>
      <c r="L86" s="152"/>
      <c r="M86" s="26"/>
      <c r="N86" s="220">
        <f t="shared" si="4"/>
        <v>0</v>
      </c>
      <c r="O86" s="234"/>
      <c r="P86" s="192">
        <f t="shared" si="3"/>
        <v>0</v>
      </c>
      <c r="Q86" s="190"/>
    </row>
    <row r="87" spans="1:17" s="25" customFormat="1" ht="39" customHeight="1" x14ac:dyDescent="0.2">
      <c r="A87" s="38">
        <v>4</v>
      </c>
      <c r="B87" s="497" t="s">
        <v>4</v>
      </c>
      <c r="C87" s="498"/>
      <c r="D87" s="498"/>
      <c r="E87" s="498"/>
      <c r="F87" s="498"/>
      <c r="G87" s="499"/>
      <c r="H87" s="39"/>
      <c r="I87" s="39"/>
      <c r="J87" s="40">
        <f>J88+J109+J130</f>
        <v>0</v>
      </c>
      <c r="K87" s="40"/>
      <c r="L87" s="41"/>
      <c r="M87" s="34"/>
      <c r="N87" s="33">
        <f>SUM(N88:N151)</f>
        <v>0</v>
      </c>
      <c r="O87" s="221">
        <f>SUM(O88:O151)</f>
        <v>0</v>
      </c>
      <c r="P87" s="33">
        <f>N87+O87</f>
        <v>0</v>
      </c>
      <c r="Q87" s="34"/>
    </row>
    <row r="88" spans="1:17" s="27" customFormat="1" ht="39" customHeight="1" x14ac:dyDescent="0.2">
      <c r="A88" s="18" t="s">
        <v>5</v>
      </c>
      <c r="B88" s="476" t="s">
        <v>16</v>
      </c>
      <c r="C88" s="477"/>
      <c r="D88" s="477"/>
      <c r="E88" s="477"/>
      <c r="F88" s="477"/>
      <c r="G88" s="478"/>
      <c r="H88" s="19"/>
      <c r="I88" s="19"/>
      <c r="J88" s="22">
        <f>SUM(J89:J108)</f>
        <v>0</v>
      </c>
      <c r="K88" s="22"/>
      <c r="L88" s="23"/>
      <c r="M88" s="23"/>
      <c r="N88" s="23"/>
      <c r="O88" s="235"/>
      <c r="P88" s="23"/>
      <c r="Q88" s="23"/>
    </row>
    <row r="89" spans="1:17" s="27" customFormat="1" x14ac:dyDescent="0.2">
      <c r="A89" s="2"/>
      <c r="B89" s="473"/>
      <c r="C89" s="474"/>
      <c r="D89" s="474"/>
      <c r="E89" s="474"/>
      <c r="F89" s="474"/>
      <c r="G89" s="475"/>
      <c r="H89" s="157"/>
      <c r="I89" s="157"/>
      <c r="J89" s="151"/>
      <c r="K89" s="321"/>
      <c r="L89" s="152"/>
      <c r="M89" s="26"/>
      <c r="N89" s="218">
        <f t="shared" si="4"/>
        <v>0</v>
      </c>
      <c r="O89" s="234"/>
      <c r="P89" s="190">
        <f>N89+O89</f>
        <v>0</v>
      </c>
      <c r="Q89" s="190"/>
    </row>
    <row r="90" spans="1:17" s="27" customFormat="1" x14ac:dyDescent="0.2">
      <c r="A90" s="2"/>
      <c r="B90" s="473"/>
      <c r="C90" s="474"/>
      <c r="D90" s="474"/>
      <c r="E90" s="474"/>
      <c r="F90" s="474"/>
      <c r="G90" s="475"/>
      <c r="H90" s="157"/>
      <c r="I90" s="157"/>
      <c r="J90" s="151"/>
      <c r="K90" s="321"/>
      <c r="L90" s="152"/>
      <c r="M90" s="26"/>
      <c r="N90" s="218">
        <f t="shared" si="4"/>
        <v>0</v>
      </c>
      <c r="O90" s="234"/>
      <c r="P90" s="190">
        <f t="shared" ref="P90:P108" si="5">N90+O90</f>
        <v>0</v>
      </c>
      <c r="Q90" s="190"/>
    </row>
    <row r="91" spans="1:17" s="27" customFormat="1" x14ac:dyDescent="0.2">
      <c r="A91" s="2"/>
      <c r="B91" s="455"/>
      <c r="C91" s="456"/>
      <c r="D91" s="456"/>
      <c r="E91" s="456"/>
      <c r="F91" s="456"/>
      <c r="G91" s="457"/>
      <c r="H91" s="155"/>
      <c r="I91" s="155"/>
      <c r="J91" s="151"/>
      <c r="K91" s="321"/>
      <c r="L91" s="152"/>
      <c r="M91" s="26"/>
      <c r="N91" s="218">
        <f t="shared" si="4"/>
        <v>0</v>
      </c>
      <c r="O91" s="234"/>
      <c r="P91" s="190">
        <f t="shared" si="5"/>
        <v>0</v>
      </c>
      <c r="Q91" s="190"/>
    </row>
    <row r="92" spans="1:17" s="27" customFormat="1" x14ac:dyDescent="0.2">
      <c r="A92" s="2"/>
      <c r="B92" s="455"/>
      <c r="C92" s="456"/>
      <c r="D92" s="456"/>
      <c r="E92" s="456"/>
      <c r="F92" s="456"/>
      <c r="G92" s="457"/>
      <c r="H92" s="155"/>
      <c r="I92" s="155"/>
      <c r="J92" s="151"/>
      <c r="K92" s="321"/>
      <c r="L92" s="152"/>
      <c r="M92" s="26"/>
      <c r="N92" s="218">
        <f t="shared" si="4"/>
        <v>0</v>
      </c>
      <c r="O92" s="234"/>
      <c r="P92" s="190">
        <f t="shared" si="5"/>
        <v>0</v>
      </c>
      <c r="Q92" s="190"/>
    </row>
    <row r="93" spans="1:17" s="25" customFormat="1" ht="15.75" x14ac:dyDescent="0.2">
      <c r="A93" s="2"/>
      <c r="B93" s="455"/>
      <c r="C93" s="456"/>
      <c r="D93" s="456"/>
      <c r="E93" s="456"/>
      <c r="F93" s="456"/>
      <c r="G93" s="457"/>
      <c r="H93" s="155"/>
      <c r="I93" s="155"/>
      <c r="J93" s="151"/>
      <c r="K93" s="321"/>
      <c r="L93" s="152"/>
      <c r="M93" s="26"/>
      <c r="N93" s="218">
        <f t="shared" si="4"/>
        <v>0</v>
      </c>
      <c r="O93" s="234"/>
      <c r="P93" s="190">
        <f t="shared" si="5"/>
        <v>0</v>
      </c>
      <c r="Q93" s="219"/>
    </row>
    <row r="94" spans="1:17" s="27" customFormat="1" x14ac:dyDescent="0.2">
      <c r="A94" s="2"/>
      <c r="B94" s="455"/>
      <c r="C94" s="456"/>
      <c r="D94" s="456"/>
      <c r="E94" s="456"/>
      <c r="F94" s="456"/>
      <c r="G94" s="457"/>
      <c r="H94" s="155"/>
      <c r="I94" s="155"/>
      <c r="J94" s="151"/>
      <c r="K94" s="321"/>
      <c r="L94" s="152"/>
      <c r="M94" s="26"/>
      <c r="N94" s="218">
        <f t="shared" si="4"/>
        <v>0</v>
      </c>
      <c r="O94" s="234"/>
      <c r="P94" s="190">
        <f t="shared" si="5"/>
        <v>0</v>
      </c>
      <c r="Q94" s="190"/>
    </row>
    <row r="95" spans="1:17" s="27" customFormat="1" x14ac:dyDescent="0.2">
      <c r="A95" s="2"/>
      <c r="B95" s="455"/>
      <c r="C95" s="456"/>
      <c r="D95" s="456"/>
      <c r="E95" s="456"/>
      <c r="F95" s="456"/>
      <c r="G95" s="457"/>
      <c r="H95" s="155"/>
      <c r="I95" s="155"/>
      <c r="J95" s="151"/>
      <c r="K95" s="321"/>
      <c r="L95" s="152"/>
      <c r="M95" s="26"/>
      <c r="N95" s="218">
        <f t="shared" si="4"/>
        <v>0</v>
      </c>
      <c r="O95" s="234"/>
      <c r="P95" s="190">
        <f t="shared" si="5"/>
        <v>0</v>
      </c>
      <c r="Q95" s="190"/>
    </row>
    <row r="96" spans="1:17" s="27" customFormat="1" x14ac:dyDescent="0.2">
      <c r="A96" s="2"/>
      <c r="B96" s="455"/>
      <c r="C96" s="456"/>
      <c r="D96" s="456"/>
      <c r="E96" s="456"/>
      <c r="F96" s="456"/>
      <c r="G96" s="457"/>
      <c r="H96" s="155"/>
      <c r="I96" s="155"/>
      <c r="J96" s="151"/>
      <c r="K96" s="321"/>
      <c r="L96" s="152"/>
      <c r="M96" s="26"/>
      <c r="N96" s="218">
        <f t="shared" si="4"/>
        <v>0</v>
      </c>
      <c r="O96" s="234"/>
      <c r="P96" s="190">
        <f t="shared" si="5"/>
        <v>0</v>
      </c>
      <c r="Q96" s="190"/>
    </row>
    <row r="97" spans="1:17" s="25" customFormat="1" ht="15.75" x14ac:dyDescent="0.2">
      <c r="A97" s="2"/>
      <c r="B97" s="455"/>
      <c r="C97" s="456"/>
      <c r="D97" s="456"/>
      <c r="E97" s="456"/>
      <c r="F97" s="456"/>
      <c r="G97" s="457"/>
      <c r="H97" s="155"/>
      <c r="I97" s="155"/>
      <c r="J97" s="151"/>
      <c r="K97" s="321"/>
      <c r="L97" s="152"/>
      <c r="M97" s="26"/>
      <c r="N97" s="218">
        <f t="shared" si="4"/>
        <v>0</v>
      </c>
      <c r="O97" s="234"/>
      <c r="P97" s="190">
        <f t="shared" si="5"/>
        <v>0</v>
      </c>
      <c r="Q97" s="219"/>
    </row>
    <row r="98" spans="1:17" s="29" customFormat="1" x14ac:dyDescent="0.2">
      <c r="A98" s="2"/>
      <c r="B98" s="455"/>
      <c r="C98" s="456"/>
      <c r="D98" s="456"/>
      <c r="E98" s="456"/>
      <c r="F98" s="456"/>
      <c r="G98" s="457"/>
      <c r="H98" s="155"/>
      <c r="I98" s="155"/>
      <c r="J98" s="151"/>
      <c r="K98" s="321"/>
      <c r="L98" s="152"/>
      <c r="M98" s="26"/>
      <c r="N98" s="218">
        <f t="shared" si="4"/>
        <v>0</v>
      </c>
      <c r="O98" s="234"/>
      <c r="P98" s="190">
        <f t="shared" si="5"/>
        <v>0</v>
      </c>
      <c r="Q98" s="190"/>
    </row>
    <row r="99" spans="1:17" s="29" customFormat="1" x14ac:dyDescent="0.2">
      <c r="A99" s="2"/>
      <c r="B99" s="455"/>
      <c r="C99" s="456"/>
      <c r="D99" s="456"/>
      <c r="E99" s="456"/>
      <c r="F99" s="456"/>
      <c r="G99" s="457"/>
      <c r="H99" s="155"/>
      <c r="I99" s="155"/>
      <c r="J99" s="151"/>
      <c r="K99" s="321"/>
      <c r="L99" s="152"/>
      <c r="M99" s="26"/>
      <c r="N99" s="218">
        <f t="shared" si="4"/>
        <v>0</v>
      </c>
      <c r="O99" s="234"/>
      <c r="P99" s="190">
        <f t="shared" si="5"/>
        <v>0</v>
      </c>
      <c r="Q99" s="190"/>
    </row>
    <row r="100" spans="1:17" s="27" customFormat="1" x14ac:dyDescent="0.2">
      <c r="A100" s="2"/>
      <c r="B100" s="455"/>
      <c r="C100" s="456"/>
      <c r="D100" s="456"/>
      <c r="E100" s="456"/>
      <c r="F100" s="456"/>
      <c r="G100" s="457"/>
      <c r="H100" s="155"/>
      <c r="I100" s="155"/>
      <c r="J100" s="151"/>
      <c r="K100" s="321"/>
      <c r="L100" s="152"/>
      <c r="M100" s="26"/>
      <c r="N100" s="218">
        <f t="shared" si="4"/>
        <v>0</v>
      </c>
      <c r="O100" s="234"/>
      <c r="P100" s="190">
        <f t="shared" si="5"/>
        <v>0</v>
      </c>
      <c r="Q100" s="190"/>
    </row>
    <row r="101" spans="1:17" s="27" customFormat="1" x14ac:dyDescent="0.2">
      <c r="A101" s="2"/>
      <c r="B101" s="455"/>
      <c r="C101" s="456"/>
      <c r="D101" s="456"/>
      <c r="E101" s="456"/>
      <c r="F101" s="456"/>
      <c r="G101" s="457"/>
      <c r="H101" s="155"/>
      <c r="I101" s="155"/>
      <c r="J101" s="151"/>
      <c r="K101" s="321"/>
      <c r="L101" s="152"/>
      <c r="M101" s="26"/>
      <c r="N101" s="218">
        <f t="shared" si="4"/>
        <v>0</v>
      </c>
      <c r="O101" s="234"/>
      <c r="P101" s="190">
        <f t="shared" si="5"/>
        <v>0</v>
      </c>
      <c r="Q101" s="190"/>
    </row>
    <row r="102" spans="1:17" s="27" customFormat="1" x14ac:dyDescent="0.2">
      <c r="A102" s="2"/>
      <c r="B102" s="455"/>
      <c r="C102" s="456"/>
      <c r="D102" s="456"/>
      <c r="E102" s="456"/>
      <c r="F102" s="456"/>
      <c r="G102" s="457"/>
      <c r="H102" s="155"/>
      <c r="I102" s="155"/>
      <c r="J102" s="151"/>
      <c r="K102" s="321"/>
      <c r="L102" s="152"/>
      <c r="M102" s="26"/>
      <c r="N102" s="218">
        <f t="shared" si="4"/>
        <v>0</v>
      </c>
      <c r="O102" s="234"/>
      <c r="P102" s="190">
        <f t="shared" si="5"/>
        <v>0</v>
      </c>
      <c r="Q102" s="190"/>
    </row>
    <row r="103" spans="1:17" s="25" customFormat="1" ht="15.75" x14ac:dyDescent="0.2">
      <c r="A103" s="2"/>
      <c r="B103" s="455"/>
      <c r="C103" s="456"/>
      <c r="D103" s="456"/>
      <c r="E103" s="456"/>
      <c r="F103" s="456"/>
      <c r="G103" s="457"/>
      <c r="H103" s="155"/>
      <c r="I103" s="155"/>
      <c r="J103" s="151"/>
      <c r="K103" s="321"/>
      <c r="L103" s="152"/>
      <c r="M103" s="26"/>
      <c r="N103" s="218">
        <f t="shared" si="4"/>
        <v>0</v>
      </c>
      <c r="O103" s="234"/>
      <c r="P103" s="190">
        <f t="shared" si="5"/>
        <v>0</v>
      </c>
      <c r="Q103" s="219"/>
    </row>
    <row r="104" spans="1:17" s="29" customFormat="1" x14ac:dyDescent="0.2">
      <c r="A104" s="2"/>
      <c r="B104" s="455"/>
      <c r="C104" s="456"/>
      <c r="D104" s="456"/>
      <c r="E104" s="456"/>
      <c r="F104" s="456"/>
      <c r="G104" s="457"/>
      <c r="H104" s="155"/>
      <c r="I104" s="155"/>
      <c r="J104" s="151"/>
      <c r="K104" s="321"/>
      <c r="L104" s="152"/>
      <c r="M104" s="26"/>
      <c r="N104" s="218">
        <f t="shared" si="4"/>
        <v>0</v>
      </c>
      <c r="O104" s="234"/>
      <c r="P104" s="190">
        <f t="shared" si="5"/>
        <v>0</v>
      </c>
      <c r="Q104" s="190"/>
    </row>
    <row r="105" spans="1:17" s="29" customFormat="1" x14ac:dyDescent="0.2">
      <c r="A105" s="2"/>
      <c r="B105" s="455"/>
      <c r="C105" s="456"/>
      <c r="D105" s="456"/>
      <c r="E105" s="456"/>
      <c r="F105" s="456"/>
      <c r="G105" s="457"/>
      <c r="H105" s="155"/>
      <c r="I105" s="155"/>
      <c r="J105" s="151"/>
      <c r="K105" s="321"/>
      <c r="L105" s="152"/>
      <c r="M105" s="26"/>
      <c r="N105" s="218">
        <f t="shared" si="4"/>
        <v>0</v>
      </c>
      <c r="O105" s="234"/>
      <c r="P105" s="190">
        <f t="shared" si="5"/>
        <v>0</v>
      </c>
      <c r="Q105" s="190"/>
    </row>
    <row r="106" spans="1:17" s="25" customFormat="1" ht="15.75" x14ac:dyDescent="0.2">
      <c r="A106" s="2"/>
      <c r="B106" s="455"/>
      <c r="C106" s="456"/>
      <c r="D106" s="456"/>
      <c r="E106" s="456"/>
      <c r="F106" s="456"/>
      <c r="G106" s="457"/>
      <c r="H106" s="155"/>
      <c r="I106" s="155"/>
      <c r="J106" s="151"/>
      <c r="K106" s="321"/>
      <c r="L106" s="152"/>
      <c r="M106" s="26"/>
      <c r="N106" s="218">
        <f t="shared" si="4"/>
        <v>0</v>
      </c>
      <c r="O106" s="234"/>
      <c r="P106" s="190">
        <f t="shared" si="5"/>
        <v>0</v>
      </c>
      <c r="Q106" s="219"/>
    </row>
    <row r="107" spans="1:17" s="25" customFormat="1" ht="15.75" x14ac:dyDescent="0.2">
      <c r="A107" s="2"/>
      <c r="B107" s="455"/>
      <c r="C107" s="456"/>
      <c r="D107" s="456"/>
      <c r="E107" s="456"/>
      <c r="F107" s="456"/>
      <c r="G107" s="457"/>
      <c r="H107" s="155"/>
      <c r="I107" s="155"/>
      <c r="J107" s="151"/>
      <c r="K107" s="321"/>
      <c r="L107" s="152"/>
      <c r="M107" s="26"/>
      <c r="N107" s="218">
        <f t="shared" si="4"/>
        <v>0</v>
      </c>
      <c r="O107" s="234"/>
      <c r="P107" s="190">
        <f t="shared" si="5"/>
        <v>0</v>
      </c>
      <c r="Q107" s="219"/>
    </row>
    <row r="108" spans="1:17" s="29" customFormat="1" x14ac:dyDescent="0.2">
      <c r="A108" s="2"/>
      <c r="B108" s="455"/>
      <c r="C108" s="456"/>
      <c r="D108" s="456"/>
      <c r="E108" s="456"/>
      <c r="F108" s="456"/>
      <c r="G108" s="457"/>
      <c r="H108" s="155"/>
      <c r="I108" s="155"/>
      <c r="J108" s="151"/>
      <c r="K108" s="321"/>
      <c r="L108" s="152"/>
      <c r="M108" s="26"/>
      <c r="N108" s="218">
        <f t="shared" si="4"/>
        <v>0</v>
      </c>
      <c r="O108" s="234"/>
      <c r="P108" s="190">
        <f t="shared" si="5"/>
        <v>0</v>
      </c>
      <c r="Q108" s="190"/>
    </row>
    <row r="109" spans="1:17" s="29" customFormat="1" ht="39" customHeight="1" x14ac:dyDescent="0.2">
      <c r="A109" s="18" t="s">
        <v>6</v>
      </c>
      <c r="B109" s="476" t="s">
        <v>21</v>
      </c>
      <c r="C109" s="477"/>
      <c r="D109" s="477"/>
      <c r="E109" s="477"/>
      <c r="F109" s="477"/>
      <c r="G109" s="478"/>
      <c r="H109" s="19"/>
      <c r="I109" s="19"/>
      <c r="J109" s="22">
        <f>SUM(J110:J129)</f>
        <v>0</v>
      </c>
      <c r="K109" s="22"/>
      <c r="L109" s="23"/>
      <c r="M109" s="23"/>
      <c r="N109" s="23"/>
      <c r="O109" s="235"/>
      <c r="P109" s="23"/>
      <c r="Q109" s="23"/>
    </row>
    <row r="110" spans="1:17" s="25" customFormat="1" ht="15.75" x14ac:dyDescent="0.2">
      <c r="A110" s="2"/>
      <c r="B110" s="455"/>
      <c r="C110" s="456"/>
      <c r="D110" s="456"/>
      <c r="E110" s="456"/>
      <c r="F110" s="456"/>
      <c r="G110" s="457"/>
      <c r="H110" s="153"/>
      <c r="I110" s="153"/>
      <c r="J110" s="151"/>
      <c r="K110" s="245"/>
      <c r="L110" s="152"/>
      <c r="M110" s="26"/>
      <c r="N110" s="218">
        <f t="shared" si="4"/>
        <v>0</v>
      </c>
      <c r="O110" s="234"/>
      <c r="P110" s="219">
        <f>N110+O110</f>
        <v>0</v>
      </c>
      <c r="Q110" s="219"/>
    </row>
    <row r="111" spans="1:17" s="29" customFormat="1" ht="15.75" x14ac:dyDescent="0.2">
      <c r="A111" s="2"/>
      <c r="B111" s="455"/>
      <c r="C111" s="456"/>
      <c r="D111" s="456"/>
      <c r="E111" s="456"/>
      <c r="F111" s="456"/>
      <c r="G111" s="457"/>
      <c r="H111" s="153"/>
      <c r="I111" s="153"/>
      <c r="J111" s="151"/>
      <c r="K111" s="245"/>
      <c r="L111" s="152"/>
      <c r="M111" s="26"/>
      <c r="N111" s="218">
        <f t="shared" si="4"/>
        <v>0</v>
      </c>
      <c r="O111" s="234"/>
      <c r="P111" s="219">
        <f t="shared" ref="P111:P129" si="6">N111+O111</f>
        <v>0</v>
      </c>
      <c r="Q111" s="190"/>
    </row>
    <row r="112" spans="1:17" s="29" customFormat="1" ht="15.75" x14ac:dyDescent="0.2">
      <c r="A112" s="2"/>
      <c r="B112" s="455"/>
      <c r="C112" s="456"/>
      <c r="D112" s="456"/>
      <c r="E112" s="456"/>
      <c r="F112" s="456"/>
      <c r="G112" s="457"/>
      <c r="H112" s="153"/>
      <c r="I112" s="153"/>
      <c r="J112" s="151"/>
      <c r="K112" s="245"/>
      <c r="L112" s="152"/>
      <c r="M112" s="26"/>
      <c r="N112" s="218">
        <f t="shared" si="4"/>
        <v>0</v>
      </c>
      <c r="O112" s="234"/>
      <c r="P112" s="219">
        <f t="shared" si="6"/>
        <v>0</v>
      </c>
      <c r="Q112" s="190"/>
    </row>
    <row r="113" spans="1:17" s="29" customFormat="1" ht="15.75" x14ac:dyDescent="0.2">
      <c r="A113" s="2"/>
      <c r="B113" s="455"/>
      <c r="C113" s="456"/>
      <c r="D113" s="456"/>
      <c r="E113" s="456"/>
      <c r="F113" s="456"/>
      <c r="G113" s="457"/>
      <c r="H113" s="153"/>
      <c r="I113" s="153"/>
      <c r="J113" s="151"/>
      <c r="K113" s="245"/>
      <c r="L113" s="152"/>
      <c r="M113" s="26"/>
      <c r="N113" s="218">
        <f t="shared" si="4"/>
        <v>0</v>
      </c>
      <c r="O113" s="234"/>
      <c r="P113" s="219">
        <f t="shared" si="6"/>
        <v>0</v>
      </c>
      <c r="Q113" s="190"/>
    </row>
    <row r="114" spans="1:17" s="25" customFormat="1" ht="15.75" x14ac:dyDescent="0.2">
      <c r="A114" s="2"/>
      <c r="B114" s="455"/>
      <c r="C114" s="456"/>
      <c r="D114" s="456"/>
      <c r="E114" s="456"/>
      <c r="F114" s="456"/>
      <c r="G114" s="457"/>
      <c r="H114" s="153"/>
      <c r="I114" s="153"/>
      <c r="J114" s="151"/>
      <c r="K114" s="245"/>
      <c r="L114" s="152"/>
      <c r="M114" s="26"/>
      <c r="N114" s="218">
        <f t="shared" si="4"/>
        <v>0</v>
      </c>
      <c r="O114" s="234"/>
      <c r="P114" s="219">
        <f t="shared" si="6"/>
        <v>0</v>
      </c>
      <c r="Q114" s="219"/>
    </row>
    <row r="115" spans="1:17" s="29" customFormat="1" ht="15.75" x14ac:dyDescent="0.2">
      <c r="A115" s="2"/>
      <c r="B115" s="455"/>
      <c r="C115" s="456"/>
      <c r="D115" s="456"/>
      <c r="E115" s="456"/>
      <c r="F115" s="456"/>
      <c r="G115" s="457"/>
      <c r="H115" s="153"/>
      <c r="I115" s="153"/>
      <c r="J115" s="151"/>
      <c r="K115" s="245"/>
      <c r="L115" s="152"/>
      <c r="M115" s="26"/>
      <c r="N115" s="218">
        <f t="shared" si="4"/>
        <v>0</v>
      </c>
      <c r="O115" s="234"/>
      <c r="P115" s="219">
        <f t="shared" si="6"/>
        <v>0</v>
      </c>
      <c r="Q115" s="190"/>
    </row>
    <row r="116" spans="1:17" s="29" customFormat="1" ht="15.75" x14ac:dyDescent="0.2">
      <c r="A116" s="2"/>
      <c r="B116" s="455"/>
      <c r="C116" s="456"/>
      <c r="D116" s="456"/>
      <c r="E116" s="456"/>
      <c r="F116" s="456"/>
      <c r="G116" s="457"/>
      <c r="H116" s="153"/>
      <c r="I116" s="153"/>
      <c r="J116" s="151"/>
      <c r="K116" s="245"/>
      <c r="L116" s="152"/>
      <c r="M116" s="26"/>
      <c r="N116" s="218">
        <f t="shared" si="4"/>
        <v>0</v>
      </c>
      <c r="O116" s="234"/>
      <c r="P116" s="219">
        <f t="shared" si="6"/>
        <v>0</v>
      </c>
      <c r="Q116" s="190"/>
    </row>
    <row r="117" spans="1:17" s="29" customFormat="1" ht="15.75" x14ac:dyDescent="0.2">
      <c r="A117" s="2"/>
      <c r="B117" s="455"/>
      <c r="C117" s="456"/>
      <c r="D117" s="456"/>
      <c r="E117" s="456"/>
      <c r="F117" s="456"/>
      <c r="G117" s="457"/>
      <c r="H117" s="153"/>
      <c r="I117" s="153"/>
      <c r="J117" s="151"/>
      <c r="K117" s="245"/>
      <c r="L117" s="152"/>
      <c r="M117" s="26"/>
      <c r="N117" s="218">
        <f t="shared" si="4"/>
        <v>0</v>
      </c>
      <c r="O117" s="234"/>
      <c r="P117" s="219">
        <f t="shared" si="6"/>
        <v>0</v>
      </c>
      <c r="Q117" s="190"/>
    </row>
    <row r="118" spans="1:17" s="25" customFormat="1" ht="15.75" x14ac:dyDescent="0.2">
      <c r="A118" s="2"/>
      <c r="B118" s="455"/>
      <c r="C118" s="456"/>
      <c r="D118" s="456"/>
      <c r="E118" s="456"/>
      <c r="F118" s="456"/>
      <c r="G118" s="457"/>
      <c r="H118" s="153"/>
      <c r="I118" s="153"/>
      <c r="J118" s="151"/>
      <c r="K118" s="245"/>
      <c r="L118" s="152"/>
      <c r="M118" s="26"/>
      <c r="N118" s="218">
        <f t="shared" si="4"/>
        <v>0</v>
      </c>
      <c r="O118" s="234"/>
      <c r="P118" s="219">
        <f t="shared" si="6"/>
        <v>0</v>
      </c>
      <c r="Q118" s="219"/>
    </row>
    <row r="119" spans="1:17" s="25" customFormat="1" ht="15.75" x14ac:dyDescent="0.2">
      <c r="A119" s="2"/>
      <c r="B119" s="455"/>
      <c r="C119" s="456"/>
      <c r="D119" s="456"/>
      <c r="E119" s="456"/>
      <c r="F119" s="456"/>
      <c r="G119" s="457"/>
      <c r="H119" s="153"/>
      <c r="I119" s="153"/>
      <c r="J119" s="151"/>
      <c r="K119" s="245"/>
      <c r="L119" s="152"/>
      <c r="M119" s="26"/>
      <c r="N119" s="218">
        <f t="shared" si="4"/>
        <v>0</v>
      </c>
      <c r="O119" s="234"/>
      <c r="P119" s="219">
        <f t="shared" si="6"/>
        <v>0</v>
      </c>
      <c r="Q119" s="219"/>
    </row>
    <row r="120" spans="1:17" s="29" customFormat="1" ht="15.75" x14ac:dyDescent="0.2">
      <c r="A120" s="2"/>
      <c r="B120" s="455"/>
      <c r="C120" s="456"/>
      <c r="D120" s="456"/>
      <c r="E120" s="456"/>
      <c r="F120" s="456"/>
      <c r="G120" s="457"/>
      <c r="H120" s="153"/>
      <c r="I120" s="153"/>
      <c r="J120" s="151"/>
      <c r="K120" s="245"/>
      <c r="L120" s="152"/>
      <c r="M120" s="26"/>
      <c r="N120" s="218">
        <f t="shared" si="4"/>
        <v>0</v>
      </c>
      <c r="O120" s="234"/>
      <c r="P120" s="219">
        <f t="shared" si="6"/>
        <v>0</v>
      </c>
      <c r="Q120" s="190"/>
    </row>
    <row r="121" spans="1:17" s="29" customFormat="1" ht="15.75" x14ac:dyDescent="0.2">
      <c r="A121" s="2"/>
      <c r="B121" s="455"/>
      <c r="C121" s="456"/>
      <c r="D121" s="456"/>
      <c r="E121" s="456"/>
      <c r="F121" s="456"/>
      <c r="G121" s="457"/>
      <c r="H121" s="153"/>
      <c r="I121" s="153"/>
      <c r="J121" s="151"/>
      <c r="K121" s="245"/>
      <c r="L121" s="152"/>
      <c r="M121" s="26"/>
      <c r="N121" s="218">
        <f t="shared" si="4"/>
        <v>0</v>
      </c>
      <c r="O121" s="234"/>
      <c r="P121" s="219">
        <f t="shared" si="6"/>
        <v>0</v>
      </c>
      <c r="Q121" s="190"/>
    </row>
    <row r="122" spans="1:17" s="29" customFormat="1" ht="15.75" x14ac:dyDescent="0.2">
      <c r="A122" s="2"/>
      <c r="B122" s="455"/>
      <c r="C122" s="456"/>
      <c r="D122" s="456"/>
      <c r="E122" s="456"/>
      <c r="F122" s="456"/>
      <c r="G122" s="457"/>
      <c r="H122" s="153"/>
      <c r="I122" s="153"/>
      <c r="J122" s="151"/>
      <c r="K122" s="245"/>
      <c r="L122" s="152"/>
      <c r="M122" s="26"/>
      <c r="N122" s="218">
        <f t="shared" si="4"/>
        <v>0</v>
      </c>
      <c r="O122" s="234"/>
      <c r="P122" s="219">
        <f t="shared" si="6"/>
        <v>0</v>
      </c>
      <c r="Q122" s="190"/>
    </row>
    <row r="123" spans="1:17" s="25" customFormat="1" ht="15.75" x14ac:dyDescent="0.2">
      <c r="A123" s="2"/>
      <c r="B123" s="455"/>
      <c r="C123" s="456"/>
      <c r="D123" s="456"/>
      <c r="E123" s="456"/>
      <c r="F123" s="456"/>
      <c r="G123" s="457"/>
      <c r="H123" s="153"/>
      <c r="I123" s="153"/>
      <c r="J123" s="151"/>
      <c r="K123" s="245"/>
      <c r="L123" s="152"/>
      <c r="M123" s="26"/>
      <c r="N123" s="218">
        <f t="shared" si="4"/>
        <v>0</v>
      </c>
      <c r="O123" s="234"/>
      <c r="P123" s="219">
        <f t="shared" si="6"/>
        <v>0</v>
      </c>
      <c r="Q123" s="219"/>
    </row>
    <row r="124" spans="1:17" s="29" customFormat="1" ht="15.75" x14ac:dyDescent="0.2">
      <c r="A124" s="2"/>
      <c r="B124" s="455"/>
      <c r="C124" s="456"/>
      <c r="D124" s="456"/>
      <c r="E124" s="456"/>
      <c r="F124" s="456"/>
      <c r="G124" s="457"/>
      <c r="H124" s="153"/>
      <c r="I124" s="153"/>
      <c r="J124" s="151"/>
      <c r="K124" s="245"/>
      <c r="L124" s="152"/>
      <c r="M124" s="26"/>
      <c r="N124" s="218">
        <f t="shared" si="4"/>
        <v>0</v>
      </c>
      <c r="O124" s="234"/>
      <c r="P124" s="219">
        <f t="shared" si="6"/>
        <v>0</v>
      </c>
      <c r="Q124" s="190"/>
    </row>
    <row r="125" spans="1:17" s="29" customFormat="1" ht="15.75" x14ac:dyDescent="0.2">
      <c r="A125" s="2"/>
      <c r="B125" s="455"/>
      <c r="C125" s="456"/>
      <c r="D125" s="456"/>
      <c r="E125" s="456"/>
      <c r="F125" s="456"/>
      <c r="G125" s="457"/>
      <c r="H125" s="153"/>
      <c r="I125" s="153"/>
      <c r="J125" s="151"/>
      <c r="K125" s="245"/>
      <c r="L125" s="152"/>
      <c r="M125" s="26"/>
      <c r="N125" s="218">
        <f t="shared" si="4"/>
        <v>0</v>
      </c>
      <c r="O125" s="234"/>
      <c r="P125" s="219">
        <f t="shared" si="6"/>
        <v>0</v>
      </c>
      <c r="Q125" s="190"/>
    </row>
    <row r="126" spans="1:17" s="29" customFormat="1" ht="15.75" x14ac:dyDescent="0.2">
      <c r="A126" s="2"/>
      <c r="B126" s="455"/>
      <c r="C126" s="456"/>
      <c r="D126" s="456"/>
      <c r="E126" s="456"/>
      <c r="F126" s="456"/>
      <c r="G126" s="457"/>
      <c r="H126" s="153"/>
      <c r="I126" s="153"/>
      <c r="J126" s="151"/>
      <c r="K126" s="245"/>
      <c r="L126" s="152"/>
      <c r="M126" s="26"/>
      <c r="N126" s="218">
        <f t="shared" si="4"/>
        <v>0</v>
      </c>
      <c r="O126" s="234"/>
      <c r="P126" s="219">
        <f t="shared" si="6"/>
        <v>0</v>
      </c>
      <c r="Q126" s="190"/>
    </row>
    <row r="127" spans="1:17" s="25" customFormat="1" ht="15.75" x14ac:dyDescent="0.2">
      <c r="A127" s="2"/>
      <c r="B127" s="455"/>
      <c r="C127" s="456"/>
      <c r="D127" s="456"/>
      <c r="E127" s="456"/>
      <c r="F127" s="456"/>
      <c r="G127" s="457"/>
      <c r="H127" s="155"/>
      <c r="I127" s="155"/>
      <c r="J127" s="151"/>
      <c r="K127" s="245"/>
      <c r="L127" s="152"/>
      <c r="M127" s="26"/>
      <c r="N127" s="218">
        <f t="shared" si="4"/>
        <v>0</v>
      </c>
      <c r="O127" s="234"/>
      <c r="P127" s="219">
        <f t="shared" si="6"/>
        <v>0</v>
      </c>
      <c r="Q127" s="219"/>
    </row>
    <row r="128" spans="1:17" s="29" customFormat="1" ht="15.75" x14ac:dyDescent="0.2">
      <c r="A128" s="2"/>
      <c r="B128" s="455"/>
      <c r="C128" s="456"/>
      <c r="D128" s="456"/>
      <c r="E128" s="456"/>
      <c r="F128" s="456"/>
      <c r="G128" s="457"/>
      <c r="H128" s="155"/>
      <c r="I128" s="155"/>
      <c r="J128" s="151"/>
      <c r="K128" s="245"/>
      <c r="L128" s="152"/>
      <c r="M128" s="26"/>
      <c r="N128" s="218">
        <f t="shared" si="4"/>
        <v>0</v>
      </c>
      <c r="O128" s="234"/>
      <c r="P128" s="219">
        <f t="shared" si="6"/>
        <v>0</v>
      </c>
      <c r="Q128" s="190"/>
    </row>
    <row r="129" spans="1:18" s="29" customFormat="1" ht="15.75" x14ac:dyDescent="0.2">
      <c r="A129" s="2"/>
      <c r="B129" s="455"/>
      <c r="C129" s="456"/>
      <c r="D129" s="456"/>
      <c r="E129" s="456"/>
      <c r="F129" s="456"/>
      <c r="G129" s="457"/>
      <c r="H129" s="155"/>
      <c r="I129" s="155"/>
      <c r="J129" s="151"/>
      <c r="K129" s="245"/>
      <c r="L129" s="152"/>
      <c r="M129" s="26"/>
      <c r="N129" s="218">
        <f t="shared" si="4"/>
        <v>0</v>
      </c>
      <c r="O129" s="234"/>
      <c r="P129" s="219">
        <f t="shared" si="6"/>
        <v>0</v>
      </c>
      <c r="Q129" s="190"/>
    </row>
    <row r="130" spans="1:18" s="29" customFormat="1" ht="39" customHeight="1" x14ac:dyDescent="0.2">
      <c r="A130" s="18" t="s">
        <v>9</v>
      </c>
      <c r="B130" s="476" t="s">
        <v>10</v>
      </c>
      <c r="C130" s="477"/>
      <c r="D130" s="477"/>
      <c r="E130" s="477"/>
      <c r="F130" s="477"/>
      <c r="G130" s="478"/>
      <c r="H130" s="19"/>
      <c r="I130" s="19"/>
      <c r="J130" s="22">
        <f>SUM(J131:J151)</f>
        <v>0</v>
      </c>
      <c r="K130" s="22"/>
      <c r="L130" s="23"/>
      <c r="M130" s="23"/>
      <c r="N130" s="23"/>
      <c r="O130" s="235"/>
      <c r="P130" s="23"/>
      <c r="Q130" s="23"/>
    </row>
    <row r="131" spans="1:18" s="29" customFormat="1" x14ac:dyDescent="0.2">
      <c r="A131" s="2"/>
      <c r="B131" s="473"/>
      <c r="C131" s="474"/>
      <c r="D131" s="474"/>
      <c r="E131" s="474"/>
      <c r="F131" s="474"/>
      <c r="G131" s="475"/>
      <c r="H131" s="157"/>
      <c r="I131" s="157"/>
      <c r="J131" s="151"/>
      <c r="K131" s="152"/>
      <c r="L131" s="152"/>
      <c r="M131" s="26"/>
      <c r="N131" s="218">
        <f t="shared" si="4"/>
        <v>0</v>
      </c>
      <c r="O131" s="234"/>
      <c r="P131" s="190">
        <f>N131+O131</f>
        <v>0</v>
      </c>
      <c r="Q131" s="190"/>
    </row>
    <row r="132" spans="1:18" s="29" customFormat="1" x14ac:dyDescent="0.2">
      <c r="A132" s="2"/>
      <c r="B132" s="473"/>
      <c r="C132" s="474"/>
      <c r="D132" s="474"/>
      <c r="E132" s="474"/>
      <c r="F132" s="474"/>
      <c r="G132" s="475"/>
      <c r="H132" s="157"/>
      <c r="I132" s="157"/>
      <c r="J132" s="151"/>
      <c r="K132" s="152"/>
      <c r="L132" s="152"/>
      <c r="M132" s="26"/>
      <c r="N132" s="218">
        <f t="shared" si="4"/>
        <v>0</v>
      </c>
      <c r="O132" s="234"/>
      <c r="P132" s="190">
        <f t="shared" ref="P132:P151" si="7">N132+O132</f>
        <v>0</v>
      </c>
      <c r="Q132" s="190"/>
    </row>
    <row r="133" spans="1:18" s="29" customFormat="1" x14ac:dyDescent="0.2">
      <c r="A133" s="2"/>
      <c r="B133" s="473"/>
      <c r="C133" s="474"/>
      <c r="D133" s="474"/>
      <c r="E133" s="474"/>
      <c r="F133" s="474"/>
      <c r="G133" s="475"/>
      <c r="H133" s="157"/>
      <c r="I133" s="157"/>
      <c r="J133" s="151"/>
      <c r="K133" s="152"/>
      <c r="L133" s="152"/>
      <c r="M133" s="26"/>
      <c r="N133" s="218">
        <f t="shared" ref="N133:N151" si="8">IF(M133="Yes",J133,0)</f>
        <v>0</v>
      </c>
      <c r="O133" s="234"/>
      <c r="P133" s="190">
        <f t="shared" si="7"/>
        <v>0</v>
      </c>
      <c r="Q133" s="190"/>
    </row>
    <row r="134" spans="1:18" s="29" customFormat="1" x14ac:dyDescent="0.2">
      <c r="A134" s="2"/>
      <c r="B134" s="455"/>
      <c r="C134" s="456"/>
      <c r="D134" s="456"/>
      <c r="E134" s="456"/>
      <c r="F134" s="456"/>
      <c r="G134" s="457"/>
      <c r="H134" s="155"/>
      <c r="I134" s="155"/>
      <c r="J134" s="151"/>
      <c r="K134" s="152"/>
      <c r="L134" s="152"/>
      <c r="M134" s="26"/>
      <c r="N134" s="218">
        <f t="shared" si="8"/>
        <v>0</v>
      </c>
      <c r="O134" s="234"/>
      <c r="P134" s="190">
        <f t="shared" si="7"/>
        <v>0</v>
      </c>
      <c r="Q134" s="190"/>
    </row>
    <row r="135" spans="1:18" s="29" customFormat="1" x14ac:dyDescent="0.2">
      <c r="A135" s="2"/>
      <c r="B135" s="455"/>
      <c r="C135" s="456"/>
      <c r="D135" s="456"/>
      <c r="E135" s="456"/>
      <c r="F135" s="456"/>
      <c r="G135" s="457"/>
      <c r="H135" s="155"/>
      <c r="I135" s="155"/>
      <c r="J135" s="151"/>
      <c r="K135" s="152"/>
      <c r="L135" s="152"/>
      <c r="M135" s="26"/>
      <c r="N135" s="218">
        <f t="shared" si="8"/>
        <v>0</v>
      </c>
      <c r="O135" s="234"/>
      <c r="P135" s="190">
        <f t="shared" si="7"/>
        <v>0</v>
      </c>
      <c r="Q135" s="190"/>
    </row>
    <row r="136" spans="1:18" s="28" customFormat="1" ht="15.75" x14ac:dyDescent="0.2">
      <c r="A136" s="2"/>
      <c r="B136" s="455"/>
      <c r="C136" s="456"/>
      <c r="D136" s="456"/>
      <c r="E136" s="456"/>
      <c r="F136" s="456"/>
      <c r="G136" s="457"/>
      <c r="H136" s="155"/>
      <c r="I136" s="155"/>
      <c r="J136" s="151"/>
      <c r="K136" s="152"/>
      <c r="L136" s="152"/>
      <c r="M136" s="26"/>
      <c r="N136" s="218">
        <f t="shared" si="8"/>
        <v>0</v>
      </c>
      <c r="O136" s="234"/>
      <c r="P136" s="190">
        <f t="shared" si="7"/>
        <v>0</v>
      </c>
      <c r="Q136" s="219"/>
    </row>
    <row r="137" spans="1:18" s="37" customFormat="1" ht="15.75" x14ac:dyDescent="0.2">
      <c r="A137" s="2"/>
      <c r="B137" s="455"/>
      <c r="C137" s="456"/>
      <c r="D137" s="456"/>
      <c r="E137" s="456"/>
      <c r="F137" s="456"/>
      <c r="G137" s="457"/>
      <c r="H137" s="155"/>
      <c r="I137" s="155"/>
      <c r="J137" s="151"/>
      <c r="K137" s="152"/>
      <c r="L137" s="152"/>
      <c r="M137" s="26"/>
      <c r="N137" s="218">
        <f t="shared" si="8"/>
        <v>0</v>
      </c>
      <c r="O137" s="234"/>
      <c r="P137" s="190">
        <f t="shared" si="7"/>
        <v>0</v>
      </c>
      <c r="Q137" s="219"/>
    </row>
    <row r="138" spans="1:18" s="29" customFormat="1" x14ac:dyDescent="0.2">
      <c r="A138" s="2"/>
      <c r="B138" s="455"/>
      <c r="C138" s="456"/>
      <c r="D138" s="456"/>
      <c r="E138" s="456"/>
      <c r="F138" s="456"/>
      <c r="G138" s="457"/>
      <c r="H138" s="155"/>
      <c r="I138" s="155"/>
      <c r="J138" s="151"/>
      <c r="K138" s="152"/>
      <c r="L138" s="152"/>
      <c r="M138" s="26"/>
      <c r="N138" s="218">
        <f t="shared" si="8"/>
        <v>0</v>
      </c>
      <c r="O138" s="234"/>
      <c r="P138" s="190">
        <f t="shared" si="7"/>
        <v>0</v>
      </c>
      <c r="Q138" s="190"/>
    </row>
    <row r="139" spans="1:18" s="29" customFormat="1" x14ac:dyDescent="0.2">
      <c r="A139" s="2"/>
      <c r="B139" s="455"/>
      <c r="C139" s="456"/>
      <c r="D139" s="456"/>
      <c r="E139" s="456"/>
      <c r="F139" s="456"/>
      <c r="G139" s="457"/>
      <c r="H139" s="155"/>
      <c r="I139" s="155"/>
      <c r="J139" s="151"/>
      <c r="K139" s="152"/>
      <c r="L139" s="152"/>
      <c r="M139" s="26"/>
      <c r="N139" s="218">
        <f t="shared" si="8"/>
        <v>0</v>
      </c>
      <c r="O139" s="234"/>
      <c r="P139" s="190">
        <f t="shared" si="7"/>
        <v>0</v>
      </c>
      <c r="Q139" s="190"/>
    </row>
    <row r="140" spans="1:18" s="28" customFormat="1" ht="15.75" x14ac:dyDescent="0.2">
      <c r="A140" s="2"/>
      <c r="B140" s="455"/>
      <c r="C140" s="456"/>
      <c r="D140" s="456"/>
      <c r="E140" s="456"/>
      <c r="F140" s="456"/>
      <c r="G140" s="457"/>
      <c r="H140" s="155"/>
      <c r="I140" s="155"/>
      <c r="J140" s="151"/>
      <c r="K140" s="152"/>
      <c r="L140" s="152"/>
      <c r="M140" s="26"/>
      <c r="N140" s="218">
        <f t="shared" si="8"/>
        <v>0</v>
      </c>
      <c r="O140" s="234"/>
      <c r="P140" s="190">
        <f t="shared" si="7"/>
        <v>0</v>
      </c>
      <c r="Q140" s="219"/>
    </row>
    <row r="141" spans="1:18" s="37" customFormat="1" ht="15.75" x14ac:dyDescent="0.2">
      <c r="A141" s="2"/>
      <c r="B141" s="455"/>
      <c r="C141" s="456"/>
      <c r="D141" s="456"/>
      <c r="E141" s="456"/>
      <c r="F141" s="456"/>
      <c r="G141" s="457"/>
      <c r="H141" s="155"/>
      <c r="I141" s="155"/>
      <c r="J141" s="151"/>
      <c r="K141" s="152"/>
      <c r="L141" s="152"/>
      <c r="M141" s="26"/>
      <c r="N141" s="218">
        <f t="shared" si="8"/>
        <v>0</v>
      </c>
      <c r="O141" s="234"/>
      <c r="P141" s="190">
        <f t="shared" si="7"/>
        <v>0</v>
      </c>
      <c r="Q141" s="219"/>
    </row>
    <row r="142" spans="1:18" s="13" customFormat="1" ht="18" x14ac:dyDescent="0.2">
      <c r="A142" s="2"/>
      <c r="B142" s="455"/>
      <c r="C142" s="456"/>
      <c r="D142" s="456"/>
      <c r="E142" s="456"/>
      <c r="F142" s="456"/>
      <c r="G142" s="457"/>
      <c r="H142" s="155"/>
      <c r="I142" s="155"/>
      <c r="J142" s="151"/>
      <c r="K142" s="152"/>
      <c r="L142" s="152"/>
      <c r="M142" s="26"/>
      <c r="N142" s="218">
        <f t="shared" si="8"/>
        <v>0</v>
      </c>
      <c r="O142" s="234"/>
      <c r="P142" s="190">
        <f t="shared" si="7"/>
        <v>0</v>
      </c>
      <c r="Q142" s="223"/>
      <c r="R142" s="14"/>
    </row>
    <row r="143" spans="1:18" s="13" customFormat="1" ht="18" x14ac:dyDescent="0.2">
      <c r="A143" s="2"/>
      <c r="B143" s="455"/>
      <c r="C143" s="456"/>
      <c r="D143" s="456"/>
      <c r="E143" s="456"/>
      <c r="F143" s="456"/>
      <c r="G143" s="457"/>
      <c r="H143" s="155"/>
      <c r="I143" s="155"/>
      <c r="J143" s="151"/>
      <c r="K143" s="152"/>
      <c r="L143" s="152"/>
      <c r="M143" s="26"/>
      <c r="N143" s="218">
        <f t="shared" si="8"/>
        <v>0</v>
      </c>
      <c r="O143" s="234"/>
      <c r="P143" s="190">
        <f t="shared" si="7"/>
        <v>0</v>
      </c>
      <c r="Q143" s="223"/>
      <c r="R143" s="14"/>
    </row>
    <row r="144" spans="1:18" x14ac:dyDescent="0.2">
      <c r="A144" s="2"/>
      <c r="B144" s="455"/>
      <c r="C144" s="456"/>
      <c r="D144" s="456"/>
      <c r="E144" s="456"/>
      <c r="F144" s="456"/>
      <c r="G144" s="457"/>
      <c r="H144" s="155"/>
      <c r="I144" s="155"/>
      <c r="J144" s="151"/>
      <c r="K144" s="152"/>
      <c r="L144" s="152"/>
      <c r="M144" s="26"/>
      <c r="N144" s="218">
        <f t="shared" si="8"/>
        <v>0</v>
      </c>
      <c r="O144" s="234"/>
      <c r="P144" s="190">
        <f t="shared" si="7"/>
        <v>0</v>
      </c>
      <c r="Q144" s="224"/>
    </row>
    <row r="145" spans="1:17" x14ac:dyDescent="0.2">
      <c r="A145" s="2"/>
      <c r="B145" s="455"/>
      <c r="C145" s="456"/>
      <c r="D145" s="456"/>
      <c r="E145" s="456"/>
      <c r="F145" s="456"/>
      <c r="G145" s="457"/>
      <c r="H145" s="155"/>
      <c r="I145" s="155"/>
      <c r="J145" s="151"/>
      <c r="K145" s="152"/>
      <c r="L145" s="152"/>
      <c r="M145" s="26"/>
      <c r="N145" s="218">
        <f t="shared" si="8"/>
        <v>0</v>
      </c>
      <c r="O145" s="234"/>
      <c r="P145" s="190">
        <f t="shared" si="7"/>
        <v>0</v>
      </c>
      <c r="Q145" s="224"/>
    </row>
    <row r="146" spans="1:17" x14ac:dyDescent="0.2">
      <c r="A146" s="2"/>
      <c r="B146" s="455"/>
      <c r="C146" s="456"/>
      <c r="D146" s="456"/>
      <c r="E146" s="456"/>
      <c r="F146" s="456"/>
      <c r="G146" s="457"/>
      <c r="H146" s="155"/>
      <c r="I146" s="155"/>
      <c r="J146" s="151"/>
      <c r="K146" s="152"/>
      <c r="L146" s="152"/>
      <c r="M146" s="26"/>
      <c r="N146" s="218">
        <f t="shared" si="8"/>
        <v>0</v>
      </c>
      <c r="O146" s="234"/>
      <c r="P146" s="190">
        <f t="shared" si="7"/>
        <v>0</v>
      </c>
      <c r="Q146" s="224"/>
    </row>
    <row r="147" spans="1:17" x14ac:dyDescent="0.2">
      <c r="A147" s="2"/>
      <c r="B147" s="455"/>
      <c r="C147" s="456"/>
      <c r="D147" s="456"/>
      <c r="E147" s="456"/>
      <c r="F147" s="456"/>
      <c r="G147" s="457"/>
      <c r="H147" s="155"/>
      <c r="I147" s="155"/>
      <c r="J147" s="151"/>
      <c r="K147" s="152"/>
      <c r="L147" s="152"/>
      <c r="M147" s="26"/>
      <c r="N147" s="218">
        <f t="shared" si="8"/>
        <v>0</v>
      </c>
      <c r="O147" s="234"/>
      <c r="P147" s="190">
        <f t="shared" si="7"/>
        <v>0</v>
      </c>
      <c r="Q147" s="224"/>
    </row>
    <row r="148" spans="1:17" x14ac:dyDescent="0.2">
      <c r="A148" s="2"/>
      <c r="B148" s="455"/>
      <c r="C148" s="456"/>
      <c r="D148" s="456"/>
      <c r="E148" s="456"/>
      <c r="F148" s="456"/>
      <c r="G148" s="457"/>
      <c r="H148" s="155"/>
      <c r="I148" s="155"/>
      <c r="J148" s="151"/>
      <c r="K148" s="152"/>
      <c r="L148" s="152"/>
      <c r="M148" s="26"/>
      <c r="N148" s="218">
        <f t="shared" si="8"/>
        <v>0</v>
      </c>
      <c r="O148" s="234"/>
      <c r="P148" s="190">
        <f t="shared" si="7"/>
        <v>0</v>
      </c>
      <c r="Q148" s="224"/>
    </row>
    <row r="149" spans="1:17" x14ac:dyDescent="0.2">
      <c r="A149" s="2"/>
      <c r="B149" s="455"/>
      <c r="C149" s="456"/>
      <c r="D149" s="456"/>
      <c r="E149" s="456"/>
      <c r="F149" s="456"/>
      <c r="G149" s="457"/>
      <c r="H149" s="155"/>
      <c r="I149" s="155"/>
      <c r="J149" s="151"/>
      <c r="K149" s="152"/>
      <c r="L149" s="152"/>
      <c r="M149" s="26"/>
      <c r="N149" s="218">
        <f t="shared" si="8"/>
        <v>0</v>
      </c>
      <c r="O149" s="234"/>
      <c r="P149" s="190">
        <f t="shared" si="7"/>
        <v>0</v>
      </c>
      <c r="Q149" s="224"/>
    </row>
    <row r="150" spans="1:17" x14ac:dyDescent="0.2">
      <c r="A150" s="2"/>
      <c r="B150" s="455"/>
      <c r="C150" s="456"/>
      <c r="D150" s="456"/>
      <c r="E150" s="456"/>
      <c r="F150" s="456"/>
      <c r="G150" s="457"/>
      <c r="H150" s="155"/>
      <c r="I150" s="155"/>
      <c r="J150" s="151"/>
      <c r="K150" s="152"/>
      <c r="L150" s="152"/>
      <c r="M150" s="26"/>
      <c r="N150" s="218">
        <f t="shared" si="8"/>
        <v>0</v>
      </c>
      <c r="O150" s="234"/>
      <c r="P150" s="190">
        <f t="shared" si="7"/>
        <v>0</v>
      </c>
      <c r="Q150" s="224"/>
    </row>
    <row r="151" spans="1:17" x14ac:dyDescent="0.2">
      <c r="A151" s="2"/>
      <c r="B151" s="455"/>
      <c r="C151" s="456"/>
      <c r="D151" s="456"/>
      <c r="E151" s="456"/>
      <c r="F151" s="456"/>
      <c r="G151" s="457"/>
      <c r="H151" s="155"/>
      <c r="I151" s="155"/>
      <c r="J151" s="151"/>
      <c r="K151" s="152"/>
      <c r="L151" s="152"/>
      <c r="M151" s="26"/>
      <c r="N151" s="218">
        <f t="shared" si="8"/>
        <v>0</v>
      </c>
      <c r="O151" s="234"/>
      <c r="P151" s="190">
        <f t="shared" si="7"/>
        <v>0</v>
      </c>
      <c r="Q151" s="224"/>
    </row>
    <row r="152" spans="1:17" ht="39" customHeight="1" x14ac:dyDescent="0.2">
      <c r="A152" s="11"/>
      <c r="B152" s="504" t="s">
        <v>1</v>
      </c>
      <c r="C152" s="505"/>
      <c r="D152" s="505"/>
      <c r="E152" s="505"/>
      <c r="F152" s="505"/>
      <c r="G152" s="505"/>
      <c r="H152" s="505"/>
      <c r="I152" s="79"/>
      <c r="J152" s="22">
        <f>J8+J35+J56+J87</f>
        <v>0</v>
      </c>
      <c r="K152" s="22"/>
      <c r="L152" s="22"/>
      <c r="M152" s="22"/>
      <c r="N152" s="22"/>
      <c r="O152" s="22"/>
      <c r="P152" s="22">
        <f>SUM(P8+P35+P56+P87)</f>
        <v>0</v>
      </c>
      <c r="Q152" s="22"/>
    </row>
    <row r="153" spans="1:17" ht="39" customHeight="1" x14ac:dyDescent="0.2">
      <c r="A153" s="31">
        <v>5</v>
      </c>
      <c r="B153" s="479" t="s">
        <v>150</v>
      </c>
      <c r="C153" s="480"/>
      <c r="D153" s="480"/>
      <c r="E153" s="480"/>
      <c r="F153" s="480"/>
      <c r="G153" s="481"/>
      <c r="H153" s="36"/>
      <c r="I153" s="36"/>
      <c r="J153" s="33">
        <f>J154</f>
        <v>0</v>
      </c>
      <c r="K153" s="33"/>
      <c r="L153" s="34"/>
      <c r="M153" s="226"/>
      <c r="N153" s="188">
        <f>IF(M153="Yes",J153,0)</f>
        <v>0</v>
      </c>
      <c r="O153" s="234"/>
      <c r="P153" s="225">
        <f>N153+O153</f>
        <v>0</v>
      </c>
      <c r="Q153" s="228"/>
    </row>
    <row r="154" spans="1:17" ht="64.5" customHeight="1" x14ac:dyDescent="0.2">
      <c r="A154" s="2"/>
      <c r="B154" s="518" t="s">
        <v>136</v>
      </c>
      <c r="C154" s="519"/>
      <c r="D154" s="519"/>
      <c r="E154" s="519"/>
      <c r="F154" s="519"/>
      <c r="G154" s="519"/>
      <c r="H154" s="158"/>
      <c r="I154" s="158"/>
      <c r="J154" s="151"/>
      <c r="K154" s="159"/>
      <c r="L154" s="160"/>
      <c r="M154" s="160"/>
      <c r="N154" s="160"/>
      <c r="O154" s="160"/>
      <c r="P154" s="160"/>
      <c r="Q154" s="160"/>
    </row>
    <row r="155" spans="1:17" ht="23.25" x14ac:dyDescent="0.2">
      <c r="A155" s="11"/>
      <c r="B155" s="502" t="s">
        <v>0</v>
      </c>
      <c r="C155" s="503"/>
      <c r="D155" s="503"/>
      <c r="E155" s="503"/>
      <c r="F155" s="503"/>
      <c r="G155" s="503"/>
      <c r="H155" s="503"/>
      <c r="I155" s="503"/>
      <c r="J155" s="12">
        <f>J152+J153</f>
        <v>0</v>
      </c>
      <c r="K155" s="12"/>
      <c r="L155" s="10"/>
      <c r="M155" s="22"/>
      <c r="N155" s="22"/>
      <c r="O155" s="22"/>
      <c r="P155" s="22">
        <f>P152+P153</f>
        <v>0</v>
      </c>
      <c r="Q155" s="22"/>
    </row>
    <row r="156" spans="1:17" s="4" customFormat="1" ht="23.25" x14ac:dyDescent="0.2">
      <c r="A156" s="69"/>
      <c r="B156" s="70"/>
      <c r="C156" s="70"/>
      <c r="D156" s="70"/>
      <c r="E156" s="70"/>
      <c r="F156" s="70"/>
      <c r="G156" s="70"/>
      <c r="H156" s="70"/>
      <c r="I156" s="70"/>
      <c r="J156"/>
      <c r="K156"/>
      <c r="L156"/>
      <c r="M156"/>
    </row>
    <row r="157" spans="1:17" ht="18" x14ac:dyDescent="0.25">
      <c r="A157" s="60"/>
      <c r="B157" s="65"/>
      <c r="C157" s="61"/>
      <c r="D157" s="61"/>
      <c r="E157" s="61"/>
      <c r="F157" s="62"/>
      <c r="G157" s="61"/>
      <c r="H157" s="61"/>
      <c r="I157" s="61"/>
      <c r="J157"/>
      <c r="K157"/>
      <c r="L157"/>
      <c r="M157"/>
    </row>
    <row r="158" spans="1:17" ht="22.5" x14ac:dyDescent="0.3">
      <c r="A158" s="64"/>
      <c r="C158" s="65"/>
      <c r="D158" s="66"/>
      <c r="E158" s="515"/>
      <c r="F158" s="515"/>
      <c r="G158" s="515"/>
      <c r="H158" s="515"/>
      <c r="I158" s="515"/>
      <c r="J158"/>
      <c r="K158"/>
      <c r="L158"/>
      <c r="M158"/>
    </row>
    <row r="159" spans="1:17" customFormat="1" ht="30" customHeight="1" x14ac:dyDescent="0.2">
      <c r="A159" s="370" t="s">
        <v>91</v>
      </c>
      <c r="B159" s="513"/>
      <c r="C159" s="513"/>
      <c r="D159" s="513"/>
      <c r="E159" s="513"/>
      <c r="F159" s="513"/>
      <c r="G159" s="514"/>
    </row>
    <row r="160" spans="1:17" s="45" customFormat="1" ht="18.75" thickBot="1" x14ac:dyDescent="0.25">
      <c r="A160" s="43"/>
      <c r="B160" s="44"/>
      <c r="C160" s="44"/>
      <c r="D160" s="44"/>
      <c r="E160" s="44"/>
      <c r="F160" s="44"/>
      <c r="G160" s="44"/>
      <c r="I160" s="46"/>
    </row>
    <row r="161" spans="1:13" s="42" customFormat="1" ht="52.5" customHeight="1" thickBot="1" x14ac:dyDescent="0.25">
      <c r="A161" s="77"/>
      <c r="B161" s="302" t="s">
        <v>83</v>
      </c>
      <c r="C161" s="510"/>
      <c r="D161" s="511"/>
      <c r="E161" s="511"/>
      <c r="F161" s="511"/>
      <c r="G161" s="512"/>
    </row>
    <row r="162" spans="1:13" s="42" customFormat="1" ht="18.75" thickBot="1" x14ac:dyDescent="0.25">
      <c r="A162" s="80"/>
      <c r="B162" s="49"/>
      <c r="C162" s="50"/>
      <c r="D162" s="51"/>
      <c r="E162" s="47"/>
      <c r="F162" s="47"/>
      <c r="G162" s="47"/>
    </row>
    <row r="163" spans="1:13" s="42" customFormat="1" ht="54.75" customHeight="1" thickBot="1" x14ac:dyDescent="0.25">
      <c r="A163" s="80"/>
      <c r="B163" s="52" t="s">
        <v>84</v>
      </c>
      <c r="C163" s="510"/>
      <c r="D163" s="511"/>
      <c r="E163" s="511"/>
      <c r="F163" s="511"/>
      <c r="G163" s="512"/>
    </row>
    <row r="164" spans="1:13" s="42" customFormat="1" ht="16.5" thickBot="1" x14ac:dyDescent="0.25">
      <c r="A164" s="80"/>
      <c r="B164" s="53"/>
      <c r="C164" s="54"/>
      <c r="D164" s="55"/>
      <c r="E164" s="56"/>
      <c r="F164" s="56"/>
      <c r="G164" s="56"/>
    </row>
    <row r="165" spans="1:13" s="42" customFormat="1" ht="53.25" customHeight="1" thickBot="1" x14ac:dyDescent="0.25">
      <c r="A165" s="80"/>
      <c r="B165" s="52" t="s">
        <v>85</v>
      </c>
      <c r="C165" s="510"/>
      <c r="D165" s="511"/>
      <c r="E165" s="511"/>
      <c r="F165" s="511"/>
      <c r="G165" s="512"/>
    </row>
    <row r="166" spans="1:13" s="42" customFormat="1" ht="16.5" thickBot="1" x14ac:dyDescent="0.25">
      <c r="A166" s="80"/>
      <c r="B166" s="53"/>
      <c r="C166" s="54"/>
      <c r="D166" s="55"/>
      <c r="E166" s="56"/>
      <c r="F166" s="56"/>
      <c r="G166" s="56"/>
    </row>
    <row r="167" spans="1:13" s="42" customFormat="1" ht="52.5" customHeight="1" thickBot="1" x14ac:dyDescent="0.25">
      <c r="A167" s="80"/>
      <c r="B167" s="52" t="s">
        <v>86</v>
      </c>
      <c r="C167" s="510"/>
      <c r="D167" s="511"/>
      <c r="E167" s="511"/>
      <c r="F167" s="511"/>
      <c r="G167" s="512"/>
    </row>
    <row r="168" spans="1:13" s="42" customFormat="1" ht="16.5" thickBot="1" x14ac:dyDescent="0.25">
      <c r="A168" s="80"/>
      <c r="B168" s="53"/>
      <c r="C168" s="54"/>
      <c r="D168" s="55"/>
      <c r="E168" s="56"/>
      <c r="F168" s="56"/>
      <c r="G168" s="56"/>
    </row>
    <row r="169" spans="1:13" s="42" customFormat="1" ht="52.5" customHeight="1" thickBot="1" x14ac:dyDescent="0.25">
      <c r="A169" s="80"/>
      <c r="B169" s="52" t="s">
        <v>87</v>
      </c>
      <c r="C169" s="510"/>
      <c r="D169" s="511"/>
      <c r="E169" s="511"/>
      <c r="F169" s="511"/>
      <c r="G169" s="512"/>
    </row>
    <row r="170" spans="1:13" s="42" customFormat="1" ht="18.75" thickBot="1" x14ac:dyDescent="0.25">
      <c r="A170" s="81"/>
      <c r="B170" s="49"/>
      <c r="C170" s="50"/>
      <c r="D170" s="57"/>
      <c r="E170" s="47"/>
      <c r="F170" s="47"/>
      <c r="G170" s="47"/>
    </row>
    <row r="171" spans="1:13" s="4" customFormat="1" ht="35.25" thickBot="1" x14ac:dyDescent="0.25">
      <c r="A171" s="69"/>
      <c r="B171" s="48" t="s">
        <v>141</v>
      </c>
      <c r="C171" s="517">
        <f>C161+C163+C165+C167+C169</f>
        <v>0</v>
      </c>
      <c r="D171" s="517"/>
      <c r="E171" s="517"/>
      <c r="F171" s="517"/>
      <c r="G171" s="517"/>
      <c r="H171" s="42"/>
      <c r="I171" s="42"/>
      <c r="J171" s="42"/>
      <c r="K171" s="42"/>
    </row>
    <row r="172" spans="1:13" ht="18" x14ac:dyDescent="0.25">
      <c r="A172" s="68"/>
      <c r="B172" s="174"/>
      <c r="C172" s="175"/>
      <c r="D172" s="175"/>
      <c r="E172" s="176"/>
      <c r="F172" s="176"/>
      <c r="G172" s="176"/>
      <c r="H172" s="176"/>
      <c r="I172" s="176"/>
      <c r="J172" s="62"/>
      <c r="K172" s="62"/>
      <c r="L172" s="62"/>
    </row>
    <row r="173" spans="1:13" ht="18" x14ac:dyDescent="0.25">
      <c r="A173" s="60"/>
      <c r="B173" s="65" t="s">
        <v>68</v>
      </c>
      <c r="C173" s="61"/>
      <c r="D173" s="61"/>
      <c r="E173" s="61"/>
      <c r="F173" s="62"/>
      <c r="G173" s="61"/>
      <c r="H173" s="61"/>
      <c r="I173" s="61"/>
      <c r="J173" s="62"/>
      <c r="K173" s="62"/>
      <c r="L173" s="62"/>
      <c r="M173" s="73"/>
    </row>
    <row r="174" spans="1:13" ht="22.5" x14ac:dyDescent="0.3">
      <c r="A174" s="64"/>
      <c r="C174" s="65"/>
      <c r="D174" s="66" t="s">
        <v>69</v>
      </c>
      <c r="E174" s="515" t="s">
        <v>70</v>
      </c>
      <c r="F174" s="515"/>
      <c r="G174" s="515"/>
      <c r="H174" s="515"/>
      <c r="I174" s="515"/>
      <c r="J174" s="62"/>
      <c r="K174" s="62"/>
      <c r="L174" s="62"/>
      <c r="M174" s="73"/>
    </row>
    <row r="175" spans="1:13" ht="18" x14ac:dyDescent="0.25">
      <c r="A175" s="60"/>
      <c r="B175" s="67"/>
      <c r="C175" s="67"/>
      <c r="D175" s="67"/>
      <c r="E175" s="67"/>
      <c r="F175" s="67"/>
      <c r="G175" s="67"/>
      <c r="H175" s="67"/>
      <c r="I175" s="67"/>
      <c r="J175" s="62"/>
      <c r="K175" s="62"/>
      <c r="L175" s="62"/>
    </row>
    <row r="176" spans="1:13" ht="18" x14ac:dyDescent="0.25">
      <c r="A176" s="68"/>
      <c r="B176" s="506" t="s">
        <v>71</v>
      </c>
      <c r="C176" s="507" t="s">
        <v>72</v>
      </c>
      <c r="D176" s="507"/>
      <c r="E176" s="508"/>
      <c r="F176" s="508"/>
      <c r="G176" s="508"/>
      <c r="H176" s="508"/>
      <c r="I176" s="508"/>
      <c r="J176" s="509"/>
      <c r="K176" s="509"/>
      <c r="L176" s="62"/>
    </row>
    <row r="177" spans="1:12" ht="18" x14ac:dyDescent="0.25">
      <c r="A177" s="68"/>
      <c r="B177" s="506"/>
      <c r="C177" s="507"/>
      <c r="D177" s="507"/>
      <c r="E177" s="508"/>
      <c r="F177" s="508"/>
      <c r="G177" s="508"/>
      <c r="H177" s="508"/>
      <c r="I177" s="508"/>
      <c r="J177" s="509"/>
      <c r="K177" s="509"/>
      <c r="L177" s="62"/>
    </row>
    <row r="178" spans="1:12" ht="18" x14ac:dyDescent="0.25">
      <c r="A178" s="68"/>
      <c r="B178" s="506"/>
      <c r="C178" s="507"/>
      <c r="D178" s="507"/>
      <c r="E178" s="508"/>
      <c r="F178" s="508"/>
      <c r="G178" s="508"/>
      <c r="H178" s="508"/>
      <c r="I178" s="508"/>
      <c r="J178" s="509"/>
      <c r="K178" s="509"/>
      <c r="L178" s="62"/>
    </row>
    <row r="179" spans="1:12" ht="18" x14ac:dyDescent="0.25">
      <c r="A179" s="68"/>
      <c r="B179" s="65" t="s">
        <v>75</v>
      </c>
      <c r="C179" s="65"/>
      <c r="D179" s="175"/>
      <c r="E179" s="176"/>
      <c r="F179" s="176"/>
      <c r="G179" s="176"/>
      <c r="H179" s="176"/>
      <c r="I179" s="176"/>
      <c r="J179" s="62"/>
      <c r="K179" s="62"/>
      <c r="L179" s="62"/>
    </row>
    <row r="180" spans="1:12" ht="22.5" x14ac:dyDescent="0.3">
      <c r="A180" s="64"/>
      <c r="D180" s="66" t="s">
        <v>69</v>
      </c>
      <c r="E180" s="515" t="s">
        <v>73</v>
      </c>
      <c r="F180" s="515"/>
      <c r="G180" s="515"/>
      <c r="H180" s="515"/>
      <c r="I180" s="515"/>
      <c r="J180" s="62"/>
      <c r="K180" s="62"/>
      <c r="L180" s="62"/>
    </row>
    <row r="181" spans="1:12" ht="18.75" x14ac:dyDescent="0.25">
      <c r="A181" s="60"/>
      <c r="B181" s="67"/>
      <c r="C181" s="67"/>
      <c r="D181" s="67"/>
      <c r="E181" s="516" t="s">
        <v>74</v>
      </c>
      <c r="F181" s="516"/>
      <c r="G181" s="516"/>
      <c r="H181" s="516"/>
      <c r="I181" s="516"/>
      <c r="J181" s="62"/>
      <c r="K181" s="62"/>
      <c r="L181" s="62"/>
    </row>
    <row r="182" spans="1:12" ht="18" x14ac:dyDescent="0.25">
      <c r="A182" s="68"/>
      <c r="L182" s="62"/>
    </row>
    <row r="183" spans="1:12" ht="18" x14ac:dyDescent="0.25">
      <c r="A183" s="68"/>
      <c r="B183" s="506" t="s">
        <v>71</v>
      </c>
      <c r="C183" s="507" t="s">
        <v>132</v>
      </c>
      <c r="D183" s="507"/>
      <c r="E183" s="508"/>
      <c r="F183" s="508"/>
      <c r="G183" s="508"/>
      <c r="H183" s="508"/>
      <c r="I183" s="508"/>
      <c r="J183" s="509"/>
      <c r="K183" s="509"/>
      <c r="L183" s="62"/>
    </row>
    <row r="184" spans="1:12" x14ac:dyDescent="0.2">
      <c r="B184" s="506"/>
      <c r="C184" s="507"/>
      <c r="D184" s="507"/>
      <c r="E184" s="508"/>
      <c r="F184" s="508"/>
      <c r="G184" s="508"/>
      <c r="H184" s="508"/>
      <c r="I184" s="508"/>
      <c r="J184" s="509"/>
      <c r="K184" s="509"/>
    </row>
    <row r="185" spans="1:12" x14ac:dyDescent="0.2">
      <c r="B185" s="506"/>
      <c r="C185" s="507"/>
      <c r="D185" s="507"/>
      <c r="E185" s="508"/>
      <c r="F185" s="508"/>
      <c r="G185" s="508"/>
      <c r="H185" s="508"/>
      <c r="I185" s="508"/>
      <c r="J185" s="509"/>
      <c r="K185" s="509"/>
    </row>
  </sheetData>
  <sheetProtection algorithmName="SHA-512" hashValue="T4f2kVwFxdLtAlAwUjPCysybBnrUJNjH4fAGZFjbSmqy6YBpUL6daTgktJ+p1Pf8iBd9rtNl2GU0F7k+96oyqg==" saltValue="ym35F22jkfpwYuK7awnyRA==" spinCount="100000" sheet="1" formatCells="0" insertRows="0" deleteRows="0"/>
  <protectedRanges>
    <protectedRange sqref="R104:XFD105 R111:XFD113 R124:XFD126 R120:XFD122 R128:XFD135 L154 R108:XFD109 R89:XFD92 R98:XFD102 R94:XFD96 A114:I129 R115:XFD117 R138:XFD139 A131:I151 A154 K131:L151 L110:L129 H154:I154" name="Plage3"/>
    <protectedRange sqref="A57:I86 R50:XFD62 R75:XFD78 R42:XFD48 R88:XFD90 R14:XFD16 R19:XFD21 R67:XFD67 R69:XFD73 R80:XFD82 R85:XFD86 R27:XFD29 R32:XFD40 A36:I55 A89:I108 A119:I120 A110:I115 L89:L108 L57:L86 L36:L55 R9:XFD11 L10:L34 R23:XFD25 A10:I34" name="Plage2"/>
    <protectedRange sqref="J154:K154 J89:J108 J131:J151 J10:J34 J36:K55 J57:K86 J110:K129" name="Plage2_1"/>
    <protectedRange sqref="O104:O105 O111:O113 O124:O126 O120:O122 O109:Q109 O89:Q89 O98:O102 O94:O96 O115:O117 O138:O139 M131:M151 M114:M129 O130:Q131 Q104:Q105 O108 Q108 O90:O92 Q90:Q92 Q98:Q102 Q94:Q96 P90:P108 Q111:Q113 Q124:Q126 Q120:Q122 Q115:Q117 O128:O129 Q128:Q129 Q138:Q139 O132:O135 Q132:Q135 P132:P151" name="Plage3_1"/>
    <protectedRange sqref="O50:O55 O75:O78 O42:O48 O14:O16 O19:O21 O67 O69:O73 O80:O82 O85:O86 O27:O29 M110:M115 M119:M120 M89:M108 M57:M86 M36:M55 O23:O25 O32:O34 O36:Q36 P35:Q35 O57:Q57 P56:Q56 O88:Q89 O9:Q10 Q14:Q16 Q19:Q21 Q27:Q29 O11 Q11 Q32:Q34 Q50:Q55 Q42:Q48 O37:O40 Q37:Q40 P37:P55 Q75:Q78 Q67 Q69:Q73 Q80:Q82 Q85:Q86 O58:O62 Q58:Q62 P58:P86 O90 Q90 P90:P108 P11:P34 Q23:Q25 M10:M34" name="Plage2_2"/>
    <protectedRange sqref="M153:M154" name="Plage3_1_1"/>
    <protectedRange sqref="B154:G154" name="Plage3_2"/>
  </protectedRanges>
  <dataConsolidate link="1"/>
  <mergeCells count="178">
    <mergeCell ref="Q5:Q7"/>
    <mergeCell ref="B14:G14"/>
    <mergeCell ref="B15:G15"/>
    <mergeCell ref="B16:G16"/>
    <mergeCell ref="C169:G169"/>
    <mergeCell ref="C171:G171"/>
    <mergeCell ref="E174:I174"/>
    <mergeCell ref="B176:B178"/>
    <mergeCell ref="C176:K178"/>
    <mergeCell ref="B17:G17"/>
    <mergeCell ref="B18:G18"/>
    <mergeCell ref="B19:G19"/>
    <mergeCell ref="B9:G9"/>
    <mergeCell ref="B10:G10"/>
    <mergeCell ref="B11:G11"/>
    <mergeCell ref="B12:G12"/>
    <mergeCell ref="B13:G13"/>
    <mergeCell ref="B26:G26"/>
    <mergeCell ref="B27:G27"/>
    <mergeCell ref="B28:G28"/>
    <mergeCell ref="B29:G29"/>
    <mergeCell ref="B30:G30"/>
    <mergeCell ref="B31:G31"/>
    <mergeCell ref="B8:G8"/>
    <mergeCell ref="E180:I180"/>
    <mergeCell ref="E181:I181"/>
    <mergeCell ref="B183:B185"/>
    <mergeCell ref="C183:K185"/>
    <mergeCell ref="M5:M7"/>
    <mergeCell ref="N5:N7"/>
    <mergeCell ref="O5:O7"/>
    <mergeCell ref="P5:P7"/>
    <mergeCell ref="A1:L1"/>
    <mergeCell ref="A2:F2"/>
    <mergeCell ref="G2:L2"/>
    <mergeCell ref="A3:F3"/>
    <mergeCell ref="G3:L3"/>
    <mergeCell ref="A4:F4"/>
    <mergeCell ref="H5:H7"/>
    <mergeCell ref="I5:I7"/>
    <mergeCell ref="J5:J6"/>
    <mergeCell ref="K5:K6"/>
    <mergeCell ref="L5:L7"/>
    <mergeCell ref="B20:G20"/>
    <mergeCell ref="B21:G21"/>
    <mergeCell ref="B22:G22"/>
    <mergeCell ref="B23:G23"/>
    <mergeCell ref="B24:G24"/>
    <mergeCell ref="B38:G38"/>
    <mergeCell ref="B39:G39"/>
    <mergeCell ref="B40:G40"/>
    <mergeCell ref="B41:G41"/>
    <mergeCell ref="B42:G42"/>
    <mergeCell ref="B43:G43"/>
    <mergeCell ref="B32:G32"/>
    <mergeCell ref="B33:G33"/>
    <mergeCell ref="B34:G34"/>
    <mergeCell ref="B35:G35"/>
    <mergeCell ref="B36:G36"/>
    <mergeCell ref="B37:G37"/>
    <mergeCell ref="B50:G50"/>
    <mergeCell ref="B51:G51"/>
    <mergeCell ref="B52:G52"/>
    <mergeCell ref="B53:G53"/>
    <mergeCell ref="B54:G54"/>
    <mergeCell ref="B55:G55"/>
    <mergeCell ref="B44:G44"/>
    <mergeCell ref="B45:G45"/>
    <mergeCell ref="B46:G46"/>
    <mergeCell ref="B47:G47"/>
    <mergeCell ref="B48:G48"/>
    <mergeCell ref="B49:G49"/>
    <mergeCell ref="B62:G62"/>
    <mergeCell ref="B63:G63"/>
    <mergeCell ref="B64:G64"/>
    <mergeCell ref="B65:G65"/>
    <mergeCell ref="B66:G66"/>
    <mergeCell ref="B67:G67"/>
    <mergeCell ref="B56:G56"/>
    <mergeCell ref="B57:G57"/>
    <mergeCell ref="B58:G58"/>
    <mergeCell ref="B59:G59"/>
    <mergeCell ref="B60:G60"/>
    <mergeCell ref="B61:G61"/>
    <mergeCell ref="B74:G74"/>
    <mergeCell ref="B75:G75"/>
    <mergeCell ref="B76:G76"/>
    <mergeCell ref="B77:G77"/>
    <mergeCell ref="B78:G78"/>
    <mergeCell ref="B79:G79"/>
    <mergeCell ref="B68:G68"/>
    <mergeCell ref="B69:G69"/>
    <mergeCell ref="B70:G70"/>
    <mergeCell ref="B71:G71"/>
    <mergeCell ref="B72:G72"/>
    <mergeCell ref="B73:G73"/>
    <mergeCell ref="B86:G86"/>
    <mergeCell ref="B87:G87"/>
    <mergeCell ref="B88:G88"/>
    <mergeCell ref="B89:G89"/>
    <mergeCell ref="B90:G90"/>
    <mergeCell ref="B80:G80"/>
    <mergeCell ref="B81:G81"/>
    <mergeCell ref="B82:G82"/>
    <mergeCell ref="B83:G83"/>
    <mergeCell ref="B84:G84"/>
    <mergeCell ref="B85:G85"/>
    <mergeCell ref="B97:G97"/>
    <mergeCell ref="B98:G98"/>
    <mergeCell ref="B99:G99"/>
    <mergeCell ref="B100:G100"/>
    <mergeCell ref="B101:G101"/>
    <mergeCell ref="B102:G102"/>
    <mergeCell ref="B91:G91"/>
    <mergeCell ref="B92:G92"/>
    <mergeCell ref="B93:G93"/>
    <mergeCell ref="B94:G94"/>
    <mergeCell ref="B95:G95"/>
    <mergeCell ref="B96:G96"/>
    <mergeCell ref="B109:G109"/>
    <mergeCell ref="B110:G110"/>
    <mergeCell ref="B111:G111"/>
    <mergeCell ref="B112:G112"/>
    <mergeCell ref="B113:G113"/>
    <mergeCell ref="B114:G114"/>
    <mergeCell ref="B103:G103"/>
    <mergeCell ref="B104:G104"/>
    <mergeCell ref="B105:G105"/>
    <mergeCell ref="B106:G106"/>
    <mergeCell ref="B107:G107"/>
    <mergeCell ref="B108:G108"/>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45:G145"/>
    <mergeCell ref="B146:G146"/>
    <mergeCell ref="B147:G147"/>
    <mergeCell ref="B148:G148"/>
    <mergeCell ref="B149:G149"/>
    <mergeCell ref="B150:G150"/>
    <mergeCell ref="B139:G139"/>
    <mergeCell ref="B140:G140"/>
    <mergeCell ref="B141:G141"/>
    <mergeCell ref="B142:G142"/>
    <mergeCell ref="B143:G143"/>
    <mergeCell ref="B144:G144"/>
    <mergeCell ref="C165:G165"/>
    <mergeCell ref="C167:G167"/>
    <mergeCell ref="B151:G151"/>
    <mergeCell ref="B152:H152"/>
    <mergeCell ref="B153:G153"/>
    <mergeCell ref="B154:G154"/>
    <mergeCell ref="B155:I155"/>
    <mergeCell ref="E158:I158"/>
    <mergeCell ref="A159:G159"/>
    <mergeCell ref="C161:G161"/>
    <mergeCell ref="C163:G163"/>
  </mergeCells>
  <conditionalFormatting sqref="E162:G162 E170:G170">
    <cfRule type="cellIs" dxfId="28" priority="4" stopIfTrue="1" operator="equal">
      <formula>"ERROR"</formula>
    </cfRule>
  </conditionalFormatting>
  <conditionalFormatting sqref="E164:G164 E166:G166 E168:G168">
    <cfRule type="cellIs" dxfId="27" priority="3" stopIfTrue="1" operator="equal">
      <formula>"ERROR"</formula>
    </cfRule>
  </conditionalFormatting>
  <conditionalFormatting sqref="A159">
    <cfRule type="cellIs" dxfId="26" priority="2" stopIfTrue="1" operator="equal">
      <formula>"ERROR"</formula>
    </cfRule>
  </conditionalFormatting>
  <dataValidations count="3">
    <dataValidation type="list" allowBlank="1" showInputMessage="1" showErrorMessage="1" sqref="K36:K55 K57:K86 K110:K129 K89:K108 K10:K34">
      <formula1>"Yes,No"</formula1>
    </dataValidation>
    <dataValidation type="list" allowBlank="1" showInputMessage="1" showErrorMessage="1" sqref="K131:K151 M57:M86 M89:M108 M110:M129 M131:M151 M36:M55 M10:M34 M153">
      <formula1>"Yes, No"</formula1>
    </dataValidation>
    <dataValidation type="custom" allowBlank="1" showInputMessage="1" showErrorMessage="1" error="Only two decimals" sqref="C169:G169 C163:G163">
      <formula1>EXACT(C163,TRUNC(C163,2))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READ ME</vt:lpstr>
      <vt:lpstr>Progress Statement Analysis</vt:lpstr>
      <vt:lpstr>Financial Statement Analysis</vt:lpstr>
      <vt:lpstr>1 Consolidated Summary  Budget</vt:lpstr>
      <vt:lpstr>2 Expenditure per WPs</vt:lpstr>
      <vt:lpstr>Detailed exp project leader</vt:lpstr>
      <vt:lpstr>Detailed exp partner 2</vt:lpstr>
      <vt:lpstr>Detailed exp partner 3</vt:lpstr>
      <vt:lpstr>Detailed exp partner 4</vt:lpstr>
      <vt:lpstr>Detailed exp partner 5</vt:lpstr>
      <vt:lpstr>Detailed exp partner 6</vt:lpstr>
      <vt:lpstr>Detailed exp partner 7</vt:lpstr>
      <vt:lpstr>Detailed exp partner 8</vt:lpstr>
      <vt:lpstr>Detailed exp partner 9</vt:lpstr>
      <vt:lpstr>Detailed exp partner 10</vt:lpstr>
      <vt:lpstr>Detailed exp partner 11</vt:lpstr>
      <vt:lpstr>'1 Consolidated Summary  Budget'!Print_Area</vt:lpstr>
      <vt:lpstr>'Detailed exp partner 10'!Print_Area</vt:lpstr>
      <vt:lpstr>'Detailed exp partner 11'!Print_Area</vt:lpstr>
      <vt:lpstr>'Detailed exp partner 2'!Print_Area</vt:lpstr>
      <vt:lpstr>'Detailed exp partner 3'!Print_Area</vt:lpstr>
      <vt:lpstr>'Detailed exp partner 4'!Print_Area</vt:lpstr>
      <vt:lpstr>'Detailed exp partner 5'!Print_Area</vt:lpstr>
      <vt:lpstr>'Detailed exp partner 6'!Print_Area</vt:lpstr>
      <vt:lpstr>'Detailed exp partner 7'!Print_Area</vt:lpstr>
      <vt:lpstr>'Detailed exp partner 8'!Print_Area</vt:lpstr>
      <vt:lpstr>'Detailed exp partner 9'!Print_Area</vt:lpstr>
      <vt:lpstr>'Detailed exp project leader'!Print_Area</vt:lpstr>
      <vt:lpstr>'1 Consolidated Summary  Budget'!Print_Titles</vt:lpstr>
      <vt:lpstr>'Detailed exp partner 10'!Print_Titles</vt:lpstr>
      <vt:lpstr>'Detailed exp partner 11'!Print_Titles</vt:lpstr>
      <vt:lpstr>'Detailed exp partner 2'!Print_Titles</vt:lpstr>
      <vt:lpstr>'Detailed exp partner 3'!Print_Titles</vt:lpstr>
      <vt:lpstr>'Detailed exp partner 4'!Print_Titles</vt:lpstr>
      <vt:lpstr>'Detailed exp partner 5'!Print_Titles</vt:lpstr>
      <vt:lpstr>'Detailed exp partner 6'!Print_Titles</vt:lpstr>
      <vt:lpstr>'Detailed exp partner 7'!Print_Titles</vt:lpstr>
      <vt:lpstr>'Detailed exp partner 8'!Print_Titles</vt:lpstr>
      <vt:lpstr>'Detailed exp partner 9'!Print_Titles</vt:lpstr>
      <vt:lpstr>'Detailed exp project leader'!Print_Titles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brozega</dc:creator>
  <cp:lastModifiedBy>BENITO MARTIN Maria Paz (EACEA)</cp:lastModifiedBy>
  <cp:lastPrinted>2020-11-10T18:42:55Z</cp:lastPrinted>
  <dcterms:created xsi:type="dcterms:W3CDTF">2006-06-21T14:43:36Z</dcterms:created>
  <dcterms:modified xsi:type="dcterms:W3CDTF">2022-02-16T17:36:46Z</dcterms:modified>
</cp:coreProperties>
</file>