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50" tabRatio="688" activeTab="0"/>
  </bookViews>
  <sheets>
    <sheet name="Budget" sheetId="1" r:id="rId1"/>
    <sheet name="Ceilings" sheetId="2" r:id="rId2"/>
    <sheet name="Sheet1" sheetId="3" state="hidden" r:id="rId3"/>
    <sheet name="Guide" sheetId="4" state="hidden" r:id="rId4"/>
  </sheets>
  <definedNames>
    <definedName name="_xlnm._FilterDatabase" localSheetId="3" hidden="1">'Guide'!$A$4:$E$415</definedName>
    <definedName name="_xlfn.IFERROR" hidden="1">#NAME?</definedName>
    <definedName name="bookmark1" localSheetId="1">'Ceilings'!#REF!</definedName>
    <definedName name="Countries">'Ceilings'!$A$2:$A$202</definedName>
    <definedName name="_xlnm.Print_Area" localSheetId="0">'Budget'!$A$1:$W$135</definedName>
    <definedName name="_xlnm.Print_Titles" localSheetId="0">'Budget'!$16:$18</definedName>
  </definedNames>
  <calcPr fullCalcOnLoad="1"/>
</workbook>
</file>

<file path=xl/sharedStrings.xml><?xml version="1.0" encoding="utf-8"?>
<sst xmlns="http://schemas.openxmlformats.org/spreadsheetml/2006/main" count="2177" uniqueCount="270">
  <si>
    <t xml:space="preserve">Before completing this table please read carefully the instructions available on </t>
  </si>
  <si>
    <t>Total</t>
  </si>
  <si>
    <t>Action</t>
  </si>
  <si>
    <t>Austria</t>
  </si>
  <si>
    <t>Belgium</t>
  </si>
  <si>
    <t>Cyprus</t>
  </si>
  <si>
    <t>Bulgaria</t>
  </si>
  <si>
    <t>Australia</t>
  </si>
  <si>
    <t>Andorra</t>
  </si>
  <si>
    <t>Bahamas</t>
  </si>
  <si>
    <t>Afghanistan</t>
  </si>
  <si>
    <t>Papua New Guinea</t>
  </si>
  <si>
    <t>Denmark</t>
  </si>
  <si>
    <t>Ireland</t>
  </si>
  <si>
    <t>Liechtenstein</t>
  </si>
  <si>
    <t>Netherlands</t>
  </si>
  <si>
    <t>Norway</t>
  </si>
  <si>
    <t>Sweden</t>
  </si>
  <si>
    <t>Switzerland</t>
  </si>
  <si>
    <t>Finland</t>
  </si>
  <si>
    <t>France</t>
  </si>
  <si>
    <t>Germany</t>
  </si>
  <si>
    <t>Iceland</t>
  </si>
  <si>
    <t>Italy</t>
  </si>
  <si>
    <t>United Kingdom</t>
  </si>
  <si>
    <t>Czech Republic</t>
  </si>
  <si>
    <t>Greece</t>
  </si>
  <si>
    <t>Malta</t>
  </si>
  <si>
    <t>Portugal</t>
  </si>
  <si>
    <t>Slovenia</t>
  </si>
  <si>
    <t>Spain</t>
  </si>
  <si>
    <t>Croatia</t>
  </si>
  <si>
    <t>Estonia</t>
  </si>
  <si>
    <t>Hungary</t>
  </si>
  <si>
    <t>Latvia</t>
  </si>
  <si>
    <t>Lithuania</t>
  </si>
  <si>
    <t>Poland</t>
  </si>
  <si>
    <t>Romania</t>
  </si>
  <si>
    <t>Slovakia</t>
  </si>
  <si>
    <t>Turkey</t>
  </si>
  <si>
    <t>Canada</t>
  </si>
  <si>
    <t>Kuwait</t>
  </si>
  <si>
    <t>Macao</t>
  </si>
  <si>
    <t>Monaco</t>
  </si>
  <si>
    <t>Qatar</t>
  </si>
  <si>
    <t>San Marino</t>
  </si>
  <si>
    <t>Brunei</t>
  </si>
  <si>
    <t>Singapore</t>
  </si>
  <si>
    <t>United Arab Emirates</t>
  </si>
  <si>
    <t>Vatican City State</t>
  </si>
  <si>
    <t>Bahrain</t>
  </si>
  <si>
    <t>Equatorial Guinea</t>
  </si>
  <si>
    <t>Hong Kong</t>
  </si>
  <si>
    <t>Israel</t>
  </si>
  <si>
    <t>Oman</t>
  </si>
  <si>
    <t>Saudi Arabia</t>
  </si>
  <si>
    <t>Albania</t>
  </si>
  <si>
    <t>Algeria</t>
  </si>
  <si>
    <t>Angola</t>
  </si>
  <si>
    <t>Antigua and Barbuda</t>
  </si>
  <si>
    <t>Argentina</t>
  </si>
  <si>
    <t>Armenia</t>
  </si>
  <si>
    <t>Bangladesh</t>
  </si>
  <si>
    <t>Barbados</t>
  </si>
  <si>
    <t>Chile</t>
  </si>
  <si>
    <t>Belarus</t>
  </si>
  <si>
    <t>Belize</t>
  </si>
  <si>
    <t>Benin</t>
  </si>
  <si>
    <t>Bhutan</t>
  </si>
  <si>
    <t>Bolivia</t>
  </si>
  <si>
    <t>Bosnia and Herzegovina</t>
  </si>
  <si>
    <t>Botswana</t>
  </si>
  <si>
    <t>Brazil</t>
  </si>
  <si>
    <t>Burkina Faso</t>
  </si>
  <si>
    <t>Burundi</t>
  </si>
  <si>
    <t>Cambodia</t>
  </si>
  <si>
    <t>Cameroon</t>
  </si>
  <si>
    <t>Cape Verde</t>
  </si>
  <si>
    <t>Central African Republic</t>
  </si>
  <si>
    <t>Chad</t>
  </si>
  <si>
    <t>China</t>
  </si>
  <si>
    <t>Colombia</t>
  </si>
  <si>
    <t>Comoros</t>
  </si>
  <si>
    <t>Cook Islands</t>
  </si>
  <si>
    <t>Costa Rica</t>
  </si>
  <si>
    <t>Cuba</t>
  </si>
  <si>
    <t>Dominica</t>
  </si>
  <si>
    <t>Dominican Republic</t>
  </si>
  <si>
    <t>Ecuador</t>
  </si>
  <si>
    <t>Egypt</t>
  </si>
  <si>
    <t>El Salvador</t>
  </si>
  <si>
    <t>Eritrea</t>
  </si>
  <si>
    <t>Ethiopia</t>
  </si>
  <si>
    <t>Gabon</t>
  </si>
  <si>
    <t>Gambia</t>
  </si>
  <si>
    <t>Georgia</t>
  </si>
  <si>
    <t>Ghana</t>
  </si>
  <si>
    <t>Grenada</t>
  </si>
  <si>
    <t>Guatemala</t>
  </si>
  <si>
    <t>Guinea-Bissau</t>
  </si>
  <si>
    <t>Guyana</t>
  </si>
  <si>
    <t>Haiti</t>
  </si>
  <si>
    <t>Honduras</t>
  </si>
  <si>
    <t>India</t>
  </si>
  <si>
    <t>Indonesia</t>
  </si>
  <si>
    <t>Iran</t>
  </si>
  <si>
    <t>Jamaica</t>
  </si>
  <si>
    <t>Jordan</t>
  </si>
  <si>
    <t>Kazakhstan</t>
  </si>
  <si>
    <t>Kenya</t>
  </si>
  <si>
    <t>Kiribati</t>
  </si>
  <si>
    <t>Kyrgyzstan</t>
  </si>
  <si>
    <t>Laos</t>
  </si>
  <si>
    <t>Lebanon</t>
  </si>
  <si>
    <t>Lesotho</t>
  </si>
  <si>
    <t>Liberia</t>
  </si>
  <si>
    <t>Libya</t>
  </si>
  <si>
    <t>Madagascar</t>
  </si>
  <si>
    <t>Malawi</t>
  </si>
  <si>
    <t>Malaysia</t>
  </si>
  <si>
    <t>Maldives</t>
  </si>
  <si>
    <t>Mali</t>
  </si>
  <si>
    <t>Marshall Islands</t>
  </si>
  <si>
    <t>Mauritania</t>
  </si>
  <si>
    <t>Mauritius</t>
  </si>
  <si>
    <t>Mexico</t>
  </si>
  <si>
    <t>Micronesia</t>
  </si>
  <si>
    <t>Moldova</t>
  </si>
  <si>
    <t>Mongolia</t>
  </si>
  <si>
    <t>Montenegro</t>
  </si>
  <si>
    <t>Morocco</t>
  </si>
  <si>
    <t>Myanmar</t>
  </si>
  <si>
    <t>Namibia</t>
  </si>
  <si>
    <t>Nauru</t>
  </si>
  <si>
    <t>Nepal</t>
  </si>
  <si>
    <t>Nicaragua</t>
  </si>
  <si>
    <t>Niger</t>
  </si>
  <si>
    <t>Nigeria</t>
  </si>
  <si>
    <t>Niue</t>
  </si>
  <si>
    <t>Pakistan</t>
  </si>
  <si>
    <t>Palau</t>
  </si>
  <si>
    <t>Palestine</t>
  </si>
  <si>
    <t>Panama</t>
  </si>
  <si>
    <t>Paraguay</t>
  </si>
  <si>
    <t>Philippines</t>
  </si>
  <si>
    <t>Rwanda</t>
  </si>
  <si>
    <t>Samoa</t>
  </si>
  <si>
    <t>Sao Tome and Principe</t>
  </si>
  <si>
    <t>Senegal</t>
  </si>
  <si>
    <t>Serbia</t>
  </si>
  <si>
    <t>Seychelles</t>
  </si>
  <si>
    <t>Sierra Leone</t>
  </si>
  <si>
    <t>Solomon Islands</t>
  </si>
  <si>
    <t>Somalia</t>
  </si>
  <si>
    <t>South Africa</t>
  </si>
  <si>
    <t>Sri Lanka</t>
  </si>
  <si>
    <t>Sudan</t>
  </si>
  <si>
    <t>Suriname</t>
  </si>
  <si>
    <t>Swaziland</t>
  </si>
  <si>
    <t>Syria</t>
  </si>
  <si>
    <t>Tanzania</t>
  </si>
  <si>
    <t>Thailand</t>
  </si>
  <si>
    <t>Togo</t>
  </si>
  <si>
    <t>Tonga</t>
  </si>
  <si>
    <t>Trinidad and Tobago</t>
  </si>
  <si>
    <t>Tunisia</t>
  </si>
  <si>
    <t>Turkmenistan</t>
  </si>
  <si>
    <t>Tuvalu</t>
  </si>
  <si>
    <t>Uganda</t>
  </si>
  <si>
    <t>Uruguay</t>
  </si>
  <si>
    <t>Uzbekistan</t>
  </si>
  <si>
    <t>Vanuatu</t>
  </si>
  <si>
    <t>Venezuela</t>
  </si>
  <si>
    <t>Vietnam</t>
  </si>
  <si>
    <t>Yemen</t>
  </si>
  <si>
    <t>Zambia</t>
  </si>
  <si>
    <t>Zimbabwe</t>
  </si>
  <si>
    <t>Unit cost per day</t>
  </si>
  <si>
    <t>Duration number of months:</t>
  </si>
  <si>
    <t>United States of America</t>
  </si>
  <si>
    <t>months</t>
  </si>
  <si>
    <t>Japan</t>
  </si>
  <si>
    <t>Total Number of participants - excluding non local contributors</t>
  </si>
  <si>
    <t>Travel</t>
  </si>
  <si>
    <t>Subsistence</t>
  </si>
  <si>
    <t>Luxembourg</t>
  </si>
  <si>
    <t>Korea, Republic of</t>
  </si>
  <si>
    <t>New-Zealand</t>
  </si>
  <si>
    <t>Other</t>
  </si>
  <si>
    <t>Programme Countries</t>
  </si>
  <si>
    <t>Congo (Democratic Republic of the)</t>
  </si>
  <si>
    <t>Partner Countries</t>
  </si>
  <si>
    <t>For travel distances between 100 and 499 KM.</t>
  </si>
  <si>
    <t>For travel distances between 500 and 1999 KM</t>
  </si>
  <si>
    <t>For travel distances between 2000 and 2999 KM</t>
  </si>
  <si>
    <t>For travel distances between 3000 and 3999 KM</t>
  </si>
  <si>
    <t>For travel distances between 4000 and 7999 KM</t>
  </si>
  <si>
    <t>For travel distances of 8000 KM or more</t>
  </si>
  <si>
    <t>Participants</t>
  </si>
  <si>
    <t>Costs of all conferences</t>
  </si>
  <si>
    <t>Total Costs</t>
  </si>
  <si>
    <t>Total costs</t>
  </si>
  <si>
    <t>Applicant contribution</t>
  </si>
  <si>
    <t>Korea, DPR</t>
  </si>
  <si>
    <t>Kosovo, under UNSC 1244/1999</t>
  </si>
  <si>
    <t>Peru</t>
  </si>
  <si>
    <t>Saint Kitts and Nevis</t>
  </si>
  <si>
    <t>Saint-Vincent and the Grenadines</t>
  </si>
  <si>
    <t>Taiwan</t>
  </si>
  <si>
    <t>Project Acronym</t>
  </si>
  <si>
    <t>Project Title</t>
  </si>
  <si>
    <t>Grand Total</t>
  </si>
  <si>
    <t>Countries</t>
  </si>
  <si>
    <t>Travel Bands</t>
  </si>
  <si>
    <t>Warning Messages:</t>
  </si>
  <si>
    <t>Country where the activity takes place</t>
  </si>
  <si>
    <t>Organisation Name</t>
  </si>
  <si>
    <t xml:space="preserve">Total Number of non local speaker - travelling between 500 - 1999 KM * </t>
  </si>
  <si>
    <t xml:space="preserve">Total Number of non local speaker - travelling between 2000 -2999 KM * </t>
  </si>
  <si>
    <t xml:space="preserve">Total Number of non local speaker - travelling between 3000 -3999 KM * </t>
  </si>
  <si>
    <t xml:space="preserve">Total Number of non local speaker - travelling between 4000 -7999 KM * </t>
  </si>
  <si>
    <t xml:space="preserve">Total Number of non local speaker - travelling between 8000 - more KM * </t>
  </si>
  <si>
    <t xml:space="preserve">Total Number of non local speaker - travelling between 100 - 499 KM * </t>
  </si>
  <si>
    <r>
      <t xml:space="preserve">Lump sum (for complementary activities): </t>
    </r>
    <r>
      <rPr>
        <sz val="10"/>
        <rFont val="Arial"/>
        <family val="2"/>
      </rPr>
      <t>Contribution to any additional peripheral cost related to complementary activities developed in this Action: e.g. academic follow-up of the event, creation and maintenance of a website, design, printing and dissemination of publications; interpretation costs; production costs</t>
    </r>
  </si>
  <si>
    <t>D2. NATIONAL CONFERENCE COSTS
(IN EURO PER DAY)</t>
  </si>
  <si>
    <t>D.3 - Subsistence: non-local speakers 
(in euro per day)</t>
  </si>
  <si>
    <t>Typologie of countries</t>
  </si>
  <si>
    <t>Number of persons (only whole numbers, no decimals)</t>
  </si>
  <si>
    <t>Country</t>
  </si>
  <si>
    <t>€</t>
  </si>
  <si>
    <t>Table</t>
  </si>
  <si>
    <t>Territory of Russia as recognised by international law</t>
  </si>
  <si>
    <t>http://ec.europa.eu/programmes/erasmus-plus/sites/erasmusplus/files/files/resources/erasmus-plus-programme-guide_en.pdf</t>
  </si>
  <si>
    <t xml:space="preserve">D.2 </t>
  </si>
  <si>
    <t>D.3</t>
  </si>
  <si>
    <t>Guinea</t>
  </si>
  <si>
    <t>Azerbaijan</t>
  </si>
  <si>
    <t>Congo</t>
  </si>
  <si>
    <t>Djibouti</t>
  </si>
  <si>
    <t>Fiji</t>
  </si>
  <si>
    <t>Iraq</t>
  </si>
  <si>
    <t>Mozambique</t>
  </si>
  <si>
    <t>Saint-Lucia</t>
  </si>
  <si>
    <t>Tajikistan</t>
  </si>
  <si>
    <t>Territory of Ucrania as recognised by international law</t>
  </si>
  <si>
    <t>Timor Leste - Democratic Republic of</t>
  </si>
  <si>
    <t>United States pf America</t>
  </si>
  <si>
    <t>Former Yugoslav Republic of Macedonia</t>
  </si>
  <si>
    <t>Republic o Côte d'Ivoire</t>
  </si>
  <si>
    <t>Saint-Vincent and the Grenadine</t>
  </si>
  <si>
    <t>Table D.2 – NATIONAL CONFERENCE COSTS (IN EURO PER DAY)
The amounts depend on the country where the activity takes place.</t>
  </si>
  <si>
    <t>Table D.3 - SUBSISTENCE: NON-LOCAL SPEAKERS (IN EURO PER DAY)
The amounts depend on the country where the activity takes place.</t>
  </si>
  <si>
    <t>NOTES</t>
  </si>
  <si>
    <t>as "Other"  on Partner Countries. Table D.2</t>
  </si>
  <si>
    <t>Republic of Côte d'Ivoire</t>
  </si>
  <si>
    <t xml:space="preserve">on the list </t>
  </si>
  <si>
    <t>Territory of Ukraine as recognised by international law</t>
  </si>
  <si>
    <t>JEAN MONNET PROJECTS - POLICY DEBATE WITH THE ACADEMIC WORLD</t>
  </si>
  <si>
    <r>
      <rPr>
        <b/>
        <sz val="10"/>
        <rFont val="Arial Narrow"/>
        <family val="2"/>
      </rPr>
      <t xml:space="preserve">Duration of the conference in days </t>
    </r>
    <r>
      <rPr>
        <b/>
        <sz val="12"/>
        <rFont val="Arial Narrow"/>
        <family val="2"/>
      </rPr>
      <t xml:space="preserve">
</t>
    </r>
    <r>
      <rPr>
        <sz val="9"/>
        <rFont val="Arial Narrow"/>
        <family val="2"/>
      </rPr>
      <t>(minimum half day corresponding to 0,5)</t>
    </r>
  </si>
  <si>
    <r>
      <t xml:space="preserve">"Events" 
</t>
    </r>
    <r>
      <rPr>
        <sz val="10"/>
        <rFont val="Arial Narrow"/>
        <family val="2"/>
      </rPr>
      <t xml:space="preserve"> Only those indicated in the table F.2.4. Events of the "Detailed Project Description"</t>
    </r>
  </si>
  <si>
    <r>
      <t xml:space="preserve">Maximum European Union Contribution 
(maximum of 75% of the total costs or 60.000 EUR)
</t>
    </r>
    <r>
      <rPr>
        <b/>
        <i/>
        <sz val="10"/>
        <color indexed="10"/>
        <rFont val="Georgia"/>
        <family val="1"/>
      </rPr>
      <t>Reminder: Value of Cell V125 SHOULD BE maximum the "amount of the grant" as stated on article 3/I.3 of the Grant Decision/Agreement.</t>
    </r>
  </si>
  <si>
    <r>
      <t xml:space="preserve">Prefinancing Already received
</t>
    </r>
    <r>
      <rPr>
        <b/>
        <i/>
        <sz val="10"/>
        <color indexed="10"/>
        <rFont val="Georgia"/>
        <family val="1"/>
      </rPr>
      <t>Please declare on cell V127 the amount already received as prefinancing (70% of the grant).</t>
    </r>
  </si>
  <si>
    <r>
      <t xml:space="preserve">Balance claimed
</t>
    </r>
    <r>
      <rPr>
        <b/>
        <i/>
        <sz val="10"/>
        <color indexed="10"/>
        <rFont val="Georgia"/>
        <family val="1"/>
      </rPr>
      <t>Please declare on cell V128 the amount you claim as balance of the grant, according to article 4.1/I.4.1of the Grant Decision/Agreement related to this request.</t>
    </r>
  </si>
  <si>
    <t>to be selected</t>
  </si>
  <si>
    <t>FINAL REPORT</t>
  </si>
  <si>
    <t>Republic of North Macedonia</t>
  </si>
  <si>
    <t>to be provided on 2021</t>
  </si>
  <si>
    <t>CALL FOR PROPOSAL 2019 - call  EAC/A03/2018 - Erasmus+ programme</t>
  </si>
  <si>
    <t>Grant Agreement / Decision number</t>
  </si>
  <si>
    <t>(2019-XXXX or 2018-3245/0XX)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</si>
</sst>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&quot;ï¿½&quot;\ #,##0;&quot;ï¿½&quot;\ \-#,##0"/>
    <numFmt numFmtId="173" formatCode="&quot;ï¿½&quot;\ #,##0;[Red]&quot;ï¿½&quot;\ \-#,##0"/>
    <numFmt numFmtId="174" formatCode="&quot;ï¿½&quot;\ #,##0.00;&quot;ï¿½&quot;\ \-#,##0.00"/>
    <numFmt numFmtId="175" formatCode="&quot;ï¿½&quot;\ #,##0.00;[Red]&quot;ï¿½&quot;\ \-#,##0.00"/>
    <numFmt numFmtId="176" formatCode="_ &quot;ï¿½&quot;\ * #,##0_ ;_ &quot;ï¿½&quot;\ * \-#,##0_ ;_ &quot;ï¿½&quot;\ * &quot;-&quot;_ ;_ @_ "/>
    <numFmt numFmtId="177" formatCode="_ &quot;ï¿½&quot;\ * #,##0.00_ ;_ &quot;ï¿½&quot;\ * \-#,##0.00_ ;_ &quot;ï¿½&quot;\ * &quot;-&quot;??_ ;_ @_ "/>
    <numFmt numFmtId="178" formatCode="_ * #,##0_ ;_ * \-#,##0_ ;_ * &quot;-&quot;??_ ;_ @_ "/>
  </numFmts>
  <fonts count="7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Narrow"/>
      <family val="2"/>
    </font>
    <font>
      <b/>
      <sz val="10"/>
      <name val="Arial Narrow"/>
      <family val="2"/>
    </font>
    <font>
      <u val="single"/>
      <sz val="10"/>
      <color indexed="12"/>
      <name val="Arial"/>
      <family val="2"/>
    </font>
    <font>
      <sz val="11"/>
      <name val="Arial Narrow"/>
      <family val="2"/>
    </font>
    <font>
      <b/>
      <sz val="11"/>
      <name val="Arial Narrow"/>
      <family val="2"/>
    </font>
    <font>
      <sz val="12"/>
      <name val="Arial Narrow"/>
      <family val="2"/>
    </font>
    <font>
      <b/>
      <sz val="12"/>
      <name val="Arial Narrow"/>
      <family val="2"/>
    </font>
    <font>
      <sz val="10"/>
      <name val="Arial"/>
      <family val="2"/>
    </font>
    <font>
      <b/>
      <sz val="12"/>
      <name val="Georgia"/>
      <family val="1"/>
    </font>
    <font>
      <sz val="12"/>
      <name val="Georgia"/>
      <family val="1"/>
    </font>
    <font>
      <sz val="12"/>
      <name val="Times New Roman"/>
      <family val="1"/>
    </font>
    <font>
      <sz val="10"/>
      <name val="Georgia"/>
      <family val="1"/>
    </font>
    <font>
      <b/>
      <sz val="10"/>
      <name val="Georgia"/>
      <family val="1"/>
    </font>
    <font>
      <sz val="11"/>
      <name val="Times New Roman"/>
      <family val="1"/>
    </font>
    <font>
      <sz val="9"/>
      <name val="Arial Narrow"/>
      <family val="2"/>
    </font>
    <font>
      <b/>
      <i/>
      <sz val="10"/>
      <color indexed="10"/>
      <name val="Georgia"/>
      <family val="1"/>
    </font>
    <font>
      <sz val="11.5"/>
      <name val="Arial Narrow"/>
      <family val="2"/>
    </font>
    <font>
      <b/>
      <sz val="16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Georgia"/>
      <family val="1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b/>
      <sz val="12"/>
      <color indexed="10"/>
      <name val="Georgia"/>
      <family val="1"/>
    </font>
    <font>
      <b/>
      <sz val="10"/>
      <color indexed="10"/>
      <name val="Arial Narrow"/>
      <family val="2"/>
    </font>
    <font>
      <b/>
      <sz val="22"/>
      <color indexed="8"/>
      <name val="Arial"/>
      <family val="2"/>
    </font>
    <font>
      <b/>
      <sz val="12"/>
      <color indexed="8"/>
      <name val="Arial"/>
      <family val="2"/>
    </font>
    <font>
      <b/>
      <sz val="12"/>
      <color indexed="8"/>
      <name val="Arial Narrow"/>
      <family val="2"/>
    </font>
    <font>
      <b/>
      <sz val="13"/>
      <color indexed="8"/>
      <name val="Arial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Georgia"/>
      <family val="1"/>
    </font>
    <font>
      <sz val="10"/>
      <color theme="1"/>
      <name val="Calibri"/>
      <family val="2"/>
    </font>
    <font>
      <sz val="10"/>
      <color rgb="FF000000"/>
      <name val="Calibri"/>
      <family val="2"/>
    </font>
    <font>
      <b/>
      <sz val="10"/>
      <color theme="1"/>
      <name val="Calibri"/>
      <family val="2"/>
    </font>
    <font>
      <sz val="10"/>
      <color theme="0"/>
      <name val="Calibri"/>
      <family val="2"/>
    </font>
    <font>
      <b/>
      <sz val="12"/>
      <color rgb="FFFF0000"/>
      <name val="Georgia"/>
      <family val="1"/>
    </font>
    <font>
      <b/>
      <sz val="10"/>
      <color rgb="FFFF0000"/>
      <name val="Arial Narrow"/>
      <family val="2"/>
    </font>
    <font>
      <b/>
      <sz val="13"/>
      <color theme="1"/>
      <name val="Arial"/>
      <family val="2"/>
    </font>
    <font>
      <b/>
      <sz val="12"/>
      <color theme="1"/>
      <name val="Arial Narrow"/>
      <family val="2"/>
    </font>
    <font>
      <b/>
      <sz val="22"/>
      <color theme="1"/>
      <name val="Arial"/>
      <family val="2"/>
    </font>
    <font>
      <b/>
      <sz val="12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5999600291252136"/>
        <bgColor indexed="64"/>
      </patternFill>
    </fill>
  </fills>
  <borders count="7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 style="hair"/>
      <right style="thin"/>
      <top/>
      <bottom style="hair"/>
    </border>
    <border>
      <left style="thick"/>
      <right style="hair"/>
      <top style="thick"/>
      <bottom style="thick"/>
    </border>
    <border>
      <left style="hair"/>
      <right style="hair"/>
      <top style="thick"/>
      <bottom style="thick"/>
    </border>
    <border>
      <left style="hair"/>
      <right style="thick"/>
      <top style="thick"/>
      <bottom style="thick"/>
    </border>
    <border>
      <left/>
      <right/>
      <top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 style="thin"/>
      <top style="thin"/>
      <bottom style="thin"/>
    </border>
    <border>
      <left/>
      <right style="medium"/>
      <top/>
      <bottom/>
    </border>
    <border>
      <left style="medium"/>
      <right style="thin"/>
      <top style="medium"/>
      <bottom style="medium"/>
    </border>
    <border>
      <left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/>
      <top style="medium"/>
      <bottom style="medium"/>
    </border>
    <border>
      <left style="medium"/>
      <right/>
      <top/>
      <bottom style="medium"/>
    </border>
    <border>
      <left style="medium"/>
      <right/>
      <top style="medium"/>
      <bottom/>
    </border>
    <border>
      <left style="thin"/>
      <right style="thin"/>
      <top style="medium"/>
      <bottom style="thin"/>
    </border>
    <border>
      <left style="medium"/>
      <right/>
      <top style="medium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medium"/>
      <top style="medium"/>
      <bottom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ck"/>
      <right/>
      <top>
        <color indexed="63"/>
      </top>
      <bottom style="thick"/>
    </border>
    <border>
      <left/>
      <right/>
      <top>
        <color indexed="63"/>
      </top>
      <bottom style="thick"/>
    </border>
    <border>
      <left/>
      <right style="thick"/>
      <top>
        <color indexed="63"/>
      </top>
      <bottom style="thick"/>
    </border>
    <border>
      <left/>
      <right style="medium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medium"/>
      <top/>
      <bottom style="medium"/>
    </border>
    <border>
      <left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/>
      <bottom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medium"/>
      <top style="medium"/>
      <bottom style="thin"/>
    </border>
    <border>
      <left style="thin"/>
      <right style="medium"/>
      <top/>
      <bottom style="thin"/>
    </border>
    <border>
      <left style="thick"/>
      <right/>
      <top style="thick"/>
      <bottom>
        <color indexed="63"/>
      </bottom>
    </border>
    <border>
      <left/>
      <right/>
      <top style="thick"/>
      <bottom>
        <color indexed="63"/>
      </bottom>
    </border>
    <border>
      <left/>
      <right style="thick"/>
      <top style="thick"/>
      <bottom>
        <color indexed="63"/>
      </bottom>
    </border>
    <border>
      <left>
        <color indexed="63"/>
      </left>
      <right style="thin"/>
      <top style="medium"/>
      <bottom style="medium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59" fillId="27" borderId="8" applyNumberFormat="0" applyAlignment="0" applyProtection="0"/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210">
    <xf numFmtId="0" fontId="0" fillId="0" borderId="0" xfId="0" applyFont="1" applyAlignment="1">
      <alignment/>
    </xf>
    <xf numFmtId="0" fontId="0" fillId="32" borderId="10" xfId="0" applyFill="1" applyBorder="1" applyAlignment="1">
      <alignment/>
    </xf>
    <xf numFmtId="0" fontId="0" fillId="0" borderId="10" xfId="0" applyBorder="1" applyAlignment="1">
      <alignment/>
    </xf>
    <xf numFmtId="0" fontId="0" fillId="7" borderId="10" xfId="0" applyFill="1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/>
    </xf>
    <xf numFmtId="0" fontId="0" fillId="7" borderId="11" xfId="0" applyFill="1" applyBorder="1" applyAlignment="1">
      <alignment horizontal="center"/>
    </xf>
    <xf numFmtId="0" fontId="0" fillId="7" borderId="12" xfId="0" applyFill="1" applyBorder="1" applyAlignment="1">
      <alignment/>
    </xf>
    <xf numFmtId="0" fontId="0" fillId="32" borderId="11" xfId="0" applyFill="1" applyBorder="1" applyAlignment="1">
      <alignment horizontal="center"/>
    </xf>
    <xf numFmtId="0" fontId="0" fillId="32" borderId="12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0" fontId="0" fillId="7" borderId="15" xfId="0" applyFill="1" applyBorder="1" applyAlignment="1">
      <alignment horizontal="center"/>
    </xf>
    <xf numFmtId="0" fontId="0" fillId="7" borderId="16" xfId="0" applyFill="1" applyBorder="1" applyAlignment="1">
      <alignment/>
    </xf>
    <xf numFmtId="0" fontId="0" fillId="7" borderId="17" xfId="0" applyFill="1" applyBorder="1" applyAlignment="1">
      <alignment/>
    </xf>
    <xf numFmtId="0" fontId="61" fillId="24" borderId="18" xfId="0" applyFont="1" applyFill="1" applyBorder="1" applyAlignment="1">
      <alignment horizontal="center"/>
    </xf>
    <xf numFmtId="0" fontId="61" fillId="24" borderId="19" xfId="0" applyFont="1" applyFill="1" applyBorder="1" applyAlignment="1">
      <alignment/>
    </xf>
    <xf numFmtId="0" fontId="61" fillId="24" borderId="20" xfId="0" applyFont="1" applyFill="1" applyBorder="1" applyAlignment="1">
      <alignment/>
    </xf>
    <xf numFmtId="0" fontId="7" fillId="33" borderId="21" xfId="0" applyFont="1" applyFill="1" applyBorder="1" applyAlignment="1" applyProtection="1">
      <alignment/>
      <protection hidden="1"/>
    </xf>
    <xf numFmtId="171" fontId="7" fillId="33" borderId="21" xfId="42" applyFont="1" applyFill="1" applyBorder="1" applyAlignment="1" applyProtection="1">
      <alignment vertical="center" wrapText="1"/>
      <protection hidden="1"/>
    </xf>
    <xf numFmtId="171" fontId="8" fillId="33" borderId="22" xfId="42" applyFont="1" applyFill="1" applyBorder="1" applyAlignment="1" applyProtection="1">
      <alignment vertical="center" wrapText="1"/>
      <protection hidden="1"/>
    </xf>
    <xf numFmtId="0" fontId="8" fillId="33" borderId="21" xfId="0" applyFont="1" applyFill="1" applyBorder="1" applyAlignment="1" applyProtection="1">
      <alignment/>
      <protection hidden="1"/>
    </xf>
    <xf numFmtId="171" fontId="8" fillId="34" borderId="23" xfId="42" applyFont="1" applyFill="1" applyBorder="1" applyAlignment="1" applyProtection="1">
      <alignment horizontal="center" vertical="center" wrapText="1"/>
      <protection hidden="1"/>
    </xf>
    <xf numFmtId="0" fontId="5" fillId="33" borderId="0" xfId="0" applyFont="1" applyFill="1" applyBorder="1" applyAlignment="1" applyProtection="1">
      <alignment/>
      <protection hidden="1"/>
    </xf>
    <xf numFmtId="0" fontId="5" fillId="33" borderId="0" xfId="0" applyFont="1" applyFill="1" applyBorder="1" applyAlignment="1" applyProtection="1">
      <alignment/>
      <protection hidden="1"/>
    </xf>
    <xf numFmtId="0" fontId="5" fillId="0" borderId="0" xfId="0" applyFont="1" applyAlignment="1" applyProtection="1">
      <alignment/>
      <protection hidden="1"/>
    </xf>
    <xf numFmtId="0" fontId="6" fillId="33" borderId="0" xfId="0" applyFont="1" applyFill="1" applyBorder="1" applyAlignment="1" applyProtection="1">
      <alignment/>
      <protection hidden="1"/>
    </xf>
    <xf numFmtId="0" fontId="5" fillId="33" borderId="0" xfId="0" applyFont="1" applyFill="1" applyBorder="1" applyAlignment="1" applyProtection="1">
      <alignment horizontal="center"/>
      <protection hidden="1"/>
    </xf>
    <xf numFmtId="0" fontId="5" fillId="33" borderId="0" xfId="0" applyFont="1" applyFill="1" applyAlignment="1" applyProtection="1">
      <alignment/>
      <protection hidden="1"/>
    </xf>
    <xf numFmtId="171" fontId="7" fillId="33" borderId="24" xfId="42" applyFont="1" applyFill="1" applyBorder="1" applyAlignment="1" applyProtection="1">
      <alignment vertical="center" wrapText="1"/>
      <protection hidden="1"/>
    </xf>
    <xf numFmtId="171" fontId="2" fillId="33" borderId="24" xfId="42" applyFont="1" applyFill="1" applyBorder="1" applyAlignment="1" applyProtection="1">
      <alignment vertical="center" wrapText="1"/>
      <protection hidden="1"/>
    </xf>
    <xf numFmtId="171" fontId="2" fillId="33" borderId="21" xfId="42" applyFont="1" applyFill="1" applyBorder="1" applyAlignment="1" applyProtection="1">
      <alignment vertical="center" wrapText="1"/>
      <protection hidden="1"/>
    </xf>
    <xf numFmtId="0" fontId="2" fillId="33" borderId="0" xfId="0" applyFont="1" applyFill="1" applyBorder="1" applyAlignment="1" applyProtection="1">
      <alignment/>
      <protection hidden="1"/>
    </xf>
    <xf numFmtId="0" fontId="2" fillId="0" borderId="0" xfId="0" applyFont="1" applyFill="1" applyBorder="1" applyAlignment="1" applyProtection="1">
      <alignment/>
      <protection hidden="1"/>
    </xf>
    <xf numFmtId="171" fontId="7" fillId="33" borderId="0" xfId="42" applyFont="1" applyFill="1" applyBorder="1" applyAlignment="1" applyProtection="1">
      <alignment vertical="center" wrapText="1"/>
      <protection hidden="1"/>
    </xf>
    <xf numFmtId="171" fontId="12" fillId="33" borderId="24" xfId="42" applyFont="1" applyFill="1" applyBorder="1" applyAlignment="1" applyProtection="1">
      <alignment vertical="center" wrapText="1"/>
      <protection hidden="1"/>
    </xf>
    <xf numFmtId="0" fontId="7" fillId="33" borderId="24" xfId="0" applyFont="1" applyFill="1" applyBorder="1" applyAlignment="1" applyProtection="1">
      <alignment/>
      <protection hidden="1"/>
    </xf>
    <xf numFmtId="171" fontId="7" fillId="33" borderId="25" xfId="42" applyFont="1" applyFill="1" applyBorder="1" applyAlignment="1" applyProtection="1">
      <alignment vertical="center" wrapText="1"/>
      <protection hidden="1"/>
    </xf>
    <xf numFmtId="0" fontId="7" fillId="33" borderId="0" xfId="0" applyFont="1" applyFill="1" applyBorder="1" applyAlignment="1" applyProtection="1">
      <alignment/>
      <protection hidden="1"/>
    </xf>
    <xf numFmtId="171" fontId="7" fillId="33" borderId="26" xfId="42" applyFont="1" applyFill="1" applyBorder="1" applyAlignment="1" applyProtection="1">
      <alignment vertical="center" wrapText="1"/>
      <protection hidden="1"/>
    </xf>
    <xf numFmtId="171" fontId="7" fillId="33" borderId="27" xfId="42" applyFont="1" applyFill="1" applyBorder="1" applyAlignment="1" applyProtection="1">
      <alignment vertical="center" wrapText="1"/>
      <protection hidden="1"/>
    </xf>
    <xf numFmtId="0" fontId="2" fillId="33" borderId="0" xfId="0" applyFont="1" applyFill="1" applyBorder="1" applyAlignment="1" applyProtection="1">
      <alignment horizontal="left"/>
      <protection hidden="1"/>
    </xf>
    <xf numFmtId="0" fontId="2" fillId="0" borderId="0" xfId="0" applyFont="1" applyFill="1" applyBorder="1" applyAlignment="1" applyProtection="1">
      <alignment horizontal="left"/>
      <protection hidden="1"/>
    </xf>
    <xf numFmtId="0" fontId="7" fillId="0" borderId="21" xfId="0" applyFont="1" applyFill="1" applyBorder="1" applyAlignment="1" applyProtection="1">
      <alignment/>
      <protection hidden="1"/>
    </xf>
    <xf numFmtId="0" fontId="7" fillId="0" borderId="0" xfId="0" applyFont="1" applyFill="1" applyBorder="1" applyAlignment="1" applyProtection="1">
      <alignment/>
      <protection hidden="1"/>
    </xf>
    <xf numFmtId="0" fontId="7" fillId="33" borderId="0" xfId="0" applyFont="1" applyFill="1" applyBorder="1" applyAlignment="1" applyProtection="1">
      <alignment horizontal="left"/>
      <protection hidden="1"/>
    </xf>
    <xf numFmtId="0" fontId="8" fillId="0" borderId="28" xfId="0" applyFont="1" applyFill="1" applyBorder="1" applyAlignment="1" applyProtection="1">
      <alignment horizontal="right"/>
      <protection hidden="1"/>
    </xf>
    <xf numFmtId="0" fontId="7" fillId="33" borderId="29" xfId="0" applyFont="1" applyFill="1" applyBorder="1" applyAlignment="1" applyProtection="1">
      <alignment/>
      <protection hidden="1"/>
    </xf>
    <xf numFmtId="171" fontId="8" fillId="35" borderId="30" xfId="42" applyFont="1" applyFill="1" applyBorder="1" applyAlignment="1" applyProtection="1">
      <alignment vertical="center" wrapText="1"/>
      <protection hidden="1"/>
    </xf>
    <xf numFmtId="0" fontId="7" fillId="0" borderId="30" xfId="0" applyFont="1" applyFill="1" applyBorder="1" applyAlignment="1" applyProtection="1">
      <alignment/>
      <protection hidden="1"/>
    </xf>
    <xf numFmtId="0" fontId="7" fillId="0" borderId="31" xfId="0" applyFont="1" applyFill="1" applyBorder="1" applyAlignment="1" applyProtection="1">
      <alignment/>
      <protection hidden="1"/>
    </xf>
    <xf numFmtId="0" fontId="3" fillId="33" borderId="0" xfId="0" applyFont="1" applyFill="1" applyBorder="1" applyAlignment="1" applyProtection="1">
      <alignment horizontal="right"/>
      <protection hidden="1"/>
    </xf>
    <xf numFmtId="0" fontId="2" fillId="33" borderId="29" xfId="0" applyFont="1" applyFill="1" applyBorder="1" applyAlignment="1" applyProtection="1">
      <alignment/>
      <protection hidden="1"/>
    </xf>
    <xf numFmtId="9" fontId="8" fillId="35" borderId="32" xfId="63" applyFont="1" applyFill="1" applyBorder="1" applyAlignment="1" applyProtection="1">
      <alignment vertical="center" wrapText="1"/>
      <protection hidden="1"/>
    </xf>
    <xf numFmtId="0" fontId="10" fillId="0" borderId="24" xfId="60" applyFont="1" applyFill="1" applyBorder="1" applyAlignment="1" applyProtection="1">
      <alignment vertical="center"/>
      <protection hidden="1"/>
    </xf>
    <xf numFmtId="0" fontId="10" fillId="0" borderId="29" xfId="60" applyFont="1" applyFill="1" applyBorder="1" applyAlignment="1" applyProtection="1">
      <alignment vertical="center"/>
      <protection hidden="1"/>
    </xf>
    <xf numFmtId="0" fontId="2" fillId="0" borderId="29" xfId="0" applyFont="1" applyFill="1" applyBorder="1" applyAlignment="1" applyProtection="1">
      <alignment/>
      <protection hidden="1"/>
    </xf>
    <xf numFmtId="171" fontId="7" fillId="36" borderId="23" xfId="42" applyFont="1" applyFill="1" applyBorder="1" applyAlignment="1" applyProtection="1">
      <alignment horizontal="center" vertical="center" wrapText="1"/>
      <protection hidden="1"/>
    </xf>
    <xf numFmtId="0" fontId="10" fillId="33" borderId="33" xfId="60" applyFont="1" applyFill="1" applyBorder="1" applyAlignment="1" applyProtection="1">
      <alignment vertical="center"/>
      <protection hidden="1"/>
    </xf>
    <xf numFmtId="0" fontId="10" fillId="33" borderId="29" xfId="60" applyFont="1" applyFill="1" applyBorder="1" applyAlignment="1" applyProtection="1">
      <alignment vertical="center"/>
      <protection hidden="1"/>
    </xf>
    <xf numFmtId="0" fontId="10" fillId="33" borderId="0" xfId="60" applyFont="1" applyFill="1" applyBorder="1" applyAlignment="1" applyProtection="1">
      <alignment horizontal="left" vertical="center" wrapText="1"/>
      <protection hidden="1"/>
    </xf>
    <xf numFmtId="0" fontId="10" fillId="33" borderId="0" xfId="60" applyFont="1" applyFill="1" applyBorder="1" applyAlignment="1" applyProtection="1">
      <alignment horizontal="left" vertical="center"/>
      <protection hidden="1"/>
    </xf>
    <xf numFmtId="171" fontId="8" fillId="33" borderId="0" xfId="42" applyFont="1" applyFill="1" applyBorder="1" applyAlignment="1" applyProtection="1">
      <alignment horizontal="center" vertical="center" wrapText="1"/>
      <protection hidden="1"/>
    </xf>
    <xf numFmtId="9" fontId="8" fillId="33" borderId="0" xfId="63" applyFont="1" applyFill="1" applyBorder="1" applyAlignment="1" applyProtection="1">
      <alignment horizontal="left" vertical="center" wrapText="1"/>
      <protection hidden="1"/>
    </xf>
    <xf numFmtId="0" fontId="10" fillId="33" borderId="34" xfId="60" applyFont="1" applyFill="1" applyBorder="1" applyAlignment="1" applyProtection="1">
      <alignment vertical="center"/>
      <protection hidden="1"/>
    </xf>
    <xf numFmtId="0" fontId="10" fillId="33" borderId="24" xfId="60" applyFont="1" applyFill="1" applyBorder="1" applyAlignment="1" applyProtection="1">
      <alignment vertical="center"/>
      <protection hidden="1"/>
    </xf>
    <xf numFmtId="0" fontId="10" fillId="33" borderId="25" xfId="60" applyFont="1" applyFill="1" applyBorder="1" applyAlignment="1" applyProtection="1">
      <alignment vertical="center"/>
      <protection hidden="1"/>
    </xf>
    <xf numFmtId="0" fontId="10" fillId="33" borderId="0" xfId="60" applyFont="1" applyFill="1" applyBorder="1" applyAlignment="1" applyProtection="1">
      <alignment vertical="center"/>
      <protection hidden="1"/>
    </xf>
    <xf numFmtId="8" fontId="10" fillId="33" borderId="0" xfId="60" applyNumberFormat="1" applyFont="1" applyFill="1" applyBorder="1" applyAlignment="1" applyProtection="1">
      <alignment horizontal="right" vertical="center"/>
      <protection hidden="1"/>
    </xf>
    <xf numFmtId="10" fontId="10" fillId="33" borderId="0" xfId="64" applyNumberFormat="1" applyFont="1" applyFill="1" applyBorder="1" applyAlignment="1" applyProtection="1">
      <alignment horizontal="center" vertical="center"/>
      <protection hidden="1"/>
    </xf>
    <xf numFmtId="171" fontId="8" fillId="33" borderId="0" xfId="42" applyFont="1" applyFill="1" applyBorder="1" applyAlignment="1" applyProtection="1">
      <alignment vertical="center" wrapText="1"/>
      <protection hidden="1"/>
    </xf>
    <xf numFmtId="0" fontId="11" fillId="10" borderId="35" xfId="0" applyNumberFormat="1" applyFont="1" applyFill="1" applyBorder="1" applyAlignment="1" applyProtection="1">
      <alignment horizontal="center" vertical="center" wrapText="1"/>
      <protection hidden="1" locked="0"/>
    </xf>
    <xf numFmtId="0" fontId="7" fillId="10" borderId="26" xfId="0" applyNumberFormat="1" applyFont="1" applyFill="1" applyBorder="1" applyAlignment="1" applyProtection="1">
      <alignment wrapText="1"/>
      <protection hidden="1" locked="0"/>
    </xf>
    <xf numFmtId="0" fontId="14" fillId="34" borderId="36" xfId="0" applyNumberFormat="1" applyFont="1" applyFill="1" applyBorder="1" applyAlignment="1" applyProtection="1">
      <alignment horizontal="center" vertical="center" wrapText="1"/>
      <protection hidden="1"/>
    </xf>
    <xf numFmtId="178" fontId="8" fillId="34" borderId="22" xfId="42" applyNumberFormat="1" applyFont="1" applyFill="1" applyBorder="1" applyAlignment="1" applyProtection="1">
      <alignment vertical="center" wrapText="1"/>
      <protection hidden="1"/>
    </xf>
    <xf numFmtId="171" fontId="8" fillId="34" borderId="37" xfId="42" applyFont="1" applyFill="1" applyBorder="1" applyAlignment="1" applyProtection="1">
      <alignment vertical="center" wrapText="1"/>
      <protection hidden="1"/>
    </xf>
    <xf numFmtId="9" fontId="8" fillId="33" borderId="0" xfId="63" applyFont="1" applyFill="1" applyBorder="1" applyAlignment="1" applyProtection="1">
      <alignment vertical="center" wrapText="1"/>
      <protection hidden="1"/>
    </xf>
    <xf numFmtId="2" fontId="63" fillId="33" borderId="0" xfId="60" applyNumberFormat="1" applyFont="1" applyFill="1" applyBorder="1" applyAlignment="1" applyProtection="1">
      <alignment horizontal="center" vertical="center" wrapText="1"/>
      <protection hidden="1"/>
    </xf>
    <xf numFmtId="171" fontId="7" fillId="33" borderId="0" xfId="42" applyFont="1" applyFill="1" applyBorder="1" applyAlignment="1" applyProtection="1">
      <alignment horizontal="center" vertical="center" wrapText="1"/>
      <protection locked="0"/>
    </xf>
    <xf numFmtId="0" fontId="2" fillId="33" borderId="0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171" fontId="8" fillId="34" borderId="38" xfId="42" applyFont="1" applyFill="1" applyBorder="1" applyAlignment="1" applyProtection="1">
      <alignment vertical="center" wrapText="1"/>
      <protection hidden="1"/>
    </xf>
    <xf numFmtId="171" fontId="7" fillId="10" borderId="23" xfId="42" applyFont="1" applyFill="1" applyBorder="1" applyAlignment="1" applyProtection="1">
      <alignment horizontal="center" vertical="center" wrapText="1"/>
      <protection locked="0"/>
    </xf>
    <xf numFmtId="0" fontId="64" fillId="0" borderId="0" xfId="0" applyFont="1" applyAlignment="1">
      <alignment/>
    </xf>
    <xf numFmtId="0" fontId="65" fillId="37" borderId="39" xfId="0" applyFont="1" applyFill="1" applyBorder="1" applyAlignment="1">
      <alignment vertical="center" wrapText="1"/>
    </xf>
    <xf numFmtId="0" fontId="65" fillId="37" borderId="40" xfId="0" applyFont="1" applyFill="1" applyBorder="1" applyAlignment="1">
      <alignment horizontal="center" vertical="center" wrapText="1"/>
    </xf>
    <xf numFmtId="0" fontId="65" fillId="37" borderId="41" xfId="0" applyFont="1" applyFill="1" applyBorder="1" applyAlignment="1">
      <alignment horizontal="center" vertical="center" wrapText="1"/>
    </xf>
    <xf numFmtId="0" fontId="65" fillId="37" borderId="42" xfId="0" applyFont="1" applyFill="1" applyBorder="1" applyAlignment="1">
      <alignment vertical="center" wrapText="1"/>
    </xf>
    <xf numFmtId="0" fontId="65" fillId="37" borderId="10" xfId="0" applyFont="1" applyFill="1" applyBorder="1" applyAlignment="1">
      <alignment horizontal="center" vertical="center" wrapText="1"/>
    </xf>
    <xf numFmtId="0" fontId="65" fillId="37" borderId="43" xfId="0" applyFont="1" applyFill="1" applyBorder="1" applyAlignment="1">
      <alignment horizontal="center" vertical="center" wrapText="1"/>
    </xf>
    <xf numFmtId="0" fontId="65" fillId="37" borderId="44" xfId="0" applyFont="1" applyFill="1" applyBorder="1" applyAlignment="1">
      <alignment vertical="center" wrapText="1"/>
    </xf>
    <xf numFmtId="0" fontId="65" fillId="37" borderId="45" xfId="0" applyFont="1" applyFill="1" applyBorder="1" applyAlignment="1">
      <alignment horizontal="center" vertical="center" wrapText="1"/>
    </xf>
    <xf numFmtId="0" fontId="65" fillId="37" borderId="46" xfId="0" applyFont="1" applyFill="1" applyBorder="1" applyAlignment="1">
      <alignment horizontal="center" vertical="center" wrapText="1"/>
    </xf>
    <xf numFmtId="0" fontId="66" fillId="16" borderId="38" xfId="0" applyFont="1" applyFill="1" applyBorder="1" applyAlignment="1">
      <alignment wrapText="1"/>
    </xf>
    <xf numFmtId="0" fontId="65" fillId="37" borderId="34" xfId="0" applyFont="1" applyFill="1" applyBorder="1" applyAlignment="1">
      <alignment vertical="center" wrapText="1"/>
    </xf>
    <xf numFmtId="0" fontId="65" fillId="37" borderId="47" xfId="0" applyFont="1" applyFill="1" applyBorder="1" applyAlignment="1">
      <alignment horizontal="center" vertical="center" wrapText="1"/>
    </xf>
    <xf numFmtId="0" fontId="65" fillId="37" borderId="32" xfId="0" applyFont="1" applyFill="1" applyBorder="1" applyAlignment="1">
      <alignment vertical="center" wrapText="1"/>
    </xf>
    <xf numFmtId="0" fontId="65" fillId="37" borderId="38" xfId="0" applyFont="1" applyFill="1" applyBorder="1" applyAlignment="1">
      <alignment horizontal="center" vertical="center" wrapText="1"/>
    </xf>
    <xf numFmtId="0" fontId="67" fillId="33" borderId="0" xfId="0" applyFont="1" applyFill="1" applyAlignment="1">
      <alignment/>
    </xf>
    <xf numFmtId="0" fontId="67" fillId="0" borderId="0" xfId="0" applyFont="1" applyAlignment="1">
      <alignment/>
    </xf>
    <xf numFmtId="0" fontId="66" fillId="16" borderId="28" xfId="0" applyFont="1" applyFill="1" applyBorder="1" applyAlignment="1">
      <alignment horizontal="center" vertical="center" wrapText="1"/>
    </xf>
    <xf numFmtId="0" fontId="66" fillId="16" borderId="23" xfId="0" applyFont="1" applyFill="1" applyBorder="1" applyAlignment="1">
      <alignment horizontal="center" vertical="center" wrapText="1"/>
    </xf>
    <xf numFmtId="171" fontId="7" fillId="38" borderId="23" xfId="42" applyFont="1" applyFill="1" applyBorder="1" applyAlignment="1" applyProtection="1">
      <alignment horizontal="center" vertical="center" wrapText="1"/>
      <protection hidden="1" locked="0"/>
    </xf>
    <xf numFmtId="171" fontId="2" fillId="33" borderId="0" xfId="0" applyNumberFormat="1" applyFont="1" applyFill="1" applyBorder="1" applyAlignment="1" applyProtection="1">
      <alignment/>
      <protection hidden="1"/>
    </xf>
    <xf numFmtId="0" fontId="47" fillId="33" borderId="0" xfId="0" applyFont="1" applyFill="1" applyAlignment="1">
      <alignment/>
    </xf>
    <xf numFmtId="0" fontId="68" fillId="33" borderId="0" xfId="60" applyFont="1" applyFill="1" applyBorder="1" applyAlignment="1" applyProtection="1">
      <alignment horizontal="left" vertical="center" wrapText="1"/>
      <protection hidden="1"/>
    </xf>
    <xf numFmtId="0" fontId="69" fillId="33" borderId="0" xfId="0" applyFont="1" applyFill="1" applyBorder="1" applyAlignment="1" applyProtection="1">
      <alignment horizontal="right"/>
      <protection hidden="1"/>
    </xf>
    <xf numFmtId="171" fontId="18" fillId="38" borderId="23" xfId="42" applyFont="1" applyFill="1" applyBorder="1" applyAlignment="1" applyProtection="1">
      <alignment horizontal="center" vertical="center" wrapText="1"/>
      <protection hidden="1" locked="0"/>
    </xf>
    <xf numFmtId="10" fontId="8" fillId="34" borderId="30" xfId="63" applyNumberFormat="1" applyFont="1" applyFill="1" applyBorder="1" applyAlignment="1" applyProtection="1">
      <alignment horizontal="center" vertical="center" wrapText="1"/>
      <protection hidden="1"/>
    </xf>
    <xf numFmtId="0" fontId="8" fillId="34" borderId="48" xfId="0" applyNumberFormat="1" applyFont="1" applyFill="1" applyBorder="1" applyAlignment="1" applyProtection="1">
      <alignment horizontal="right" wrapText="1"/>
      <protection hidden="1"/>
    </xf>
    <xf numFmtId="0" fontId="8" fillId="34" borderId="22" xfId="0" applyNumberFormat="1" applyFont="1" applyFill="1" applyBorder="1" applyAlignment="1" applyProtection="1">
      <alignment horizontal="right" wrapText="1"/>
      <protection hidden="1"/>
    </xf>
    <xf numFmtId="0" fontId="7" fillId="34" borderId="49" xfId="0" applyNumberFormat="1" applyFont="1" applyFill="1" applyBorder="1" applyAlignment="1" applyProtection="1">
      <alignment horizontal="left" wrapText="1"/>
      <protection hidden="1"/>
    </xf>
    <xf numFmtId="0" fontId="7" fillId="34" borderId="26" xfId="0" applyNumberFormat="1" applyFont="1" applyFill="1" applyBorder="1" applyAlignment="1" applyProtection="1">
      <alignment horizontal="left" wrapText="1"/>
      <protection hidden="1"/>
    </xf>
    <xf numFmtId="0" fontId="15" fillId="10" borderId="35" xfId="0" applyNumberFormat="1" applyFont="1" applyFill="1" applyBorder="1" applyAlignment="1" applyProtection="1">
      <alignment horizontal="center" vertical="center" wrapText="1"/>
      <protection hidden="1" locked="0"/>
    </xf>
    <xf numFmtId="0" fontId="7" fillId="34" borderId="50" xfId="0" applyNumberFormat="1" applyFont="1" applyFill="1" applyBorder="1" applyAlignment="1" applyProtection="1">
      <alignment horizontal="left" wrapText="1"/>
      <protection hidden="1"/>
    </xf>
    <xf numFmtId="0" fontId="13" fillId="10" borderId="51" xfId="0" applyNumberFormat="1" applyFont="1" applyFill="1" applyBorder="1" applyAlignment="1" applyProtection="1">
      <alignment horizontal="left" vertical="center" wrapText="1"/>
      <protection hidden="1" locked="0"/>
    </xf>
    <xf numFmtId="0" fontId="13" fillId="10" borderId="52" xfId="0" applyNumberFormat="1" applyFont="1" applyFill="1" applyBorder="1" applyAlignment="1" applyProtection="1">
      <alignment horizontal="left" vertical="center" wrapText="1"/>
      <protection hidden="1" locked="0"/>
    </xf>
    <xf numFmtId="0" fontId="13" fillId="10" borderId="53" xfId="0" applyNumberFormat="1" applyFont="1" applyFill="1" applyBorder="1" applyAlignment="1" applyProtection="1">
      <alignment horizontal="left" vertical="center" wrapText="1"/>
      <protection hidden="1" locked="0"/>
    </xf>
    <xf numFmtId="0" fontId="8" fillId="34" borderId="54" xfId="0" applyNumberFormat="1" applyFont="1" applyFill="1" applyBorder="1" applyAlignment="1" applyProtection="1">
      <alignment horizontal="right" wrapText="1"/>
      <protection hidden="1"/>
    </xf>
    <xf numFmtId="0" fontId="8" fillId="34" borderId="55" xfId="0" applyNumberFormat="1" applyFont="1" applyFill="1" applyBorder="1" applyAlignment="1" applyProtection="1">
      <alignment horizontal="right" wrapText="1"/>
      <protection hidden="1"/>
    </xf>
    <xf numFmtId="0" fontId="8" fillId="34" borderId="56" xfId="0" applyNumberFormat="1" applyFont="1" applyFill="1" applyBorder="1" applyAlignment="1" applyProtection="1">
      <alignment horizontal="right" wrapText="1"/>
      <protection hidden="1"/>
    </xf>
    <xf numFmtId="0" fontId="70" fillId="34" borderId="57" xfId="0" applyFont="1" applyFill="1" applyBorder="1" applyAlignment="1" applyProtection="1">
      <alignment horizontal="center" vertical="top" wrapText="1"/>
      <protection hidden="1"/>
    </xf>
    <xf numFmtId="0" fontId="70" fillId="34" borderId="58" xfId="0" applyFont="1" applyFill="1" applyBorder="1" applyAlignment="1" applyProtection="1">
      <alignment horizontal="center" vertical="top" wrapText="1"/>
      <protection hidden="1"/>
    </xf>
    <xf numFmtId="0" fontId="70" fillId="34" borderId="59" xfId="0" applyFont="1" applyFill="1" applyBorder="1" applyAlignment="1" applyProtection="1">
      <alignment horizontal="center" vertical="top" wrapText="1"/>
      <protection hidden="1"/>
    </xf>
    <xf numFmtId="0" fontId="6" fillId="33" borderId="33" xfId="0" applyFont="1" applyFill="1" applyBorder="1" applyAlignment="1" applyProtection="1">
      <alignment horizontal="left"/>
      <protection hidden="1"/>
    </xf>
    <xf numFmtId="0" fontId="6" fillId="33" borderId="21" xfId="0" applyFont="1" applyFill="1" applyBorder="1" applyAlignment="1" applyProtection="1">
      <alignment horizontal="left"/>
      <protection hidden="1"/>
    </xf>
    <xf numFmtId="0" fontId="6" fillId="33" borderId="60" xfId="0" applyFont="1" applyFill="1" applyBorder="1" applyAlignment="1" applyProtection="1">
      <alignment horizontal="left"/>
      <protection hidden="1"/>
    </xf>
    <xf numFmtId="0" fontId="6" fillId="10" borderId="48" xfId="0" applyFont="1" applyFill="1" applyBorder="1" applyAlignment="1" applyProtection="1">
      <alignment horizontal="left" vertical="top" wrapText="1"/>
      <protection hidden="1" locked="0"/>
    </xf>
    <xf numFmtId="0" fontId="6" fillId="10" borderId="22" xfId="0" applyFont="1" applyFill="1" applyBorder="1" applyAlignment="1" applyProtection="1">
      <alignment horizontal="left" vertical="top" wrapText="1"/>
      <protection hidden="1" locked="0"/>
    </xf>
    <xf numFmtId="0" fontId="6" fillId="10" borderId="37" xfId="0" applyFont="1" applyFill="1" applyBorder="1" applyAlignment="1" applyProtection="1">
      <alignment horizontal="left" vertical="top" wrapText="1"/>
      <protection hidden="1" locked="0"/>
    </xf>
    <xf numFmtId="0" fontId="7" fillId="34" borderId="61" xfId="0" applyNumberFormat="1" applyFont="1" applyFill="1" applyBorder="1" applyAlignment="1" applyProtection="1">
      <alignment horizontal="left" vertical="center" wrapText="1"/>
      <protection hidden="1"/>
    </xf>
    <xf numFmtId="0" fontId="7" fillId="34" borderId="62" xfId="0" applyNumberFormat="1" applyFont="1" applyFill="1" applyBorder="1" applyAlignment="1" applyProtection="1">
      <alignment horizontal="left" vertical="center" wrapText="1"/>
      <protection hidden="1"/>
    </xf>
    <xf numFmtId="3" fontId="3" fillId="34" borderId="35" xfId="0" applyNumberFormat="1" applyFont="1" applyFill="1" applyBorder="1" applyAlignment="1" applyProtection="1">
      <alignment horizontal="center" vertical="center" wrapText="1"/>
      <protection hidden="1"/>
    </xf>
    <xf numFmtId="3" fontId="3" fillId="34" borderId="22" xfId="0" applyNumberFormat="1" applyFont="1" applyFill="1" applyBorder="1" applyAlignment="1" applyProtection="1">
      <alignment horizontal="center" vertical="center" wrapText="1"/>
      <protection hidden="1"/>
    </xf>
    <xf numFmtId="3" fontId="8" fillId="34" borderId="47" xfId="0" applyNumberFormat="1" applyFont="1" applyFill="1" applyBorder="1" applyAlignment="1" applyProtection="1">
      <alignment horizontal="center" vertical="center" wrapText="1"/>
      <protection hidden="1"/>
    </xf>
    <xf numFmtId="3" fontId="8" fillId="34" borderId="63" xfId="0" applyNumberFormat="1" applyFont="1" applyFill="1" applyBorder="1" applyAlignment="1" applyProtection="1">
      <alignment horizontal="center" vertical="center" wrapText="1"/>
      <protection hidden="1"/>
    </xf>
    <xf numFmtId="3" fontId="3" fillId="34" borderId="34" xfId="0" applyNumberFormat="1" applyFont="1" applyFill="1" applyBorder="1" applyAlignment="1" applyProtection="1">
      <alignment horizontal="center" vertical="center" wrapText="1"/>
      <protection hidden="1"/>
    </xf>
    <xf numFmtId="3" fontId="3" fillId="34" borderId="24" xfId="0" applyNumberFormat="1" applyFont="1" applyFill="1" applyBorder="1" applyAlignment="1" applyProtection="1">
      <alignment horizontal="center" vertical="center" wrapText="1"/>
      <protection hidden="1"/>
    </xf>
    <xf numFmtId="3" fontId="3" fillId="34" borderId="25" xfId="0" applyNumberFormat="1" applyFont="1" applyFill="1" applyBorder="1" applyAlignment="1" applyProtection="1">
      <alignment horizontal="center" vertical="center" wrapText="1"/>
      <protection hidden="1"/>
    </xf>
    <xf numFmtId="3" fontId="3" fillId="34" borderId="33" xfId="0" applyNumberFormat="1" applyFont="1" applyFill="1" applyBorder="1" applyAlignment="1" applyProtection="1">
      <alignment horizontal="center" vertical="center" wrapText="1"/>
      <protection hidden="1"/>
    </xf>
    <xf numFmtId="3" fontId="3" fillId="34" borderId="21" xfId="0" applyNumberFormat="1" applyFont="1" applyFill="1" applyBorder="1" applyAlignment="1" applyProtection="1">
      <alignment horizontal="center" vertical="center" wrapText="1"/>
      <protection hidden="1"/>
    </xf>
    <xf numFmtId="3" fontId="3" fillId="34" borderId="60" xfId="0" applyNumberFormat="1" applyFont="1" applyFill="1" applyBorder="1" applyAlignment="1" applyProtection="1">
      <alignment horizontal="center" vertical="center" wrapText="1"/>
      <protection hidden="1"/>
    </xf>
    <xf numFmtId="0" fontId="10" fillId="0" borderId="32" xfId="60" applyFont="1" applyFill="1" applyBorder="1" applyAlignment="1" applyProtection="1">
      <alignment horizontal="left" vertical="center" wrapText="1"/>
      <protection hidden="1"/>
    </xf>
    <xf numFmtId="0" fontId="10" fillId="0" borderId="29" xfId="60" applyFont="1" applyFill="1" applyBorder="1" applyAlignment="1" applyProtection="1">
      <alignment horizontal="left" vertical="center" wrapText="1"/>
      <protection hidden="1"/>
    </xf>
    <xf numFmtId="2" fontId="63" fillId="33" borderId="29" xfId="60" applyNumberFormat="1" applyFont="1" applyFill="1" applyBorder="1" applyAlignment="1" applyProtection="1">
      <alignment horizontal="center" vertical="center" wrapText="1"/>
      <protection hidden="1"/>
    </xf>
    <xf numFmtId="0" fontId="10" fillId="33" borderId="32" xfId="60" applyFont="1" applyFill="1" applyBorder="1" applyAlignment="1" applyProtection="1">
      <alignment horizontal="left" vertical="center"/>
      <protection hidden="1"/>
    </xf>
    <xf numFmtId="0" fontId="10" fillId="33" borderId="29" xfId="60" applyFont="1" applyFill="1" applyBorder="1" applyAlignment="1" applyProtection="1">
      <alignment horizontal="left" vertical="center"/>
      <protection hidden="1"/>
    </xf>
    <xf numFmtId="0" fontId="10" fillId="33" borderId="32" xfId="60" applyFont="1" applyFill="1" applyBorder="1" applyAlignment="1" applyProtection="1">
      <alignment horizontal="left" vertical="center" wrapText="1"/>
      <protection hidden="1"/>
    </xf>
    <xf numFmtId="0" fontId="10" fillId="33" borderId="29" xfId="60" applyFont="1" applyFill="1" applyBorder="1" applyAlignment="1" applyProtection="1">
      <alignment horizontal="left" vertical="center" wrapText="1"/>
      <protection hidden="1"/>
    </xf>
    <xf numFmtId="0" fontId="6" fillId="0" borderId="32" xfId="0" applyFont="1" applyFill="1" applyBorder="1" applyAlignment="1" applyProtection="1">
      <alignment horizontal="left" vertical="center"/>
      <protection hidden="1"/>
    </xf>
    <xf numFmtId="0" fontId="6" fillId="0" borderId="29" xfId="0" applyFont="1" applyFill="1" applyBorder="1" applyAlignment="1" applyProtection="1">
      <alignment horizontal="left" vertical="center"/>
      <protection hidden="1"/>
    </xf>
    <xf numFmtId="0" fontId="6" fillId="0" borderId="64" xfId="0" applyFont="1" applyFill="1" applyBorder="1" applyAlignment="1" applyProtection="1">
      <alignment horizontal="left" vertical="center"/>
      <protection hidden="1"/>
    </xf>
    <xf numFmtId="0" fontId="6" fillId="10" borderId="65" xfId="0" applyFont="1" applyFill="1" applyBorder="1" applyAlignment="1" applyProtection="1" quotePrefix="1">
      <alignment horizontal="center"/>
      <protection hidden="1" locked="0"/>
    </xf>
    <xf numFmtId="0" fontId="6" fillId="10" borderId="50" xfId="0" applyFont="1" applyFill="1" applyBorder="1" applyAlignment="1" applyProtection="1">
      <alignment horizontal="center"/>
      <protection hidden="1" locked="0"/>
    </xf>
    <xf numFmtId="0" fontId="7" fillId="34" borderId="26" xfId="0" applyNumberFormat="1" applyFont="1" applyFill="1" applyBorder="1" applyAlignment="1" applyProtection="1">
      <alignment horizontal="left" vertical="center" wrapText="1"/>
      <protection hidden="1"/>
    </xf>
    <xf numFmtId="0" fontId="7" fillId="34" borderId="66" xfId="0" applyNumberFormat="1" applyFont="1" applyFill="1" applyBorder="1" applyAlignment="1" applyProtection="1">
      <alignment horizontal="left" vertical="center" wrapText="1"/>
      <protection hidden="1"/>
    </xf>
    <xf numFmtId="0" fontId="6" fillId="10" borderId="67" xfId="0" applyFont="1" applyFill="1" applyBorder="1" applyAlignment="1" applyProtection="1">
      <alignment horizontal="left" vertical="center"/>
      <protection hidden="1" locked="0"/>
    </xf>
    <xf numFmtId="0" fontId="6" fillId="10" borderId="68" xfId="0" applyFont="1" applyFill="1" applyBorder="1" applyAlignment="1" applyProtection="1">
      <alignment horizontal="left" vertical="center"/>
      <protection hidden="1" locked="0"/>
    </xf>
    <xf numFmtId="0" fontId="6" fillId="10" borderId="69" xfId="0" applyFont="1" applyFill="1" applyBorder="1" applyAlignment="1" applyProtection="1">
      <alignment horizontal="left" vertical="center"/>
      <protection hidden="1" locked="0"/>
    </xf>
    <xf numFmtId="0" fontId="6" fillId="33" borderId="70" xfId="0" applyFont="1" applyFill="1" applyBorder="1" applyAlignment="1" applyProtection="1">
      <alignment horizontal="left"/>
      <protection hidden="1"/>
    </xf>
    <xf numFmtId="0" fontId="6" fillId="33" borderId="0" xfId="0" applyFont="1" applyFill="1" applyBorder="1" applyAlignment="1" applyProtection="1">
      <alignment horizontal="left"/>
      <protection hidden="1"/>
    </xf>
    <xf numFmtId="0" fontId="6" fillId="33" borderId="27" xfId="0" applyFont="1" applyFill="1" applyBorder="1" applyAlignment="1" applyProtection="1">
      <alignment horizontal="left"/>
      <protection hidden="1"/>
    </xf>
    <xf numFmtId="0" fontId="6" fillId="10" borderId="49" xfId="0" applyFont="1" applyFill="1" applyBorder="1" applyAlignment="1" applyProtection="1">
      <alignment horizontal="left" vertical="top" wrapText="1"/>
      <protection hidden="1" locked="0"/>
    </xf>
    <xf numFmtId="0" fontId="6" fillId="10" borderId="26" xfId="0" applyFont="1" applyFill="1" applyBorder="1" applyAlignment="1" applyProtection="1">
      <alignment horizontal="left" vertical="top" wrapText="1"/>
      <protection hidden="1" locked="0"/>
    </xf>
    <xf numFmtId="0" fontId="6" fillId="10" borderId="66" xfId="0" applyFont="1" applyFill="1" applyBorder="1" applyAlignment="1" applyProtection="1">
      <alignment horizontal="left" vertical="top" wrapText="1"/>
      <protection hidden="1" locked="0"/>
    </xf>
    <xf numFmtId="0" fontId="7" fillId="34" borderId="71" xfId="0" applyFont="1" applyFill="1" applyBorder="1" applyAlignment="1" applyProtection="1">
      <alignment horizontal="center" vertical="center" wrapText="1"/>
      <protection hidden="1"/>
    </xf>
    <xf numFmtId="0" fontId="7" fillId="34" borderId="35" xfId="0" applyFont="1" applyFill="1" applyBorder="1" applyAlignment="1" applyProtection="1">
      <alignment horizontal="center" vertical="center" wrapText="1"/>
      <protection hidden="1"/>
    </xf>
    <xf numFmtId="0" fontId="7" fillId="34" borderId="72" xfId="0" applyFont="1" applyFill="1" applyBorder="1" applyAlignment="1" applyProtection="1">
      <alignment horizontal="center" vertical="center" wrapText="1"/>
      <protection hidden="1"/>
    </xf>
    <xf numFmtId="0" fontId="71" fillId="34" borderId="49" xfId="0" applyFont="1" applyFill="1" applyBorder="1" applyAlignment="1" applyProtection="1">
      <alignment horizontal="center" vertical="center" wrapText="1"/>
      <protection hidden="1"/>
    </xf>
    <xf numFmtId="0" fontId="71" fillId="34" borderId="26" xfId="0" applyFont="1" applyFill="1" applyBorder="1" applyAlignment="1" applyProtection="1">
      <alignment horizontal="center" vertical="center" wrapText="1"/>
      <protection hidden="1"/>
    </xf>
    <xf numFmtId="0" fontId="71" fillId="34" borderId="66" xfId="0" applyFont="1" applyFill="1" applyBorder="1" applyAlignment="1" applyProtection="1">
      <alignment horizontal="center" vertical="center" wrapText="1"/>
      <protection hidden="1"/>
    </xf>
    <xf numFmtId="0" fontId="7" fillId="34" borderId="48" xfId="54" applyFont="1" applyFill="1" applyBorder="1" applyAlignment="1" applyProtection="1">
      <alignment horizontal="center" vertical="center" wrapText="1"/>
      <protection hidden="1"/>
    </xf>
    <xf numFmtId="0" fontId="7" fillId="34" borderId="22" xfId="54" applyFont="1" applyFill="1" applyBorder="1" applyAlignment="1" applyProtection="1">
      <alignment horizontal="center" vertical="center" wrapText="1"/>
      <protection hidden="1"/>
    </xf>
    <xf numFmtId="0" fontId="7" fillId="34" borderId="37" xfId="54" applyFont="1" applyFill="1" applyBorder="1" applyAlignment="1" applyProtection="1">
      <alignment horizontal="center" vertical="center" wrapText="1"/>
      <protection hidden="1"/>
    </xf>
    <xf numFmtId="0" fontId="8" fillId="34" borderId="36" xfId="0" applyNumberFormat="1" applyFont="1" applyFill="1" applyBorder="1" applyAlignment="1" applyProtection="1">
      <alignment horizontal="center" vertical="center" wrapText="1"/>
      <protection hidden="1"/>
    </xf>
    <xf numFmtId="0" fontId="8" fillId="34" borderId="52" xfId="0" applyNumberFormat="1" applyFont="1" applyFill="1" applyBorder="1" applyAlignment="1" applyProtection="1">
      <alignment horizontal="center" vertical="center" wrapText="1"/>
      <protection hidden="1"/>
    </xf>
    <xf numFmtId="0" fontId="8" fillId="34" borderId="73" xfId="0" applyNumberFormat="1" applyFont="1" applyFill="1" applyBorder="1" applyAlignment="1" applyProtection="1">
      <alignment horizontal="center" vertical="center" wrapText="1"/>
      <protection hidden="1"/>
    </xf>
    <xf numFmtId="0" fontId="7" fillId="34" borderId="50" xfId="0" applyNumberFormat="1" applyFont="1" applyFill="1" applyBorder="1" applyAlignment="1" applyProtection="1">
      <alignment horizontal="left" vertical="center" wrapText="1"/>
      <protection hidden="1"/>
    </xf>
    <xf numFmtId="0" fontId="7" fillId="34" borderId="74" xfId="0" applyNumberFormat="1" applyFont="1" applyFill="1" applyBorder="1" applyAlignment="1" applyProtection="1">
      <alignment horizontal="left" vertical="center" wrapText="1"/>
      <protection hidden="1"/>
    </xf>
    <xf numFmtId="0" fontId="6" fillId="33" borderId="34" xfId="0" applyFont="1" applyFill="1" applyBorder="1" applyAlignment="1" applyProtection="1">
      <alignment horizontal="left"/>
      <protection hidden="1"/>
    </xf>
    <xf numFmtId="0" fontId="6" fillId="33" borderId="24" xfId="0" applyFont="1" applyFill="1" applyBorder="1" applyAlignment="1" applyProtection="1">
      <alignment horizontal="left"/>
      <protection hidden="1"/>
    </xf>
    <xf numFmtId="0" fontId="6" fillId="33" borderId="25" xfId="0" applyFont="1" applyFill="1" applyBorder="1" applyAlignment="1" applyProtection="1">
      <alignment horizontal="left"/>
      <protection hidden="1"/>
    </xf>
    <xf numFmtId="3" fontId="3" fillId="34" borderId="72" xfId="0" applyNumberFormat="1" applyFont="1" applyFill="1" applyBorder="1" applyAlignment="1" applyProtection="1">
      <alignment horizontal="center" vertical="center" wrapText="1"/>
      <protection hidden="1"/>
    </xf>
    <xf numFmtId="3" fontId="3" fillId="34" borderId="37" xfId="0" applyNumberFormat="1" applyFont="1" applyFill="1" applyBorder="1" applyAlignment="1" applyProtection="1">
      <alignment horizontal="center" vertical="center" wrapText="1"/>
      <protection hidden="1"/>
    </xf>
    <xf numFmtId="0" fontId="68" fillId="33" borderId="70" xfId="60" applyFont="1" applyFill="1" applyBorder="1" applyAlignment="1" applyProtection="1">
      <alignment horizontal="left" vertical="center"/>
      <protection hidden="1"/>
    </xf>
    <xf numFmtId="0" fontId="68" fillId="33" borderId="0" xfId="60" applyFont="1" applyFill="1" applyBorder="1" applyAlignment="1" applyProtection="1">
      <alignment horizontal="left" vertical="center"/>
      <protection hidden="1"/>
    </xf>
    <xf numFmtId="0" fontId="68" fillId="33" borderId="27" xfId="60" applyFont="1" applyFill="1" applyBorder="1" applyAlignment="1" applyProtection="1">
      <alignment horizontal="left" vertical="center"/>
      <protection hidden="1"/>
    </xf>
    <xf numFmtId="0" fontId="68" fillId="33" borderId="33" xfId="60" applyFont="1" applyFill="1" applyBorder="1" applyAlignment="1" applyProtection="1">
      <alignment horizontal="left" vertical="center"/>
      <protection hidden="1"/>
    </xf>
    <xf numFmtId="0" fontId="68" fillId="33" borderId="21" xfId="60" applyFont="1" applyFill="1" applyBorder="1" applyAlignment="1" applyProtection="1">
      <alignment horizontal="left" vertical="center"/>
      <protection hidden="1"/>
    </xf>
    <xf numFmtId="0" fontId="68" fillId="33" borderId="60" xfId="60" applyFont="1" applyFill="1" applyBorder="1" applyAlignment="1" applyProtection="1">
      <alignment horizontal="left" vertical="center"/>
      <protection hidden="1"/>
    </xf>
    <xf numFmtId="0" fontId="10" fillId="33" borderId="24" xfId="60" applyFont="1" applyFill="1" applyBorder="1" applyAlignment="1" applyProtection="1">
      <alignment horizontal="center" vertical="center"/>
      <protection hidden="1"/>
    </xf>
    <xf numFmtId="0" fontId="10" fillId="0" borderId="32" xfId="60" applyFont="1" applyFill="1" applyBorder="1" applyAlignment="1" applyProtection="1">
      <alignment vertical="center" wrapText="1"/>
      <protection hidden="1"/>
    </xf>
    <xf numFmtId="0" fontId="10" fillId="0" borderId="29" xfId="60" applyFont="1" applyFill="1" applyBorder="1" applyAlignment="1" applyProtection="1">
      <alignment vertical="center" wrapText="1"/>
      <protection hidden="1"/>
    </xf>
    <xf numFmtId="0" fontId="10" fillId="0" borderId="32" xfId="60" applyFont="1" applyFill="1" applyBorder="1" applyAlignment="1" applyProtection="1">
      <alignment horizontal="left" vertical="center"/>
      <protection hidden="1"/>
    </xf>
    <xf numFmtId="0" fontId="10" fillId="0" borderId="29" xfId="60" applyFont="1" applyFill="1" applyBorder="1" applyAlignment="1" applyProtection="1">
      <alignment horizontal="left" vertical="center"/>
      <protection hidden="1"/>
    </xf>
    <xf numFmtId="0" fontId="10" fillId="0" borderId="64" xfId="60" applyFont="1" applyFill="1" applyBorder="1" applyAlignment="1" applyProtection="1">
      <alignment horizontal="left" vertical="center"/>
      <protection hidden="1"/>
    </xf>
    <xf numFmtId="0" fontId="8" fillId="36" borderId="54" xfId="0" applyNumberFormat="1" applyFont="1" applyFill="1" applyBorder="1" applyAlignment="1" applyProtection="1">
      <alignment horizontal="right" wrapText="1"/>
      <protection hidden="1"/>
    </xf>
    <xf numFmtId="0" fontId="8" fillId="36" borderId="55" xfId="0" applyNumberFormat="1" applyFont="1" applyFill="1" applyBorder="1" applyAlignment="1" applyProtection="1">
      <alignment horizontal="right" wrapText="1"/>
      <protection hidden="1"/>
    </xf>
    <xf numFmtId="0" fontId="8" fillId="36" borderId="56" xfId="0" applyNumberFormat="1" applyFont="1" applyFill="1" applyBorder="1" applyAlignment="1" applyProtection="1">
      <alignment horizontal="right" wrapText="1"/>
      <protection hidden="1"/>
    </xf>
    <xf numFmtId="0" fontId="72" fillId="34" borderId="75" xfId="0" applyFont="1" applyFill="1" applyBorder="1" applyAlignment="1" applyProtection="1">
      <alignment horizontal="center" vertical="top" wrapText="1"/>
      <protection hidden="1"/>
    </xf>
    <xf numFmtId="0" fontId="73" fillId="34" borderId="76" xfId="0" applyFont="1" applyFill="1" applyBorder="1" applyAlignment="1" applyProtection="1">
      <alignment horizontal="center" vertical="top" wrapText="1"/>
      <protection hidden="1"/>
    </xf>
    <xf numFmtId="0" fontId="73" fillId="34" borderId="77" xfId="0" applyFont="1" applyFill="1" applyBorder="1" applyAlignment="1" applyProtection="1">
      <alignment horizontal="center" vertical="top" wrapText="1"/>
      <protection hidden="1"/>
    </xf>
    <xf numFmtId="0" fontId="11" fillId="33" borderId="0" xfId="60" applyFont="1" applyFill="1" applyBorder="1" applyAlignment="1" applyProtection="1">
      <alignment horizontal="left" vertical="center" wrapText="1"/>
      <protection hidden="1"/>
    </xf>
    <xf numFmtId="0" fontId="19" fillId="38" borderId="32" xfId="0" applyFont="1" applyFill="1" applyBorder="1" applyAlignment="1" applyProtection="1">
      <alignment horizontal="left" vertical="center"/>
      <protection locked="0"/>
    </xf>
    <xf numFmtId="0" fontId="19" fillId="38" borderId="29" xfId="0" applyFont="1" applyFill="1" applyBorder="1" applyAlignment="1" applyProtection="1">
      <alignment horizontal="left" vertical="center"/>
      <protection locked="0"/>
    </xf>
    <xf numFmtId="0" fontId="19" fillId="38" borderId="78" xfId="0" applyFont="1" applyFill="1" applyBorder="1" applyAlignment="1" applyProtection="1">
      <alignment horizontal="left" vertical="center"/>
      <protection locked="0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7" fillId="34" borderId="61" xfId="0" applyNumberFormat="1" applyFont="1" applyFill="1" applyBorder="1" applyAlignment="1" applyProtection="1" quotePrefix="1">
      <alignment horizontal="left" vertical="center" wrapText="1"/>
      <protection hidden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Currency 2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3" xfId="59"/>
    <cellStyle name="Normal 4" xfId="60"/>
    <cellStyle name="Note" xfId="61"/>
    <cellStyle name="Output" xfId="62"/>
    <cellStyle name="Percent" xfId="63"/>
    <cellStyle name="Percent 2" xfId="64"/>
    <cellStyle name="Title" xfId="65"/>
    <cellStyle name="Total" xfId="66"/>
    <cellStyle name="Warning Text" xfId="67"/>
  </cellStyles>
  <dxfs count="388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0</xdr:row>
      <xdr:rowOff>152400</xdr:rowOff>
    </xdr:from>
    <xdr:to>
      <xdr:col>0</xdr:col>
      <xdr:colOff>161925</xdr:colOff>
      <xdr:row>2</xdr:row>
      <xdr:rowOff>180975</xdr:rowOff>
    </xdr:to>
    <xdr:pic>
      <xdr:nvPicPr>
        <xdr:cNvPr id="1" name="Picture 8" descr="educ-traini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52400"/>
          <a:ext cx="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57150</xdr:rowOff>
    </xdr:from>
    <xdr:to>
      <xdr:col>1</xdr:col>
      <xdr:colOff>952500</xdr:colOff>
      <xdr:row>3</xdr:row>
      <xdr:rowOff>152400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57150"/>
          <a:ext cx="12382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76200</xdr:colOff>
      <xdr:row>0</xdr:row>
      <xdr:rowOff>28575</xdr:rowOff>
    </xdr:from>
    <xdr:to>
      <xdr:col>5</xdr:col>
      <xdr:colOff>200025</xdr:colOff>
      <xdr:row>1</xdr:row>
      <xdr:rowOff>228600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00175" y="28575"/>
          <a:ext cx="19050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45"/>
  <sheetViews>
    <sheetView tabSelected="1" zoomScaleSheetLayoutView="100" zoomScalePageLayoutView="0" workbookViewId="0" topLeftCell="A1">
      <selection activeCell="G14" sqref="G14:V14"/>
    </sheetView>
  </sheetViews>
  <sheetFormatPr defaultColWidth="0" defaultRowHeight="15" zeroHeight="1"/>
  <cols>
    <col min="1" max="1" width="4.7109375" style="34" customWidth="1"/>
    <col min="2" max="2" width="15.140625" style="43" customWidth="1"/>
    <col min="3" max="3" width="13.421875" style="43" customWidth="1"/>
    <col min="4" max="4" width="11.00390625" style="34" customWidth="1"/>
    <col min="5" max="5" width="2.28125" style="34" customWidth="1"/>
    <col min="6" max="6" width="22.421875" style="34" customWidth="1"/>
    <col min="7" max="7" width="1.421875" style="34" customWidth="1"/>
    <col min="8" max="8" width="13.28125" style="34" customWidth="1"/>
    <col min="9" max="9" width="1.28515625" style="34" customWidth="1"/>
    <col min="10" max="10" width="7.8515625" style="34" customWidth="1"/>
    <col min="11" max="11" width="1.421875" style="34" customWidth="1"/>
    <col min="12" max="12" width="14.28125" style="34" customWidth="1"/>
    <col min="13" max="13" width="1.1484375" style="34" hidden="1" customWidth="1"/>
    <col min="14" max="14" width="11.140625" style="34" hidden="1" customWidth="1"/>
    <col min="15" max="15" width="1.7109375" style="34" hidden="1" customWidth="1"/>
    <col min="16" max="16" width="12.28125" style="34" hidden="1" customWidth="1"/>
    <col min="17" max="17" width="1.57421875" style="34" hidden="1" customWidth="1"/>
    <col min="18" max="18" width="13.00390625" style="34" hidden="1" customWidth="1"/>
    <col min="19" max="19" width="1.57421875" style="34" hidden="1" customWidth="1"/>
    <col min="20" max="20" width="10.8515625" style="34" hidden="1" customWidth="1"/>
    <col min="21" max="21" width="1.57421875" style="34" customWidth="1"/>
    <col min="22" max="22" width="19.421875" style="34" customWidth="1"/>
    <col min="23" max="23" width="1.28515625" style="34" customWidth="1"/>
    <col min="24" max="16384" width="0" style="34" hidden="1" customWidth="1"/>
  </cols>
  <sheetData>
    <row r="1" spans="1:23" s="26" customFormat="1" ht="16.5">
      <c r="A1" s="24"/>
      <c r="B1" s="24"/>
      <c r="C1" s="24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</row>
    <row r="2" spans="1:23" s="26" customFormat="1" ht="24" customHeight="1" thickBot="1">
      <c r="A2" s="24"/>
      <c r="B2" s="24"/>
      <c r="C2" s="24"/>
      <c r="D2" s="27"/>
      <c r="E2" s="27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</row>
    <row r="3" spans="1:23" s="26" customFormat="1" ht="25.5" customHeight="1" thickTop="1">
      <c r="A3" s="24"/>
      <c r="B3" s="24"/>
      <c r="C3" s="200" t="s">
        <v>264</v>
      </c>
      <c r="D3" s="201"/>
      <c r="E3" s="201"/>
      <c r="F3" s="201"/>
      <c r="G3" s="201"/>
      <c r="H3" s="201"/>
      <c r="I3" s="201"/>
      <c r="J3" s="201"/>
      <c r="K3" s="201"/>
      <c r="L3" s="201"/>
      <c r="M3" s="201"/>
      <c r="N3" s="201"/>
      <c r="O3" s="201"/>
      <c r="P3" s="201"/>
      <c r="Q3" s="201"/>
      <c r="R3" s="201"/>
      <c r="S3" s="201"/>
      <c r="T3" s="201"/>
      <c r="U3" s="201"/>
      <c r="V3" s="202"/>
      <c r="W3" s="25"/>
    </row>
    <row r="4" spans="1:23" s="26" customFormat="1" ht="18" customHeight="1" thickBot="1">
      <c r="A4" s="24"/>
      <c r="B4" s="24"/>
      <c r="C4" s="122" t="s">
        <v>266</v>
      </c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  <c r="R4" s="123"/>
      <c r="S4" s="123"/>
      <c r="T4" s="123"/>
      <c r="U4" s="123"/>
      <c r="V4" s="124"/>
      <c r="W4" s="25"/>
    </row>
    <row r="5" spans="1:23" s="26" customFormat="1" ht="17.25" thickTop="1">
      <c r="A5" s="166" t="s">
        <v>0</v>
      </c>
      <c r="B5" s="167"/>
      <c r="C5" s="167"/>
      <c r="D5" s="167"/>
      <c r="E5" s="167"/>
      <c r="F5" s="167"/>
      <c r="G5" s="167"/>
      <c r="H5" s="167"/>
      <c r="I5" s="167"/>
      <c r="J5" s="167"/>
      <c r="K5" s="167"/>
      <c r="L5" s="167"/>
      <c r="M5" s="167"/>
      <c r="N5" s="167"/>
      <c r="O5" s="167"/>
      <c r="P5" s="167"/>
      <c r="Q5" s="167"/>
      <c r="R5" s="167"/>
      <c r="S5" s="167"/>
      <c r="T5" s="167"/>
      <c r="U5" s="167"/>
      <c r="V5" s="168"/>
      <c r="W5" s="29"/>
    </row>
    <row r="6" spans="1:23" s="26" customFormat="1" ht="16.5">
      <c r="A6" s="169" t="s">
        <v>267</v>
      </c>
      <c r="B6" s="170"/>
      <c r="C6" s="170"/>
      <c r="D6" s="170"/>
      <c r="E6" s="170"/>
      <c r="F6" s="170"/>
      <c r="G6" s="170"/>
      <c r="H6" s="170"/>
      <c r="I6" s="170"/>
      <c r="J6" s="170"/>
      <c r="K6" s="170"/>
      <c r="L6" s="170"/>
      <c r="M6" s="170"/>
      <c r="N6" s="170"/>
      <c r="O6" s="170"/>
      <c r="P6" s="170"/>
      <c r="Q6" s="170"/>
      <c r="R6" s="170"/>
      <c r="S6" s="170"/>
      <c r="T6" s="170"/>
      <c r="U6" s="170"/>
      <c r="V6" s="171"/>
      <c r="W6" s="29"/>
    </row>
    <row r="7" spans="1:23" s="26" customFormat="1" ht="17.25" hidden="1" thickBot="1">
      <c r="A7" s="172"/>
      <c r="B7" s="173"/>
      <c r="C7" s="173"/>
      <c r="D7" s="173"/>
      <c r="E7" s="173"/>
      <c r="F7" s="173"/>
      <c r="G7" s="173"/>
      <c r="H7" s="173"/>
      <c r="I7" s="173"/>
      <c r="J7" s="173"/>
      <c r="K7" s="173"/>
      <c r="L7" s="173"/>
      <c r="M7" s="173"/>
      <c r="N7" s="173"/>
      <c r="O7" s="173"/>
      <c r="P7" s="173"/>
      <c r="Q7" s="173"/>
      <c r="R7" s="173"/>
      <c r="S7" s="173"/>
      <c r="T7" s="173"/>
      <c r="U7" s="173"/>
      <c r="V7" s="174"/>
      <c r="W7" s="29"/>
    </row>
    <row r="8" spans="1:23" s="26" customFormat="1" ht="6.75" customHeight="1" thickBot="1">
      <c r="A8" s="28"/>
      <c r="B8" s="28"/>
      <c r="C8" s="28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</row>
    <row r="9" spans="1:23" s="26" customFormat="1" ht="16.5" customHeight="1">
      <c r="A9" s="180" t="s">
        <v>2</v>
      </c>
      <c r="B9" s="181"/>
      <c r="C9" s="182"/>
      <c r="D9" s="175" t="s">
        <v>257</v>
      </c>
      <c r="E9" s="176"/>
      <c r="F9" s="176"/>
      <c r="G9" s="176"/>
      <c r="H9" s="176"/>
      <c r="I9" s="176"/>
      <c r="J9" s="176"/>
      <c r="K9" s="176"/>
      <c r="L9" s="176"/>
      <c r="M9" s="176"/>
      <c r="N9" s="176"/>
      <c r="O9" s="176"/>
      <c r="P9" s="176"/>
      <c r="Q9" s="176"/>
      <c r="R9" s="176"/>
      <c r="S9" s="176"/>
      <c r="T9" s="176"/>
      <c r="U9" s="176"/>
      <c r="V9" s="177"/>
      <c r="W9" s="29"/>
    </row>
    <row r="10" spans="1:23" s="26" customFormat="1" ht="16.5" customHeight="1">
      <c r="A10" s="160" t="s">
        <v>178</v>
      </c>
      <c r="B10" s="161"/>
      <c r="C10" s="162"/>
      <c r="D10" s="157"/>
      <c r="E10" s="158"/>
      <c r="F10" s="159"/>
      <c r="G10" s="155" t="s">
        <v>180</v>
      </c>
      <c r="H10" s="155"/>
      <c r="I10" s="155"/>
      <c r="J10" s="155"/>
      <c r="K10" s="155"/>
      <c r="L10" s="155"/>
      <c r="M10" s="155"/>
      <c r="N10" s="155"/>
      <c r="O10" s="155"/>
      <c r="P10" s="155"/>
      <c r="Q10" s="155"/>
      <c r="R10" s="155"/>
      <c r="S10" s="155"/>
      <c r="T10" s="155"/>
      <c r="U10" s="155"/>
      <c r="V10" s="156"/>
      <c r="W10" s="29"/>
    </row>
    <row r="11" spans="1:23" s="26" customFormat="1" ht="16.5" customHeight="1">
      <c r="A11" s="160" t="s">
        <v>216</v>
      </c>
      <c r="B11" s="161"/>
      <c r="C11" s="162"/>
      <c r="D11" s="163"/>
      <c r="E11" s="164"/>
      <c r="F11" s="164"/>
      <c r="G11" s="164"/>
      <c r="H11" s="164"/>
      <c r="I11" s="164"/>
      <c r="J11" s="164"/>
      <c r="K11" s="164"/>
      <c r="L11" s="164"/>
      <c r="M11" s="164"/>
      <c r="N11" s="164"/>
      <c r="O11" s="164"/>
      <c r="P11" s="164"/>
      <c r="Q11" s="164"/>
      <c r="R11" s="164"/>
      <c r="S11" s="164"/>
      <c r="T11" s="164"/>
      <c r="U11" s="164"/>
      <c r="V11" s="165"/>
      <c r="W11" s="29"/>
    </row>
    <row r="12" spans="1:23" s="26" customFormat="1" ht="16.5" customHeight="1">
      <c r="A12" s="160" t="s">
        <v>209</v>
      </c>
      <c r="B12" s="161"/>
      <c r="C12" s="162"/>
      <c r="D12" s="153"/>
      <c r="E12" s="154"/>
      <c r="F12" s="154"/>
      <c r="G12" s="178"/>
      <c r="H12" s="178"/>
      <c r="I12" s="178"/>
      <c r="J12" s="178"/>
      <c r="K12" s="178"/>
      <c r="L12" s="178"/>
      <c r="M12" s="178"/>
      <c r="N12" s="178"/>
      <c r="O12" s="178"/>
      <c r="P12" s="178"/>
      <c r="Q12" s="178"/>
      <c r="R12" s="178"/>
      <c r="S12" s="178"/>
      <c r="T12" s="178"/>
      <c r="U12" s="178"/>
      <c r="V12" s="179"/>
      <c r="W12" s="29"/>
    </row>
    <row r="13" spans="1:23" s="26" customFormat="1" ht="16.5" customHeight="1" thickBot="1">
      <c r="A13" s="125" t="s">
        <v>210</v>
      </c>
      <c r="B13" s="126"/>
      <c r="C13" s="127"/>
      <c r="D13" s="128"/>
      <c r="E13" s="129"/>
      <c r="F13" s="129"/>
      <c r="G13" s="129"/>
      <c r="H13" s="129"/>
      <c r="I13" s="129"/>
      <c r="J13" s="129"/>
      <c r="K13" s="129"/>
      <c r="L13" s="129"/>
      <c r="M13" s="129"/>
      <c r="N13" s="129"/>
      <c r="O13" s="129"/>
      <c r="P13" s="129"/>
      <c r="Q13" s="129"/>
      <c r="R13" s="129"/>
      <c r="S13" s="129"/>
      <c r="T13" s="129"/>
      <c r="U13" s="129"/>
      <c r="V13" s="130"/>
      <c r="W13" s="29"/>
    </row>
    <row r="14" spans="1:23" s="26" customFormat="1" ht="21" thickBot="1">
      <c r="A14" s="150" t="s">
        <v>268</v>
      </c>
      <c r="B14" s="151"/>
      <c r="C14" s="152"/>
      <c r="D14" s="204"/>
      <c r="E14" s="205"/>
      <c r="F14" s="206"/>
      <c r="G14" s="209" t="s">
        <v>269</v>
      </c>
      <c r="H14" s="131"/>
      <c r="I14" s="131"/>
      <c r="J14" s="131"/>
      <c r="K14" s="131"/>
      <c r="L14" s="131"/>
      <c r="M14" s="131"/>
      <c r="N14" s="131"/>
      <c r="O14" s="131"/>
      <c r="P14" s="131"/>
      <c r="Q14" s="131"/>
      <c r="R14" s="131"/>
      <c r="S14" s="131"/>
      <c r="T14" s="131"/>
      <c r="U14" s="131"/>
      <c r="V14" s="132"/>
      <c r="W14" s="29"/>
    </row>
    <row r="15" spans="1:23" s="26" customFormat="1" ht="12.75" customHeight="1" thickBot="1">
      <c r="A15" s="29"/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</row>
    <row r="16" spans="1:23" s="26" customFormat="1" ht="33" customHeight="1">
      <c r="A16" s="137" t="s">
        <v>259</v>
      </c>
      <c r="B16" s="138"/>
      <c r="C16" s="138"/>
      <c r="D16" s="138"/>
      <c r="E16" s="139"/>
      <c r="F16" s="135" t="s">
        <v>258</v>
      </c>
      <c r="G16" s="30"/>
      <c r="H16" s="133" t="s">
        <v>215</v>
      </c>
      <c r="I16" s="133"/>
      <c r="J16" s="133"/>
      <c r="K16" s="30"/>
      <c r="L16" s="133" t="s">
        <v>227</v>
      </c>
      <c r="M16" s="30"/>
      <c r="N16" s="133" t="s">
        <v>177</v>
      </c>
      <c r="O16" s="31"/>
      <c r="P16" s="133" t="s">
        <v>198</v>
      </c>
      <c r="Q16" s="31"/>
      <c r="R16" s="133" t="s">
        <v>184</v>
      </c>
      <c r="S16" s="31"/>
      <c r="T16" s="133" t="s">
        <v>183</v>
      </c>
      <c r="U16" s="31"/>
      <c r="V16" s="183" t="s">
        <v>200</v>
      </c>
      <c r="W16" s="29"/>
    </row>
    <row r="17" spans="1:23" ht="33" customHeight="1" thickBot="1">
      <c r="A17" s="140"/>
      <c r="B17" s="141"/>
      <c r="C17" s="141"/>
      <c r="D17" s="141"/>
      <c r="E17" s="142"/>
      <c r="F17" s="136"/>
      <c r="G17" s="20"/>
      <c r="H17" s="134"/>
      <c r="I17" s="134"/>
      <c r="J17" s="134"/>
      <c r="K17" s="20"/>
      <c r="L17" s="134"/>
      <c r="M17" s="20"/>
      <c r="N17" s="134"/>
      <c r="O17" s="32"/>
      <c r="P17" s="134"/>
      <c r="Q17" s="32"/>
      <c r="R17" s="134"/>
      <c r="S17" s="32"/>
      <c r="T17" s="134"/>
      <c r="U17" s="32"/>
      <c r="V17" s="184"/>
      <c r="W17" s="33"/>
    </row>
    <row r="18" spans="1:23" ht="5.25" customHeight="1" thickBot="1">
      <c r="A18" s="35"/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3"/>
    </row>
    <row r="19" spans="1:23" ht="43.5" customHeight="1">
      <c r="A19" s="74">
        <v>1</v>
      </c>
      <c r="B19" s="116"/>
      <c r="C19" s="117"/>
      <c r="D19" s="117"/>
      <c r="E19" s="118"/>
      <c r="F19" s="72"/>
      <c r="G19" s="36"/>
      <c r="H19" s="114"/>
      <c r="I19" s="114"/>
      <c r="J19" s="114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7"/>
      <c r="V19" s="38"/>
      <c r="W19" s="33"/>
    </row>
    <row r="20" spans="1:23" ht="15" customHeight="1">
      <c r="A20" s="112" t="s">
        <v>182</v>
      </c>
      <c r="B20" s="115"/>
      <c r="C20" s="115"/>
      <c r="D20" s="115"/>
      <c r="E20" s="115"/>
      <c r="F20" s="115"/>
      <c r="G20" s="35"/>
      <c r="H20" s="39"/>
      <c r="I20" s="39"/>
      <c r="J20" s="39"/>
      <c r="K20" s="35"/>
      <c r="L20" s="73"/>
      <c r="M20" s="39"/>
      <c r="N20" s="40" t="e">
        <f>+VLOOKUP($H$19,Ceilings!$A$2:$D$202,2,FALSE)</f>
        <v>#N/A</v>
      </c>
      <c r="O20" s="35"/>
      <c r="P20" s="40" t="e">
        <f>N20*L20*F19</f>
        <v>#N/A</v>
      </c>
      <c r="Q20" s="35"/>
      <c r="R20" s="35"/>
      <c r="S20" s="35"/>
      <c r="T20" s="35"/>
      <c r="U20" s="39"/>
      <c r="V20" s="41"/>
      <c r="W20" s="33"/>
    </row>
    <row r="21" spans="1:23" ht="15.75">
      <c r="A21" s="112" t="s">
        <v>222</v>
      </c>
      <c r="B21" s="113"/>
      <c r="C21" s="113"/>
      <c r="D21" s="113"/>
      <c r="E21" s="113"/>
      <c r="F21" s="113"/>
      <c r="G21" s="35"/>
      <c r="H21" s="39"/>
      <c r="I21" s="39"/>
      <c r="J21" s="39"/>
      <c r="K21" s="35"/>
      <c r="L21" s="73"/>
      <c r="M21" s="39"/>
      <c r="N21" s="40" t="e">
        <f>+VLOOKUP($H$19,Ceilings!$A$2:$D$202,3,FALSE)</f>
        <v>#N/A</v>
      </c>
      <c r="O21" s="35"/>
      <c r="P21" s="35"/>
      <c r="Q21" s="35"/>
      <c r="R21" s="40" t="e">
        <f aca="true" t="shared" si="0" ref="R21:R26">+N21*L21*$F$19</f>
        <v>#N/A</v>
      </c>
      <c r="S21" s="39"/>
      <c r="T21" s="40">
        <f>+L21*Ceilings!$B$206</f>
        <v>0</v>
      </c>
      <c r="U21" s="39"/>
      <c r="V21" s="41"/>
      <c r="W21" s="33"/>
    </row>
    <row r="22" spans="1:23" ht="15.75">
      <c r="A22" s="112" t="s">
        <v>217</v>
      </c>
      <c r="B22" s="113"/>
      <c r="C22" s="113"/>
      <c r="D22" s="113"/>
      <c r="E22" s="113"/>
      <c r="F22" s="113"/>
      <c r="G22" s="35"/>
      <c r="H22" s="39"/>
      <c r="I22" s="39"/>
      <c r="J22" s="39"/>
      <c r="K22" s="35"/>
      <c r="L22" s="73"/>
      <c r="M22" s="39"/>
      <c r="N22" s="40" t="e">
        <f>+VLOOKUP($H$19,Ceilings!$A$2:$D$202,3,FALSE)</f>
        <v>#N/A</v>
      </c>
      <c r="O22" s="35"/>
      <c r="P22" s="35"/>
      <c r="Q22" s="35"/>
      <c r="R22" s="40" t="e">
        <f t="shared" si="0"/>
        <v>#N/A</v>
      </c>
      <c r="S22" s="39"/>
      <c r="T22" s="40">
        <f>+L22*Ceilings!$B$207</f>
        <v>0</v>
      </c>
      <c r="U22" s="39"/>
      <c r="V22" s="41"/>
      <c r="W22" s="33"/>
    </row>
    <row r="23" spans="1:24" ht="15.75">
      <c r="A23" s="112" t="s">
        <v>218</v>
      </c>
      <c r="B23" s="113"/>
      <c r="C23" s="113"/>
      <c r="D23" s="113"/>
      <c r="E23" s="113"/>
      <c r="F23" s="113"/>
      <c r="G23" s="35"/>
      <c r="H23" s="39"/>
      <c r="I23" s="39"/>
      <c r="J23" s="39"/>
      <c r="K23" s="35"/>
      <c r="L23" s="73"/>
      <c r="M23" s="39"/>
      <c r="N23" s="40" t="e">
        <f>+VLOOKUP($H$19,Ceilings!$A$2:$D$202,3,FALSE)</f>
        <v>#N/A</v>
      </c>
      <c r="O23" s="35"/>
      <c r="P23" s="35"/>
      <c r="Q23" s="35"/>
      <c r="R23" s="40" t="e">
        <f t="shared" si="0"/>
        <v>#N/A</v>
      </c>
      <c r="S23" s="39"/>
      <c r="T23" s="40">
        <f>+L23*Ceilings!$B$208</f>
        <v>0</v>
      </c>
      <c r="U23" s="39"/>
      <c r="V23" s="41"/>
      <c r="W23" s="42"/>
      <c r="X23" s="43"/>
    </row>
    <row r="24" spans="1:23" ht="15.75">
      <c r="A24" s="112" t="s">
        <v>219</v>
      </c>
      <c r="B24" s="113"/>
      <c r="C24" s="113"/>
      <c r="D24" s="113"/>
      <c r="E24" s="113"/>
      <c r="F24" s="113"/>
      <c r="G24" s="35"/>
      <c r="H24" s="39"/>
      <c r="I24" s="39"/>
      <c r="J24" s="39"/>
      <c r="K24" s="35"/>
      <c r="L24" s="73"/>
      <c r="M24" s="39"/>
      <c r="N24" s="40" t="e">
        <f>+VLOOKUP($H$19,Ceilings!$A$2:$D$202,3,FALSE)</f>
        <v>#N/A</v>
      </c>
      <c r="O24" s="35"/>
      <c r="P24" s="35"/>
      <c r="Q24" s="35"/>
      <c r="R24" s="40" t="e">
        <f t="shared" si="0"/>
        <v>#N/A</v>
      </c>
      <c r="S24" s="39"/>
      <c r="T24" s="40">
        <f>+L24*Ceilings!$B$209</f>
        <v>0</v>
      </c>
      <c r="U24" s="39"/>
      <c r="V24" s="41"/>
      <c r="W24" s="33"/>
    </row>
    <row r="25" spans="1:23" ht="15.75" customHeight="1">
      <c r="A25" s="112" t="s">
        <v>220</v>
      </c>
      <c r="B25" s="113"/>
      <c r="C25" s="113"/>
      <c r="D25" s="113"/>
      <c r="E25" s="113"/>
      <c r="F25" s="113"/>
      <c r="G25" s="35"/>
      <c r="H25" s="39"/>
      <c r="I25" s="39"/>
      <c r="J25" s="39"/>
      <c r="K25" s="35"/>
      <c r="L25" s="73"/>
      <c r="M25" s="39"/>
      <c r="N25" s="40" t="e">
        <f>+VLOOKUP($H$19,Ceilings!$A$2:$D$202,3,FALSE)</f>
        <v>#N/A</v>
      </c>
      <c r="O25" s="35"/>
      <c r="P25" s="35"/>
      <c r="Q25" s="35"/>
      <c r="R25" s="40" t="e">
        <f t="shared" si="0"/>
        <v>#N/A</v>
      </c>
      <c r="S25" s="39"/>
      <c r="T25" s="40">
        <f>+L25*Ceilings!$B$210</f>
        <v>0</v>
      </c>
      <c r="U25" s="39"/>
      <c r="V25" s="41"/>
      <c r="W25" s="33"/>
    </row>
    <row r="26" spans="1:23" ht="15.75" customHeight="1">
      <c r="A26" s="112" t="s">
        <v>221</v>
      </c>
      <c r="B26" s="113"/>
      <c r="C26" s="113"/>
      <c r="D26" s="113"/>
      <c r="E26" s="113"/>
      <c r="F26" s="113"/>
      <c r="G26" s="35"/>
      <c r="H26" s="39"/>
      <c r="I26" s="39"/>
      <c r="J26" s="39"/>
      <c r="K26" s="35"/>
      <c r="L26" s="73"/>
      <c r="M26" s="39"/>
      <c r="N26" s="40" t="e">
        <f>+VLOOKUP($H$19,Ceilings!$A$2:$D$202,3,FALSE)</f>
        <v>#N/A</v>
      </c>
      <c r="O26" s="35"/>
      <c r="P26" s="35"/>
      <c r="Q26" s="35"/>
      <c r="R26" s="40" t="e">
        <f t="shared" si="0"/>
        <v>#N/A</v>
      </c>
      <c r="S26" s="39"/>
      <c r="T26" s="40">
        <f>+L26*Ceilings!$B$211</f>
        <v>0</v>
      </c>
      <c r="U26" s="39"/>
      <c r="V26" s="41"/>
      <c r="W26" s="33"/>
    </row>
    <row r="27" spans="1:23" ht="16.5" customHeight="1" thickBot="1">
      <c r="A27" s="110" t="s">
        <v>1</v>
      </c>
      <c r="B27" s="111"/>
      <c r="C27" s="111"/>
      <c r="D27" s="111"/>
      <c r="E27" s="111"/>
      <c r="F27" s="111"/>
      <c r="G27" s="20"/>
      <c r="H27" s="20"/>
      <c r="I27" s="20"/>
      <c r="J27" s="20"/>
      <c r="K27" s="44"/>
      <c r="L27" s="75">
        <f>SUM(L20:L26)</f>
        <v>0</v>
      </c>
      <c r="M27" s="19"/>
      <c r="N27" s="20"/>
      <c r="O27" s="19"/>
      <c r="P27" s="21" t="e">
        <f>SUM(P20:P26)</f>
        <v>#N/A</v>
      </c>
      <c r="Q27" s="20"/>
      <c r="R27" s="21" t="e">
        <f>SUM(R20:R26)</f>
        <v>#N/A</v>
      </c>
      <c r="S27" s="22"/>
      <c r="T27" s="21">
        <f>SUM(T20:T26)</f>
        <v>0</v>
      </c>
      <c r="U27" s="22"/>
      <c r="V27" s="76">
        <f>IF(F19=0,0,_xlfn.IFERROR(T27+R27+P27,0))</f>
        <v>0</v>
      </c>
      <c r="W27" s="33"/>
    </row>
    <row r="28" spans="1:256" ht="5.25" customHeight="1" thickBot="1">
      <c r="A28" s="45"/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35"/>
      <c r="BC28" s="35"/>
      <c r="BD28" s="35"/>
      <c r="BE28" s="35"/>
      <c r="BF28" s="35"/>
      <c r="BG28" s="35"/>
      <c r="BH28" s="35"/>
      <c r="BI28" s="35"/>
      <c r="BJ28" s="35"/>
      <c r="BK28" s="35"/>
      <c r="BL28" s="35"/>
      <c r="BM28" s="35"/>
      <c r="BN28" s="35"/>
      <c r="BO28" s="35"/>
      <c r="BP28" s="35"/>
      <c r="BQ28" s="35"/>
      <c r="BR28" s="35"/>
      <c r="BS28" s="35"/>
      <c r="BT28" s="35"/>
      <c r="BU28" s="35"/>
      <c r="BV28" s="35"/>
      <c r="BW28" s="35"/>
      <c r="BX28" s="35"/>
      <c r="BY28" s="35"/>
      <c r="BZ28" s="35"/>
      <c r="CA28" s="35"/>
      <c r="CB28" s="35"/>
      <c r="CC28" s="35"/>
      <c r="CD28" s="35"/>
      <c r="CE28" s="35"/>
      <c r="CF28" s="35"/>
      <c r="CG28" s="35"/>
      <c r="CH28" s="35"/>
      <c r="CI28" s="35"/>
      <c r="CJ28" s="35"/>
      <c r="CK28" s="35"/>
      <c r="CL28" s="35"/>
      <c r="CM28" s="35"/>
      <c r="CN28" s="35"/>
      <c r="CO28" s="35"/>
      <c r="CP28" s="35"/>
      <c r="CQ28" s="35"/>
      <c r="CR28" s="35"/>
      <c r="CS28" s="35"/>
      <c r="CT28" s="35"/>
      <c r="CU28" s="35"/>
      <c r="CV28" s="35"/>
      <c r="CW28" s="35"/>
      <c r="CX28" s="35"/>
      <c r="CY28" s="35"/>
      <c r="CZ28" s="35"/>
      <c r="DA28" s="35"/>
      <c r="DB28" s="35"/>
      <c r="DC28" s="35"/>
      <c r="DD28" s="35"/>
      <c r="DE28" s="35"/>
      <c r="DF28" s="35"/>
      <c r="DG28" s="35"/>
      <c r="DH28" s="35"/>
      <c r="DI28" s="35"/>
      <c r="DJ28" s="35"/>
      <c r="DK28" s="35"/>
      <c r="DL28" s="35"/>
      <c r="DM28" s="35"/>
      <c r="DN28" s="35"/>
      <c r="DO28" s="35"/>
      <c r="DP28" s="35"/>
      <c r="DQ28" s="35"/>
      <c r="DR28" s="35"/>
      <c r="DS28" s="35"/>
      <c r="DT28" s="35"/>
      <c r="DU28" s="35"/>
      <c r="DV28" s="35"/>
      <c r="DW28" s="35"/>
      <c r="DX28" s="35"/>
      <c r="DY28" s="35"/>
      <c r="DZ28" s="35"/>
      <c r="EA28" s="35"/>
      <c r="EB28" s="35"/>
      <c r="EC28" s="35"/>
      <c r="ED28" s="35"/>
      <c r="EE28" s="35"/>
      <c r="EF28" s="35"/>
      <c r="EG28" s="35"/>
      <c r="EH28" s="35"/>
      <c r="EI28" s="35"/>
      <c r="EJ28" s="35"/>
      <c r="EK28" s="35"/>
      <c r="EL28" s="35"/>
      <c r="EM28" s="35"/>
      <c r="EN28" s="35"/>
      <c r="EO28" s="35"/>
      <c r="EP28" s="35"/>
      <c r="EQ28" s="35"/>
      <c r="ER28" s="35"/>
      <c r="ES28" s="35"/>
      <c r="ET28" s="35"/>
      <c r="EU28" s="35"/>
      <c r="EV28" s="35"/>
      <c r="EW28" s="35"/>
      <c r="EX28" s="35"/>
      <c r="EY28" s="35"/>
      <c r="EZ28" s="35"/>
      <c r="FA28" s="35"/>
      <c r="FB28" s="35"/>
      <c r="FC28" s="35"/>
      <c r="FD28" s="35"/>
      <c r="FE28" s="35"/>
      <c r="FF28" s="35"/>
      <c r="FG28" s="35"/>
      <c r="FH28" s="35"/>
      <c r="FI28" s="35"/>
      <c r="FJ28" s="35"/>
      <c r="FK28" s="35"/>
      <c r="FL28" s="35"/>
      <c r="FM28" s="35"/>
      <c r="FN28" s="35"/>
      <c r="FO28" s="35"/>
      <c r="FP28" s="35"/>
      <c r="FQ28" s="35"/>
      <c r="FR28" s="35"/>
      <c r="FS28" s="35"/>
      <c r="FT28" s="35"/>
      <c r="FU28" s="35"/>
      <c r="FV28" s="35"/>
      <c r="FW28" s="35"/>
      <c r="FX28" s="35"/>
      <c r="FY28" s="35"/>
      <c r="FZ28" s="35"/>
      <c r="GA28" s="35"/>
      <c r="GB28" s="35"/>
      <c r="GC28" s="35"/>
      <c r="GD28" s="35"/>
      <c r="GE28" s="35"/>
      <c r="GF28" s="35"/>
      <c r="GG28" s="35"/>
      <c r="GH28" s="35"/>
      <c r="GI28" s="35"/>
      <c r="GJ28" s="35"/>
      <c r="GK28" s="35"/>
      <c r="GL28" s="35"/>
      <c r="GM28" s="35"/>
      <c r="GN28" s="35"/>
      <c r="GO28" s="35"/>
      <c r="GP28" s="35"/>
      <c r="GQ28" s="35"/>
      <c r="GR28" s="35"/>
      <c r="GS28" s="35"/>
      <c r="GT28" s="35"/>
      <c r="GU28" s="35"/>
      <c r="GV28" s="35"/>
      <c r="GW28" s="35"/>
      <c r="GX28" s="35"/>
      <c r="GY28" s="35"/>
      <c r="GZ28" s="35"/>
      <c r="HA28" s="35"/>
      <c r="HB28" s="35"/>
      <c r="HC28" s="35"/>
      <c r="HD28" s="35"/>
      <c r="HE28" s="35"/>
      <c r="HF28" s="35"/>
      <c r="HG28" s="35"/>
      <c r="HH28" s="35"/>
      <c r="HI28" s="35"/>
      <c r="HJ28" s="35"/>
      <c r="HK28" s="35"/>
      <c r="HL28" s="35"/>
      <c r="HM28" s="35"/>
      <c r="HN28" s="35"/>
      <c r="HO28" s="35"/>
      <c r="HP28" s="35"/>
      <c r="HQ28" s="35"/>
      <c r="HR28" s="35"/>
      <c r="HS28" s="35"/>
      <c r="HT28" s="35"/>
      <c r="HU28" s="35"/>
      <c r="HV28" s="35"/>
      <c r="HW28" s="35"/>
      <c r="HX28" s="35"/>
      <c r="HY28" s="35"/>
      <c r="HZ28" s="35"/>
      <c r="IA28" s="35"/>
      <c r="IB28" s="35"/>
      <c r="IC28" s="35"/>
      <c r="ID28" s="35"/>
      <c r="IE28" s="35"/>
      <c r="IF28" s="35"/>
      <c r="IG28" s="35"/>
      <c r="IH28" s="35"/>
      <c r="II28" s="35"/>
      <c r="IJ28" s="35"/>
      <c r="IK28" s="35"/>
      <c r="IL28" s="35"/>
      <c r="IM28" s="35"/>
      <c r="IN28" s="35"/>
      <c r="IO28" s="35"/>
      <c r="IP28" s="35"/>
      <c r="IQ28" s="35"/>
      <c r="IR28" s="35"/>
      <c r="IS28" s="35"/>
      <c r="IT28" s="35"/>
      <c r="IU28" s="35"/>
      <c r="IV28" s="35"/>
    </row>
    <row r="29" spans="1:23" ht="43.5" customHeight="1">
      <c r="A29" s="74">
        <v>2</v>
      </c>
      <c r="B29" s="116"/>
      <c r="C29" s="117"/>
      <c r="D29" s="117"/>
      <c r="E29" s="118"/>
      <c r="F29" s="72"/>
      <c r="G29" s="36"/>
      <c r="H29" s="114"/>
      <c r="I29" s="114"/>
      <c r="J29" s="114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7"/>
      <c r="V29" s="38"/>
      <c r="W29" s="33"/>
    </row>
    <row r="30" spans="1:23" ht="15.75" customHeight="1">
      <c r="A30" s="112" t="s">
        <v>182</v>
      </c>
      <c r="B30" s="113"/>
      <c r="C30" s="113"/>
      <c r="D30" s="113"/>
      <c r="E30" s="113"/>
      <c r="F30" s="113"/>
      <c r="G30" s="35"/>
      <c r="H30" s="39"/>
      <c r="I30" s="39"/>
      <c r="J30" s="39"/>
      <c r="K30" s="35"/>
      <c r="L30" s="73"/>
      <c r="M30" s="39"/>
      <c r="N30" s="40" t="e">
        <f>+VLOOKUP($H$29,Ceilings!$A$2:$D$202,2,FALSE)</f>
        <v>#N/A</v>
      </c>
      <c r="O30" s="35"/>
      <c r="P30" s="40" t="e">
        <f>+N30*L30*F29</f>
        <v>#N/A</v>
      </c>
      <c r="Q30" s="35"/>
      <c r="R30" s="35"/>
      <c r="S30" s="35"/>
      <c r="T30" s="35"/>
      <c r="U30" s="39"/>
      <c r="V30" s="41"/>
      <c r="W30" s="33"/>
    </row>
    <row r="31" spans="1:23" ht="15.75" customHeight="1">
      <c r="A31" s="112" t="s">
        <v>222</v>
      </c>
      <c r="B31" s="113"/>
      <c r="C31" s="113"/>
      <c r="D31" s="113"/>
      <c r="E31" s="113"/>
      <c r="F31" s="113"/>
      <c r="G31" s="35"/>
      <c r="H31" s="39"/>
      <c r="I31" s="39"/>
      <c r="J31" s="39"/>
      <c r="K31" s="35"/>
      <c r="L31" s="73"/>
      <c r="M31" s="39"/>
      <c r="N31" s="40" t="e">
        <f>+VLOOKUP($H$29,Ceilings!$A$2:$D$202,3,FALSE)</f>
        <v>#N/A</v>
      </c>
      <c r="O31" s="35"/>
      <c r="P31" s="35"/>
      <c r="Q31" s="35"/>
      <c r="R31" s="40" t="e">
        <f aca="true" t="shared" si="1" ref="R31:R36">+N31*L31*$F$29</f>
        <v>#N/A</v>
      </c>
      <c r="S31" s="39"/>
      <c r="T31" s="40">
        <f>+L31*Ceilings!$B$206</f>
        <v>0</v>
      </c>
      <c r="U31" s="39"/>
      <c r="V31" s="41"/>
      <c r="W31" s="33"/>
    </row>
    <row r="32" spans="1:23" ht="15.75" customHeight="1">
      <c r="A32" s="112" t="s">
        <v>217</v>
      </c>
      <c r="B32" s="113"/>
      <c r="C32" s="113"/>
      <c r="D32" s="113"/>
      <c r="E32" s="113"/>
      <c r="F32" s="113"/>
      <c r="G32" s="35"/>
      <c r="H32" s="39"/>
      <c r="I32" s="39"/>
      <c r="J32" s="39"/>
      <c r="K32" s="35"/>
      <c r="L32" s="73"/>
      <c r="M32" s="39"/>
      <c r="N32" s="40" t="e">
        <f>+VLOOKUP($H$29,Ceilings!$A$2:$D$202,3,FALSE)</f>
        <v>#N/A</v>
      </c>
      <c r="O32" s="35"/>
      <c r="P32" s="35"/>
      <c r="Q32" s="35"/>
      <c r="R32" s="40" t="e">
        <f t="shared" si="1"/>
        <v>#N/A</v>
      </c>
      <c r="S32" s="39"/>
      <c r="T32" s="40">
        <f>+L32*Ceilings!$B$207</f>
        <v>0</v>
      </c>
      <c r="U32" s="39"/>
      <c r="V32" s="41"/>
      <c r="W32" s="33"/>
    </row>
    <row r="33" spans="1:23" ht="15.75" customHeight="1">
      <c r="A33" s="112" t="s">
        <v>218</v>
      </c>
      <c r="B33" s="113"/>
      <c r="C33" s="113"/>
      <c r="D33" s="113"/>
      <c r="E33" s="113"/>
      <c r="F33" s="113"/>
      <c r="G33" s="35"/>
      <c r="H33" s="39"/>
      <c r="I33" s="39"/>
      <c r="J33" s="39"/>
      <c r="K33" s="35"/>
      <c r="L33" s="73"/>
      <c r="M33" s="39"/>
      <c r="N33" s="40" t="e">
        <f>+VLOOKUP($H$29,Ceilings!$A$2:$D$202,3,FALSE)</f>
        <v>#N/A</v>
      </c>
      <c r="O33" s="35"/>
      <c r="P33" s="35"/>
      <c r="Q33" s="35"/>
      <c r="R33" s="40" t="e">
        <f t="shared" si="1"/>
        <v>#N/A</v>
      </c>
      <c r="S33" s="39"/>
      <c r="T33" s="40">
        <f>+L33*Ceilings!$B$208</f>
        <v>0</v>
      </c>
      <c r="U33" s="39"/>
      <c r="V33" s="41"/>
      <c r="W33" s="42"/>
    </row>
    <row r="34" spans="1:23" ht="15.75" customHeight="1">
      <c r="A34" s="112" t="s">
        <v>219</v>
      </c>
      <c r="B34" s="113"/>
      <c r="C34" s="113"/>
      <c r="D34" s="113"/>
      <c r="E34" s="113"/>
      <c r="F34" s="113"/>
      <c r="G34" s="35"/>
      <c r="H34" s="39"/>
      <c r="I34" s="39"/>
      <c r="J34" s="39"/>
      <c r="K34" s="35"/>
      <c r="L34" s="73"/>
      <c r="M34" s="39"/>
      <c r="N34" s="40" t="e">
        <f>+VLOOKUP($H$29,Ceilings!$A$2:$D$202,3,FALSE)</f>
        <v>#N/A</v>
      </c>
      <c r="O34" s="35"/>
      <c r="P34" s="35"/>
      <c r="Q34" s="35"/>
      <c r="R34" s="40" t="e">
        <f t="shared" si="1"/>
        <v>#N/A</v>
      </c>
      <c r="S34" s="39"/>
      <c r="T34" s="40">
        <f>+L34*Ceilings!$B$209</f>
        <v>0</v>
      </c>
      <c r="U34" s="39"/>
      <c r="V34" s="41"/>
      <c r="W34" s="33"/>
    </row>
    <row r="35" spans="1:23" ht="15.75" customHeight="1">
      <c r="A35" s="112" t="s">
        <v>220</v>
      </c>
      <c r="B35" s="113"/>
      <c r="C35" s="113"/>
      <c r="D35" s="113"/>
      <c r="E35" s="113"/>
      <c r="F35" s="113"/>
      <c r="G35" s="35"/>
      <c r="H35" s="39"/>
      <c r="I35" s="39"/>
      <c r="J35" s="39"/>
      <c r="K35" s="35"/>
      <c r="L35" s="73"/>
      <c r="M35" s="39"/>
      <c r="N35" s="40" t="e">
        <f>+VLOOKUP($H$29,Ceilings!$A$2:$D$202,3,FALSE)</f>
        <v>#N/A</v>
      </c>
      <c r="O35" s="35"/>
      <c r="P35" s="35"/>
      <c r="Q35" s="35"/>
      <c r="R35" s="40" t="e">
        <f t="shared" si="1"/>
        <v>#N/A</v>
      </c>
      <c r="S35" s="39"/>
      <c r="T35" s="40">
        <f>+L35*Ceilings!$B$210</f>
        <v>0</v>
      </c>
      <c r="U35" s="39"/>
      <c r="V35" s="41"/>
      <c r="W35" s="33"/>
    </row>
    <row r="36" spans="1:23" ht="15.75" customHeight="1">
      <c r="A36" s="112" t="s">
        <v>221</v>
      </c>
      <c r="B36" s="113"/>
      <c r="C36" s="113"/>
      <c r="D36" s="113"/>
      <c r="E36" s="113"/>
      <c r="F36" s="113"/>
      <c r="G36" s="35"/>
      <c r="H36" s="39"/>
      <c r="I36" s="39"/>
      <c r="J36" s="39"/>
      <c r="K36" s="35"/>
      <c r="L36" s="73"/>
      <c r="M36" s="39"/>
      <c r="N36" s="40" t="e">
        <f>+VLOOKUP($H$29,Ceilings!$A$2:$D$202,3,FALSE)</f>
        <v>#N/A</v>
      </c>
      <c r="O36" s="35"/>
      <c r="P36" s="35"/>
      <c r="Q36" s="35"/>
      <c r="R36" s="40" t="e">
        <f t="shared" si="1"/>
        <v>#N/A</v>
      </c>
      <c r="S36" s="39"/>
      <c r="T36" s="40">
        <f>+L36*Ceilings!$B$211</f>
        <v>0</v>
      </c>
      <c r="U36" s="39"/>
      <c r="V36" s="41"/>
      <c r="W36" s="33"/>
    </row>
    <row r="37" spans="1:23" ht="16.5" customHeight="1" thickBot="1">
      <c r="A37" s="119" t="s">
        <v>1</v>
      </c>
      <c r="B37" s="120"/>
      <c r="C37" s="120"/>
      <c r="D37" s="120"/>
      <c r="E37" s="120"/>
      <c r="F37" s="121"/>
      <c r="G37" s="20"/>
      <c r="H37" s="20"/>
      <c r="I37" s="20"/>
      <c r="J37" s="20"/>
      <c r="K37" s="44"/>
      <c r="L37" s="75">
        <f>SUM(L30:L36)</f>
        <v>0</v>
      </c>
      <c r="M37" s="19"/>
      <c r="N37" s="20"/>
      <c r="O37" s="19"/>
      <c r="P37" s="21" t="e">
        <f>SUM(P30:P36)</f>
        <v>#N/A</v>
      </c>
      <c r="Q37" s="20"/>
      <c r="R37" s="21" t="e">
        <f>SUM(R30:R36)</f>
        <v>#N/A</v>
      </c>
      <c r="S37" s="22"/>
      <c r="T37" s="21">
        <f>SUM(T30:T36)</f>
        <v>0</v>
      </c>
      <c r="U37" s="22"/>
      <c r="V37" s="76">
        <f>IF(F29=0,0,_xlfn.IFERROR(T37+R37+P37,0))</f>
        <v>0</v>
      </c>
      <c r="W37" s="33"/>
    </row>
    <row r="38" spans="1:23" ht="5.25" customHeight="1" thickBot="1">
      <c r="A38" s="39"/>
      <c r="B38" s="46"/>
      <c r="C38" s="46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3"/>
    </row>
    <row r="39" spans="1:23" ht="43.5" customHeight="1">
      <c r="A39" s="74">
        <v>3</v>
      </c>
      <c r="B39" s="116"/>
      <c r="C39" s="117"/>
      <c r="D39" s="117"/>
      <c r="E39" s="118"/>
      <c r="F39" s="72"/>
      <c r="G39" s="36"/>
      <c r="H39" s="114"/>
      <c r="I39" s="114"/>
      <c r="J39" s="114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7"/>
      <c r="V39" s="38"/>
      <c r="W39" s="33"/>
    </row>
    <row r="40" spans="1:23" ht="15.75" customHeight="1">
      <c r="A40" s="112" t="s">
        <v>182</v>
      </c>
      <c r="B40" s="113"/>
      <c r="C40" s="113"/>
      <c r="D40" s="113"/>
      <c r="E40" s="113"/>
      <c r="F40" s="113"/>
      <c r="G40" s="35"/>
      <c r="H40" s="39"/>
      <c r="I40" s="39"/>
      <c r="J40" s="39"/>
      <c r="K40" s="35"/>
      <c r="L40" s="73"/>
      <c r="M40" s="39"/>
      <c r="N40" s="40" t="e">
        <f>+VLOOKUP($H$39,Ceilings!$A$2:$D$202,2,FALSE)</f>
        <v>#N/A</v>
      </c>
      <c r="O40" s="35"/>
      <c r="P40" s="40" t="e">
        <f>+N40*L40*F39</f>
        <v>#N/A</v>
      </c>
      <c r="Q40" s="35"/>
      <c r="R40" s="35"/>
      <c r="S40" s="35"/>
      <c r="T40" s="35"/>
      <c r="U40" s="39"/>
      <c r="V40" s="41"/>
      <c r="W40" s="33"/>
    </row>
    <row r="41" spans="1:23" ht="15.75" customHeight="1">
      <c r="A41" s="112" t="s">
        <v>222</v>
      </c>
      <c r="B41" s="113"/>
      <c r="C41" s="113"/>
      <c r="D41" s="113"/>
      <c r="E41" s="113"/>
      <c r="F41" s="113"/>
      <c r="G41" s="35"/>
      <c r="H41" s="39"/>
      <c r="I41" s="39"/>
      <c r="J41" s="39"/>
      <c r="K41" s="35"/>
      <c r="L41" s="73"/>
      <c r="M41" s="39"/>
      <c r="N41" s="40" t="e">
        <f>+VLOOKUP($H$39,Ceilings!$A$2:$D$202,3,FALSE)</f>
        <v>#N/A</v>
      </c>
      <c r="O41" s="35"/>
      <c r="P41" s="35"/>
      <c r="Q41" s="35"/>
      <c r="R41" s="40" t="e">
        <f aca="true" t="shared" si="2" ref="R41:R46">+N41*L41*$F$39</f>
        <v>#N/A</v>
      </c>
      <c r="S41" s="39"/>
      <c r="T41" s="40">
        <f>+L41*Ceilings!$B$206</f>
        <v>0</v>
      </c>
      <c r="U41" s="39"/>
      <c r="V41" s="41"/>
      <c r="W41" s="33"/>
    </row>
    <row r="42" spans="1:23" ht="15.75" customHeight="1">
      <c r="A42" s="112" t="s">
        <v>217</v>
      </c>
      <c r="B42" s="113"/>
      <c r="C42" s="113"/>
      <c r="D42" s="113"/>
      <c r="E42" s="113"/>
      <c r="F42" s="113"/>
      <c r="G42" s="35"/>
      <c r="H42" s="39"/>
      <c r="I42" s="39"/>
      <c r="J42" s="39"/>
      <c r="K42" s="35"/>
      <c r="L42" s="73"/>
      <c r="M42" s="39"/>
      <c r="N42" s="40" t="e">
        <f>+VLOOKUP($H$39,Ceilings!$A$2:$D$202,3,FALSE)</f>
        <v>#N/A</v>
      </c>
      <c r="O42" s="35"/>
      <c r="P42" s="35"/>
      <c r="Q42" s="35"/>
      <c r="R42" s="40" t="e">
        <f t="shared" si="2"/>
        <v>#N/A</v>
      </c>
      <c r="S42" s="39"/>
      <c r="T42" s="40">
        <f>+L42*Ceilings!$B$207</f>
        <v>0</v>
      </c>
      <c r="U42" s="39"/>
      <c r="V42" s="41"/>
      <c r="W42" s="33"/>
    </row>
    <row r="43" spans="1:23" ht="15.75" customHeight="1">
      <c r="A43" s="112" t="s">
        <v>218</v>
      </c>
      <c r="B43" s="113"/>
      <c r="C43" s="113"/>
      <c r="D43" s="113"/>
      <c r="E43" s="113"/>
      <c r="F43" s="113"/>
      <c r="G43" s="35"/>
      <c r="H43" s="39"/>
      <c r="I43" s="39"/>
      <c r="J43" s="39"/>
      <c r="K43" s="35"/>
      <c r="L43" s="73"/>
      <c r="M43" s="39"/>
      <c r="N43" s="40" t="e">
        <f>+VLOOKUP($H$39,Ceilings!$A$2:$D$202,3,FALSE)</f>
        <v>#N/A</v>
      </c>
      <c r="O43" s="35"/>
      <c r="P43" s="35"/>
      <c r="Q43" s="35"/>
      <c r="R43" s="40" t="e">
        <f t="shared" si="2"/>
        <v>#N/A</v>
      </c>
      <c r="S43" s="39"/>
      <c r="T43" s="40">
        <f>+L43*Ceilings!$B$208</f>
        <v>0</v>
      </c>
      <c r="U43" s="39"/>
      <c r="V43" s="41"/>
      <c r="W43" s="33"/>
    </row>
    <row r="44" spans="1:23" ht="15.75" customHeight="1">
      <c r="A44" s="112" t="s">
        <v>219</v>
      </c>
      <c r="B44" s="113"/>
      <c r="C44" s="113"/>
      <c r="D44" s="113"/>
      <c r="E44" s="113"/>
      <c r="F44" s="113"/>
      <c r="G44" s="35"/>
      <c r="H44" s="39"/>
      <c r="I44" s="39"/>
      <c r="J44" s="39"/>
      <c r="K44" s="35"/>
      <c r="L44" s="73"/>
      <c r="M44" s="39"/>
      <c r="N44" s="40" t="e">
        <f>+VLOOKUP($H$39,Ceilings!$A$2:$D$202,3,FALSE)</f>
        <v>#N/A</v>
      </c>
      <c r="O44" s="35"/>
      <c r="P44" s="35"/>
      <c r="Q44" s="35"/>
      <c r="R44" s="40" t="e">
        <f t="shared" si="2"/>
        <v>#N/A</v>
      </c>
      <c r="S44" s="39"/>
      <c r="T44" s="40">
        <f>+L44*Ceilings!$B$209</f>
        <v>0</v>
      </c>
      <c r="U44" s="39"/>
      <c r="V44" s="41"/>
      <c r="W44" s="33"/>
    </row>
    <row r="45" spans="1:23" ht="15.75" customHeight="1">
      <c r="A45" s="112" t="s">
        <v>220</v>
      </c>
      <c r="B45" s="113"/>
      <c r="C45" s="113"/>
      <c r="D45" s="113"/>
      <c r="E45" s="113"/>
      <c r="F45" s="113"/>
      <c r="G45" s="35"/>
      <c r="H45" s="39"/>
      <c r="I45" s="39"/>
      <c r="J45" s="39"/>
      <c r="K45" s="35"/>
      <c r="L45" s="73"/>
      <c r="M45" s="39"/>
      <c r="N45" s="40" t="e">
        <f>+VLOOKUP($H$39,Ceilings!$A$2:$D$202,3,FALSE)</f>
        <v>#N/A</v>
      </c>
      <c r="O45" s="35"/>
      <c r="P45" s="35"/>
      <c r="Q45" s="35"/>
      <c r="R45" s="40" t="e">
        <f t="shared" si="2"/>
        <v>#N/A</v>
      </c>
      <c r="S45" s="39"/>
      <c r="T45" s="40">
        <f>+L45*Ceilings!$B$210</f>
        <v>0</v>
      </c>
      <c r="U45" s="39"/>
      <c r="V45" s="41"/>
      <c r="W45" s="33"/>
    </row>
    <row r="46" spans="1:23" ht="15.75" customHeight="1">
      <c r="A46" s="112" t="s">
        <v>221</v>
      </c>
      <c r="B46" s="113"/>
      <c r="C46" s="113"/>
      <c r="D46" s="113"/>
      <c r="E46" s="113"/>
      <c r="F46" s="113"/>
      <c r="G46" s="35"/>
      <c r="H46" s="39"/>
      <c r="I46" s="39"/>
      <c r="J46" s="39"/>
      <c r="K46" s="35"/>
      <c r="L46" s="73"/>
      <c r="M46" s="39"/>
      <c r="N46" s="40" t="e">
        <f>+VLOOKUP($H$39,Ceilings!$A$2:$D$202,3,FALSE)</f>
        <v>#N/A</v>
      </c>
      <c r="O46" s="35"/>
      <c r="P46" s="35"/>
      <c r="Q46" s="35"/>
      <c r="R46" s="40" t="e">
        <f t="shared" si="2"/>
        <v>#N/A</v>
      </c>
      <c r="S46" s="39"/>
      <c r="T46" s="40">
        <f>+L46*Ceilings!$B$211</f>
        <v>0</v>
      </c>
      <c r="U46" s="39"/>
      <c r="V46" s="41"/>
      <c r="W46" s="33"/>
    </row>
    <row r="47" spans="1:23" ht="16.5" customHeight="1" thickBot="1">
      <c r="A47" s="119" t="s">
        <v>1</v>
      </c>
      <c r="B47" s="120"/>
      <c r="C47" s="120"/>
      <c r="D47" s="120"/>
      <c r="E47" s="120"/>
      <c r="F47" s="121"/>
      <c r="G47" s="20"/>
      <c r="H47" s="20"/>
      <c r="I47" s="20"/>
      <c r="J47" s="20"/>
      <c r="K47" s="44"/>
      <c r="L47" s="75">
        <f>SUM(L40:L46)</f>
        <v>0</v>
      </c>
      <c r="M47" s="19"/>
      <c r="N47" s="20"/>
      <c r="O47" s="19"/>
      <c r="P47" s="21" t="e">
        <f>SUM(P40:P46)</f>
        <v>#N/A</v>
      </c>
      <c r="Q47" s="20"/>
      <c r="R47" s="21" t="e">
        <f>SUM(R40:R46)</f>
        <v>#N/A</v>
      </c>
      <c r="S47" s="22"/>
      <c r="T47" s="21">
        <f>SUM(T40:T46)</f>
        <v>0</v>
      </c>
      <c r="U47" s="22"/>
      <c r="V47" s="76">
        <f>IF(F39=0,0,_xlfn.IFERROR(T47+R47+P47,0))</f>
        <v>0</v>
      </c>
      <c r="W47" s="33"/>
    </row>
    <row r="48" spans="1:23" ht="5.25" customHeight="1" thickBot="1">
      <c r="A48" s="39"/>
      <c r="B48" s="46"/>
      <c r="C48" s="46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3"/>
    </row>
    <row r="49" spans="1:23" ht="43.5" customHeight="1">
      <c r="A49" s="74">
        <v>4</v>
      </c>
      <c r="B49" s="116"/>
      <c r="C49" s="117"/>
      <c r="D49" s="117"/>
      <c r="E49" s="118"/>
      <c r="F49" s="72"/>
      <c r="G49" s="36"/>
      <c r="H49" s="114"/>
      <c r="I49" s="114"/>
      <c r="J49" s="114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7"/>
      <c r="V49" s="38"/>
      <c r="W49" s="33"/>
    </row>
    <row r="50" spans="1:23" ht="15.75" customHeight="1">
      <c r="A50" s="112" t="s">
        <v>182</v>
      </c>
      <c r="B50" s="113"/>
      <c r="C50" s="113"/>
      <c r="D50" s="113"/>
      <c r="E50" s="113"/>
      <c r="F50" s="113"/>
      <c r="G50" s="35"/>
      <c r="H50" s="39"/>
      <c r="I50" s="39"/>
      <c r="J50" s="39"/>
      <c r="K50" s="35"/>
      <c r="L50" s="73"/>
      <c r="M50" s="39"/>
      <c r="N50" s="40" t="e">
        <f>+VLOOKUP($H$49,Ceilings!$A$2:$D$202,2,FALSE)</f>
        <v>#N/A</v>
      </c>
      <c r="O50" s="35"/>
      <c r="P50" s="40" t="e">
        <f>+N50*L50*F49</f>
        <v>#N/A</v>
      </c>
      <c r="Q50" s="35"/>
      <c r="R50" s="35"/>
      <c r="S50" s="35"/>
      <c r="T50" s="35"/>
      <c r="U50" s="39"/>
      <c r="V50" s="41"/>
      <c r="W50" s="33"/>
    </row>
    <row r="51" spans="1:23" ht="15.75" customHeight="1">
      <c r="A51" s="112" t="s">
        <v>222</v>
      </c>
      <c r="B51" s="113"/>
      <c r="C51" s="113"/>
      <c r="D51" s="113"/>
      <c r="E51" s="113"/>
      <c r="F51" s="113"/>
      <c r="G51" s="35"/>
      <c r="H51" s="39"/>
      <c r="I51" s="39"/>
      <c r="J51" s="39"/>
      <c r="K51" s="35"/>
      <c r="L51" s="73"/>
      <c r="M51" s="39"/>
      <c r="N51" s="40" t="e">
        <f>+VLOOKUP($H$49,Ceilings!$A$2:$D$202,3,FALSE)</f>
        <v>#N/A</v>
      </c>
      <c r="O51" s="35"/>
      <c r="P51" s="35"/>
      <c r="Q51" s="35"/>
      <c r="R51" s="40" t="e">
        <f aca="true" t="shared" si="3" ref="R51:R56">+N51*L51*$F$49</f>
        <v>#N/A</v>
      </c>
      <c r="S51" s="39"/>
      <c r="T51" s="40">
        <f>+L51*Ceilings!$B$206</f>
        <v>0</v>
      </c>
      <c r="U51" s="39"/>
      <c r="V51" s="41"/>
      <c r="W51" s="33"/>
    </row>
    <row r="52" spans="1:23" ht="15.75" customHeight="1">
      <c r="A52" s="112" t="s">
        <v>217</v>
      </c>
      <c r="B52" s="113"/>
      <c r="C52" s="113"/>
      <c r="D52" s="113"/>
      <c r="E52" s="113"/>
      <c r="F52" s="113"/>
      <c r="G52" s="35"/>
      <c r="H52" s="39"/>
      <c r="I52" s="39"/>
      <c r="J52" s="39"/>
      <c r="K52" s="35"/>
      <c r="L52" s="73"/>
      <c r="M52" s="39"/>
      <c r="N52" s="40" t="e">
        <f>+VLOOKUP($H$49,Ceilings!$A$2:$D$202,3,FALSE)</f>
        <v>#N/A</v>
      </c>
      <c r="O52" s="35"/>
      <c r="P52" s="35"/>
      <c r="Q52" s="35"/>
      <c r="R52" s="40" t="e">
        <f t="shared" si="3"/>
        <v>#N/A</v>
      </c>
      <c r="S52" s="39"/>
      <c r="T52" s="40">
        <f>+L52*Ceilings!$B$207</f>
        <v>0</v>
      </c>
      <c r="U52" s="39"/>
      <c r="V52" s="41"/>
      <c r="W52" s="33"/>
    </row>
    <row r="53" spans="1:23" ht="15.75" customHeight="1">
      <c r="A53" s="112" t="s">
        <v>218</v>
      </c>
      <c r="B53" s="113"/>
      <c r="C53" s="113"/>
      <c r="D53" s="113"/>
      <c r="E53" s="113"/>
      <c r="F53" s="113"/>
      <c r="G53" s="35"/>
      <c r="H53" s="39"/>
      <c r="I53" s="39"/>
      <c r="J53" s="39"/>
      <c r="K53" s="35"/>
      <c r="L53" s="73"/>
      <c r="M53" s="39"/>
      <c r="N53" s="40" t="e">
        <f>+VLOOKUP($H$49,Ceilings!$A$2:$D$202,3,FALSE)</f>
        <v>#N/A</v>
      </c>
      <c r="O53" s="35"/>
      <c r="P53" s="35"/>
      <c r="Q53" s="35"/>
      <c r="R53" s="40" t="e">
        <f t="shared" si="3"/>
        <v>#N/A</v>
      </c>
      <c r="S53" s="39"/>
      <c r="T53" s="40">
        <f>+L53*Ceilings!$B$208</f>
        <v>0</v>
      </c>
      <c r="U53" s="39"/>
      <c r="V53" s="41"/>
      <c r="W53" s="33"/>
    </row>
    <row r="54" spans="1:23" ht="15.75" customHeight="1">
      <c r="A54" s="112" t="s">
        <v>219</v>
      </c>
      <c r="B54" s="113"/>
      <c r="C54" s="113"/>
      <c r="D54" s="113"/>
      <c r="E54" s="113"/>
      <c r="F54" s="113"/>
      <c r="G54" s="35"/>
      <c r="H54" s="39"/>
      <c r="I54" s="39"/>
      <c r="J54" s="39"/>
      <c r="K54" s="35"/>
      <c r="L54" s="73"/>
      <c r="M54" s="39"/>
      <c r="N54" s="40" t="e">
        <f>+VLOOKUP($H$49,Ceilings!$A$2:$D$202,3,FALSE)</f>
        <v>#N/A</v>
      </c>
      <c r="O54" s="35"/>
      <c r="P54" s="35"/>
      <c r="Q54" s="35"/>
      <c r="R54" s="40" t="e">
        <f t="shared" si="3"/>
        <v>#N/A</v>
      </c>
      <c r="S54" s="39"/>
      <c r="T54" s="40">
        <f>+L54*Ceilings!$B$209</f>
        <v>0</v>
      </c>
      <c r="U54" s="39"/>
      <c r="V54" s="41"/>
      <c r="W54" s="33"/>
    </row>
    <row r="55" spans="1:23" ht="15.75" customHeight="1">
      <c r="A55" s="112" t="s">
        <v>220</v>
      </c>
      <c r="B55" s="113"/>
      <c r="C55" s="113"/>
      <c r="D55" s="113"/>
      <c r="E55" s="113"/>
      <c r="F55" s="113"/>
      <c r="G55" s="35"/>
      <c r="H55" s="39"/>
      <c r="I55" s="39"/>
      <c r="J55" s="39"/>
      <c r="K55" s="35"/>
      <c r="L55" s="73"/>
      <c r="M55" s="39"/>
      <c r="N55" s="40" t="e">
        <f>+VLOOKUP($H$49,Ceilings!$A$2:$D$202,3,FALSE)</f>
        <v>#N/A</v>
      </c>
      <c r="O55" s="35"/>
      <c r="P55" s="35"/>
      <c r="Q55" s="35"/>
      <c r="R55" s="40" t="e">
        <f t="shared" si="3"/>
        <v>#N/A</v>
      </c>
      <c r="S55" s="39"/>
      <c r="T55" s="40">
        <f>+L55*Ceilings!$B$210</f>
        <v>0</v>
      </c>
      <c r="U55" s="39"/>
      <c r="V55" s="41"/>
      <c r="W55" s="33"/>
    </row>
    <row r="56" spans="1:23" ht="15.75" customHeight="1">
      <c r="A56" s="112" t="s">
        <v>221</v>
      </c>
      <c r="B56" s="113"/>
      <c r="C56" s="113"/>
      <c r="D56" s="113"/>
      <c r="E56" s="113"/>
      <c r="F56" s="113"/>
      <c r="G56" s="35"/>
      <c r="H56" s="39"/>
      <c r="I56" s="39"/>
      <c r="J56" s="39"/>
      <c r="K56" s="35"/>
      <c r="L56" s="73"/>
      <c r="M56" s="39"/>
      <c r="N56" s="40" t="e">
        <f>+VLOOKUP($H$49,Ceilings!$A$2:$D$202,3,FALSE)</f>
        <v>#N/A</v>
      </c>
      <c r="O56" s="35"/>
      <c r="P56" s="35"/>
      <c r="Q56" s="35"/>
      <c r="R56" s="40" t="e">
        <f t="shared" si="3"/>
        <v>#N/A</v>
      </c>
      <c r="S56" s="39"/>
      <c r="T56" s="40">
        <f>+L56*Ceilings!$B$211</f>
        <v>0</v>
      </c>
      <c r="U56" s="39"/>
      <c r="V56" s="41"/>
      <c r="W56" s="33"/>
    </row>
    <row r="57" spans="1:23" ht="16.5" customHeight="1" thickBot="1">
      <c r="A57" s="119" t="s">
        <v>1</v>
      </c>
      <c r="B57" s="120"/>
      <c r="C57" s="120"/>
      <c r="D57" s="120"/>
      <c r="E57" s="120"/>
      <c r="F57" s="121"/>
      <c r="G57" s="20"/>
      <c r="H57" s="20"/>
      <c r="I57" s="20"/>
      <c r="J57" s="20"/>
      <c r="K57" s="44"/>
      <c r="L57" s="75">
        <f>SUM(L50:L56)</f>
        <v>0</v>
      </c>
      <c r="M57" s="19"/>
      <c r="N57" s="20"/>
      <c r="O57" s="19"/>
      <c r="P57" s="21" t="e">
        <f>SUM(P50:P56)</f>
        <v>#N/A</v>
      </c>
      <c r="Q57" s="20"/>
      <c r="R57" s="21" t="e">
        <f>SUM(R50:R56)</f>
        <v>#N/A</v>
      </c>
      <c r="S57" s="22"/>
      <c r="T57" s="21">
        <f>SUM(T50:T56)</f>
        <v>0</v>
      </c>
      <c r="U57" s="22"/>
      <c r="V57" s="76">
        <f>IF(F49=0,0,_xlfn.IFERROR(T57+R57+P57,0))</f>
        <v>0</v>
      </c>
      <c r="W57" s="33"/>
    </row>
    <row r="58" spans="1:23" ht="5.25" customHeight="1" thickBot="1">
      <c r="A58" s="39"/>
      <c r="B58" s="46"/>
      <c r="C58" s="46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3"/>
    </row>
    <row r="59" spans="1:23" ht="43.5" customHeight="1">
      <c r="A59" s="74">
        <v>5</v>
      </c>
      <c r="B59" s="116"/>
      <c r="C59" s="117"/>
      <c r="D59" s="117"/>
      <c r="E59" s="118"/>
      <c r="F59" s="72"/>
      <c r="G59" s="36"/>
      <c r="H59" s="114"/>
      <c r="I59" s="114"/>
      <c r="J59" s="114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7"/>
      <c r="V59" s="38"/>
      <c r="W59" s="33"/>
    </row>
    <row r="60" spans="1:23" ht="15.75" customHeight="1">
      <c r="A60" s="112" t="s">
        <v>182</v>
      </c>
      <c r="B60" s="113"/>
      <c r="C60" s="113"/>
      <c r="D60" s="113"/>
      <c r="E60" s="113"/>
      <c r="F60" s="113"/>
      <c r="G60" s="35"/>
      <c r="H60" s="39"/>
      <c r="I60" s="39"/>
      <c r="J60" s="39"/>
      <c r="K60" s="35"/>
      <c r="L60" s="73"/>
      <c r="M60" s="39"/>
      <c r="N60" s="40" t="e">
        <f>+VLOOKUP($H$59,Ceilings!$A$2:$D$202,2,FALSE)</f>
        <v>#N/A</v>
      </c>
      <c r="O60" s="35"/>
      <c r="P60" s="40" t="e">
        <f>+N60*L60*F59</f>
        <v>#N/A</v>
      </c>
      <c r="Q60" s="35"/>
      <c r="R60" s="35"/>
      <c r="S60" s="35"/>
      <c r="T60" s="35"/>
      <c r="U60" s="39"/>
      <c r="V60" s="41"/>
      <c r="W60" s="33"/>
    </row>
    <row r="61" spans="1:23" ht="15.75" customHeight="1">
      <c r="A61" s="112" t="s">
        <v>222</v>
      </c>
      <c r="B61" s="113"/>
      <c r="C61" s="113"/>
      <c r="D61" s="113"/>
      <c r="E61" s="113"/>
      <c r="F61" s="113"/>
      <c r="G61" s="35"/>
      <c r="H61" s="39"/>
      <c r="I61" s="39"/>
      <c r="J61" s="39"/>
      <c r="K61" s="35"/>
      <c r="L61" s="73"/>
      <c r="M61" s="39"/>
      <c r="N61" s="40" t="e">
        <f>+VLOOKUP($H$59,Ceilings!$A$2:$D$202,3,FALSE)</f>
        <v>#N/A</v>
      </c>
      <c r="O61" s="35"/>
      <c r="P61" s="35"/>
      <c r="Q61" s="35"/>
      <c r="R61" s="40" t="e">
        <f aca="true" t="shared" si="4" ref="R61:R66">+N61*L61*$F$59</f>
        <v>#N/A</v>
      </c>
      <c r="S61" s="39"/>
      <c r="T61" s="40">
        <f>+L61*Ceilings!$B$206</f>
        <v>0</v>
      </c>
      <c r="U61" s="39"/>
      <c r="V61" s="41"/>
      <c r="W61" s="33"/>
    </row>
    <row r="62" spans="1:23" ht="15.75" customHeight="1">
      <c r="A62" s="112" t="s">
        <v>217</v>
      </c>
      <c r="B62" s="113"/>
      <c r="C62" s="113"/>
      <c r="D62" s="113"/>
      <c r="E62" s="113"/>
      <c r="F62" s="113"/>
      <c r="G62" s="35"/>
      <c r="H62" s="39"/>
      <c r="I62" s="39"/>
      <c r="J62" s="39"/>
      <c r="K62" s="35"/>
      <c r="L62" s="73"/>
      <c r="M62" s="39"/>
      <c r="N62" s="40" t="e">
        <f>+VLOOKUP($H$59,Ceilings!$A$2:$D$202,3,FALSE)</f>
        <v>#N/A</v>
      </c>
      <c r="O62" s="35"/>
      <c r="P62" s="35"/>
      <c r="Q62" s="35"/>
      <c r="R62" s="40" t="e">
        <f t="shared" si="4"/>
        <v>#N/A</v>
      </c>
      <c r="S62" s="39"/>
      <c r="T62" s="40">
        <f>+L62*Ceilings!$B$207</f>
        <v>0</v>
      </c>
      <c r="U62" s="39"/>
      <c r="V62" s="41"/>
      <c r="W62" s="33"/>
    </row>
    <row r="63" spans="1:23" ht="15.75" customHeight="1">
      <c r="A63" s="112" t="s">
        <v>218</v>
      </c>
      <c r="B63" s="113"/>
      <c r="C63" s="113"/>
      <c r="D63" s="113"/>
      <c r="E63" s="113"/>
      <c r="F63" s="113"/>
      <c r="G63" s="35"/>
      <c r="H63" s="39"/>
      <c r="I63" s="39"/>
      <c r="J63" s="39"/>
      <c r="K63" s="35"/>
      <c r="L63" s="73"/>
      <c r="M63" s="39"/>
      <c r="N63" s="40" t="e">
        <f>+VLOOKUP($H$59,Ceilings!$A$2:$D$202,3,FALSE)</f>
        <v>#N/A</v>
      </c>
      <c r="O63" s="35"/>
      <c r="P63" s="35"/>
      <c r="Q63" s="35"/>
      <c r="R63" s="40" t="e">
        <f t="shared" si="4"/>
        <v>#N/A</v>
      </c>
      <c r="S63" s="39"/>
      <c r="T63" s="40">
        <f>+L63*Ceilings!$B$208</f>
        <v>0</v>
      </c>
      <c r="U63" s="39"/>
      <c r="V63" s="41"/>
      <c r="W63" s="33"/>
    </row>
    <row r="64" spans="1:23" ht="15.75" customHeight="1">
      <c r="A64" s="112" t="s">
        <v>219</v>
      </c>
      <c r="B64" s="113"/>
      <c r="C64" s="113"/>
      <c r="D64" s="113"/>
      <c r="E64" s="113"/>
      <c r="F64" s="113"/>
      <c r="G64" s="35"/>
      <c r="H64" s="39"/>
      <c r="I64" s="39"/>
      <c r="J64" s="39"/>
      <c r="K64" s="35"/>
      <c r="L64" s="73"/>
      <c r="M64" s="39"/>
      <c r="N64" s="40" t="e">
        <f>+VLOOKUP($H$59,Ceilings!$A$2:$D$202,3,FALSE)</f>
        <v>#N/A</v>
      </c>
      <c r="O64" s="35"/>
      <c r="P64" s="35"/>
      <c r="Q64" s="35"/>
      <c r="R64" s="40" t="e">
        <f t="shared" si="4"/>
        <v>#N/A</v>
      </c>
      <c r="S64" s="39"/>
      <c r="T64" s="40">
        <f>+L64*Ceilings!$B$209</f>
        <v>0</v>
      </c>
      <c r="U64" s="39"/>
      <c r="V64" s="41"/>
      <c r="W64" s="33"/>
    </row>
    <row r="65" spans="1:23" ht="15.75" customHeight="1">
      <c r="A65" s="112" t="s">
        <v>220</v>
      </c>
      <c r="B65" s="113"/>
      <c r="C65" s="113"/>
      <c r="D65" s="113"/>
      <c r="E65" s="113"/>
      <c r="F65" s="113"/>
      <c r="G65" s="35"/>
      <c r="H65" s="39"/>
      <c r="I65" s="39"/>
      <c r="J65" s="39"/>
      <c r="K65" s="35"/>
      <c r="L65" s="73"/>
      <c r="M65" s="39"/>
      <c r="N65" s="40" t="e">
        <f>+VLOOKUP($H$59,Ceilings!$A$2:$D$202,3,FALSE)</f>
        <v>#N/A</v>
      </c>
      <c r="O65" s="35"/>
      <c r="P65" s="35"/>
      <c r="Q65" s="35"/>
      <c r="R65" s="40" t="e">
        <f t="shared" si="4"/>
        <v>#N/A</v>
      </c>
      <c r="S65" s="39"/>
      <c r="T65" s="40">
        <f>+L65*Ceilings!$B$210</f>
        <v>0</v>
      </c>
      <c r="U65" s="39"/>
      <c r="V65" s="41"/>
      <c r="W65" s="33"/>
    </row>
    <row r="66" spans="1:23" ht="15.75" customHeight="1">
      <c r="A66" s="112" t="s">
        <v>221</v>
      </c>
      <c r="B66" s="113"/>
      <c r="C66" s="113"/>
      <c r="D66" s="113"/>
      <c r="E66" s="113"/>
      <c r="F66" s="113"/>
      <c r="G66" s="35"/>
      <c r="H66" s="39"/>
      <c r="I66" s="39"/>
      <c r="J66" s="39"/>
      <c r="K66" s="35"/>
      <c r="L66" s="73"/>
      <c r="M66" s="39"/>
      <c r="N66" s="40" t="e">
        <f>+VLOOKUP($H$59,Ceilings!$A$2:$D$202,3,FALSE)</f>
        <v>#N/A</v>
      </c>
      <c r="O66" s="35"/>
      <c r="P66" s="35"/>
      <c r="Q66" s="35"/>
      <c r="R66" s="40" t="e">
        <f t="shared" si="4"/>
        <v>#N/A</v>
      </c>
      <c r="S66" s="39"/>
      <c r="T66" s="40">
        <f>+L66*Ceilings!$B$211</f>
        <v>0</v>
      </c>
      <c r="U66" s="39"/>
      <c r="V66" s="41"/>
      <c r="W66" s="33"/>
    </row>
    <row r="67" spans="1:23" ht="16.5" customHeight="1" thickBot="1">
      <c r="A67" s="119" t="s">
        <v>1</v>
      </c>
      <c r="B67" s="120"/>
      <c r="C67" s="120"/>
      <c r="D67" s="120"/>
      <c r="E67" s="120"/>
      <c r="F67" s="121"/>
      <c r="G67" s="20"/>
      <c r="H67" s="20"/>
      <c r="I67" s="20"/>
      <c r="J67" s="20"/>
      <c r="K67" s="44"/>
      <c r="L67" s="75">
        <f>SUM(L60:L66)</f>
        <v>0</v>
      </c>
      <c r="M67" s="19"/>
      <c r="N67" s="20"/>
      <c r="O67" s="19"/>
      <c r="P67" s="21" t="e">
        <f>SUM(P60:P66)</f>
        <v>#N/A</v>
      </c>
      <c r="Q67" s="20"/>
      <c r="R67" s="21" t="e">
        <f>SUM(R60:R66)</f>
        <v>#N/A</v>
      </c>
      <c r="S67" s="22"/>
      <c r="T67" s="21">
        <f>SUM(T60:T66)</f>
        <v>0</v>
      </c>
      <c r="U67" s="22"/>
      <c r="V67" s="76">
        <f>IF(F59=0,0,_xlfn.IFERROR(T67+R67+P67,0))</f>
        <v>0</v>
      </c>
      <c r="W67" s="33"/>
    </row>
    <row r="68" spans="1:23" ht="7.5" customHeight="1" thickBot="1">
      <c r="A68" s="39"/>
      <c r="B68" s="46"/>
      <c r="C68" s="46"/>
      <c r="D68" s="39"/>
      <c r="E68" s="39"/>
      <c r="F68" s="39"/>
      <c r="G68" s="39"/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3"/>
    </row>
    <row r="69" spans="1:23" ht="43.5" customHeight="1">
      <c r="A69" s="74">
        <v>6</v>
      </c>
      <c r="B69" s="116"/>
      <c r="C69" s="117"/>
      <c r="D69" s="117"/>
      <c r="E69" s="118"/>
      <c r="F69" s="72"/>
      <c r="G69" s="36"/>
      <c r="H69" s="114"/>
      <c r="I69" s="114"/>
      <c r="J69" s="114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7"/>
      <c r="V69" s="38"/>
      <c r="W69" s="33"/>
    </row>
    <row r="70" spans="1:23" ht="15.75" customHeight="1">
      <c r="A70" s="112" t="s">
        <v>182</v>
      </c>
      <c r="B70" s="113"/>
      <c r="C70" s="113"/>
      <c r="D70" s="113"/>
      <c r="E70" s="113"/>
      <c r="F70" s="113"/>
      <c r="G70" s="35"/>
      <c r="H70" s="39"/>
      <c r="I70" s="39"/>
      <c r="J70" s="39"/>
      <c r="K70" s="35"/>
      <c r="L70" s="73"/>
      <c r="M70" s="39"/>
      <c r="N70" s="40" t="e">
        <f>+VLOOKUP($H$69,Ceilings!$A$2:$D$202,2,FALSE)</f>
        <v>#N/A</v>
      </c>
      <c r="O70" s="35"/>
      <c r="P70" s="40" t="e">
        <f>+N70*L70*F69</f>
        <v>#N/A</v>
      </c>
      <c r="Q70" s="35"/>
      <c r="R70" s="35"/>
      <c r="S70" s="35"/>
      <c r="T70" s="35"/>
      <c r="U70" s="39"/>
      <c r="V70" s="41"/>
      <c r="W70" s="33"/>
    </row>
    <row r="71" spans="1:23" ht="15.75" customHeight="1">
      <c r="A71" s="112" t="s">
        <v>222</v>
      </c>
      <c r="B71" s="113"/>
      <c r="C71" s="113"/>
      <c r="D71" s="113"/>
      <c r="E71" s="113"/>
      <c r="F71" s="113"/>
      <c r="G71" s="35"/>
      <c r="H71" s="39"/>
      <c r="I71" s="39"/>
      <c r="J71" s="39"/>
      <c r="K71" s="35"/>
      <c r="L71" s="73"/>
      <c r="M71" s="39"/>
      <c r="N71" s="40" t="e">
        <f>+VLOOKUP($H$69,Ceilings!$A$2:$D$202,3,FALSE)</f>
        <v>#N/A</v>
      </c>
      <c r="O71" s="35"/>
      <c r="P71" s="35"/>
      <c r="Q71" s="35"/>
      <c r="R71" s="40" t="e">
        <f aca="true" t="shared" si="5" ref="R71:R76">+N71*L71*$F$69</f>
        <v>#N/A</v>
      </c>
      <c r="S71" s="39"/>
      <c r="T71" s="40">
        <f>+L71*Ceilings!$B$206</f>
        <v>0</v>
      </c>
      <c r="U71" s="39"/>
      <c r="V71" s="41"/>
      <c r="W71" s="33"/>
    </row>
    <row r="72" spans="1:23" ht="15.75" customHeight="1">
      <c r="A72" s="112" t="s">
        <v>217</v>
      </c>
      <c r="B72" s="113"/>
      <c r="C72" s="113"/>
      <c r="D72" s="113"/>
      <c r="E72" s="113"/>
      <c r="F72" s="113"/>
      <c r="G72" s="35"/>
      <c r="H72" s="39"/>
      <c r="I72" s="39"/>
      <c r="J72" s="39"/>
      <c r="K72" s="35"/>
      <c r="L72" s="73"/>
      <c r="M72" s="39"/>
      <c r="N72" s="40" t="e">
        <f>+VLOOKUP($H$69,Ceilings!$A$2:$D$202,3,FALSE)</f>
        <v>#N/A</v>
      </c>
      <c r="O72" s="35"/>
      <c r="P72" s="35"/>
      <c r="Q72" s="35"/>
      <c r="R72" s="40" t="e">
        <f t="shared" si="5"/>
        <v>#N/A</v>
      </c>
      <c r="S72" s="39"/>
      <c r="T72" s="40">
        <f>+L72*Ceilings!$B$207</f>
        <v>0</v>
      </c>
      <c r="U72" s="39"/>
      <c r="V72" s="41"/>
      <c r="W72" s="33"/>
    </row>
    <row r="73" spans="1:23" ht="15.75" customHeight="1">
      <c r="A73" s="112" t="s">
        <v>218</v>
      </c>
      <c r="B73" s="113"/>
      <c r="C73" s="113"/>
      <c r="D73" s="113"/>
      <c r="E73" s="113"/>
      <c r="F73" s="113"/>
      <c r="G73" s="35"/>
      <c r="H73" s="39"/>
      <c r="I73" s="39"/>
      <c r="J73" s="39"/>
      <c r="K73" s="35"/>
      <c r="L73" s="73"/>
      <c r="M73" s="39"/>
      <c r="N73" s="40" t="e">
        <f>+VLOOKUP($H$69,Ceilings!$A$2:$D$202,3,FALSE)</f>
        <v>#N/A</v>
      </c>
      <c r="O73" s="35"/>
      <c r="P73" s="35"/>
      <c r="Q73" s="35"/>
      <c r="R73" s="40" t="e">
        <f t="shared" si="5"/>
        <v>#N/A</v>
      </c>
      <c r="S73" s="39"/>
      <c r="T73" s="40">
        <f>+L73*Ceilings!$B$208</f>
        <v>0</v>
      </c>
      <c r="U73" s="39"/>
      <c r="V73" s="41"/>
      <c r="W73" s="33"/>
    </row>
    <row r="74" spans="1:23" ht="15.75" customHeight="1">
      <c r="A74" s="112" t="s">
        <v>219</v>
      </c>
      <c r="B74" s="113"/>
      <c r="C74" s="113"/>
      <c r="D74" s="113"/>
      <c r="E74" s="113"/>
      <c r="F74" s="113"/>
      <c r="G74" s="35"/>
      <c r="H74" s="39"/>
      <c r="I74" s="39"/>
      <c r="J74" s="39"/>
      <c r="K74" s="35"/>
      <c r="L74" s="73"/>
      <c r="M74" s="39"/>
      <c r="N74" s="40" t="e">
        <f>+VLOOKUP($H$69,Ceilings!$A$2:$D$202,3,FALSE)</f>
        <v>#N/A</v>
      </c>
      <c r="O74" s="35"/>
      <c r="P74" s="35"/>
      <c r="Q74" s="35"/>
      <c r="R74" s="40" t="e">
        <f t="shared" si="5"/>
        <v>#N/A</v>
      </c>
      <c r="S74" s="39"/>
      <c r="T74" s="40">
        <f>+L74*Ceilings!$B$209</f>
        <v>0</v>
      </c>
      <c r="U74" s="39"/>
      <c r="V74" s="41"/>
      <c r="W74" s="33"/>
    </row>
    <row r="75" spans="1:23" ht="15.75" customHeight="1">
      <c r="A75" s="112" t="s">
        <v>220</v>
      </c>
      <c r="B75" s="113"/>
      <c r="C75" s="113"/>
      <c r="D75" s="113"/>
      <c r="E75" s="113"/>
      <c r="F75" s="113"/>
      <c r="G75" s="35"/>
      <c r="H75" s="39"/>
      <c r="I75" s="39"/>
      <c r="J75" s="39"/>
      <c r="K75" s="35"/>
      <c r="L75" s="73"/>
      <c r="M75" s="39"/>
      <c r="N75" s="40" t="e">
        <f>+VLOOKUP($H$69,Ceilings!$A$2:$D$202,3,FALSE)</f>
        <v>#N/A</v>
      </c>
      <c r="O75" s="35"/>
      <c r="P75" s="35"/>
      <c r="Q75" s="35"/>
      <c r="R75" s="40" t="e">
        <f t="shared" si="5"/>
        <v>#N/A</v>
      </c>
      <c r="S75" s="39"/>
      <c r="T75" s="40">
        <f>+L75*Ceilings!$B$210</f>
        <v>0</v>
      </c>
      <c r="U75" s="39"/>
      <c r="V75" s="41"/>
      <c r="W75" s="33"/>
    </row>
    <row r="76" spans="1:23" ht="15.75" customHeight="1">
      <c r="A76" s="112" t="s">
        <v>221</v>
      </c>
      <c r="B76" s="113"/>
      <c r="C76" s="113"/>
      <c r="D76" s="113"/>
      <c r="E76" s="113"/>
      <c r="F76" s="113"/>
      <c r="G76" s="35"/>
      <c r="H76" s="39"/>
      <c r="I76" s="39"/>
      <c r="J76" s="39"/>
      <c r="K76" s="35"/>
      <c r="L76" s="73"/>
      <c r="M76" s="39"/>
      <c r="N76" s="40" t="e">
        <f>+VLOOKUP($H$69,Ceilings!$A$2:$D$202,3,FALSE)</f>
        <v>#N/A</v>
      </c>
      <c r="O76" s="35"/>
      <c r="P76" s="35"/>
      <c r="Q76" s="35"/>
      <c r="R76" s="40" t="e">
        <f t="shared" si="5"/>
        <v>#N/A</v>
      </c>
      <c r="S76" s="39"/>
      <c r="T76" s="40">
        <f>+L76*Ceilings!$B$211</f>
        <v>0</v>
      </c>
      <c r="U76" s="39"/>
      <c r="V76" s="41"/>
      <c r="W76" s="33"/>
    </row>
    <row r="77" spans="1:23" ht="16.5" customHeight="1" thickBot="1">
      <c r="A77" s="119" t="s">
        <v>1</v>
      </c>
      <c r="B77" s="120"/>
      <c r="C77" s="120"/>
      <c r="D77" s="120"/>
      <c r="E77" s="120"/>
      <c r="F77" s="121"/>
      <c r="G77" s="20"/>
      <c r="H77" s="20"/>
      <c r="I77" s="20"/>
      <c r="J77" s="20"/>
      <c r="K77" s="44"/>
      <c r="L77" s="75">
        <f>SUM(L70:L76)</f>
        <v>0</v>
      </c>
      <c r="M77" s="19"/>
      <c r="N77" s="20"/>
      <c r="O77" s="19"/>
      <c r="P77" s="21" t="e">
        <f>SUM(P70:P76)</f>
        <v>#N/A</v>
      </c>
      <c r="Q77" s="20"/>
      <c r="R77" s="21" t="e">
        <f>SUM(R70:R76)</f>
        <v>#N/A</v>
      </c>
      <c r="S77" s="22"/>
      <c r="T77" s="21">
        <f>SUM(T70:T76)</f>
        <v>0</v>
      </c>
      <c r="U77" s="22"/>
      <c r="V77" s="76">
        <f>IF(F69=0,0,_xlfn.IFERROR(T77+R77+P77,0))</f>
        <v>0</v>
      </c>
      <c r="W77" s="33"/>
    </row>
    <row r="78" spans="1:23" ht="5.25" customHeight="1" thickBot="1">
      <c r="A78" s="39"/>
      <c r="B78" s="46"/>
      <c r="C78" s="46"/>
      <c r="D78" s="39"/>
      <c r="E78" s="39"/>
      <c r="F78" s="39"/>
      <c r="G78" s="39"/>
      <c r="H78" s="39"/>
      <c r="I78" s="39"/>
      <c r="J78" s="39"/>
      <c r="K78" s="39"/>
      <c r="L78" s="39"/>
      <c r="M78" s="39"/>
      <c r="N78" s="39"/>
      <c r="O78" s="39"/>
      <c r="P78" s="39"/>
      <c r="Q78" s="39"/>
      <c r="R78" s="39"/>
      <c r="S78" s="39"/>
      <c r="T78" s="39"/>
      <c r="U78" s="39"/>
      <c r="V78" s="39"/>
      <c r="W78" s="33"/>
    </row>
    <row r="79" spans="1:23" ht="43.5" customHeight="1">
      <c r="A79" s="74">
        <v>7</v>
      </c>
      <c r="B79" s="116"/>
      <c r="C79" s="117"/>
      <c r="D79" s="117"/>
      <c r="E79" s="118"/>
      <c r="F79" s="72"/>
      <c r="G79" s="36"/>
      <c r="H79" s="114"/>
      <c r="I79" s="114"/>
      <c r="J79" s="114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7"/>
      <c r="V79" s="38"/>
      <c r="W79" s="33"/>
    </row>
    <row r="80" spans="1:23" ht="15.75" customHeight="1">
      <c r="A80" s="112" t="s">
        <v>182</v>
      </c>
      <c r="B80" s="113"/>
      <c r="C80" s="113"/>
      <c r="D80" s="113"/>
      <c r="E80" s="113"/>
      <c r="F80" s="113"/>
      <c r="G80" s="35"/>
      <c r="H80" s="39"/>
      <c r="I80" s="39"/>
      <c r="J80" s="39"/>
      <c r="K80" s="35"/>
      <c r="L80" s="73"/>
      <c r="M80" s="39"/>
      <c r="N80" s="40" t="e">
        <f>+VLOOKUP($H$79,Ceilings!$A$2:$D$202,2,FALSE)</f>
        <v>#N/A</v>
      </c>
      <c r="O80" s="35"/>
      <c r="P80" s="40" t="e">
        <f>+N80*L80*F79</f>
        <v>#N/A</v>
      </c>
      <c r="Q80" s="35"/>
      <c r="R80" s="35"/>
      <c r="S80" s="35"/>
      <c r="T80" s="35"/>
      <c r="U80" s="39"/>
      <c r="V80" s="41"/>
      <c r="W80" s="33"/>
    </row>
    <row r="81" spans="1:23" ht="15.75" customHeight="1">
      <c r="A81" s="112" t="s">
        <v>222</v>
      </c>
      <c r="B81" s="113"/>
      <c r="C81" s="113"/>
      <c r="D81" s="113"/>
      <c r="E81" s="113"/>
      <c r="F81" s="113"/>
      <c r="G81" s="35"/>
      <c r="H81" s="39"/>
      <c r="I81" s="39"/>
      <c r="J81" s="39"/>
      <c r="K81" s="35"/>
      <c r="L81" s="73"/>
      <c r="M81" s="39"/>
      <c r="N81" s="40" t="e">
        <f>+VLOOKUP($H$79,Ceilings!$A$2:$D$202,3,FALSE)</f>
        <v>#N/A</v>
      </c>
      <c r="O81" s="35"/>
      <c r="P81" s="35"/>
      <c r="Q81" s="35"/>
      <c r="R81" s="40" t="e">
        <f aca="true" t="shared" si="6" ref="R81:R86">+N81*L81*$F$79</f>
        <v>#N/A</v>
      </c>
      <c r="S81" s="39"/>
      <c r="T81" s="40">
        <f>+L81*Ceilings!$B$206</f>
        <v>0</v>
      </c>
      <c r="U81" s="39"/>
      <c r="V81" s="41"/>
      <c r="W81" s="33"/>
    </row>
    <row r="82" spans="1:23" ht="15.75" customHeight="1">
      <c r="A82" s="112" t="s">
        <v>217</v>
      </c>
      <c r="B82" s="113"/>
      <c r="C82" s="113"/>
      <c r="D82" s="113"/>
      <c r="E82" s="113"/>
      <c r="F82" s="113"/>
      <c r="G82" s="35"/>
      <c r="H82" s="39"/>
      <c r="I82" s="39"/>
      <c r="J82" s="39"/>
      <c r="K82" s="35"/>
      <c r="L82" s="73"/>
      <c r="M82" s="39"/>
      <c r="N82" s="40" t="e">
        <f>+VLOOKUP($H$79,Ceilings!$A$2:$D$202,3,FALSE)</f>
        <v>#N/A</v>
      </c>
      <c r="O82" s="35"/>
      <c r="P82" s="35"/>
      <c r="Q82" s="35"/>
      <c r="R82" s="40" t="e">
        <f t="shared" si="6"/>
        <v>#N/A</v>
      </c>
      <c r="S82" s="39"/>
      <c r="T82" s="40">
        <f>+L82*Ceilings!$B$207</f>
        <v>0</v>
      </c>
      <c r="U82" s="39"/>
      <c r="V82" s="41"/>
      <c r="W82" s="33"/>
    </row>
    <row r="83" spans="1:23" ht="15.75" customHeight="1">
      <c r="A83" s="112" t="s">
        <v>218</v>
      </c>
      <c r="B83" s="113"/>
      <c r="C83" s="113"/>
      <c r="D83" s="113"/>
      <c r="E83" s="113"/>
      <c r="F83" s="113"/>
      <c r="G83" s="35"/>
      <c r="H83" s="39"/>
      <c r="I83" s="39"/>
      <c r="J83" s="39"/>
      <c r="K83" s="35"/>
      <c r="L83" s="73"/>
      <c r="M83" s="39"/>
      <c r="N83" s="40" t="e">
        <f>+VLOOKUP($H$79,Ceilings!$A$2:$D$202,3,FALSE)</f>
        <v>#N/A</v>
      </c>
      <c r="O83" s="35"/>
      <c r="P83" s="35"/>
      <c r="Q83" s="35"/>
      <c r="R83" s="40" t="e">
        <f t="shared" si="6"/>
        <v>#N/A</v>
      </c>
      <c r="S83" s="39"/>
      <c r="T83" s="40">
        <f>+L83*Ceilings!$B$208</f>
        <v>0</v>
      </c>
      <c r="U83" s="39"/>
      <c r="V83" s="41"/>
      <c r="W83" s="33"/>
    </row>
    <row r="84" spans="1:23" ht="15.75" customHeight="1">
      <c r="A84" s="112" t="s">
        <v>219</v>
      </c>
      <c r="B84" s="113"/>
      <c r="C84" s="113"/>
      <c r="D84" s="113"/>
      <c r="E84" s="113"/>
      <c r="F84" s="113"/>
      <c r="G84" s="35"/>
      <c r="H84" s="39"/>
      <c r="I84" s="39"/>
      <c r="J84" s="39"/>
      <c r="K84" s="35"/>
      <c r="L84" s="73"/>
      <c r="M84" s="39"/>
      <c r="N84" s="40" t="e">
        <f>+VLOOKUP($H$79,Ceilings!$A$2:$D$202,3,FALSE)</f>
        <v>#N/A</v>
      </c>
      <c r="O84" s="35"/>
      <c r="P84" s="35"/>
      <c r="Q84" s="35"/>
      <c r="R84" s="40" t="e">
        <f t="shared" si="6"/>
        <v>#N/A</v>
      </c>
      <c r="S84" s="39"/>
      <c r="T84" s="40">
        <f>+L84*Ceilings!$B$209</f>
        <v>0</v>
      </c>
      <c r="U84" s="39"/>
      <c r="V84" s="41"/>
      <c r="W84" s="33"/>
    </row>
    <row r="85" spans="1:23" ht="15.75" customHeight="1">
      <c r="A85" s="112" t="s">
        <v>220</v>
      </c>
      <c r="B85" s="113"/>
      <c r="C85" s="113"/>
      <c r="D85" s="113"/>
      <c r="E85" s="113"/>
      <c r="F85" s="113"/>
      <c r="G85" s="35"/>
      <c r="H85" s="39"/>
      <c r="I85" s="39"/>
      <c r="J85" s="39"/>
      <c r="K85" s="35"/>
      <c r="L85" s="73"/>
      <c r="M85" s="39"/>
      <c r="N85" s="40" t="e">
        <f>+VLOOKUP($H$79,Ceilings!$A$2:$D$202,3,FALSE)</f>
        <v>#N/A</v>
      </c>
      <c r="O85" s="35"/>
      <c r="P85" s="35"/>
      <c r="Q85" s="35"/>
      <c r="R85" s="40" t="e">
        <f t="shared" si="6"/>
        <v>#N/A</v>
      </c>
      <c r="S85" s="39"/>
      <c r="T85" s="40">
        <f>+L85*Ceilings!$B$210</f>
        <v>0</v>
      </c>
      <c r="U85" s="39"/>
      <c r="V85" s="41"/>
      <c r="W85" s="33"/>
    </row>
    <row r="86" spans="1:23" ht="15.75" customHeight="1">
      <c r="A86" s="112" t="s">
        <v>221</v>
      </c>
      <c r="B86" s="113"/>
      <c r="C86" s="113"/>
      <c r="D86" s="113"/>
      <c r="E86" s="113"/>
      <c r="F86" s="113"/>
      <c r="G86" s="35"/>
      <c r="H86" s="39"/>
      <c r="I86" s="39"/>
      <c r="J86" s="39"/>
      <c r="K86" s="35"/>
      <c r="L86" s="73"/>
      <c r="M86" s="39"/>
      <c r="N86" s="40" t="e">
        <f>+VLOOKUP($H$79,Ceilings!$A$2:$D$202,3,FALSE)</f>
        <v>#N/A</v>
      </c>
      <c r="O86" s="35"/>
      <c r="P86" s="35"/>
      <c r="Q86" s="35"/>
      <c r="R86" s="40" t="e">
        <f t="shared" si="6"/>
        <v>#N/A</v>
      </c>
      <c r="S86" s="39"/>
      <c r="T86" s="40">
        <f>+L86*Ceilings!$B$211</f>
        <v>0</v>
      </c>
      <c r="U86" s="39"/>
      <c r="V86" s="41"/>
      <c r="W86" s="33"/>
    </row>
    <row r="87" spans="1:23" ht="16.5" customHeight="1" thickBot="1">
      <c r="A87" s="119" t="s">
        <v>1</v>
      </c>
      <c r="B87" s="120"/>
      <c r="C87" s="120"/>
      <c r="D87" s="120"/>
      <c r="E87" s="120"/>
      <c r="F87" s="121"/>
      <c r="G87" s="20"/>
      <c r="H87" s="20"/>
      <c r="I87" s="20"/>
      <c r="J87" s="20"/>
      <c r="K87" s="44"/>
      <c r="L87" s="75">
        <f>SUM(L80:L86)</f>
        <v>0</v>
      </c>
      <c r="M87" s="19"/>
      <c r="N87" s="20"/>
      <c r="O87" s="19"/>
      <c r="P87" s="21" t="e">
        <f>SUM(P80:P86)</f>
        <v>#N/A</v>
      </c>
      <c r="Q87" s="20"/>
      <c r="R87" s="21" t="e">
        <f>SUM(R80:R86)</f>
        <v>#N/A</v>
      </c>
      <c r="S87" s="22"/>
      <c r="T87" s="21">
        <f>SUM(T80:T86)</f>
        <v>0</v>
      </c>
      <c r="U87" s="22"/>
      <c r="V87" s="76">
        <f>IF(F79=0,0,_xlfn.IFERROR(T87+R87+P87,0))</f>
        <v>0</v>
      </c>
      <c r="W87" s="33"/>
    </row>
    <row r="88" spans="1:23" ht="5.25" customHeight="1" thickBot="1">
      <c r="A88" s="39"/>
      <c r="B88" s="46"/>
      <c r="C88" s="46"/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3"/>
    </row>
    <row r="89" spans="1:23" ht="43.5" customHeight="1">
      <c r="A89" s="74">
        <v>8</v>
      </c>
      <c r="B89" s="116"/>
      <c r="C89" s="117"/>
      <c r="D89" s="117"/>
      <c r="E89" s="118"/>
      <c r="F89" s="72"/>
      <c r="G89" s="36"/>
      <c r="H89" s="114"/>
      <c r="I89" s="114"/>
      <c r="J89" s="114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7"/>
      <c r="V89" s="38"/>
      <c r="W89" s="33"/>
    </row>
    <row r="90" spans="1:23" ht="15.75" customHeight="1">
      <c r="A90" s="112" t="s">
        <v>182</v>
      </c>
      <c r="B90" s="113"/>
      <c r="C90" s="113"/>
      <c r="D90" s="113"/>
      <c r="E90" s="113"/>
      <c r="F90" s="113"/>
      <c r="G90" s="35"/>
      <c r="H90" s="39"/>
      <c r="I90" s="39"/>
      <c r="J90" s="39"/>
      <c r="K90" s="35"/>
      <c r="L90" s="73"/>
      <c r="M90" s="39"/>
      <c r="N90" s="40" t="e">
        <f>+VLOOKUP($H$89,Ceilings!$A$2:$D$202,2,FALSE)</f>
        <v>#N/A</v>
      </c>
      <c r="O90" s="35"/>
      <c r="P90" s="40" t="e">
        <f>+N90*L90*F89</f>
        <v>#N/A</v>
      </c>
      <c r="Q90" s="35"/>
      <c r="R90" s="35"/>
      <c r="S90" s="35"/>
      <c r="T90" s="35"/>
      <c r="U90" s="39"/>
      <c r="V90" s="41"/>
      <c r="W90" s="33"/>
    </row>
    <row r="91" spans="1:23" ht="15.75" customHeight="1">
      <c r="A91" s="112" t="s">
        <v>222</v>
      </c>
      <c r="B91" s="113"/>
      <c r="C91" s="113"/>
      <c r="D91" s="113"/>
      <c r="E91" s="113"/>
      <c r="F91" s="113"/>
      <c r="G91" s="35"/>
      <c r="H91" s="39"/>
      <c r="I91" s="39"/>
      <c r="J91" s="39"/>
      <c r="K91" s="35"/>
      <c r="L91" s="73"/>
      <c r="M91" s="39"/>
      <c r="N91" s="40" t="e">
        <f>+VLOOKUP($H$89,Ceilings!$A$2:$D$202,3,FALSE)</f>
        <v>#N/A</v>
      </c>
      <c r="O91" s="35"/>
      <c r="P91" s="35"/>
      <c r="Q91" s="35"/>
      <c r="R91" s="40" t="e">
        <f aca="true" t="shared" si="7" ref="R91:R96">+N91*L91*$F$89</f>
        <v>#N/A</v>
      </c>
      <c r="S91" s="39"/>
      <c r="T91" s="40">
        <f>+L91*Ceilings!$B$206</f>
        <v>0</v>
      </c>
      <c r="U91" s="39"/>
      <c r="V91" s="41"/>
      <c r="W91" s="33"/>
    </row>
    <row r="92" spans="1:23" ht="15.75" customHeight="1">
      <c r="A92" s="112" t="s">
        <v>217</v>
      </c>
      <c r="B92" s="113"/>
      <c r="C92" s="113"/>
      <c r="D92" s="113"/>
      <c r="E92" s="113"/>
      <c r="F92" s="113"/>
      <c r="G92" s="35"/>
      <c r="H92" s="39"/>
      <c r="I92" s="39"/>
      <c r="J92" s="39"/>
      <c r="K92" s="35"/>
      <c r="L92" s="73"/>
      <c r="M92" s="39"/>
      <c r="N92" s="40" t="e">
        <f>+VLOOKUP($H$89,Ceilings!$A$2:$D$202,3,FALSE)</f>
        <v>#N/A</v>
      </c>
      <c r="O92" s="35"/>
      <c r="P92" s="35"/>
      <c r="Q92" s="35"/>
      <c r="R92" s="40" t="e">
        <f t="shared" si="7"/>
        <v>#N/A</v>
      </c>
      <c r="S92" s="39"/>
      <c r="T92" s="40">
        <f>+L92*Ceilings!$B$207</f>
        <v>0</v>
      </c>
      <c r="U92" s="39"/>
      <c r="V92" s="41"/>
      <c r="W92" s="33"/>
    </row>
    <row r="93" spans="1:23" ht="15.75" customHeight="1">
      <c r="A93" s="112" t="s">
        <v>218</v>
      </c>
      <c r="B93" s="113"/>
      <c r="C93" s="113"/>
      <c r="D93" s="113"/>
      <c r="E93" s="113"/>
      <c r="F93" s="113"/>
      <c r="G93" s="35"/>
      <c r="H93" s="39"/>
      <c r="I93" s="39"/>
      <c r="J93" s="39"/>
      <c r="K93" s="35"/>
      <c r="L93" s="73"/>
      <c r="M93" s="39"/>
      <c r="N93" s="40" t="e">
        <f>+VLOOKUP($H$89,Ceilings!$A$2:$D$202,3,FALSE)</f>
        <v>#N/A</v>
      </c>
      <c r="O93" s="35"/>
      <c r="P93" s="35"/>
      <c r="Q93" s="35"/>
      <c r="R93" s="40" t="e">
        <f t="shared" si="7"/>
        <v>#N/A</v>
      </c>
      <c r="S93" s="39"/>
      <c r="T93" s="40">
        <f>+L93*Ceilings!$B$208</f>
        <v>0</v>
      </c>
      <c r="U93" s="39"/>
      <c r="V93" s="41"/>
      <c r="W93" s="33"/>
    </row>
    <row r="94" spans="1:23" ht="15.75" customHeight="1">
      <c r="A94" s="112" t="s">
        <v>219</v>
      </c>
      <c r="B94" s="113"/>
      <c r="C94" s="113"/>
      <c r="D94" s="113"/>
      <c r="E94" s="113"/>
      <c r="F94" s="113"/>
      <c r="G94" s="35"/>
      <c r="H94" s="39"/>
      <c r="I94" s="39"/>
      <c r="J94" s="39"/>
      <c r="K94" s="35"/>
      <c r="L94" s="73"/>
      <c r="M94" s="39"/>
      <c r="N94" s="40" t="e">
        <f>+VLOOKUP($H$89,Ceilings!$A$2:$D$202,3,FALSE)</f>
        <v>#N/A</v>
      </c>
      <c r="O94" s="35"/>
      <c r="P94" s="35"/>
      <c r="Q94" s="35"/>
      <c r="R94" s="40" t="e">
        <f t="shared" si="7"/>
        <v>#N/A</v>
      </c>
      <c r="S94" s="39"/>
      <c r="T94" s="40">
        <f>+L94*Ceilings!$B$209</f>
        <v>0</v>
      </c>
      <c r="U94" s="39"/>
      <c r="V94" s="41"/>
      <c r="W94" s="33"/>
    </row>
    <row r="95" spans="1:23" ht="15.75" customHeight="1">
      <c r="A95" s="112" t="s">
        <v>220</v>
      </c>
      <c r="B95" s="113"/>
      <c r="C95" s="113"/>
      <c r="D95" s="113"/>
      <c r="E95" s="113"/>
      <c r="F95" s="113"/>
      <c r="G95" s="35"/>
      <c r="H95" s="39"/>
      <c r="I95" s="39"/>
      <c r="J95" s="39"/>
      <c r="K95" s="35"/>
      <c r="L95" s="73"/>
      <c r="M95" s="39"/>
      <c r="N95" s="40" t="e">
        <f>+VLOOKUP($H$89,Ceilings!$A$2:$D$202,3,FALSE)</f>
        <v>#N/A</v>
      </c>
      <c r="O95" s="35"/>
      <c r="P95" s="35"/>
      <c r="Q95" s="35"/>
      <c r="R95" s="40" t="e">
        <f t="shared" si="7"/>
        <v>#N/A</v>
      </c>
      <c r="S95" s="39"/>
      <c r="T95" s="40">
        <f>+L95*Ceilings!$B$210</f>
        <v>0</v>
      </c>
      <c r="U95" s="39"/>
      <c r="V95" s="41"/>
      <c r="W95" s="33"/>
    </row>
    <row r="96" spans="1:23" ht="15.75" customHeight="1">
      <c r="A96" s="112" t="s">
        <v>221</v>
      </c>
      <c r="B96" s="113"/>
      <c r="C96" s="113"/>
      <c r="D96" s="113"/>
      <c r="E96" s="113"/>
      <c r="F96" s="113"/>
      <c r="G96" s="35"/>
      <c r="H96" s="39"/>
      <c r="I96" s="39"/>
      <c r="J96" s="39"/>
      <c r="K96" s="35"/>
      <c r="L96" s="73"/>
      <c r="M96" s="39"/>
      <c r="N96" s="40" t="e">
        <f>+VLOOKUP($H$89,Ceilings!$A$2:$D$202,3,FALSE)</f>
        <v>#N/A</v>
      </c>
      <c r="O96" s="35"/>
      <c r="P96" s="35"/>
      <c r="Q96" s="35"/>
      <c r="R96" s="40" t="e">
        <f t="shared" si="7"/>
        <v>#N/A</v>
      </c>
      <c r="S96" s="39"/>
      <c r="T96" s="40">
        <f>+L96*Ceilings!$B$211</f>
        <v>0</v>
      </c>
      <c r="U96" s="39"/>
      <c r="V96" s="41"/>
      <c r="W96" s="33"/>
    </row>
    <row r="97" spans="1:23" ht="16.5" customHeight="1" thickBot="1">
      <c r="A97" s="119" t="s">
        <v>1</v>
      </c>
      <c r="B97" s="120"/>
      <c r="C97" s="120"/>
      <c r="D97" s="120"/>
      <c r="E97" s="120"/>
      <c r="F97" s="121"/>
      <c r="G97" s="20"/>
      <c r="H97" s="20"/>
      <c r="I97" s="20"/>
      <c r="J97" s="20"/>
      <c r="K97" s="44"/>
      <c r="L97" s="75">
        <f>SUM(L90:L96)</f>
        <v>0</v>
      </c>
      <c r="M97" s="19"/>
      <c r="N97" s="20"/>
      <c r="O97" s="19"/>
      <c r="P97" s="21" t="e">
        <f>SUM(P90:P96)</f>
        <v>#N/A</v>
      </c>
      <c r="Q97" s="20"/>
      <c r="R97" s="21" t="e">
        <f>SUM(R90:R96)</f>
        <v>#N/A</v>
      </c>
      <c r="S97" s="22"/>
      <c r="T97" s="21">
        <f>SUM(T90:T96)</f>
        <v>0</v>
      </c>
      <c r="U97" s="22"/>
      <c r="V97" s="76">
        <f>IF(F89=0,0,_xlfn.IFERROR(T97+R97+P97,0))</f>
        <v>0</v>
      </c>
      <c r="W97" s="33"/>
    </row>
    <row r="98" spans="1:23" ht="5.25" customHeight="1" thickBot="1">
      <c r="A98" s="39"/>
      <c r="B98" s="46"/>
      <c r="C98" s="46"/>
      <c r="D98" s="39"/>
      <c r="E98" s="39"/>
      <c r="F98" s="39"/>
      <c r="G98" s="39"/>
      <c r="H98" s="39"/>
      <c r="I98" s="39"/>
      <c r="J98" s="39"/>
      <c r="K98" s="39"/>
      <c r="L98" s="39"/>
      <c r="M98" s="39"/>
      <c r="N98" s="39"/>
      <c r="O98" s="39"/>
      <c r="P98" s="39"/>
      <c r="Q98" s="39"/>
      <c r="R98" s="39"/>
      <c r="S98" s="39"/>
      <c r="T98" s="39"/>
      <c r="U98" s="39"/>
      <c r="V98" s="39"/>
      <c r="W98" s="33"/>
    </row>
    <row r="99" spans="1:23" ht="43.5" customHeight="1">
      <c r="A99" s="74">
        <v>9</v>
      </c>
      <c r="B99" s="116"/>
      <c r="C99" s="117"/>
      <c r="D99" s="117"/>
      <c r="E99" s="118"/>
      <c r="F99" s="72"/>
      <c r="G99" s="36"/>
      <c r="H99" s="114"/>
      <c r="I99" s="114"/>
      <c r="J99" s="114"/>
      <c r="K99" s="30"/>
      <c r="L99" s="30"/>
      <c r="M99" s="30"/>
      <c r="N99" s="30"/>
      <c r="O99" s="30"/>
      <c r="P99" s="30"/>
      <c r="Q99" s="30"/>
      <c r="R99" s="30"/>
      <c r="S99" s="30"/>
      <c r="T99" s="30"/>
      <c r="U99" s="37"/>
      <c r="V99" s="38"/>
      <c r="W99" s="33"/>
    </row>
    <row r="100" spans="1:23" ht="15.75" customHeight="1">
      <c r="A100" s="112" t="s">
        <v>182</v>
      </c>
      <c r="B100" s="113"/>
      <c r="C100" s="113"/>
      <c r="D100" s="113"/>
      <c r="E100" s="113"/>
      <c r="F100" s="113"/>
      <c r="G100" s="35"/>
      <c r="H100" s="39"/>
      <c r="I100" s="39"/>
      <c r="J100" s="39"/>
      <c r="K100" s="35"/>
      <c r="L100" s="73"/>
      <c r="M100" s="39"/>
      <c r="N100" s="40" t="e">
        <f>+VLOOKUP($H$99,Ceilings!$A$2:$D$202,2,FALSE)</f>
        <v>#N/A</v>
      </c>
      <c r="O100" s="35"/>
      <c r="P100" s="40" t="e">
        <f>+N100*L100*F99</f>
        <v>#N/A</v>
      </c>
      <c r="Q100" s="35"/>
      <c r="R100" s="35"/>
      <c r="S100" s="35"/>
      <c r="T100" s="35"/>
      <c r="U100" s="39"/>
      <c r="V100" s="41"/>
      <c r="W100" s="33"/>
    </row>
    <row r="101" spans="1:23" ht="15.75" customHeight="1">
      <c r="A101" s="112" t="s">
        <v>222</v>
      </c>
      <c r="B101" s="113"/>
      <c r="C101" s="113"/>
      <c r="D101" s="113"/>
      <c r="E101" s="113"/>
      <c r="F101" s="113"/>
      <c r="G101" s="35"/>
      <c r="H101" s="39"/>
      <c r="I101" s="39"/>
      <c r="J101" s="39"/>
      <c r="K101" s="35"/>
      <c r="L101" s="73"/>
      <c r="M101" s="39"/>
      <c r="N101" s="40" t="e">
        <f>+VLOOKUP($H$99,Ceilings!$A$2:$D$202,3,FALSE)</f>
        <v>#N/A</v>
      </c>
      <c r="O101" s="35"/>
      <c r="P101" s="35"/>
      <c r="Q101" s="35"/>
      <c r="R101" s="40" t="e">
        <f aca="true" t="shared" si="8" ref="R101:R106">+N101*L101*$F$99</f>
        <v>#N/A</v>
      </c>
      <c r="S101" s="39"/>
      <c r="T101" s="40">
        <f>+L101*Ceilings!$B$206</f>
        <v>0</v>
      </c>
      <c r="U101" s="39"/>
      <c r="V101" s="41"/>
      <c r="W101" s="33"/>
    </row>
    <row r="102" spans="1:23" ht="15.75" customHeight="1">
      <c r="A102" s="112" t="s">
        <v>217</v>
      </c>
      <c r="B102" s="113"/>
      <c r="C102" s="113"/>
      <c r="D102" s="113"/>
      <c r="E102" s="113"/>
      <c r="F102" s="113"/>
      <c r="G102" s="35"/>
      <c r="H102" s="39"/>
      <c r="I102" s="39"/>
      <c r="J102" s="39"/>
      <c r="K102" s="35"/>
      <c r="L102" s="73"/>
      <c r="M102" s="39"/>
      <c r="N102" s="40" t="e">
        <f>+VLOOKUP($H$99,Ceilings!$A$2:$D$202,3,FALSE)</f>
        <v>#N/A</v>
      </c>
      <c r="O102" s="35"/>
      <c r="P102" s="35"/>
      <c r="Q102" s="35"/>
      <c r="R102" s="40" t="e">
        <f t="shared" si="8"/>
        <v>#N/A</v>
      </c>
      <c r="S102" s="39"/>
      <c r="T102" s="40">
        <f>+L102*Ceilings!$B$207</f>
        <v>0</v>
      </c>
      <c r="U102" s="39"/>
      <c r="V102" s="41"/>
      <c r="W102" s="33"/>
    </row>
    <row r="103" spans="1:23" ht="15.75" customHeight="1">
      <c r="A103" s="112" t="s">
        <v>218</v>
      </c>
      <c r="B103" s="113"/>
      <c r="C103" s="113"/>
      <c r="D103" s="113"/>
      <c r="E103" s="113"/>
      <c r="F103" s="113"/>
      <c r="G103" s="35"/>
      <c r="H103" s="39"/>
      <c r="I103" s="39"/>
      <c r="J103" s="39"/>
      <c r="K103" s="35"/>
      <c r="L103" s="73"/>
      <c r="M103" s="39"/>
      <c r="N103" s="40" t="e">
        <f>+VLOOKUP($H$99,Ceilings!$A$2:$D$202,3,FALSE)</f>
        <v>#N/A</v>
      </c>
      <c r="O103" s="35"/>
      <c r="P103" s="35"/>
      <c r="Q103" s="35"/>
      <c r="R103" s="40" t="e">
        <f t="shared" si="8"/>
        <v>#N/A</v>
      </c>
      <c r="S103" s="39"/>
      <c r="T103" s="40">
        <f>+L103*Ceilings!$B$208</f>
        <v>0</v>
      </c>
      <c r="U103" s="39"/>
      <c r="V103" s="41"/>
      <c r="W103" s="33"/>
    </row>
    <row r="104" spans="1:23" ht="15.75" customHeight="1">
      <c r="A104" s="112" t="s">
        <v>219</v>
      </c>
      <c r="B104" s="113"/>
      <c r="C104" s="113"/>
      <c r="D104" s="113"/>
      <c r="E104" s="113"/>
      <c r="F104" s="113"/>
      <c r="G104" s="35"/>
      <c r="H104" s="39"/>
      <c r="I104" s="39"/>
      <c r="J104" s="39"/>
      <c r="K104" s="35"/>
      <c r="L104" s="73"/>
      <c r="M104" s="39"/>
      <c r="N104" s="40" t="e">
        <f>+VLOOKUP($H$99,Ceilings!$A$2:$D$202,3,FALSE)</f>
        <v>#N/A</v>
      </c>
      <c r="O104" s="35"/>
      <c r="P104" s="35"/>
      <c r="Q104" s="35"/>
      <c r="R104" s="40" t="e">
        <f t="shared" si="8"/>
        <v>#N/A</v>
      </c>
      <c r="S104" s="39"/>
      <c r="T104" s="40">
        <f>+L104*Ceilings!$B$209</f>
        <v>0</v>
      </c>
      <c r="U104" s="39"/>
      <c r="V104" s="41"/>
      <c r="W104" s="33"/>
    </row>
    <row r="105" spans="1:23" ht="15.75" customHeight="1">
      <c r="A105" s="112" t="s">
        <v>220</v>
      </c>
      <c r="B105" s="113"/>
      <c r="C105" s="113"/>
      <c r="D105" s="113"/>
      <c r="E105" s="113"/>
      <c r="F105" s="113"/>
      <c r="G105" s="35"/>
      <c r="H105" s="39"/>
      <c r="I105" s="39"/>
      <c r="J105" s="39"/>
      <c r="K105" s="35"/>
      <c r="L105" s="73"/>
      <c r="M105" s="39"/>
      <c r="N105" s="40" t="e">
        <f>+VLOOKUP($H$99,Ceilings!$A$2:$D$202,3,FALSE)</f>
        <v>#N/A</v>
      </c>
      <c r="O105" s="35"/>
      <c r="P105" s="35"/>
      <c r="Q105" s="35"/>
      <c r="R105" s="40" t="e">
        <f t="shared" si="8"/>
        <v>#N/A</v>
      </c>
      <c r="S105" s="39"/>
      <c r="T105" s="40">
        <f>+L105*Ceilings!$B$210</f>
        <v>0</v>
      </c>
      <c r="U105" s="39"/>
      <c r="V105" s="41"/>
      <c r="W105" s="33"/>
    </row>
    <row r="106" spans="1:23" ht="15.75" customHeight="1">
      <c r="A106" s="112" t="s">
        <v>221</v>
      </c>
      <c r="B106" s="113"/>
      <c r="C106" s="113"/>
      <c r="D106" s="113"/>
      <c r="E106" s="113"/>
      <c r="F106" s="113"/>
      <c r="G106" s="35"/>
      <c r="H106" s="39"/>
      <c r="I106" s="39"/>
      <c r="J106" s="39"/>
      <c r="K106" s="35"/>
      <c r="L106" s="73"/>
      <c r="M106" s="39"/>
      <c r="N106" s="40" t="e">
        <f>+VLOOKUP($H$99,Ceilings!$A$2:$D$202,3,FALSE)</f>
        <v>#N/A</v>
      </c>
      <c r="O106" s="35"/>
      <c r="P106" s="35"/>
      <c r="Q106" s="35"/>
      <c r="R106" s="40" t="e">
        <f t="shared" si="8"/>
        <v>#N/A</v>
      </c>
      <c r="S106" s="39"/>
      <c r="T106" s="40">
        <f>+L106*Ceilings!$B$211</f>
        <v>0</v>
      </c>
      <c r="U106" s="39"/>
      <c r="V106" s="41"/>
      <c r="W106" s="33"/>
    </row>
    <row r="107" spans="1:23" ht="16.5" customHeight="1" thickBot="1">
      <c r="A107" s="119" t="s">
        <v>1</v>
      </c>
      <c r="B107" s="120"/>
      <c r="C107" s="120"/>
      <c r="D107" s="120"/>
      <c r="E107" s="120"/>
      <c r="F107" s="121"/>
      <c r="G107" s="20"/>
      <c r="H107" s="20"/>
      <c r="I107" s="20"/>
      <c r="J107" s="20"/>
      <c r="K107" s="44"/>
      <c r="L107" s="75">
        <f>SUM(L100:L106)</f>
        <v>0</v>
      </c>
      <c r="M107" s="19"/>
      <c r="N107" s="20"/>
      <c r="O107" s="19"/>
      <c r="P107" s="21" t="e">
        <f>SUM(P100:P106)</f>
        <v>#N/A</v>
      </c>
      <c r="Q107" s="20"/>
      <c r="R107" s="21" t="e">
        <f>SUM(R100:R106)</f>
        <v>#N/A</v>
      </c>
      <c r="S107" s="22"/>
      <c r="T107" s="21">
        <f>SUM(T100:T106)</f>
        <v>0</v>
      </c>
      <c r="U107" s="22"/>
      <c r="V107" s="76">
        <f>IF(F99=0,0,_xlfn.IFERROR(T107+R107+P107,0))</f>
        <v>0</v>
      </c>
      <c r="W107" s="33"/>
    </row>
    <row r="108" spans="1:23" ht="5.25" customHeight="1" thickBot="1">
      <c r="A108" s="39"/>
      <c r="B108" s="46"/>
      <c r="C108" s="46"/>
      <c r="D108" s="39"/>
      <c r="E108" s="39"/>
      <c r="F108" s="39"/>
      <c r="G108" s="39"/>
      <c r="H108" s="39"/>
      <c r="I108" s="39"/>
      <c r="J108" s="39"/>
      <c r="K108" s="39"/>
      <c r="L108" s="39"/>
      <c r="M108" s="39"/>
      <c r="N108" s="39"/>
      <c r="O108" s="39"/>
      <c r="P108" s="39"/>
      <c r="Q108" s="39"/>
      <c r="R108" s="39"/>
      <c r="S108" s="39"/>
      <c r="T108" s="39"/>
      <c r="U108" s="39"/>
      <c r="V108" s="39"/>
      <c r="W108" s="33"/>
    </row>
    <row r="109" spans="1:23" ht="43.5" customHeight="1">
      <c r="A109" s="74">
        <v>10</v>
      </c>
      <c r="B109" s="116"/>
      <c r="C109" s="117"/>
      <c r="D109" s="117"/>
      <c r="E109" s="118"/>
      <c r="F109" s="72"/>
      <c r="G109" s="36"/>
      <c r="H109" s="114"/>
      <c r="I109" s="114"/>
      <c r="J109" s="114"/>
      <c r="K109" s="30"/>
      <c r="L109" s="30"/>
      <c r="M109" s="30"/>
      <c r="N109" s="30"/>
      <c r="O109" s="30"/>
      <c r="P109" s="30"/>
      <c r="Q109" s="30"/>
      <c r="R109" s="30"/>
      <c r="S109" s="30"/>
      <c r="T109" s="30"/>
      <c r="U109" s="37"/>
      <c r="V109" s="38"/>
      <c r="W109" s="33"/>
    </row>
    <row r="110" spans="1:23" ht="15.75" customHeight="1">
      <c r="A110" s="112" t="s">
        <v>182</v>
      </c>
      <c r="B110" s="113"/>
      <c r="C110" s="113"/>
      <c r="D110" s="113"/>
      <c r="E110" s="113"/>
      <c r="F110" s="113"/>
      <c r="G110" s="35"/>
      <c r="H110" s="39"/>
      <c r="I110" s="39"/>
      <c r="J110" s="39"/>
      <c r="K110" s="35"/>
      <c r="L110" s="73"/>
      <c r="M110" s="39"/>
      <c r="N110" s="40" t="e">
        <f>+VLOOKUP($H$109,Ceilings!$A$2:$D$202,2,FALSE)</f>
        <v>#N/A</v>
      </c>
      <c r="O110" s="35"/>
      <c r="P110" s="40" t="e">
        <f>+N110*L110*F109</f>
        <v>#N/A</v>
      </c>
      <c r="Q110" s="35"/>
      <c r="R110" s="35"/>
      <c r="S110" s="35"/>
      <c r="T110" s="35"/>
      <c r="U110" s="39"/>
      <c r="V110" s="41"/>
      <c r="W110" s="33"/>
    </row>
    <row r="111" spans="1:23" ht="15.75" customHeight="1">
      <c r="A111" s="112" t="s">
        <v>222</v>
      </c>
      <c r="B111" s="113"/>
      <c r="C111" s="113"/>
      <c r="D111" s="113"/>
      <c r="E111" s="113"/>
      <c r="F111" s="113"/>
      <c r="G111" s="35"/>
      <c r="H111" s="39"/>
      <c r="I111" s="39"/>
      <c r="J111" s="39"/>
      <c r="K111" s="35"/>
      <c r="L111" s="73"/>
      <c r="M111" s="39"/>
      <c r="N111" s="40" t="e">
        <f>+VLOOKUP($H$109,Ceilings!$A$2:$D$202,3,FALSE)</f>
        <v>#N/A</v>
      </c>
      <c r="O111" s="35"/>
      <c r="P111" s="35"/>
      <c r="Q111" s="35"/>
      <c r="R111" s="40" t="e">
        <f aca="true" t="shared" si="9" ref="R111:R116">+N111*L111*$F$109</f>
        <v>#N/A</v>
      </c>
      <c r="S111" s="39"/>
      <c r="T111" s="40">
        <f>+L111*Ceilings!$B$206</f>
        <v>0</v>
      </c>
      <c r="U111" s="39"/>
      <c r="V111" s="41"/>
      <c r="W111" s="33"/>
    </row>
    <row r="112" spans="1:23" ht="15.75" customHeight="1">
      <c r="A112" s="112" t="s">
        <v>217</v>
      </c>
      <c r="B112" s="113"/>
      <c r="C112" s="113"/>
      <c r="D112" s="113"/>
      <c r="E112" s="113"/>
      <c r="F112" s="113"/>
      <c r="G112" s="35"/>
      <c r="H112" s="39"/>
      <c r="I112" s="39"/>
      <c r="J112" s="39"/>
      <c r="K112" s="35"/>
      <c r="L112" s="73"/>
      <c r="M112" s="39"/>
      <c r="N112" s="40" t="e">
        <f>+VLOOKUP($H$109,Ceilings!$A$2:$D$202,3,FALSE)</f>
        <v>#N/A</v>
      </c>
      <c r="O112" s="35"/>
      <c r="P112" s="35"/>
      <c r="Q112" s="35"/>
      <c r="R112" s="40" t="e">
        <f t="shared" si="9"/>
        <v>#N/A</v>
      </c>
      <c r="S112" s="39"/>
      <c r="T112" s="40">
        <f>+L112*Ceilings!$B$207</f>
        <v>0</v>
      </c>
      <c r="U112" s="39"/>
      <c r="V112" s="41"/>
      <c r="W112" s="33"/>
    </row>
    <row r="113" spans="1:23" ht="15.75" customHeight="1">
      <c r="A113" s="112" t="s">
        <v>218</v>
      </c>
      <c r="B113" s="113"/>
      <c r="C113" s="113"/>
      <c r="D113" s="113"/>
      <c r="E113" s="113"/>
      <c r="F113" s="113"/>
      <c r="G113" s="35"/>
      <c r="H113" s="39"/>
      <c r="I113" s="39"/>
      <c r="J113" s="39"/>
      <c r="K113" s="35"/>
      <c r="L113" s="73"/>
      <c r="M113" s="39"/>
      <c r="N113" s="40" t="e">
        <f>+VLOOKUP($H$109,Ceilings!$A$2:$D$202,3,FALSE)</f>
        <v>#N/A</v>
      </c>
      <c r="O113" s="35"/>
      <c r="P113" s="35"/>
      <c r="Q113" s="35"/>
      <c r="R113" s="40" t="e">
        <f t="shared" si="9"/>
        <v>#N/A</v>
      </c>
      <c r="S113" s="39"/>
      <c r="T113" s="40">
        <f>+L113*Ceilings!$B$208</f>
        <v>0</v>
      </c>
      <c r="U113" s="39"/>
      <c r="V113" s="41"/>
      <c r="W113" s="33"/>
    </row>
    <row r="114" spans="1:23" ht="15.75" customHeight="1">
      <c r="A114" s="112" t="s">
        <v>219</v>
      </c>
      <c r="B114" s="113"/>
      <c r="C114" s="113"/>
      <c r="D114" s="113"/>
      <c r="E114" s="113"/>
      <c r="F114" s="113"/>
      <c r="G114" s="35"/>
      <c r="H114" s="39"/>
      <c r="I114" s="39"/>
      <c r="J114" s="39"/>
      <c r="K114" s="35"/>
      <c r="L114" s="73"/>
      <c r="M114" s="39"/>
      <c r="N114" s="40" t="e">
        <f>+VLOOKUP($H$109,Ceilings!$A$2:$D$202,3,FALSE)</f>
        <v>#N/A</v>
      </c>
      <c r="O114" s="35"/>
      <c r="P114" s="35"/>
      <c r="Q114" s="35"/>
      <c r="R114" s="40" t="e">
        <f t="shared" si="9"/>
        <v>#N/A</v>
      </c>
      <c r="S114" s="39"/>
      <c r="T114" s="40">
        <f>+L114*Ceilings!$B$209</f>
        <v>0</v>
      </c>
      <c r="U114" s="39"/>
      <c r="V114" s="41"/>
      <c r="W114" s="33"/>
    </row>
    <row r="115" spans="1:23" ht="15.75" customHeight="1">
      <c r="A115" s="112" t="s">
        <v>220</v>
      </c>
      <c r="B115" s="113"/>
      <c r="C115" s="113"/>
      <c r="D115" s="113"/>
      <c r="E115" s="113"/>
      <c r="F115" s="113"/>
      <c r="G115" s="35"/>
      <c r="H115" s="39"/>
      <c r="I115" s="39"/>
      <c r="J115" s="39"/>
      <c r="K115" s="35"/>
      <c r="L115" s="73"/>
      <c r="M115" s="39"/>
      <c r="N115" s="40" t="e">
        <f>+VLOOKUP($H$109,Ceilings!$A$2:$D$202,3,FALSE)</f>
        <v>#N/A</v>
      </c>
      <c r="O115" s="35"/>
      <c r="P115" s="35"/>
      <c r="Q115" s="35"/>
      <c r="R115" s="40" t="e">
        <f t="shared" si="9"/>
        <v>#N/A</v>
      </c>
      <c r="S115" s="39"/>
      <c r="T115" s="40">
        <f>+L115*Ceilings!$B$210</f>
        <v>0</v>
      </c>
      <c r="U115" s="39"/>
      <c r="V115" s="41"/>
      <c r="W115" s="33"/>
    </row>
    <row r="116" spans="1:23" ht="15.75" customHeight="1">
      <c r="A116" s="112" t="s">
        <v>221</v>
      </c>
      <c r="B116" s="113"/>
      <c r="C116" s="113"/>
      <c r="D116" s="113"/>
      <c r="E116" s="113"/>
      <c r="F116" s="113"/>
      <c r="G116" s="35"/>
      <c r="H116" s="39"/>
      <c r="I116" s="39"/>
      <c r="J116" s="39"/>
      <c r="K116" s="35"/>
      <c r="L116" s="73"/>
      <c r="M116" s="39"/>
      <c r="N116" s="40" t="e">
        <f>+VLOOKUP($H$109,Ceilings!$A$2:$D$202,3,FALSE)</f>
        <v>#N/A</v>
      </c>
      <c r="O116" s="35"/>
      <c r="P116" s="35"/>
      <c r="Q116" s="35"/>
      <c r="R116" s="40" t="e">
        <f t="shared" si="9"/>
        <v>#N/A</v>
      </c>
      <c r="S116" s="39"/>
      <c r="T116" s="40">
        <f>+L116*Ceilings!$B$211</f>
        <v>0</v>
      </c>
      <c r="U116" s="39"/>
      <c r="V116" s="41"/>
      <c r="W116" s="33"/>
    </row>
    <row r="117" spans="1:23" ht="16.5" customHeight="1" thickBot="1">
      <c r="A117" s="197" t="s">
        <v>1</v>
      </c>
      <c r="B117" s="198"/>
      <c r="C117" s="198"/>
      <c r="D117" s="198"/>
      <c r="E117" s="198"/>
      <c r="F117" s="199"/>
      <c r="G117" s="20"/>
      <c r="H117" s="20"/>
      <c r="I117" s="20"/>
      <c r="J117" s="20"/>
      <c r="K117" s="44"/>
      <c r="L117" s="75">
        <f>SUM(L110:L116)</f>
        <v>0</v>
      </c>
      <c r="M117" s="19"/>
      <c r="N117" s="20"/>
      <c r="O117" s="19"/>
      <c r="P117" s="21" t="e">
        <f>SUM(P110:P116)</f>
        <v>#N/A</v>
      </c>
      <c r="Q117" s="20"/>
      <c r="R117" s="21" t="e">
        <f>SUM(R111:R116)</f>
        <v>#N/A</v>
      </c>
      <c r="S117" s="22"/>
      <c r="T117" s="21">
        <f>SUM(T110:T116)</f>
        <v>0</v>
      </c>
      <c r="U117" s="22"/>
      <c r="V117" s="76">
        <f>IF(F109=0,0,_xlfn.IFERROR(T117+R117+P117,0))</f>
        <v>0</v>
      </c>
      <c r="W117" s="33"/>
    </row>
    <row r="118" spans="1:23" ht="12" customHeight="1">
      <c r="A118" s="39"/>
      <c r="B118" s="39"/>
      <c r="C118" s="39"/>
      <c r="D118" s="39"/>
      <c r="E118" s="39"/>
      <c r="F118" s="39"/>
      <c r="G118" s="39"/>
      <c r="H118" s="39"/>
      <c r="I118" s="39"/>
      <c r="J118" s="39"/>
      <c r="K118" s="39"/>
      <c r="L118" s="39"/>
      <c r="M118" s="39"/>
      <c r="N118" s="39"/>
      <c r="O118" s="39"/>
      <c r="P118" s="39"/>
      <c r="Q118" s="39"/>
      <c r="R118" s="39"/>
      <c r="S118" s="39"/>
      <c r="T118" s="39"/>
      <c r="U118" s="39"/>
      <c r="V118" s="39"/>
      <c r="W118" s="33"/>
    </row>
    <row r="119" spans="1:23" ht="18" customHeight="1" hidden="1" thickBot="1">
      <c r="A119" s="39"/>
      <c r="B119" s="39"/>
      <c r="C119" s="39"/>
      <c r="D119" s="39"/>
      <c r="E119" s="39"/>
      <c r="F119" s="39"/>
      <c r="G119" s="39"/>
      <c r="H119" s="39"/>
      <c r="I119" s="39"/>
      <c r="J119" s="39"/>
      <c r="K119" s="39"/>
      <c r="L119" s="39"/>
      <c r="M119" s="39"/>
      <c r="N119" s="47" t="s">
        <v>211</v>
      </c>
      <c r="O119" s="48"/>
      <c r="P119" s="49" t="e">
        <f>+P27+P37+P47+P57+P67+P77+P87+P97+P107+P117</f>
        <v>#N/A</v>
      </c>
      <c r="Q119" s="50"/>
      <c r="R119" s="49" t="e">
        <f>+R27+R37+R47+R57+R67+R77+R87+R97+R107+R117</f>
        <v>#N/A</v>
      </c>
      <c r="S119" s="50"/>
      <c r="T119" s="49">
        <f>+T27+T37+T47+T57+T67+T77+T87+T97+T107+T117</f>
        <v>0</v>
      </c>
      <c r="U119" s="51"/>
      <c r="V119" s="82">
        <f>SUM(V19:V117)</f>
        <v>0</v>
      </c>
      <c r="W119" s="33"/>
    </row>
    <row r="120" spans="1:23" ht="12.75" customHeight="1" thickBot="1">
      <c r="A120" s="33"/>
      <c r="B120" s="33"/>
      <c r="C120" s="33"/>
      <c r="D120" s="33"/>
      <c r="E120" s="33"/>
      <c r="F120" s="33"/>
      <c r="G120" s="33"/>
      <c r="H120" s="33"/>
      <c r="I120" s="33"/>
      <c r="J120" s="33"/>
      <c r="K120" s="33"/>
      <c r="L120" s="33"/>
      <c r="M120" s="33"/>
      <c r="N120" s="33"/>
      <c r="O120" s="33"/>
      <c r="P120" s="33"/>
      <c r="Q120" s="33"/>
      <c r="R120" s="33"/>
      <c r="S120" s="33"/>
      <c r="T120" s="33"/>
      <c r="U120" s="33"/>
      <c r="V120" s="33"/>
      <c r="W120" s="33"/>
    </row>
    <row r="121" spans="1:23" ht="31.5" customHeight="1" thickBot="1">
      <c r="A121" s="52"/>
      <c r="B121" s="146" t="s">
        <v>199</v>
      </c>
      <c r="C121" s="147"/>
      <c r="D121" s="147"/>
      <c r="E121" s="147"/>
      <c r="F121" s="147"/>
      <c r="G121" s="147"/>
      <c r="H121" s="147"/>
      <c r="I121" s="147"/>
      <c r="J121" s="147"/>
      <c r="K121" s="147"/>
      <c r="L121" s="147"/>
      <c r="M121" s="147"/>
      <c r="N121" s="147"/>
      <c r="O121" s="147"/>
      <c r="P121" s="147"/>
      <c r="Q121" s="53"/>
      <c r="R121" s="53"/>
      <c r="S121" s="53"/>
      <c r="T121" s="53"/>
      <c r="U121" s="53"/>
      <c r="V121" s="23">
        <f>SUM(V19:V117)</f>
        <v>0</v>
      </c>
      <c r="W121" s="33"/>
    </row>
    <row r="122" spans="1:23" ht="53.25" customHeight="1" thickBot="1">
      <c r="A122" s="52"/>
      <c r="B122" s="148" t="s">
        <v>223</v>
      </c>
      <c r="C122" s="149"/>
      <c r="D122" s="149"/>
      <c r="E122" s="149"/>
      <c r="F122" s="149"/>
      <c r="G122" s="149"/>
      <c r="H122" s="149"/>
      <c r="I122" s="149"/>
      <c r="J122" s="149"/>
      <c r="K122" s="149"/>
      <c r="L122" s="149"/>
      <c r="M122" s="149"/>
      <c r="N122" s="149"/>
      <c r="O122" s="149"/>
      <c r="P122" s="149"/>
      <c r="Q122" s="53"/>
      <c r="R122" s="53"/>
      <c r="S122" s="53"/>
      <c r="T122" s="53"/>
      <c r="U122" s="53"/>
      <c r="V122" s="23">
        <f>+IF(V121&gt;0,25000,0)</f>
        <v>0</v>
      </c>
      <c r="W122" s="33"/>
    </row>
    <row r="123" spans="1:23" ht="31.5" customHeight="1" thickBot="1">
      <c r="A123" s="52"/>
      <c r="B123" s="146" t="s">
        <v>201</v>
      </c>
      <c r="C123" s="147"/>
      <c r="D123" s="147"/>
      <c r="E123" s="147"/>
      <c r="F123" s="147"/>
      <c r="G123" s="147"/>
      <c r="H123" s="147"/>
      <c r="I123" s="147"/>
      <c r="J123" s="147"/>
      <c r="K123" s="147"/>
      <c r="L123" s="147"/>
      <c r="M123" s="147"/>
      <c r="N123" s="147"/>
      <c r="O123" s="147"/>
      <c r="P123" s="147"/>
      <c r="Q123" s="53"/>
      <c r="R123" s="53"/>
      <c r="S123" s="53"/>
      <c r="T123" s="53"/>
      <c r="U123" s="53"/>
      <c r="V123" s="23">
        <f>+V122+V121</f>
        <v>0</v>
      </c>
      <c r="W123" s="33"/>
    </row>
    <row r="124" spans="1:23" ht="31.5" customHeight="1" hidden="1" thickBot="1">
      <c r="A124" s="52"/>
      <c r="B124" s="194" t="s">
        <v>202</v>
      </c>
      <c r="C124" s="195"/>
      <c r="D124" s="195"/>
      <c r="E124" s="195"/>
      <c r="F124" s="195"/>
      <c r="G124" s="195"/>
      <c r="H124" s="195"/>
      <c r="I124" s="195"/>
      <c r="J124" s="195"/>
      <c r="K124" s="196"/>
      <c r="L124" s="54" t="e">
        <f>CONCATENATE(ROUND(V124/V123*100,2),"% 
of total costs")</f>
        <v>#DIV/0!</v>
      </c>
      <c r="M124" s="55"/>
      <c r="N124" s="56"/>
      <c r="O124" s="56"/>
      <c r="P124" s="56"/>
      <c r="Q124" s="57"/>
      <c r="R124" s="57"/>
      <c r="S124" s="57"/>
      <c r="T124" s="53"/>
      <c r="U124" s="53"/>
      <c r="V124" s="58"/>
      <c r="W124" s="33"/>
    </row>
    <row r="125" spans="1:23" ht="60" customHeight="1" thickBot="1">
      <c r="A125" s="52"/>
      <c r="B125" s="143" t="s">
        <v>260</v>
      </c>
      <c r="C125" s="144"/>
      <c r="D125" s="144"/>
      <c r="E125" s="144"/>
      <c r="F125" s="144"/>
      <c r="G125" s="144"/>
      <c r="H125" s="144"/>
      <c r="I125" s="144"/>
      <c r="J125" s="144"/>
      <c r="K125" s="144"/>
      <c r="L125" s="109">
        <f>_xlfn.IFERROR(CONCATENATE(ROUND(V125/V123*100,2),"% 
of total costs"),0)</f>
        <v>0</v>
      </c>
      <c r="M125" s="59"/>
      <c r="N125" s="60"/>
      <c r="O125" s="60"/>
      <c r="P125" s="60"/>
      <c r="Q125" s="53"/>
      <c r="R125" s="53"/>
      <c r="S125" s="53"/>
      <c r="T125" s="53"/>
      <c r="U125" s="53"/>
      <c r="V125" s="108" t="str">
        <f>IF(V127="","Please insert before the amount of prefinancing on Cell V127",MIN(V123-V124,ROUNDDOWN(V123*0.75,2),60000))</f>
        <v>Please insert before the amount of prefinancing on Cell V127</v>
      </c>
      <c r="W125" s="33"/>
    </row>
    <row r="126" spans="1:22" s="80" customFormat="1" ht="15" customHeight="1" thickBot="1">
      <c r="A126" s="52"/>
      <c r="B126" s="61"/>
      <c r="C126" s="61"/>
      <c r="D126" s="61"/>
      <c r="E126" s="61"/>
      <c r="F126" s="61"/>
      <c r="G126" s="61"/>
      <c r="H126" s="61"/>
      <c r="I126" s="61"/>
      <c r="J126" s="61"/>
      <c r="K126" s="61"/>
      <c r="L126" s="77"/>
      <c r="M126" s="68"/>
      <c r="N126" s="78"/>
      <c r="O126" s="78"/>
      <c r="P126" s="78"/>
      <c r="Q126" s="78"/>
      <c r="R126" s="78"/>
      <c r="S126" s="78"/>
      <c r="T126" s="78"/>
      <c r="U126" s="33"/>
      <c r="V126" s="79"/>
    </row>
    <row r="127" spans="1:23" s="81" customFormat="1" ht="45.75" customHeight="1" thickBot="1">
      <c r="A127" s="52"/>
      <c r="B127" s="192" t="s">
        <v>261</v>
      </c>
      <c r="C127" s="193"/>
      <c r="D127" s="193"/>
      <c r="E127" s="193"/>
      <c r="F127" s="193"/>
      <c r="G127" s="193"/>
      <c r="H127" s="193"/>
      <c r="I127" s="193"/>
      <c r="J127" s="193"/>
      <c r="K127" s="193"/>
      <c r="L127" s="193"/>
      <c r="M127" s="60"/>
      <c r="N127" s="145"/>
      <c r="O127" s="145"/>
      <c r="P127" s="145"/>
      <c r="Q127" s="145"/>
      <c r="R127" s="145"/>
      <c r="S127" s="145"/>
      <c r="T127" s="145"/>
      <c r="U127" s="53"/>
      <c r="V127" s="83"/>
      <c r="W127" s="80"/>
    </row>
    <row r="128" spans="1:23" s="81" customFormat="1" ht="42.75" customHeight="1" thickBot="1">
      <c r="A128" s="52"/>
      <c r="B128" s="143" t="s">
        <v>262</v>
      </c>
      <c r="C128" s="144"/>
      <c r="D128" s="144"/>
      <c r="E128" s="144"/>
      <c r="F128" s="144"/>
      <c r="G128" s="144"/>
      <c r="H128" s="144"/>
      <c r="I128" s="144"/>
      <c r="J128" s="144"/>
      <c r="K128" s="144"/>
      <c r="L128" s="144"/>
      <c r="M128" s="60"/>
      <c r="N128" s="145"/>
      <c r="O128" s="145"/>
      <c r="P128" s="145"/>
      <c r="Q128" s="145"/>
      <c r="R128" s="145"/>
      <c r="S128" s="145"/>
      <c r="T128" s="145"/>
      <c r="U128" s="53"/>
      <c r="V128" s="103">
        <f>_xlfn.IFERROR((V125-V127),"")</f>
      </c>
      <c r="W128" s="80"/>
    </row>
    <row r="129" spans="1:23" ht="15" customHeight="1" thickBot="1">
      <c r="A129" s="52"/>
      <c r="B129" s="61"/>
      <c r="C129" s="62"/>
      <c r="D129" s="62"/>
      <c r="E129" s="62"/>
      <c r="F129" s="62"/>
      <c r="G129" s="62"/>
      <c r="H129" s="62"/>
      <c r="I129" s="62"/>
      <c r="J129" s="62"/>
      <c r="K129" s="62"/>
      <c r="L129" s="62"/>
      <c r="M129" s="62"/>
      <c r="N129" s="62"/>
      <c r="O129" s="62"/>
      <c r="P129" s="62"/>
      <c r="Q129" s="33"/>
      <c r="R129" s="63"/>
      <c r="S129" s="33"/>
      <c r="T129" s="64"/>
      <c r="U129" s="33"/>
      <c r="V129" s="104"/>
      <c r="W129" s="33"/>
    </row>
    <row r="130" spans="1:23" ht="21" customHeight="1">
      <c r="A130" s="52"/>
      <c r="B130" s="65" t="s">
        <v>214</v>
      </c>
      <c r="C130" s="66"/>
      <c r="D130" s="66"/>
      <c r="E130" s="66"/>
      <c r="F130" s="66"/>
      <c r="G130" s="66"/>
      <c r="H130" s="66"/>
      <c r="I130" s="66"/>
      <c r="J130" s="66"/>
      <c r="K130" s="66"/>
      <c r="L130" s="66"/>
      <c r="M130" s="66"/>
      <c r="N130" s="66"/>
      <c r="O130" s="66"/>
      <c r="P130" s="66"/>
      <c r="Q130" s="66"/>
      <c r="R130" s="66"/>
      <c r="S130" s="66"/>
      <c r="T130" s="66"/>
      <c r="U130" s="66"/>
      <c r="V130" s="67"/>
      <c r="W130" s="33"/>
    </row>
    <row r="131" spans="1:23" ht="15">
      <c r="A131" s="52"/>
      <c r="B131" s="185" t="str">
        <f>IF(OR(V125="",V125&gt;60000,V125&gt;ROUND(0.75*V123,2),V125&gt;MIN(60000,ROUND(V123*0.75,2))),"Please insert the amount of the grant as by contract under cell V125","")</f>
        <v>Please insert the amount of the grant as by contract under cell V125</v>
      </c>
      <c r="C131" s="186"/>
      <c r="D131" s="186"/>
      <c r="E131" s="186"/>
      <c r="F131" s="186"/>
      <c r="G131" s="186"/>
      <c r="H131" s="186"/>
      <c r="I131" s="186"/>
      <c r="J131" s="186"/>
      <c r="K131" s="186"/>
      <c r="L131" s="186"/>
      <c r="M131" s="186"/>
      <c r="N131" s="186"/>
      <c r="O131" s="186"/>
      <c r="P131" s="186"/>
      <c r="Q131" s="186"/>
      <c r="R131" s="186"/>
      <c r="S131" s="186"/>
      <c r="T131" s="186"/>
      <c r="U131" s="186"/>
      <c r="V131" s="187"/>
      <c r="W131" s="33"/>
    </row>
    <row r="132" spans="1:23" ht="15">
      <c r="A132" s="52"/>
      <c r="B132" s="185" t="str">
        <f>_xlfn.IFERROR(IF(V127="","Please insert the amount of the prefinancing under cell V127",IF(OR(V127&gt;42000,V127&gt;ROUND(0.7*V125,2)),"Please insert the correct amount of the prefinancing paid","")),"")</f>
        <v>Please insert the amount of the prefinancing under cell V127</v>
      </c>
      <c r="C132" s="186"/>
      <c r="D132" s="186"/>
      <c r="E132" s="186"/>
      <c r="F132" s="186"/>
      <c r="G132" s="186"/>
      <c r="H132" s="186"/>
      <c r="I132" s="186"/>
      <c r="J132" s="186"/>
      <c r="K132" s="186"/>
      <c r="L132" s="186"/>
      <c r="M132" s="186"/>
      <c r="N132" s="186"/>
      <c r="O132" s="186"/>
      <c r="P132" s="186"/>
      <c r="Q132" s="186"/>
      <c r="R132" s="186"/>
      <c r="S132" s="186"/>
      <c r="T132" s="186"/>
      <c r="U132" s="186"/>
      <c r="V132" s="187"/>
      <c r="W132" s="33"/>
    </row>
    <row r="133" spans="1:23" ht="15.75" thickBot="1">
      <c r="A133" s="52"/>
      <c r="B133" s="188" t="str">
        <f>_xlfn.IFERROR(IF(V128="","Please insert the amount of the balance demanded under cell V128",IF(V128&gt;(V125-V127),"Please insert the correct amount in cell V128","")),"")</f>
        <v>Please insert the amount of the balance demanded under cell V128</v>
      </c>
      <c r="C133" s="189"/>
      <c r="D133" s="189"/>
      <c r="E133" s="189"/>
      <c r="F133" s="189"/>
      <c r="G133" s="189"/>
      <c r="H133" s="189"/>
      <c r="I133" s="189"/>
      <c r="J133" s="189"/>
      <c r="K133" s="189"/>
      <c r="L133" s="189"/>
      <c r="M133" s="189"/>
      <c r="N133" s="189"/>
      <c r="O133" s="189"/>
      <c r="P133" s="189"/>
      <c r="Q133" s="189"/>
      <c r="R133" s="189"/>
      <c r="S133" s="189"/>
      <c r="T133" s="189"/>
      <c r="U133" s="189"/>
      <c r="V133" s="190"/>
      <c r="W133" s="33"/>
    </row>
    <row r="134" spans="1:23" ht="9" customHeight="1">
      <c r="A134" s="52"/>
      <c r="B134" s="191"/>
      <c r="C134" s="191"/>
      <c r="D134" s="191"/>
      <c r="E134" s="191"/>
      <c r="F134" s="191"/>
      <c r="G134" s="191"/>
      <c r="H134" s="191"/>
      <c r="I134" s="191"/>
      <c r="J134" s="191"/>
      <c r="K134" s="191"/>
      <c r="L134" s="191"/>
      <c r="M134" s="191"/>
      <c r="N134" s="191"/>
      <c r="O134" s="191"/>
      <c r="P134" s="191"/>
      <c r="Q134" s="191"/>
      <c r="R134" s="191"/>
      <c r="S134" s="191"/>
      <c r="T134" s="191"/>
      <c r="U134" s="191"/>
      <c r="V134" s="191"/>
      <c r="W134" s="33"/>
    </row>
    <row r="135" spans="1:23" ht="15" hidden="1">
      <c r="A135" s="52"/>
      <c r="B135" s="203"/>
      <c r="C135" s="203"/>
      <c r="D135" s="203"/>
      <c r="E135" s="203"/>
      <c r="F135" s="203"/>
      <c r="G135" s="203"/>
      <c r="H135" s="203"/>
      <c r="I135" s="203"/>
      <c r="J135" s="203"/>
      <c r="K135" s="203"/>
      <c r="L135" s="203"/>
      <c r="M135" s="203"/>
      <c r="N135" s="203"/>
      <c r="O135" s="203"/>
      <c r="P135" s="203"/>
      <c r="Q135" s="203"/>
      <c r="R135" s="203"/>
      <c r="S135" s="203"/>
      <c r="T135" s="203"/>
      <c r="U135" s="203"/>
      <c r="V135" s="203"/>
      <c r="W135" s="33"/>
    </row>
    <row r="136" spans="1:23" ht="31.5" customHeight="1" hidden="1">
      <c r="A136" s="52"/>
      <c r="B136" s="106"/>
      <c r="C136" s="62"/>
      <c r="D136" s="62"/>
      <c r="E136" s="62"/>
      <c r="F136" s="62"/>
      <c r="G136" s="62"/>
      <c r="H136" s="62"/>
      <c r="I136" s="62"/>
      <c r="J136" s="62"/>
      <c r="K136" s="62"/>
      <c r="L136" s="62"/>
      <c r="M136" s="62"/>
      <c r="N136" s="62"/>
      <c r="O136" s="62"/>
      <c r="P136" s="62"/>
      <c r="Q136" s="33"/>
      <c r="R136" s="63"/>
      <c r="S136" s="33"/>
      <c r="T136" s="64"/>
      <c r="U136" s="33"/>
      <c r="V136" s="33"/>
      <c r="W136" s="33"/>
    </row>
    <row r="137" spans="1:22" s="33" customFormat="1" ht="12.75" customHeight="1" hidden="1">
      <c r="A137" s="52"/>
      <c r="B137" s="105" t="s">
        <v>263</v>
      </c>
      <c r="C137" s="69"/>
      <c r="D137" s="70"/>
      <c r="E137" s="52"/>
      <c r="F137" s="52"/>
      <c r="H137" s="63"/>
      <c r="I137" s="63"/>
      <c r="J137" s="63"/>
      <c r="L137" s="71"/>
      <c r="N137" s="71"/>
      <c r="P137" s="71"/>
      <c r="R137" s="71"/>
      <c r="T137" s="71"/>
      <c r="V137" s="71"/>
    </row>
    <row r="138" spans="1:22" s="33" customFormat="1" ht="12.75" customHeight="1" hidden="1">
      <c r="A138" s="52"/>
      <c r="B138" s="105">
        <v>12</v>
      </c>
      <c r="C138" s="69"/>
      <c r="D138" s="70"/>
      <c r="E138" s="52"/>
      <c r="F138" s="52"/>
      <c r="H138" s="63"/>
      <c r="I138" s="63"/>
      <c r="J138" s="63"/>
      <c r="L138" s="71"/>
      <c r="N138" s="71"/>
      <c r="P138" s="71"/>
      <c r="R138" s="71"/>
      <c r="T138" s="71"/>
      <c r="V138" s="71"/>
    </row>
    <row r="139" spans="1:22" s="33" customFormat="1" ht="12.75" customHeight="1" hidden="1">
      <c r="A139" s="52"/>
      <c r="B139" s="105">
        <v>18</v>
      </c>
      <c r="C139" s="69"/>
      <c r="D139" s="70"/>
      <c r="E139" s="52"/>
      <c r="F139" s="52"/>
      <c r="H139" s="63"/>
      <c r="I139" s="63"/>
      <c r="J139" s="63"/>
      <c r="L139" s="71"/>
      <c r="N139" s="71"/>
      <c r="P139" s="71"/>
      <c r="R139" s="71"/>
      <c r="T139" s="71"/>
      <c r="V139" s="71"/>
    </row>
    <row r="140" spans="1:22" s="33" customFormat="1" ht="12.75" customHeight="1" hidden="1">
      <c r="A140" s="52"/>
      <c r="B140" s="105">
        <v>24</v>
      </c>
      <c r="C140" s="52"/>
      <c r="D140" s="52"/>
      <c r="E140" s="52"/>
      <c r="F140" s="52"/>
      <c r="H140" s="63"/>
      <c r="I140" s="63"/>
      <c r="J140" s="63"/>
      <c r="L140" s="71"/>
      <c r="N140" s="71"/>
      <c r="P140" s="71"/>
      <c r="R140" s="71"/>
      <c r="T140" s="71"/>
      <c r="V140" s="71"/>
    </row>
    <row r="141" spans="1:22" s="33" customFormat="1" ht="12.75" customHeight="1" hidden="1">
      <c r="A141" s="52"/>
      <c r="B141" s="107"/>
      <c r="C141" s="52"/>
      <c r="D141" s="52"/>
      <c r="E141" s="52"/>
      <c r="F141" s="52"/>
      <c r="H141" s="63"/>
      <c r="I141" s="63"/>
      <c r="J141" s="63"/>
      <c r="L141" s="71"/>
      <c r="N141" s="71"/>
      <c r="P141" s="71"/>
      <c r="R141" s="71"/>
      <c r="T141" s="71"/>
      <c r="V141" s="71"/>
    </row>
    <row r="142" spans="1:22" s="33" customFormat="1" ht="12.75" customHeight="1" hidden="1">
      <c r="A142" s="52"/>
      <c r="B142" s="107"/>
      <c r="C142" s="52"/>
      <c r="D142" s="52"/>
      <c r="E142" s="52"/>
      <c r="F142" s="52"/>
      <c r="H142" s="63"/>
      <c r="I142" s="63"/>
      <c r="J142" s="63"/>
      <c r="L142" s="71"/>
      <c r="N142" s="71"/>
      <c r="P142" s="71"/>
      <c r="R142" s="71"/>
      <c r="T142" s="71"/>
      <c r="V142" s="71"/>
    </row>
    <row r="143" spans="1:22" s="33" customFormat="1" ht="12.75" customHeight="1" hidden="1">
      <c r="A143" s="52"/>
      <c r="B143" s="107"/>
      <c r="C143" s="52"/>
      <c r="D143" s="52"/>
      <c r="E143" s="52"/>
      <c r="F143" s="52"/>
      <c r="H143" s="63"/>
      <c r="I143" s="63"/>
      <c r="J143" s="63"/>
      <c r="L143" s="71"/>
      <c r="N143" s="71"/>
      <c r="P143" s="71"/>
      <c r="R143" s="71"/>
      <c r="T143" s="71"/>
      <c r="V143" s="71"/>
    </row>
    <row r="144" spans="1:22" s="33" customFormat="1" ht="12.75" customHeight="1" hidden="1">
      <c r="A144" s="52"/>
      <c r="B144" s="52"/>
      <c r="C144" s="52"/>
      <c r="D144" s="52"/>
      <c r="E144" s="52"/>
      <c r="F144" s="52"/>
      <c r="H144" s="63"/>
      <c r="I144" s="63"/>
      <c r="J144" s="63"/>
      <c r="L144" s="71"/>
      <c r="N144" s="71"/>
      <c r="P144" s="71"/>
      <c r="R144" s="71"/>
      <c r="T144" s="71"/>
      <c r="V144" s="71"/>
    </row>
    <row r="145" spans="1:22" s="33" customFormat="1" ht="12.75" customHeight="1" hidden="1">
      <c r="A145" s="52"/>
      <c r="B145" s="52"/>
      <c r="C145" s="52"/>
      <c r="D145" s="52"/>
      <c r="E145" s="52"/>
      <c r="F145" s="52"/>
      <c r="H145" s="63"/>
      <c r="I145" s="63"/>
      <c r="J145" s="63"/>
      <c r="L145" s="71"/>
      <c r="N145" s="71"/>
      <c r="P145" s="71"/>
      <c r="R145" s="71"/>
      <c r="T145" s="71"/>
      <c r="V145" s="71"/>
    </row>
    <row r="146" ht="12.75" customHeight="1" hidden="1"/>
  </sheetData>
  <sheetProtection password="DC80" sheet="1"/>
  <mergeCells count="143">
    <mergeCell ref="H59:J59"/>
    <mergeCell ref="B124:K124"/>
    <mergeCell ref="A117:F117"/>
    <mergeCell ref="C3:V3"/>
    <mergeCell ref="B135:V135"/>
    <mergeCell ref="A52:F52"/>
    <mergeCell ref="A53:F53"/>
    <mergeCell ref="A54:F54"/>
    <mergeCell ref="A87:F87"/>
    <mergeCell ref="D14:F14"/>
    <mergeCell ref="A70:F70"/>
    <mergeCell ref="A71:F71"/>
    <mergeCell ref="A46:F46"/>
    <mergeCell ref="B133:V133"/>
    <mergeCell ref="B134:V134"/>
    <mergeCell ref="A82:F82"/>
    <mergeCell ref="A83:F83"/>
    <mergeCell ref="B127:L127"/>
    <mergeCell ref="N127:T127"/>
    <mergeCell ref="A57:F57"/>
    <mergeCell ref="B132:V132"/>
    <mergeCell ref="B131:V131"/>
    <mergeCell ref="B125:K125"/>
    <mergeCell ref="A30:F30"/>
    <mergeCell ref="A31:F31"/>
    <mergeCell ref="A26:F26"/>
    <mergeCell ref="H29:J29"/>
    <mergeCell ref="A45:F45"/>
    <mergeCell ref="A63:F63"/>
    <mergeCell ref="A51:F51"/>
    <mergeCell ref="B69:E69"/>
    <mergeCell ref="H79:J79"/>
    <mergeCell ref="G12:V12"/>
    <mergeCell ref="H16:J17"/>
    <mergeCell ref="A9:C9"/>
    <mergeCell ref="A10:C10"/>
    <mergeCell ref="A12:C12"/>
    <mergeCell ref="V16:V17"/>
    <mergeCell ref="P16:P17"/>
    <mergeCell ref="N16:N17"/>
    <mergeCell ref="G10:V10"/>
    <mergeCell ref="D10:F10"/>
    <mergeCell ref="A11:C11"/>
    <mergeCell ref="D11:V11"/>
    <mergeCell ref="H89:J89"/>
    <mergeCell ref="A5:V5"/>
    <mergeCell ref="A6:V6"/>
    <mergeCell ref="A7:V7"/>
    <mergeCell ref="L16:L17"/>
    <mergeCell ref="D9:V9"/>
    <mergeCell ref="A65:F65"/>
    <mergeCell ref="A14:C14"/>
    <mergeCell ref="D12:F12"/>
    <mergeCell ref="A21:F21"/>
    <mergeCell ref="A104:F104"/>
    <mergeCell ref="A42:F42"/>
    <mergeCell ref="A86:F86"/>
    <mergeCell ref="A44:F44"/>
    <mergeCell ref="A80:F80"/>
    <mergeCell ref="B79:E79"/>
    <mergeCell ref="A102:F102"/>
    <mergeCell ref="A93:F93"/>
    <mergeCell ref="A47:F47"/>
    <mergeCell ref="A61:F61"/>
    <mergeCell ref="A64:F64"/>
    <mergeCell ref="A77:F77"/>
    <mergeCell ref="A56:F56"/>
    <mergeCell ref="A60:F60"/>
    <mergeCell ref="A75:F75"/>
    <mergeCell ref="A72:F72"/>
    <mergeCell ref="A90:F90"/>
    <mergeCell ref="A74:F74"/>
    <mergeCell ref="A97:F97"/>
    <mergeCell ref="B89:E89"/>
    <mergeCell ref="A91:F91"/>
    <mergeCell ref="A96:F96"/>
    <mergeCell ref="A76:F76"/>
    <mergeCell ref="A81:F81"/>
    <mergeCell ref="H99:J99"/>
    <mergeCell ref="A107:F107"/>
    <mergeCell ref="H109:J109"/>
    <mergeCell ref="A105:F105"/>
    <mergeCell ref="B121:P121"/>
    <mergeCell ref="B122:P122"/>
    <mergeCell ref="A115:F115"/>
    <mergeCell ref="A116:F116"/>
    <mergeCell ref="B109:E109"/>
    <mergeCell ref="A112:F112"/>
    <mergeCell ref="A67:F67"/>
    <mergeCell ref="B49:E49"/>
    <mergeCell ref="B59:E59"/>
    <mergeCell ref="B123:P123"/>
    <mergeCell ref="A110:F110"/>
    <mergeCell ref="A111:F111"/>
    <mergeCell ref="B99:E99"/>
    <mergeCell ref="A113:F113"/>
    <mergeCell ref="A114:F114"/>
    <mergeCell ref="A101:F101"/>
    <mergeCell ref="A100:F100"/>
    <mergeCell ref="A94:F94"/>
    <mergeCell ref="A103:F103"/>
    <mergeCell ref="A40:F40"/>
    <mergeCell ref="A84:F84"/>
    <mergeCell ref="A85:F85"/>
    <mergeCell ref="A62:F62"/>
    <mergeCell ref="A95:F95"/>
    <mergeCell ref="A92:F92"/>
    <mergeCell ref="A66:F66"/>
    <mergeCell ref="R16:R17"/>
    <mergeCell ref="F16:F17"/>
    <mergeCell ref="A16:E17"/>
    <mergeCell ref="B128:L128"/>
    <mergeCell ref="N128:T128"/>
    <mergeCell ref="H69:J69"/>
    <mergeCell ref="A73:F73"/>
    <mergeCell ref="H49:J49"/>
    <mergeCell ref="H39:J39"/>
    <mergeCell ref="A106:F106"/>
    <mergeCell ref="A34:F34"/>
    <mergeCell ref="A37:F37"/>
    <mergeCell ref="A43:F43"/>
    <mergeCell ref="C4:V4"/>
    <mergeCell ref="A13:C13"/>
    <mergeCell ref="D13:V13"/>
    <mergeCell ref="G14:V14"/>
    <mergeCell ref="B19:E19"/>
    <mergeCell ref="B29:E29"/>
    <mergeCell ref="T16:T17"/>
    <mergeCell ref="A35:F35"/>
    <mergeCell ref="A41:F41"/>
    <mergeCell ref="A36:F36"/>
    <mergeCell ref="A55:F55"/>
    <mergeCell ref="A50:F50"/>
    <mergeCell ref="B39:E39"/>
    <mergeCell ref="A27:F27"/>
    <mergeCell ref="A24:F24"/>
    <mergeCell ref="A25:F25"/>
    <mergeCell ref="H19:J19"/>
    <mergeCell ref="A32:F32"/>
    <mergeCell ref="A33:F33"/>
    <mergeCell ref="A20:F20"/>
    <mergeCell ref="A23:F23"/>
    <mergeCell ref="A22:F22"/>
  </mergeCells>
  <conditionalFormatting sqref="L16 T129 L124 R129 R136:R145 T136:T145">
    <cfRule type="cellIs" priority="1918" dxfId="387" operator="equal" stopIfTrue="1">
      <formula>"ERROR"</formula>
    </cfRule>
  </conditionalFormatting>
  <conditionalFormatting sqref="V16">
    <cfRule type="cellIs" priority="1894" dxfId="387" operator="equal" stopIfTrue="1">
      <formula>"ERROR"</formula>
    </cfRule>
  </conditionalFormatting>
  <conditionalFormatting sqref="N16">
    <cfRule type="cellIs" priority="1906" dxfId="387" operator="equal" stopIfTrue="1">
      <formula>"ERROR"</formula>
    </cfRule>
  </conditionalFormatting>
  <conditionalFormatting sqref="V20">
    <cfRule type="cellIs" priority="1543" dxfId="387" operator="equal" stopIfTrue="1">
      <formula>"ERROR"</formula>
    </cfRule>
  </conditionalFormatting>
  <conditionalFormatting sqref="V21">
    <cfRule type="cellIs" priority="1539" dxfId="387" operator="equal" stopIfTrue="1">
      <formula>"ERROR"</formula>
    </cfRule>
  </conditionalFormatting>
  <conditionalFormatting sqref="T21">
    <cfRule type="cellIs" priority="1540" dxfId="387" operator="equal" stopIfTrue="1">
      <formula>"ERROR"</formula>
    </cfRule>
  </conditionalFormatting>
  <conditionalFormatting sqref="V22">
    <cfRule type="cellIs" priority="1535" dxfId="387" operator="equal" stopIfTrue="1">
      <formula>"ERROR"</formula>
    </cfRule>
  </conditionalFormatting>
  <conditionalFormatting sqref="V25">
    <cfRule type="cellIs" priority="1523" dxfId="387" operator="equal" stopIfTrue="1">
      <formula>"ERROR"</formula>
    </cfRule>
  </conditionalFormatting>
  <conditionalFormatting sqref="V24">
    <cfRule type="cellIs" priority="1527" dxfId="387" operator="equal" stopIfTrue="1">
      <formula>"ERROR"</formula>
    </cfRule>
  </conditionalFormatting>
  <conditionalFormatting sqref="V27">
    <cfRule type="cellIs" priority="1511" dxfId="387" operator="equal" stopIfTrue="1">
      <formula>"ERROR"</formula>
    </cfRule>
  </conditionalFormatting>
  <conditionalFormatting sqref="V26">
    <cfRule type="cellIs" priority="1519" dxfId="387" operator="equal" stopIfTrue="1">
      <formula>"ERROR"</formula>
    </cfRule>
  </conditionalFormatting>
  <conditionalFormatting sqref="P20">
    <cfRule type="cellIs" priority="1369" dxfId="387" operator="equal" stopIfTrue="1">
      <formula>"ERROR"</formula>
    </cfRule>
  </conditionalFormatting>
  <conditionalFormatting sqref="V121:V123">
    <cfRule type="cellIs" priority="1246" dxfId="387" operator="equal" stopIfTrue="1">
      <formula>"ERROR"</formula>
    </cfRule>
  </conditionalFormatting>
  <conditionalFormatting sqref="H16">
    <cfRule type="cellIs" priority="1245" dxfId="387" operator="equal" stopIfTrue="1">
      <formula>"ERROR"</formula>
    </cfRule>
  </conditionalFormatting>
  <conditionalFormatting sqref="L137:L145">
    <cfRule type="cellIs" priority="1386" dxfId="387" operator="equal" stopIfTrue="1">
      <formula>"ERROR"</formula>
    </cfRule>
  </conditionalFormatting>
  <conditionalFormatting sqref="V119 V137:V145">
    <cfRule type="cellIs" priority="1383" dxfId="387" operator="equal" stopIfTrue="1">
      <formula>"ERROR"</formula>
    </cfRule>
  </conditionalFormatting>
  <conditionalFormatting sqref="N137:N145">
    <cfRule type="cellIs" priority="1382" dxfId="387" operator="equal" stopIfTrue="1">
      <formula>"ERROR"</formula>
    </cfRule>
  </conditionalFormatting>
  <conditionalFormatting sqref="G10 K10">
    <cfRule type="cellIs" priority="1379" dxfId="387" operator="equal" stopIfTrue="1">
      <formula>"ERROR"</formula>
    </cfRule>
  </conditionalFormatting>
  <conditionalFormatting sqref="P16">
    <cfRule type="cellIs" priority="1371" dxfId="387" operator="equal" stopIfTrue="1">
      <formula>"ERROR"</formula>
    </cfRule>
  </conditionalFormatting>
  <conditionalFormatting sqref="P27">
    <cfRule type="cellIs" priority="1361" dxfId="387" operator="equal" stopIfTrue="1">
      <formula>"ERROR"</formula>
    </cfRule>
  </conditionalFormatting>
  <conditionalFormatting sqref="V42">
    <cfRule type="cellIs" priority="385" dxfId="387" operator="equal" stopIfTrue="1">
      <formula>"ERROR"</formula>
    </cfRule>
  </conditionalFormatting>
  <conditionalFormatting sqref="P119 P137:P145">
    <cfRule type="cellIs" priority="1330" dxfId="387" operator="equal" stopIfTrue="1">
      <formula>"ERROR"</formula>
    </cfRule>
  </conditionalFormatting>
  <conditionalFormatting sqref="G12 K12">
    <cfRule type="cellIs" priority="1328" dxfId="387" operator="equal" stopIfTrue="1">
      <formula>"ERROR"</formula>
    </cfRule>
  </conditionalFormatting>
  <conditionalFormatting sqref="R37">
    <cfRule type="cellIs" priority="407" dxfId="387" operator="equal" stopIfTrue="1">
      <formula>"ERROR"</formula>
    </cfRule>
  </conditionalFormatting>
  <conditionalFormatting sqref="R21">
    <cfRule type="cellIs" priority="1283" dxfId="387" operator="equal" stopIfTrue="1">
      <formula>"ERROR"</formula>
    </cfRule>
  </conditionalFormatting>
  <conditionalFormatting sqref="V36">
    <cfRule type="cellIs" priority="418" dxfId="387" operator="equal" stopIfTrue="1">
      <formula>"ERROR"</formula>
    </cfRule>
  </conditionalFormatting>
  <conditionalFormatting sqref="H137:H145">
    <cfRule type="cellIs" priority="1205" dxfId="387" operator="equal" stopIfTrue="1">
      <formula>"ERROR"</formula>
    </cfRule>
  </conditionalFormatting>
  <conditionalFormatting sqref="V19">
    <cfRule type="cellIs" priority="1204" dxfId="387" operator="equal" stopIfTrue="1">
      <formula>"ERROR"</formula>
    </cfRule>
  </conditionalFormatting>
  <conditionalFormatting sqref="R16">
    <cfRule type="cellIs" priority="1201" dxfId="387" operator="equal" stopIfTrue="1">
      <formula>"ERROR"</formula>
    </cfRule>
  </conditionalFormatting>
  <conditionalFormatting sqref="T16">
    <cfRule type="cellIs" priority="1202" dxfId="387" operator="equal" stopIfTrue="1">
      <formula>"ERROR"</formula>
    </cfRule>
  </conditionalFormatting>
  <conditionalFormatting sqref="T22">
    <cfRule type="cellIs" priority="1200" dxfId="387" operator="equal" stopIfTrue="1">
      <formula>"ERROR"</formula>
    </cfRule>
  </conditionalFormatting>
  <conditionalFormatting sqref="T23">
    <cfRule type="cellIs" priority="1199" dxfId="387" operator="equal" stopIfTrue="1">
      <formula>"ERROR"</formula>
    </cfRule>
  </conditionalFormatting>
  <conditionalFormatting sqref="T24">
    <cfRule type="cellIs" priority="1198" dxfId="387" operator="equal" stopIfTrue="1">
      <formula>"ERROR"</formula>
    </cfRule>
  </conditionalFormatting>
  <conditionalFormatting sqref="T25">
    <cfRule type="cellIs" priority="1197" dxfId="387" operator="equal" stopIfTrue="1">
      <formula>"ERROR"</formula>
    </cfRule>
  </conditionalFormatting>
  <conditionalFormatting sqref="T26">
    <cfRule type="cellIs" priority="1196" dxfId="387" operator="equal" stopIfTrue="1">
      <formula>"ERROR"</formula>
    </cfRule>
  </conditionalFormatting>
  <conditionalFormatting sqref="R32:R36">
    <cfRule type="cellIs" priority="405" dxfId="387" operator="equal" stopIfTrue="1">
      <formula>"ERROR"</formula>
    </cfRule>
  </conditionalFormatting>
  <conditionalFormatting sqref="R27">
    <cfRule type="cellIs" priority="1183" dxfId="387" operator="equal" stopIfTrue="1">
      <formula>"ERROR"</formula>
    </cfRule>
  </conditionalFormatting>
  <conditionalFormatting sqref="T27">
    <cfRule type="cellIs" priority="1182" dxfId="387" operator="equal" stopIfTrue="1">
      <formula>"ERROR"</formula>
    </cfRule>
  </conditionalFormatting>
  <conditionalFormatting sqref="R22:R26">
    <cfRule type="cellIs" priority="1180" dxfId="387" operator="equal" stopIfTrue="1">
      <formula>"ERROR"</formula>
    </cfRule>
  </conditionalFormatting>
  <conditionalFormatting sqref="L27">
    <cfRule type="cellIs" priority="1179" dxfId="387" operator="equal" stopIfTrue="1">
      <formula>"ERROR"</formula>
    </cfRule>
  </conditionalFormatting>
  <conditionalFormatting sqref="T31">
    <cfRule type="cellIs" priority="423" dxfId="387" operator="equal" stopIfTrue="1">
      <formula>"ERROR"</formula>
    </cfRule>
  </conditionalFormatting>
  <conditionalFormatting sqref="V34">
    <cfRule type="cellIs" priority="420" dxfId="387" operator="equal" stopIfTrue="1">
      <formula>"ERROR"</formula>
    </cfRule>
  </conditionalFormatting>
  <conditionalFormatting sqref="V30">
    <cfRule type="cellIs" priority="424" dxfId="387" operator="equal" stopIfTrue="1">
      <formula>"ERROR"</formula>
    </cfRule>
  </conditionalFormatting>
  <conditionalFormatting sqref="V31">
    <cfRule type="cellIs" priority="422" dxfId="387" operator="equal" stopIfTrue="1">
      <formula>"ERROR"</formula>
    </cfRule>
  </conditionalFormatting>
  <conditionalFormatting sqref="V35">
    <cfRule type="cellIs" priority="419" dxfId="387" operator="equal" stopIfTrue="1">
      <formula>"ERROR"</formula>
    </cfRule>
  </conditionalFormatting>
  <conditionalFormatting sqref="T32">
    <cfRule type="cellIs" priority="412" dxfId="387" operator="equal" stopIfTrue="1">
      <formula>"ERROR"</formula>
    </cfRule>
  </conditionalFormatting>
  <conditionalFormatting sqref="P30">
    <cfRule type="cellIs" priority="416" dxfId="387" operator="equal" stopIfTrue="1">
      <formula>"ERROR"</formula>
    </cfRule>
  </conditionalFormatting>
  <conditionalFormatting sqref="R31">
    <cfRule type="cellIs" priority="414" dxfId="387" operator="equal" stopIfTrue="1">
      <formula>"ERROR"</formula>
    </cfRule>
  </conditionalFormatting>
  <conditionalFormatting sqref="R42:R46">
    <cfRule type="cellIs" priority="369" dxfId="387" operator="equal" stopIfTrue="1">
      <formula>"ERROR"</formula>
    </cfRule>
  </conditionalFormatting>
  <conditionalFormatting sqref="V32">
    <cfRule type="cellIs" priority="421" dxfId="387" operator="equal" stopIfTrue="1">
      <formula>"ERROR"</formula>
    </cfRule>
  </conditionalFormatting>
  <conditionalFormatting sqref="T36">
    <cfRule type="cellIs" priority="408" dxfId="387" operator="equal" stopIfTrue="1">
      <formula>"ERROR"</formula>
    </cfRule>
  </conditionalFormatting>
  <conditionalFormatting sqref="P31:P36">
    <cfRule type="cellIs" priority="402" dxfId="387" operator="equal" stopIfTrue="1">
      <formula>"ERROR"</formula>
    </cfRule>
  </conditionalFormatting>
  <conditionalFormatting sqref="N37">
    <cfRule type="cellIs" priority="399" dxfId="387" operator="equal" stopIfTrue="1">
      <formula>"ERROR"</formula>
    </cfRule>
  </conditionalFormatting>
  <conditionalFormatting sqref="L37">
    <cfRule type="cellIs" priority="404" dxfId="387" operator="equal" stopIfTrue="1">
      <formula>"ERROR"</formula>
    </cfRule>
  </conditionalFormatting>
  <conditionalFormatting sqref="T34">
    <cfRule type="cellIs" priority="410" dxfId="387" operator="equal" stopIfTrue="1">
      <formula>"ERROR"</formula>
    </cfRule>
  </conditionalFormatting>
  <conditionalFormatting sqref="T33">
    <cfRule type="cellIs" priority="411" dxfId="387" operator="equal" stopIfTrue="1">
      <formula>"ERROR"</formula>
    </cfRule>
  </conditionalFormatting>
  <conditionalFormatting sqref="T35">
    <cfRule type="cellIs" priority="409" dxfId="387" operator="equal" stopIfTrue="1">
      <formula>"ERROR"</formula>
    </cfRule>
  </conditionalFormatting>
  <conditionalFormatting sqref="O40:O46">
    <cfRule type="cellIs" priority="357" dxfId="387" operator="equal" stopIfTrue="1">
      <formula>"ERROR"</formula>
    </cfRule>
  </conditionalFormatting>
  <conditionalFormatting sqref="T37">
    <cfRule type="cellIs" priority="406" dxfId="387" operator="equal" stopIfTrue="1">
      <formula>"ERROR"</formula>
    </cfRule>
  </conditionalFormatting>
  <conditionalFormatting sqref="G37">
    <cfRule type="cellIs" priority="398" dxfId="387" operator="equal" stopIfTrue="1">
      <formula>"ERROR"</formula>
    </cfRule>
  </conditionalFormatting>
  <conditionalFormatting sqref="G30:G36">
    <cfRule type="cellIs" priority="396" dxfId="387" operator="equal" stopIfTrue="1">
      <formula>"ERROR"</formula>
    </cfRule>
  </conditionalFormatting>
  <conditionalFormatting sqref="R30:T30">
    <cfRule type="cellIs" priority="400" dxfId="387" operator="equal" stopIfTrue="1">
      <formula>"ERROR"</formula>
    </cfRule>
  </conditionalFormatting>
  <conditionalFormatting sqref="O30:O36">
    <cfRule type="cellIs" priority="393" dxfId="387" operator="equal" stopIfTrue="1">
      <formula>"ERROR"</formula>
    </cfRule>
  </conditionalFormatting>
  <conditionalFormatting sqref="K30:K36">
    <cfRule type="cellIs" priority="397" dxfId="387" operator="equal" stopIfTrue="1">
      <formula>"ERROR"</formula>
    </cfRule>
  </conditionalFormatting>
  <conditionalFormatting sqref="T56">
    <cfRule type="cellIs" priority="337" dxfId="387" operator="equal" stopIfTrue="1">
      <formula>"ERROR"</formula>
    </cfRule>
  </conditionalFormatting>
  <conditionalFormatting sqref="V40">
    <cfRule type="cellIs" priority="388" dxfId="387" operator="equal" stopIfTrue="1">
      <formula>"ERROR"</formula>
    </cfRule>
  </conditionalFormatting>
  <conditionalFormatting sqref="V45">
    <cfRule type="cellIs" priority="383" dxfId="387" operator="equal" stopIfTrue="1">
      <formula>"ERROR"</formula>
    </cfRule>
  </conditionalFormatting>
  <conditionalFormatting sqref="R41">
    <cfRule type="cellIs" priority="378" dxfId="387" operator="equal" stopIfTrue="1">
      <formula>"ERROR"</formula>
    </cfRule>
  </conditionalFormatting>
  <conditionalFormatting sqref="T45">
    <cfRule type="cellIs" priority="373" dxfId="387" operator="equal" stopIfTrue="1">
      <formula>"ERROR"</formula>
    </cfRule>
  </conditionalFormatting>
  <conditionalFormatting sqref="V33">
    <cfRule type="cellIs" priority="391" dxfId="387" operator="equal" stopIfTrue="1">
      <formula>"ERROR"</formula>
    </cfRule>
  </conditionalFormatting>
  <conditionalFormatting sqref="V41">
    <cfRule type="cellIs" priority="386" dxfId="387" operator="equal" stopIfTrue="1">
      <formula>"ERROR"</formula>
    </cfRule>
  </conditionalFormatting>
  <conditionalFormatting sqref="Q30:Q37">
    <cfRule type="cellIs" priority="392" dxfId="387" operator="equal" stopIfTrue="1">
      <formula>"ERROR"</formula>
    </cfRule>
  </conditionalFormatting>
  <conditionalFormatting sqref="V44">
    <cfRule type="cellIs" priority="384" dxfId="387" operator="equal" stopIfTrue="1">
      <formula>"ERROR"</formula>
    </cfRule>
  </conditionalFormatting>
  <conditionalFormatting sqref="T41">
    <cfRule type="cellIs" priority="387" dxfId="387" operator="equal" stopIfTrue="1">
      <formula>"ERROR"</formula>
    </cfRule>
  </conditionalFormatting>
  <conditionalFormatting sqref="V46">
    <cfRule type="cellIs" priority="382" dxfId="387" operator="equal" stopIfTrue="1">
      <formula>"ERROR"</formula>
    </cfRule>
  </conditionalFormatting>
  <conditionalFormatting sqref="T42">
    <cfRule type="cellIs" priority="376" dxfId="387" operator="equal" stopIfTrue="1">
      <formula>"ERROR"</formula>
    </cfRule>
  </conditionalFormatting>
  <conditionalFormatting sqref="P40">
    <cfRule type="cellIs" priority="380" dxfId="387" operator="equal" stopIfTrue="1">
      <formula>"ERROR"</formula>
    </cfRule>
  </conditionalFormatting>
  <conditionalFormatting sqref="T46">
    <cfRule type="cellIs" priority="372" dxfId="387" operator="equal" stopIfTrue="1">
      <formula>"ERROR"</formula>
    </cfRule>
  </conditionalFormatting>
  <conditionalFormatting sqref="T44">
    <cfRule type="cellIs" priority="374" dxfId="387" operator="equal" stopIfTrue="1">
      <formula>"ERROR"</formula>
    </cfRule>
  </conditionalFormatting>
  <conditionalFormatting sqref="T43">
    <cfRule type="cellIs" priority="375" dxfId="387" operator="equal" stopIfTrue="1">
      <formula>"ERROR"</formula>
    </cfRule>
  </conditionalFormatting>
  <conditionalFormatting sqref="T47">
    <cfRule type="cellIs" priority="370" dxfId="387" operator="equal" stopIfTrue="1">
      <formula>"ERROR"</formula>
    </cfRule>
  </conditionalFormatting>
  <conditionalFormatting sqref="R47">
    <cfRule type="cellIs" priority="371" dxfId="387" operator="equal" stopIfTrue="1">
      <formula>"ERROR"</formula>
    </cfRule>
  </conditionalFormatting>
  <conditionalFormatting sqref="L47">
    <cfRule type="cellIs" priority="368" dxfId="387" operator="equal" stopIfTrue="1">
      <formula>"ERROR"</formula>
    </cfRule>
  </conditionalFormatting>
  <conditionalFormatting sqref="V51">
    <cfRule type="cellIs" priority="351" dxfId="387" operator="equal" stopIfTrue="1">
      <formula>"ERROR"</formula>
    </cfRule>
  </conditionalFormatting>
  <conditionalFormatting sqref="G50:G56">
    <cfRule type="cellIs" priority="325" dxfId="387" operator="equal" stopIfTrue="1">
      <formula>"ERROR"</formula>
    </cfRule>
  </conditionalFormatting>
  <conditionalFormatting sqref="P41:P46">
    <cfRule type="cellIs" priority="366" dxfId="387" operator="equal" stopIfTrue="1">
      <formula>"ERROR"</formula>
    </cfRule>
  </conditionalFormatting>
  <conditionalFormatting sqref="N47">
    <cfRule type="cellIs" priority="363" dxfId="387" operator="equal" stopIfTrue="1">
      <formula>"ERROR"</formula>
    </cfRule>
  </conditionalFormatting>
  <conditionalFormatting sqref="R40:T40">
    <cfRule type="cellIs" priority="364" dxfId="387" operator="equal" stopIfTrue="1">
      <formula>"ERROR"</formula>
    </cfRule>
  </conditionalFormatting>
  <conditionalFormatting sqref="G47">
    <cfRule type="cellIs" priority="362" dxfId="387" operator="equal" stopIfTrue="1">
      <formula>"ERROR"</formula>
    </cfRule>
  </conditionalFormatting>
  <conditionalFormatting sqref="K40:K46">
    <cfRule type="cellIs" priority="361" dxfId="387" operator="equal" stopIfTrue="1">
      <formula>"ERROR"</formula>
    </cfRule>
  </conditionalFormatting>
  <conditionalFormatting sqref="G40:G46">
    <cfRule type="cellIs" priority="360" dxfId="387" operator="equal" stopIfTrue="1">
      <formula>"ERROR"</formula>
    </cfRule>
  </conditionalFormatting>
  <conditionalFormatting sqref="R51">
    <cfRule type="cellIs" priority="343" dxfId="387" operator="equal" stopIfTrue="1">
      <formula>"ERROR"</formula>
    </cfRule>
  </conditionalFormatting>
  <conditionalFormatting sqref="T53">
    <cfRule type="cellIs" priority="340" dxfId="387" operator="equal" stopIfTrue="1">
      <formula>"ERROR"</formula>
    </cfRule>
  </conditionalFormatting>
  <conditionalFormatting sqref="Q40:Q47">
    <cfRule type="cellIs" priority="356" dxfId="387" operator="equal" stopIfTrue="1">
      <formula>"ERROR"</formula>
    </cfRule>
  </conditionalFormatting>
  <conditionalFormatting sqref="V43">
    <cfRule type="cellIs" priority="355" dxfId="387" operator="equal" stopIfTrue="1">
      <formula>"ERROR"</formula>
    </cfRule>
  </conditionalFormatting>
  <conditionalFormatting sqref="V50">
    <cfRule type="cellIs" priority="353" dxfId="387" operator="equal" stopIfTrue="1">
      <formula>"ERROR"</formula>
    </cfRule>
  </conditionalFormatting>
  <conditionalFormatting sqref="V52">
    <cfRule type="cellIs" priority="350" dxfId="387" operator="equal" stopIfTrue="1">
      <formula>"ERROR"</formula>
    </cfRule>
  </conditionalFormatting>
  <conditionalFormatting sqref="T51">
    <cfRule type="cellIs" priority="352" dxfId="387" operator="equal" stopIfTrue="1">
      <formula>"ERROR"</formula>
    </cfRule>
  </conditionalFormatting>
  <conditionalFormatting sqref="V54">
    <cfRule type="cellIs" priority="349" dxfId="387" operator="equal" stopIfTrue="1">
      <formula>"ERROR"</formula>
    </cfRule>
  </conditionalFormatting>
  <conditionalFormatting sqref="V56">
    <cfRule type="cellIs" priority="347" dxfId="387" operator="equal" stopIfTrue="1">
      <formula>"ERROR"</formula>
    </cfRule>
  </conditionalFormatting>
  <conditionalFormatting sqref="V55">
    <cfRule type="cellIs" priority="348" dxfId="387" operator="equal" stopIfTrue="1">
      <formula>"ERROR"</formula>
    </cfRule>
  </conditionalFormatting>
  <conditionalFormatting sqref="B28:IV28">
    <cfRule type="cellIs" priority="497" dxfId="387" operator="equal" stopIfTrue="1">
      <formula>"ERROR"</formula>
    </cfRule>
  </conditionalFormatting>
  <conditionalFormatting sqref="O20:O26">
    <cfRule type="cellIs" priority="500" dxfId="387" operator="equal" stopIfTrue="1">
      <formula>"ERROR"</formula>
    </cfRule>
  </conditionalFormatting>
  <conditionalFormatting sqref="Q20:Q27">
    <cfRule type="cellIs" priority="499" dxfId="387" operator="equal" stopIfTrue="1">
      <formula>"ERROR"</formula>
    </cfRule>
  </conditionalFormatting>
  <conditionalFormatting sqref="V23">
    <cfRule type="cellIs" priority="498" dxfId="387" operator="equal" stopIfTrue="1">
      <formula>"ERROR"</formula>
    </cfRule>
  </conditionalFormatting>
  <conditionalFormatting sqref="U16:U17">
    <cfRule type="cellIs" priority="509" dxfId="387" operator="equal" stopIfTrue="1">
      <formula>"ERROR"</formula>
    </cfRule>
  </conditionalFormatting>
  <conditionalFormatting sqref="S16:S17">
    <cfRule type="cellIs" priority="508" dxfId="387" operator="equal" stopIfTrue="1">
      <formula>"ERROR"</formula>
    </cfRule>
  </conditionalFormatting>
  <conditionalFormatting sqref="Q16:Q17">
    <cfRule type="cellIs" priority="507" dxfId="387" operator="equal" stopIfTrue="1">
      <formula>"ERROR"</formula>
    </cfRule>
  </conditionalFormatting>
  <conditionalFormatting sqref="K19:K26">
    <cfRule type="cellIs" priority="506" dxfId="387" operator="equal" stopIfTrue="1">
      <formula>"ERROR"</formula>
    </cfRule>
  </conditionalFormatting>
  <conditionalFormatting sqref="G19:G26">
    <cfRule type="cellIs" priority="505" dxfId="387" operator="equal" stopIfTrue="1">
      <formula>"ERROR"</formula>
    </cfRule>
  </conditionalFormatting>
  <conditionalFormatting sqref="N20">
    <cfRule type="cellIs" priority="504" dxfId="387" operator="equal" stopIfTrue="1">
      <formula>"ERROR"</formula>
    </cfRule>
  </conditionalFormatting>
  <conditionalFormatting sqref="G27:J27">
    <cfRule type="cellIs" priority="515" dxfId="387" operator="equal" stopIfTrue="1">
      <formula>"ERROR"</formula>
    </cfRule>
  </conditionalFormatting>
  <conditionalFormatting sqref="O16:O17">
    <cfRule type="cellIs" priority="514" dxfId="387" operator="equal" stopIfTrue="1">
      <formula>"ERROR"</formula>
    </cfRule>
  </conditionalFormatting>
  <conditionalFormatting sqref="M16:M17">
    <cfRule type="cellIs" priority="513" dxfId="387" operator="equal" stopIfTrue="1">
      <formula>"ERROR"</formula>
    </cfRule>
  </conditionalFormatting>
  <conditionalFormatting sqref="K16:K17">
    <cfRule type="cellIs" priority="512" dxfId="387" operator="equal" stopIfTrue="1">
      <formula>"ERROR"</formula>
    </cfRule>
  </conditionalFormatting>
  <conditionalFormatting sqref="G16:G17">
    <cfRule type="cellIs" priority="511" dxfId="387" operator="equal" stopIfTrue="1">
      <formula>"ERROR"</formula>
    </cfRule>
  </conditionalFormatting>
  <conditionalFormatting sqref="A18:V18">
    <cfRule type="cellIs" priority="510" dxfId="387" operator="equal" stopIfTrue="1">
      <formula>"ERROR"</formula>
    </cfRule>
  </conditionalFormatting>
  <conditionalFormatting sqref="P21:P26">
    <cfRule type="cellIs" priority="519" dxfId="387" operator="equal" stopIfTrue="1">
      <formula>"ERROR"</formula>
    </cfRule>
  </conditionalFormatting>
  <conditionalFormatting sqref="N27">
    <cfRule type="cellIs" priority="516" dxfId="387" operator="equal" stopIfTrue="1">
      <formula>"ERROR"</formula>
    </cfRule>
  </conditionalFormatting>
  <conditionalFormatting sqref="L19:T19">
    <cfRule type="cellIs" priority="518" dxfId="387" operator="equal" stopIfTrue="1">
      <formula>"ERROR"</formula>
    </cfRule>
  </conditionalFormatting>
  <conditionalFormatting sqref="R20:T20">
    <cfRule type="cellIs" priority="517" dxfId="387" operator="equal" stopIfTrue="1">
      <formula>"ERROR"</formula>
    </cfRule>
  </conditionalFormatting>
  <conditionalFormatting sqref="Q110:Q117">
    <cfRule type="cellIs" priority="111" dxfId="387" operator="equal" stopIfTrue="1">
      <formula>"ERROR"</formula>
    </cfRule>
  </conditionalFormatting>
  <conditionalFormatting sqref="V113">
    <cfRule type="cellIs" priority="110" dxfId="387" operator="equal" stopIfTrue="1">
      <formula>"ERROR"</formula>
    </cfRule>
  </conditionalFormatting>
  <conditionalFormatting sqref="T111">
    <cfRule type="cellIs" priority="142" dxfId="387" operator="equal" stopIfTrue="1">
      <formula>"ERROR"</formula>
    </cfRule>
  </conditionalFormatting>
  <conditionalFormatting sqref="V110">
    <cfRule type="cellIs" priority="143" dxfId="387" operator="equal" stopIfTrue="1">
      <formula>"ERROR"</formula>
    </cfRule>
  </conditionalFormatting>
  <conditionalFormatting sqref="V111">
    <cfRule type="cellIs" priority="141" dxfId="387" operator="equal" stopIfTrue="1">
      <formula>"ERROR"</formula>
    </cfRule>
  </conditionalFormatting>
  <conditionalFormatting sqref="V112">
    <cfRule type="cellIs" priority="140" dxfId="387" operator="equal" stopIfTrue="1">
      <formula>"ERROR"</formula>
    </cfRule>
  </conditionalFormatting>
  <conditionalFormatting sqref="V115">
    <cfRule type="cellIs" priority="138" dxfId="387" operator="equal" stopIfTrue="1">
      <formula>"ERROR"</formula>
    </cfRule>
  </conditionalFormatting>
  <conditionalFormatting sqref="V114">
    <cfRule type="cellIs" priority="139" dxfId="387" operator="equal" stopIfTrue="1">
      <formula>"ERROR"</formula>
    </cfRule>
  </conditionalFormatting>
  <conditionalFormatting sqref="V116">
    <cfRule type="cellIs" priority="137" dxfId="387" operator="equal" stopIfTrue="1">
      <formula>"ERROR"</formula>
    </cfRule>
  </conditionalFormatting>
  <conditionalFormatting sqref="P110">
    <cfRule type="cellIs" priority="135" dxfId="387" operator="equal" stopIfTrue="1">
      <formula>"ERROR"</formula>
    </cfRule>
  </conditionalFormatting>
  <conditionalFormatting sqref="R111">
    <cfRule type="cellIs" priority="133" dxfId="387" operator="equal" stopIfTrue="1">
      <formula>"ERROR"</formula>
    </cfRule>
  </conditionalFormatting>
  <conditionalFormatting sqref="T112">
    <cfRule type="cellIs" priority="131" dxfId="387" operator="equal" stopIfTrue="1">
      <formula>"ERROR"</formula>
    </cfRule>
  </conditionalFormatting>
  <conditionalFormatting sqref="T113">
    <cfRule type="cellIs" priority="130" dxfId="387" operator="equal" stopIfTrue="1">
      <formula>"ERROR"</formula>
    </cfRule>
  </conditionalFormatting>
  <conditionalFormatting sqref="T114">
    <cfRule type="cellIs" priority="129" dxfId="387" operator="equal" stopIfTrue="1">
      <formula>"ERROR"</formula>
    </cfRule>
  </conditionalFormatting>
  <conditionalFormatting sqref="T115">
    <cfRule type="cellIs" priority="128" dxfId="387" operator="equal" stopIfTrue="1">
      <formula>"ERROR"</formula>
    </cfRule>
  </conditionalFormatting>
  <conditionalFormatting sqref="T116">
    <cfRule type="cellIs" priority="127" dxfId="387" operator="equal" stopIfTrue="1">
      <formula>"ERROR"</formula>
    </cfRule>
  </conditionalFormatting>
  <conditionalFormatting sqref="R117">
    <cfRule type="cellIs" priority="126" dxfId="387" operator="equal" stopIfTrue="1">
      <formula>"ERROR"</formula>
    </cfRule>
  </conditionalFormatting>
  <conditionalFormatting sqref="T117">
    <cfRule type="cellIs" priority="125" dxfId="387" operator="equal" stopIfTrue="1">
      <formula>"ERROR"</formula>
    </cfRule>
  </conditionalFormatting>
  <conditionalFormatting sqref="R112:R116">
    <cfRule type="cellIs" priority="124" dxfId="387" operator="equal" stopIfTrue="1">
      <formula>"ERROR"</formula>
    </cfRule>
  </conditionalFormatting>
  <conditionalFormatting sqref="L117">
    <cfRule type="cellIs" priority="123" dxfId="387" operator="equal" stopIfTrue="1">
      <formula>"ERROR"</formula>
    </cfRule>
  </conditionalFormatting>
  <conditionalFormatting sqref="P111:P116">
    <cfRule type="cellIs" priority="121" dxfId="387" operator="equal" stopIfTrue="1">
      <formula>"ERROR"</formula>
    </cfRule>
  </conditionalFormatting>
  <conditionalFormatting sqref="R110:T110">
    <cfRule type="cellIs" priority="119" dxfId="387" operator="equal" stopIfTrue="1">
      <formula>"ERROR"</formula>
    </cfRule>
  </conditionalFormatting>
  <conditionalFormatting sqref="N117">
    <cfRule type="cellIs" priority="118" dxfId="387" operator="equal" stopIfTrue="1">
      <formula>"ERROR"</formula>
    </cfRule>
  </conditionalFormatting>
  <conditionalFormatting sqref="G117">
    <cfRule type="cellIs" priority="117" dxfId="387" operator="equal" stopIfTrue="1">
      <formula>"ERROR"</formula>
    </cfRule>
  </conditionalFormatting>
  <conditionalFormatting sqref="K110:K116">
    <cfRule type="cellIs" priority="116" dxfId="387" operator="equal" stopIfTrue="1">
      <formula>"ERROR"</formula>
    </cfRule>
  </conditionalFormatting>
  <conditionalFormatting sqref="G110:G116">
    <cfRule type="cellIs" priority="115" dxfId="387" operator="equal" stopIfTrue="1">
      <formula>"ERROR"</formula>
    </cfRule>
  </conditionalFormatting>
  <conditionalFormatting sqref="O110:O116">
    <cfRule type="cellIs" priority="112" dxfId="387" operator="equal" stopIfTrue="1">
      <formula>"ERROR"</formula>
    </cfRule>
  </conditionalFormatting>
  <conditionalFormatting sqref="T119">
    <cfRule type="cellIs" priority="105" dxfId="387" operator="equal" stopIfTrue="1">
      <formula>"ERROR"</formula>
    </cfRule>
  </conditionalFormatting>
  <conditionalFormatting sqref="V103">
    <cfRule type="cellIs" priority="145" dxfId="387" operator="equal" stopIfTrue="1">
      <formula>"ERROR"</formula>
    </cfRule>
  </conditionalFormatting>
  <conditionalFormatting sqref="R119">
    <cfRule type="cellIs" priority="106" dxfId="387" operator="equal" stopIfTrue="1">
      <formula>"ERROR"</formula>
    </cfRule>
  </conditionalFormatting>
  <conditionalFormatting sqref="P50">
    <cfRule type="cellIs" priority="345" dxfId="387" operator="equal" stopIfTrue="1">
      <formula>"ERROR"</formula>
    </cfRule>
  </conditionalFormatting>
  <conditionalFormatting sqref="T62">
    <cfRule type="cellIs" priority="306" dxfId="387" operator="equal" stopIfTrue="1">
      <formula>"ERROR"</formula>
    </cfRule>
  </conditionalFormatting>
  <conditionalFormatting sqref="T52">
    <cfRule type="cellIs" priority="341" dxfId="387" operator="equal" stopIfTrue="1">
      <formula>"ERROR"</formula>
    </cfRule>
  </conditionalFormatting>
  <conditionalFormatting sqref="T54">
    <cfRule type="cellIs" priority="339" dxfId="387" operator="equal" stopIfTrue="1">
      <formula>"ERROR"</formula>
    </cfRule>
  </conditionalFormatting>
  <conditionalFormatting sqref="T55">
    <cfRule type="cellIs" priority="338" dxfId="387" operator="equal" stopIfTrue="1">
      <formula>"ERROR"</formula>
    </cfRule>
  </conditionalFormatting>
  <conditionalFormatting sqref="R57">
    <cfRule type="cellIs" priority="336" dxfId="387" operator="equal" stopIfTrue="1">
      <formula>"ERROR"</formula>
    </cfRule>
  </conditionalFormatting>
  <conditionalFormatting sqref="T57">
    <cfRule type="cellIs" priority="335" dxfId="387" operator="equal" stopIfTrue="1">
      <formula>"ERROR"</formula>
    </cfRule>
  </conditionalFormatting>
  <conditionalFormatting sqref="R52:R56">
    <cfRule type="cellIs" priority="334" dxfId="387" operator="equal" stopIfTrue="1">
      <formula>"ERROR"</formula>
    </cfRule>
  </conditionalFormatting>
  <conditionalFormatting sqref="L57">
    <cfRule type="cellIs" priority="333" dxfId="387" operator="equal" stopIfTrue="1">
      <formula>"ERROR"</formula>
    </cfRule>
  </conditionalFormatting>
  <conditionalFormatting sqref="V60">
    <cfRule type="cellIs" priority="318" dxfId="387" operator="equal" stopIfTrue="1">
      <formula>"ERROR"</formula>
    </cfRule>
  </conditionalFormatting>
  <conditionalFormatting sqref="P51:P56">
    <cfRule type="cellIs" priority="331" dxfId="387" operator="equal" stopIfTrue="1">
      <formula>"ERROR"</formula>
    </cfRule>
  </conditionalFormatting>
  <conditionalFormatting sqref="R60:T60">
    <cfRule type="cellIs" priority="294" dxfId="387" operator="equal" stopIfTrue="1">
      <formula>"ERROR"</formula>
    </cfRule>
  </conditionalFormatting>
  <conditionalFormatting sqref="R50:T50">
    <cfRule type="cellIs" priority="329" dxfId="387" operator="equal" stopIfTrue="1">
      <formula>"ERROR"</formula>
    </cfRule>
  </conditionalFormatting>
  <conditionalFormatting sqref="N57">
    <cfRule type="cellIs" priority="328" dxfId="387" operator="equal" stopIfTrue="1">
      <formula>"ERROR"</formula>
    </cfRule>
  </conditionalFormatting>
  <conditionalFormatting sqref="G57">
    <cfRule type="cellIs" priority="327" dxfId="387" operator="equal" stopIfTrue="1">
      <formula>"ERROR"</formula>
    </cfRule>
  </conditionalFormatting>
  <conditionalFormatting sqref="K50:K56">
    <cfRule type="cellIs" priority="326" dxfId="387" operator="equal" stopIfTrue="1">
      <formula>"ERROR"</formula>
    </cfRule>
  </conditionalFormatting>
  <conditionalFormatting sqref="P60">
    <cfRule type="cellIs" priority="310" dxfId="387" operator="equal" stopIfTrue="1">
      <formula>"ERROR"</formula>
    </cfRule>
  </conditionalFormatting>
  <conditionalFormatting sqref="O50:O56">
    <cfRule type="cellIs" priority="322" dxfId="387" operator="equal" stopIfTrue="1">
      <formula>"ERROR"</formula>
    </cfRule>
  </conditionalFormatting>
  <conditionalFormatting sqref="Q50:Q57">
    <cfRule type="cellIs" priority="321" dxfId="387" operator="equal" stopIfTrue="1">
      <formula>"ERROR"</formula>
    </cfRule>
  </conditionalFormatting>
  <conditionalFormatting sqref="V53">
    <cfRule type="cellIs" priority="320" dxfId="387" operator="equal" stopIfTrue="1">
      <formula>"ERROR"</formula>
    </cfRule>
  </conditionalFormatting>
  <conditionalFormatting sqref="P70">
    <cfRule type="cellIs" priority="275" dxfId="387" operator="equal" stopIfTrue="1">
      <formula>"ERROR"</formula>
    </cfRule>
  </conditionalFormatting>
  <conditionalFormatting sqref="V61">
    <cfRule type="cellIs" priority="316" dxfId="387" operator="equal" stopIfTrue="1">
      <formula>"ERROR"</formula>
    </cfRule>
  </conditionalFormatting>
  <conditionalFormatting sqref="T61">
    <cfRule type="cellIs" priority="317" dxfId="387" operator="equal" stopIfTrue="1">
      <formula>"ERROR"</formula>
    </cfRule>
  </conditionalFormatting>
  <conditionalFormatting sqref="V62">
    <cfRule type="cellIs" priority="315" dxfId="387" operator="equal" stopIfTrue="1">
      <formula>"ERROR"</formula>
    </cfRule>
  </conditionalFormatting>
  <conditionalFormatting sqref="V65">
    <cfRule type="cellIs" priority="313" dxfId="387" operator="equal" stopIfTrue="1">
      <formula>"ERROR"</formula>
    </cfRule>
  </conditionalFormatting>
  <conditionalFormatting sqref="V64">
    <cfRule type="cellIs" priority="314" dxfId="387" operator="equal" stopIfTrue="1">
      <formula>"ERROR"</formula>
    </cfRule>
  </conditionalFormatting>
  <conditionalFormatting sqref="V66">
    <cfRule type="cellIs" priority="312" dxfId="387" operator="equal" stopIfTrue="1">
      <formula>"ERROR"</formula>
    </cfRule>
  </conditionalFormatting>
  <conditionalFormatting sqref="R61">
    <cfRule type="cellIs" priority="308" dxfId="387" operator="equal" stopIfTrue="1">
      <formula>"ERROR"</formula>
    </cfRule>
  </conditionalFormatting>
  <conditionalFormatting sqref="T63">
    <cfRule type="cellIs" priority="305" dxfId="387" operator="equal" stopIfTrue="1">
      <formula>"ERROR"</formula>
    </cfRule>
  </conditionalFormatting>
  <conditionalFormatting sqref="T64">
    <cfRule type="cellIs" priority="304" dxfId="387" operator="equal" stopIfTrue="1">
      <formula>"ERROR"</formula>
    </cfRule>
  </conditionalFormatting>
  <conditionalFormatting sqref="T65">
    <cfRule type="cellIs" priority="303" dxfId="387" operator="equal" stopIfTrue="1">
      <formula>"ERROR"</formula>
    </cfRule>
  </conditionalFormatting>
  <conditionalFormatting sqref="T66">
    <cfRule type="cellIs" priority="302" dxfId="387" operator="equal" stopIfTrue="1">
      <formula>"ERROR"</formula>
    </cfRule>
  </conditionalFormatting>
  <conditionalFormatting sqref="R67">
    <cfRule type="cellIs" priority="301" dxfId="387" operator="equal" stopIfTrue="1">
      <formula>"ERROR"</formula>
    </cfRule>
  </conditionalFormatting>
  <conditionalFormatting sqref="T67">
    <cfRule type="cellIs" priority="300" dxfId="387" operator="equal" stopIfTrue="1">
      <formula>"ERROR"</formula>
    </cfRule>
  </conditionalFormatting>
  <conditionalFormatting sqref="R62:R66">
    <cfRule type="cellIs" priority="299" dxfId="387" operator="equal" stopIfTrue="1">
      <formula>"ERROR"</formula>
    </cfRule>
  </conditionalFormatting>
  <conditionalFormatting sqref="L67">
    <cfRule type="cellIs" priority="298" dxfId="387" operator="equal" stopIfTrue="1">
      <formula>"ERROR"</formula>
    </cfRule>
  </conditionalFormatting>
  <conditionalFormatting sqref="V63">
    <cfRule type="cellIs" priority="285" dxfId="387" operator="equal" stopIfTrue="1">
      <formula>"ERROR"</formula>
    </cfRule>
  </conditionalFormatting>
  <conditionalFormatting sqref="P61:P66">
    <cfRule type="cellIs" priority="296" dxfId="387" operator="equal" stopIfTrue="1">
      <formula>"ERROR"</formula>
    </cfRule>
  </conditionalFormatting>
  <conditionalFormatting sqref="L77">
    <cfRule type="cellIs" priority="263" dxfId="387" operator="equal" stopIfTrue="1">
      <formula>"ERROR"</formula>
    </cfRule>
  </conditionalFormatting>
  <conditionalFormatting sqref="N67">
    <cfRule type="cellIs" priority="293" dxfId="387" operator="equal" stopIfTrue="1">
      <formula>"ERROR"</formula>
    </cfRule>
  </conditionalFormatting>
  <conditionalFormatting sqref="G67">
    <cfRule type="cellIs" priority="292" dxfId="387" operator="equal" stopIfTrue="1">
      <formula>"ERROR"</formula>
    </cfRule>
  </conditionalFormatting>
  <conditionalFormatting sqref="K60:K66">
    <cfRule type="cellIs" priority="291" dxfId="387" operator="equal" stopIfTrue="1">
      <formula>"ERROR"</formula>
    </cfRule>
  </conditionalFormatting>
  <conditionalFormatting sqref="G60:G66">
    <cfRule type="cellIs" priority="290" dxfId="387" operator="equal" stopIfTrue="1">
      <formula>"ERROR"</formula>
    </cfRule>
  </conditionalFormatting>
  <conditionalFormatting sqref="V76">
    <cfRule type="cellIs" priority="277" dxfId="387" operator="equal" stopIfTrue="1">
      <formula>"ERROR"</formula>
    </cfRule>
  </conditionalFormatting>
  <conditionalFormatting sqref="O60:O66">
    <cfRule type="cellIs" priority="287" dxfId="387" operator="equal" stopIfTrue="1">
      <formula>"ERROR"</formula>
    </cfRule>
  </conditionalFormatting>
  <conditionalFormatting sqref="Q60:Q67">
    <cfRule type="cellIs" priority="286" dxfId="387" operator="equal" stopIfTrue="1">
      <formula>"ERROR"</formula>
    </cfRule>
  </conditionalFormatting>
  <conditionalFormatting sqref="V70">
    <cfRule type="cellIs" priority="283" dxfId="387" operator="equal" stopIfTrue="1">
      <formula>"ERROR"</formula>
    </cfRule>
  </conditionalFormatting>
  <conditionalFormatting sqref="V71">
    <cfRule type="cellIs" priority="281" dxfId="387" operator="equal" stopIfTrue="1">
      <formula>"ERROR"</formula>
    </cfRule>
  </conditionalFormatting>
  <conditionalFormatting sqref="T71">
    <cfRule type="cellIs" priority="282" dxfId="387" operator="equal" stopIfTrue="1">
      <formula>"ERROR"</formula>
    </cfRule>
  </conditionalFormatting>
  <conditionalFormatting sqref="V72">
    <cfRule type="cellIs" priority="280" dxfId="387" operator="equal" stopIfTrue="1">
      <formula>"ERROR"</formula>
    </cfRule>
  </conditionalFormatting>
  <conditionalFormatting sqref="V75">
    <cfRule type="cellIs" priority="278" dxfId="387" operator="equal" stopIfTrue="1">
      <formula>"ERROR"</formula>
    </cfRule>
  </conditionalFormatting>
  <conditionalFormatting sqref="V74">
    <cfRule type="cellIs" priority="279" dxfId="387" operator="equal" stopIfTrue="1">
      <formula>"ERROR"</formula>
    </cfRule>
  </conditionalFormatting>
  <conditionalFormatting sqref="R71">
    <cfRule type="cellIs" priority="273" dxfId="387" operator="equal" stopIfTrue="1">
      <formula>"ERROR"</formula>
    </cfRule>
  </conditionalFormatting>
  <conditionalFormatting sqref="V84">
    <cfRule type="cellIs" priority="244" dxfId="387" operator="equal" stopIfTrue="1">
      <formula>"ERROR"</formula>
    </cfRule>
  </conditionalFormatting>
  <conditionalFormatting sqref="T72">
    <cfRule type="cellIs" priority="271" dxfId="387" operator="equal" stopIfTrue="1">
      <formula>"ERROR"</formula>
    </cfRule>
  </conditionalFormatting>
  <conditionalFormatting sqref="T73">
    <cfRule type="cellIs" priority="270" dxfId="387" operator="equal" stopIfTrue="1">
      <formula>"ERROR"</formula>
    </cfRule>
  </conditionalFormatting>
  <conditionalFormatting sqref="T74">
    <cfRule type="cellIs" priority="269" dxfId="387" operator="equal" stopIfTrue="1">
      <formula>"ERROR"</formula>
    </cfRule>
  </conditionalFormatting>
  <conditionalFormatting sqref="T75">
    <cfRule type="cellIs" priority="268" dxfId="387" operator="equal" stopIfTrue="1">
      <formula>"ERROR"</formula>
    </cfRule>
  </conditionalFormatting>
  <conditionalFormatting sqref="T76">
    <cfRule type="cellIs" priority="267" dxfId="387" operator="equal" stopIfTrue="1">
      <formula>"ERROR"</formula>
    </cfRule>
  </conditionalFormatting>
  <conditionalFormatting sqref="R77">
    <cfRule type="cellIs" priority="266" dxfId="387" operator="equal" stopIfTrue="1">
      <formula>"ERROR"</formula>
    </cfRule>
  </conditionalFormatting>
  <conditionalFormatting sqref="T77">
    <cfRule type="cellIs" priority="265" dxfId="387" operator="equal" stopIfTrue="1">
      <formula>"ERROR"</formula>
    </cfRule>
  </conditionalFormatting>
  <conditionalFormatting sqref="R72:R76">
    <cfRule type="cellIs" priority="264" dxfId="387" operator="equal" stopIfTrue="1">
      <formula>"ERROR"</formula>
    </cfRule>
  </conditionalFormatting>
  <conditionalFormatting sqref="O70:O76">
    <cfRule type="cellIs" priority="252" dxfId="387" operator="equal" stopIfTrue="1">
      <formula>"ERROR"</formula>
    </cfRule>
  </conditionalFormatting>
  <conditionalFormatting sqref="P71:P76">
    <cfRule type="cellIs" priority="261" dxfId="387" operator="equal" stopIfTrue="1">
      <formula>"ERROR"</formula>
    </cfRule>
  </conditionalFormatting>
  <conditionalFormatting sqref="T86">
    <cfRule type="cellIs" priority="232" dxfId="387" operator="equal" stopIfTrue="1">
      <formula>"ERROR"</formula>
    </cfRule>
  </conditionalFormatting>
  <conditionalFormatting sqref="R70:T70">
    <cfRule type="cellIs" priority="259" dxfId="387" operator="equal" stopIfTrue="1">
      <formula>"ERROR"</formula>
    </cfRule>
  </conditionalFormatting>
  <conditionalFormatting sqref="N77">
    <cfRule type="cellIs" priority="258" dxfId="387" operator="equal" stopIfTrue="1">
      <formula>"ERROR"</formula>
    </cfRule>
  </conditionalFormatting>
  <conditionalFormatting sqref="G77">
    <cfRule type="cellIs" priority="257" dxfId="387" operator="equal" stopIfTrue="1">
      <formula>"ERROR"</formula>
    </cfRule>
  </conditionalFormatting>
  <conditionalFormatting sqref="K70:K76">
    <cfRule type="cellIs" priority="256" dxfId="387" operator="equal" stopIfTrue="1">
      <formula>"ERROR"</formula>
    </cfRule>
  </conditionalFormatting>
  <conditionalFormatting sqref="G70:G76">
    <cfRule type="cellIs" priority="255" dxfId="387" operator="equal" stopIfTrue="1">
      <formula>"ERROR"</formula>
    </cfRule>
  </conditionalFormatting>
  <conditionalFormatting sqref="Q70:Q77">
    <cfRule type="cellIs" priority="251" dxfId="387" operator="equal" stopIfTrue="1">
      <formula>"ERROR"</formula>
    </cfRule>
  </conditionalFormatting>
  <conditionalFormatting sqref="V73">
    <cfRule type="cellIs" priority="250" dxfId="387" operator="equal" stopIfTrue="1">
      <formula>"ERROR"</formula>
    </cfRule>
  </conditionalFormatting>
  <conditionalFormatting sqref="V80">
    <cfRule type="cellIs" priority="248" dxfId="387" operator="equal" stopIfTrue="1">
      <formula>"ERROR"</formula>
    </cfRule>
  </conditionalFormatting>
  <conditionalFormatting sqref="V81">
    <cfRule type="cellIs" priority="246" dxfId="387" operator="equal" stopIfTrue="1">
      <formula>"ERROR"</formula>
    </cfRule>
  </conditionalFormatting>
  <conditionalFormatting sqref="T81">
    <cfRule type="cellIs" priority="247" dxfId="387" operator="equal" stopIfTrue="1">
      <formula>"ERROR"</formula>
    </cfRule>
  </conditionalFormatting>
  <conditionalFormatting sqref="V82">
    <cfRule type="cellIs" priority="245" dxfId="387" operator="equal" stopIfTrue="1">
      <formula>"ERROR"</formula>
    </cfRule>
  </conditionalFormatting>
  <conditionalFormatting sqref="V85">
    <cfRule type="cellIs" priority="243" dxfId="387" operator="equal" stopIfTrue="1">
      <formula>"ERROR"</formula>
    </cfRule>
  </conditionalFormatting>
  <conditionalFormatting sqref="V86">
    <cfRule type="cellIs" priority="242" dxfId="387" operator="equal" stopIfTrue="1">
      <formula>"ERROR"</formula>
    </cfRule>
  </conditionalFormatting>
  <conditionalFormatting sqref="P80">
    <cfRule type="cellIs" priority="240" dxfId="387" operator="equal" stopIfTrue="1">
      <formula>"ERROR"</formula>
    </cfRule>
  </conditionalFormatting>
  <conditionalFormatting sqref="R81">
    <cfRule type="cellIs" priority="238" dxfId="387" operator="equal" stopIfTrue="1">
      <formula>"ERROR"</formula>
    </cfRule>
  </conditionalFormatting>
  <conditionalFormatting sqref="V90">
    <cfRule type="cellIs" priority="213" dxfId="387" operator="equal" stopIfTrue="1">
      <formula>"ERROR"</formula>
    </cfRule>
  </conditionalFormatting>
  <conditionalFormatting sqref="T82">
    <cfRule type="cellIs" priority="236" dxfId="387" operator="equal" stopIfTrue="1">
      <formula>"ERROR"</formula>
    </cfRule>
  </conditionalFormatting>
  <conditionalFormatting sqref="T83">
    <cfRule type="cellIs" priority="235" dxfId="387" operator="equal" stopIfTrue="1">
      <formula>"ERROR"</formula>
    </cfRule>
  </conditionalFormatting>
  <conditionalFormatting sqref="T84">
    <cfRule type="cellIs" priority="234" dxfId="387" operator="equal" stopIfTrue="1">
      <formula>"ERROR"</formula>
    </cfRule>
  </conditionalFormatting>
  <conditionalFormatting sqref="T85">
    <cfRule type="cellIs" priority="233" dxfId="387" operator="equal" stopIfTrue="1">
      <formula>"ERROR"</formula>
    </cfRule>
  </conditionalFormatting>
  <conditionalFormatting sqref="R87">
    <cfRule type="cellIs" priority="231" dxfId="387" operator="equal" stopIfTrue="1">
      <formula>"ERROR"</formula>
    </cfRule>
  </conditionalFormatting>
  <conditionalFormatting sqref="T87">
    <cfRule type="cellIs" priority="230" dxfId="387" operator="equal" stopIfTrue="1">
      <formula>"ERROR"</formula>
    </cfRule>
  </conditionalFormatting>
  <conditionalFormatting sqref="R82:R86">
    <cfRule type="cellIs" priority="229" dxfId="387" operator="equal" stopIfTrue="1">
      <formula>"ERROR"</formula>
    </cfRule>
  </conditionalFormatting>
  <conditionalFormatting sqref="L87">
    <cfRule type="cellIs" priority="228" dxfId="387" operator="equal" stopIfTrue="1">
      <formula>"ERROR"</formula>
    </cfRule>
  </conditionalFormatting>
  <conditionalFormatting sqref="P81:P86">
    <cfRule type="cellIs" priority="226" dxfId="387" operator="equal" stopIfTrue="1">
      <formula>"ERROR"</formula>
    </cfRule>
  </conditionalFormatting>
  <conditionalFormatting sqref="T92">
    <cfRule type="cellIs" priority="201" dxfId="387" operator="equal" stopIfTrue="1">
      <formula>"ERROR"</formula>
    </cfRule>
  </conditionalFormatting>
  <conditionalFormatting sqref="R80:T80">
    <cfRule type="cellIs" priority="224" dxfId="387" operator="equal" stopIfTrue="1">
      <formula>"ERROR"</formula>
    </cfRule>
  </conditionalFormatting>
  <conditionalFormatting sqref="N87">
    <cfRule type="cellIs" priority="223" dxfId="387" operator="equal" stopIfTrue="1">
      <formula>"ERROR"</formula>
    </cfRule>
  </conditionalFormatting>
  <conditionalFormatting sqref="G87">
    <cfRule type="cellIs" priority="222" dxfId="387" operator="equal" stopIfTrue="1">
      <formula>"ERROR"</formula>
    </cfRule>
  </conditionalFormatting>
  <conditionalFormatting sqref="K80:K86">
    <cfRule type="cellIs" priority="221" dxfId="387" operator="equal" stopIfTrue="1">
      <formula>"ERROR"</formula>
    </cfRule>
  </conditionalFormatting>
  <conditionalFormatting sqref="G80:G86">
    <cfRule type="cellIs" priority="220" dxfId="387" operator="equal" stopIfTrue="1">
      <formula>"ERROR"</formula>
    </cfRule>
  </conditionalFormatting>
  <conditionalFormatting sqref="V91">
    <cfRule type="cellIs" priority="211" dxfId="387" operator="equal" stopIfTrue="1">
      <formula>"ERROR"</formula>
    </cfRule>
  </conditionalFormatting>
  <conditionalFormatting sqref="O80:O86">
    <cfRule type="cellIs" priority="217" dxfId="387" operator="equal" stopIfTrue="1">
      <formula>"ERROR"</formula>
    </cfRule>
  </conditionalFormatting>
  <conditionalFormatting sqref="Q80:Q87">
    <cfRule type="cellIs" priority="216" dxfId="387" operator="equal" stopIfTrue="1">
      <formula>"ERROR"</formula>
    </cfRule>
  </conditionalFormatting>
  <conditionalFormatting sqref="V83">
    <cfRule type="cellIs" priority="215" dxfId="387" operator="equal" stopIfTrue="1">
      <formula>"ERROR"</formula>
    </cfRule>
  </conditionalFormatting>
  <conditionalFormatting sqref="V95">
    <cfRule type="cellIs" priority="208" dxfId="387" operator="equal" stopIfTrue="1">
      <formula>"ERROR"</formula>
    </cfRule>
  </conditionalFormatting>
  <conditionalFormatting sqref="T91">
    <cfRule type="cellIs" priority="212" dxfId="387" operator="equal" stopIfTrue="1">
      <formula>"ERROR"</formula>
    </cfRule>
  </conditionalFormatting>
  <conditionalFormatting sqref="V92">
    <cfRule type="cellIs" priority="210" dxfId="387" operator="equal" stopIfTrue="1">
      <formula>"ERROR"</formula>
    </cfRule>
  </conditionalFormatting>
  <conditionalFormatting sqref="V94">
    <cfRule type="cellIs" priority="209" dxfId="387" operator="equal" stopIfTrue="1">
      <formula>"ERROR"</formula>
    </cfRule>
  </conditionalFormatting>
  <conditionalFormatting sqref="V96">
    <cfRule type="cellIs" priority="207" dxfId="387" operator="equal" stopIfTrue="1">
      <formula>"ERROR"</formula>
    </cfRule>
  </conditionalFormatting>
  <conditionalFormatting sqref="P90">
    <cfRule type="cellIs" priority="205" dxfId="387" operator="equal" stopIfTrue="1">
      <formula>"ERROR"</formula>
    </cfRule>
  </conditionalFormatting>
  <conditionalFormatting sqref="R91">
    <cfRule type="cellIs" priority="203" dxfId="387" operator="equal" stopIfTrue="1">
      <formula>"ERROR"</formula>
    </cfRule>
  </conditionalFormatting>
  <conditionalFormatting sqref="O90:O96">
    <cfRule type="cellIs" priority="182" dxfId="387" operator="equal" stopIfTrue="1">
      <formula>"ERROR"</formula>
    </cfRule>
  </conditionalFormatting>
  <conditionalFormatting sqref="T93">
    <cfRule type="cellIs" priority="200" dxfId="387" operator="equal" stopIfTrue="1">
      <formula>"ERROR"</formula>
    </cfRule>
  </conditionalFormatting>
  <conditionalFormatting sqref="T94">
    <cfRule type="cellIs" priority="199" dxfId="387" operator="equal" stopIfTrue="1">
      <formula>"ERROR"</formula>
    </cfRule>
  </conditionalFormatting>
  <conditionalFormatting sqref="T95">
    <cfRule type="cellIs" priority="198" dxfId="387" operator="equal" stopIfTrue="1">
      <formula>"ERROR"</formula>
    </cfRule>
  </conditionalFormatting>
  <conditionalFormatting sqref="T96">
    <cfRule type="cellIs" priority="197" dxfId="387" operator="equal" stopIfTrue="1">
      <formula>"ERROR"</formula>
    </cfRule>
  </conditionalFormatting>
  <conditionalFormatting sqref="R97">
    <cfRule type="cellIs" priority="196" dxfId="387" operator="equal" stopIfTrue="1">
      <formula>"ERROR"</formula>
    </cfRule>
  </conditionalFormatting>
  <conditionalFormatting sqref="T97">
    <cfRule type="cellIs" priority="195" dxfId="387" operator="equal" stopIfTrue="1">
      <formula>"ERROR"</formula>
    </cfRule>
  </conditionalFormatting>
  <conditionalFormatting sqref="R92:R96">
    <cfRule type="cellIs" priority="194" dxfId="387" operator="equal" stopIfTrue="1">
      <formula>"ERROR"</formula>
    </cfRule>
  </conditionalFormatting>
  <conditionalFormatting sqref="L97">
    <cfRule type="cellIs" priority="193" dxfId="387" operator="equal" stopIfTrue="1">
      <formula>"ERROR"</formula>
    </cfRule>
  </conditionalFormatting>
  <conditionalFormatting sqref="K90:K96">
    <cfRule type="cellIs" priority="186" dxfId="387" operator="equal" stopIfTrue="1">
      <formula>"ERROR"</formula>
    </cfRule>
  </conditionalFormatting>
  <conditionalFormatting sqref="P91:P96">
    <cfRule type="cellIs" priority="191" dxfId="387" operator="equal" stopIfTrue="1">
      <formula>"ERROR"</formula>
    </cfRule>
  </conditionalFormatting>
  <conditionalFormatting sqref="P100">
    <cfRule type="cellIs" priority="170" dxfId="387" operator="equal" stopIfTrue="1">
      <formula>"ERROR"</formula>
    </cfRule>
  </conditionalFormatting>
  <conditionalFormatting sqref="R90:T90">
    <cfRule type="cellIs" priority="189" dxfId="387" operator="equal" stopIfTrue="1">
      <formula>"ERROR"</formula>
    </cfRule>
  </conditionalFormatting>
  <conditionalFormatting sqref="N97">
    <cfRule type="cellIs" priority="188" dxfId="387" operator="equal" stopIfTrue="1">
      <formula>"ERROR"</formula>
    </cfRule>
  </conditionalFormatting>
  <conditionalFormatting sqref="G97">
    <cfRule type="cellIs" priority="187" dxfId="387" operator="equal" stopIfTrue="1">
      <formula>"ERROR"</formula>
    </cfRule>
  </conditionalFormatting>
  <conditionalFormatting sqref="G90:G96">
    <cfRule type="cellIs" priority="185" dxfId="387" operator="equal" stopIfTrue="1">
      <formula>"ERROR"</formula>
    </cfRule>
  </conditionalFormatting>
  <conditionalFormatting sqref="V100">
    <cfRule type="cellIs" priority="178" dxfId="387" operator="equal" stopIfTrue="1">
      <formula>"ERROR"</formula>
    </cfRule>
  </conditionalFormatting>
  <conditionalFormatting sqref="Q90:Q97">
    <cfRule type="cellIs" priority="181" dxfId="387" operator="equal" stopIfTrue="1">
      <formula>"ERROR"</formula>
    </cfRule>
  </conditionalFormatting>
  <conditionalFormatting sqref="V93">
    <cfRule type="cellIs" priority="180" dxfId="387" operator="equal" stopIfTrue="1">
      <formula>"ERROR"</formula>
    </cfRule>
  </conditionalFormatting>
  <conditionalFormatting sqref="V102">
    <cfRule type="cellIs" priority="175" dxfId="387" operator="equal" stopIfTrue="1">
      <formula>"ERROR"</formula>
    </cfRule>
  </conditionalFormatting>
  <conditionalFormatting sqref="V101">
    <cfRule type="cellIs" priority="176" dxfId="387" operator="equal" stopIfTrue="1">
      <formula>"ERROR"</formula>
    </cfRule>
  </conditionalFormatting>
  <conditionalFormatting sqref="T101">
    <cfRule type="cellIs" priority="177" dxfId="387" operator="equal" stopIfTrue="1">
      <formula>"ERROR"</formula>
    </cfRule>
  </conditionalFormatting>
  <conditionalFormatting sqref="V105">
    <cfRule type="cellIs" priority="173" dxfId="387" operator="equal" stopIfTrue="1">
      <formula>"ERROR"</formula>
    </cfRule>
  </conditionalFormatting>
  <conditionalFormatting sqref="V104">
    <cfRule type="cellIs" priority="174" dxfId="387" operator="equal" stopIfTrue="1">
      <formula>"ERROR"</formula>
    </cfRule>
  </conditionalFormatting>
  <conditionalFormatting sqref="V106">
    <cfRule type="cellIs" priority="172" dxfId="387" operator="equal" stopIfTrue="1">
      <formula>"ERROR"</formula>
    </cfRule>
  </conditionalFormatting>
  <conditionalFormatting sqref="R101">
    <cfRule type="cellIs" priority="168" dxfId="387" operator="equal" stopIfTrue="1">
      <formula>"ERROR"</formula>
    </cfRule>
  </conditionalFormatting>
  <conditionalFormatting sqref="K100:K106">
    <cfRule type="cellIs" priority="151" dxfId="387" operator="equal" stopIfTrue="1">
      <formula>"ERROR"</formula>
    </cfRule>
  </conditionalFormatting>
  <conditionalFormatting sqref="T102">
    <cfRule type="cellIs" priority="166" dxfId="387" operator="equal" stopIfTrue="1">
      <formula>"ERROR"</formula>
    </cfRule>
  </conditionalFormatting>
  <conditionalFormatting sqref="T103">
    <cfRule type="cellIs" priority="165" dxfId="387" operator="equal" stopIfTrue="1">
      <formula>"ERROR"</formula>
    </cfRule>
  </conditionalFormatting>
  <conditionalFormatting sqref="T104">
    <cfRule type="cellIs" priority="164" dxfId="387" operator="equal" stopIfTrue="1">
      <formula>"ERROR"</formula>
    </cfRule>
  </conditionalFormatting>
  <conditionalFormatting sqref="T105">
    <cfRule type="cellIs" priority="163" dxfId="387" operator="equal" stopIfTrue="1">
      <formula>"ERROR"</formula>
    </cfRule>
  </conditionalFormatting>
  <conditionalFormatting sqref="T106">
    <cfRule type="cellIs" priority="162" dxfId="387" operator="equal" stopIfTrue="1">
      <formula>"ERROR"</formula>
    </cfRule>
  </conditionalFormatting>
  <conditionalFormatting sqref="R107">
    <cfRule type="cellIs" priority="161" dxfId="387" operator="equal" stopIfTrue="1">
      <formula>"ERROR"</formula>
    </cfRule>
  </conditionalFormatting>
  <conditionalFormatting sqref="T107">
    <cfRule type="cellIs" priority="160" dxfId="387" operator="equal" stopIfTrue="1">
      <formula>"ERROR"</formula>
    </cfRule>
  </conditionalFormatting>
  <conditionalFormatting sqref="R102:R106">
    <cfRule type="cellIs" priority="159" dxfId="387" operator="equal" stopIfTrue="1">
      <formula>"ERROR"</formula>
    </cfRule>
  </conditionalFormatting>
  <conditionalFormatting sqref="L107">
    <cfRule type="cellIs" priority="158" dxfId="387" operator="equal" stopIfTrue="1">
      <formula>"ERROR"</formula>
    </cfRule>
  </conditionalFormatting>
  <conditionalFormatting sqref="N107">
    <cfRule type="cellIs" priority="153" dxfId="387" operator="equal" stopIfTrue="1">
      <formula>"ERROR"</formula>
    </cfRule>
  </conditionalFormatting>
  <conditionalFormatting sqref="P101:P106">
    <cfRule type="cellIs" priority="156" dxfId="387" operator="equal" stopIfTrue="1">
      <formula>"ERROR"</formula>
    </cfRule>
  </conditionalFormatting>
  <conditionalFormatting sqref="R100:T100">
    <cfRule type="cellIs" priority="154" dxfId="387" operator="equal" stopIfTrue="1">
      <formula>"ERROR"</formula>
    </cfRule>
  </conditionalFormatting>
  <conditionalFormatting sqref="G107">
    <cfRule type="cellIs" priority="152" dxfId="387" operator="equal" stopIfTrue="1">
      <formula>"ERROR"</formula>
    </cfRule>
  </conditionalFormatting>
  <conditionalFormatting sqref="G100:G106">
    <cfRule type="cellIs" priority="150" dxfId="387" operator="equal" stopIfTrue="1">
      <formula>"ERROR"</formula>
    </cfRule>
  </conditionalFormatting>
  <conditionalFormatting sqref="O100:O106">
    <cfRule type="cellIs" priority="147" dxfId="387" operator="equal" stopIfTrue="1">
      <formula>"ERROR"</formula>
    </cfRule>
  </conditionalFormatting>
  <conditionalFormatting sqref="Q100:Q107">
    <cfRule type="cellIs" priority="146" dxfId="387" operator="equal" stopIfTrue="1">
      <formula>"ERROR"</formula>
    </cfRule>
  </conditionalFormatting>
  <conditionalFormatting sqref="N90">
    <cfRule type="cellIs" priority="84" dxfId="387" operator="equal" stopIfTrue="1">
      <formula>"ERROR"</formula>
    </cfRule>
  </conditionalFormatting>
  <conditionalFormatting sqref="N91:N96">
    <cfRule type="cellIs" priority="83" dxfId="387" operator="equal" stopIfTrue="1">
      <formula>"ERROR"</formula>
    </cfRule>
  </conditionalFormatting>
  <conditionalFormatting sqref="N100">
    <cfRule type="cellIs" priority="82" dxfId="387" operator="equal" stopIfTrue="1">
      <formula>"ERROR"</formula>
    </cfRule>
  </conditionalFormatting>
  <conditionalFormatting sqref="N101:N106">
    <cfRule type="cellIs" priority="81" dxfId="387" operator="equal" stopIfTrue="1">
      <formula>"ERROR"</formula>
    </cfRule>
  </conditionalFormatting>
  <conditionalFormatting sqref="N110">
    <cfRule type="cellIs" priority="80" dxfId="387" operator="equal" stopIfTrue="1">
      <formula>"ERROR"</formula>
    </cfRule>
  </conditionalFormatting>
  <conditionalFormatting sqref="N111:N116">
    <cfRule type="cellIs" priority="79" dxfId="387" operator="equal" stopIfTrue="1">
      <formula>"ERROR"</formula>
    </cfRule>
  </conditionalFormatting>
  <conditionalFormatting sqref="N21:N26">
    <cfRule type="cellIs" priority="97" dxfId="387" operator="equal" stopIfTrue="1">
      <formula>"ERROR"</formula>
    </cfRule>
  </conditionalFormatting>
  <conditionalFormatting sqref="N30">
    <cfRule type="cellIs" priority="96" dxfId="387" operator="equal" stopIfTrue="1">
      <formula>"ERROR"</formula>
    </cfRule>
  </conditionalFormatting>
  <conditionalFormatting sqref="N31:N36">
    <cfRule type="cellIs" priority="95" dxfId="387" operator="equal" stopIfTrue="1">
      <formula>"ERROR"</formula>
    </cfRule>
  </conditionalFormatting>
  <conditionalFormatting sqref="N40">
    <cfRule type="cellIs" priority="94" dxfId="387" operator="equal" stopIfTrue="1">
      <formula>"ERROR"</formula>
    </cfRule>
  </conditionalFormatting>
  <conditionalFormatting sqref="N41:N46">
    <cfRule type="cellIs" priority="93" dxfId="387" operator="equal" stopIfTrue="1">
      <formula>"ERROR"</formula>
    </cfRule>
  </conditionalFormatting>
  <conditionalFormatting sqref="N50">
    <cfRule type="cellIs" priority="92" dxfId="387" operator="equal" stopIfTrue="1">
      <formula>"ERROR"</formula>
    </cfRule>
  </conditionalFormatting>
  <conditionalFormatting sqref="N51:N56">
    <cfRule type="cellIs" priority="91" dxfId="387" operator="equal" stopIfTrue="1">
      <formula>"ERROR"</formula>
    </cfRule>
  </conditionalFormatting>
  <conditionalFormatting sqref="N60">
    <cfRule type="cellIs" priority="90" dxfId="387" operator="equal" stopIfTrue="1">
      <formula>"ERROR"</formula>
    </cfRule>
  </conditionalFormatting>
  <conditionalFormatting sqref="N61:N66">
    <cfRule type="cellIs" priority="89" dxfId="387" operator="equal" stopIfTrue="1">
      <formula>"ERROR"</formula>
    </cfRule>
  </conditionalFormatting>
  <conditionalFormatting sqref="N70">
    <cfRule type="cellIs" priority="88" dxfId="387" operator="equal" stopIfTrue="1">
      <formula>"ERROR"</formula>
    </cfRule>
  </conditionalFormatting>
  <conditionalFormatting sqref="N71:N76">
    <cfRule type="cellIs" priority="87" dxfId="387" operator="equal" stopIfTrue="1">
      <formula>"ERROR"</formula>
    </cfRule>
  </conditionalFormatting>
  <conditionalFormatting sqref="N80">
    <cfRule type="cellIs" priority="86" dxfId="387" operator="equal" stopIfTrue="1">
      <formula>"ERROR"</formula>
    </cfRule>
  </conditionalFormatting>
  <conditionalFormatting sqref="N81:N86">
    <cfRule type="cellIs" priority="85" dxfId="387" operator="equal" stopIfTrue="1">
      <formula>"ERROR"</formula>
    </cfRule>
  </conditionalFormatting>
  <conditionalFormatting sqref="H37:J37">
    <cfRule type="cellIs" priority="78" dxfId="387" operator="equal" stopIfTrue="1">
      <formula>"ERROR"</formula>
    </cfRule>
  </conditionalFormatting>
  <conditionalFormatting sqref="H47:J47">
    <cfRule type="cellIs" priority="77" dxfId="387" operator="equal" stopIfTrue="1">
      <formula>"ERROR"</formula>
    </cfRule>
  </conditionalFormatting>
  <conditionalFormatting sqref="H57:J57">
    <cfRule type="cellIs" priority="76" dxfId="387" operator="equal" stopIfTrue="1">
      <formula>"ERROR"</formula>
    </cfRule>
  </conditionalFormatting>
  <conditionalFormatting sqref="H67:J67">
    <cfRule type="cellIs" priority="75" dxfId="387" operator="equal" stopIfTrue="1">
      <formula>"ERROR"</formula>
    </cfRule>
  </conditionalFormatting>
  <conditionalFormatting sqref="H77:J77">
    <cfRule type="cellIs" priority="74" dxfId="387" operator="equal" stopIfTrue="1">
      <formula>"ERROR"</formula>
    </cfRule>
  </conditionalFormatting>
  <conditionalFormatting sqref="H87:J87">
    <cfRule type="cellIs" priority="73" dxfId="387" operator="equal" stopIfTrue="1">
      <formula>"ERROR"</formula>
    </cfRule>
  </conditionalFormatting>
  <conditionalFormatting sqref="H97:J97">
    <cfRule type="cellIs" priority="72" dxfId="387" operator="equal" stopIfTrue="1">
      <formula>"ERROR"</formula>
    </cfRule>
  </conditionalFormatting>
  <conditionalFormatting sqref="H107:J107">
    <cfRule type="cellIs" priority="71" dxfId="387" operator="equal" stopIfTrue="1">
      <formula>"ERROR"</formula>
    </cfRule>
  </conditionalFormatting>
  <conditionalFormatting sqref="H117:J117">
    <cfRule type="cellIs" priority="70" dxfId="387" operator="equal" stopIfTrue="1">
      <formula>"ERROR"</formula>
    </cfRule>
  </conditionalFormatting>
  <conditionalFormatting sqref="P37">
    <cfRule type="cellIs" priority="69" dxfId="387" operator="equal" stopIfTrue="1">
      <formula>"ERROR"</formula>
    </cfRule>
  </conditionalFormatting>
  <conditionalFormatting sqref="P47">
    <cfRule type="cellIs" priority="68" dxfId="387" operator="equal" stopIfTrue="1">
      <formula>"ERROR"</formula>
    </cfRule>
  </conditionalFormatting>
  <conditionalFormatting sqref="P57">
    <cfRule type="cellIs" priority="67" dxfId="387" operator="equal" stopIfTrue="1">
      <formula>"ERROR"</formula>
    </cfRule>
  </conditionalFormatting>
  <conditionalFormatting sqref="P67">
    <cfRule type="cellIs" priority="66" dxfId="387" operator="equal" stopIfTrue="1">
      <formula>"ERROR"</formula>
    </cfRule>
  </conditionalFormatting>
  <conditionalFormatting sqref="P77">
    <cfRule type="cellIs" priority="65" dxfId="387" operator="equal" stopIfTrue="1">
      <formula>"ERROR"</formula>
    </cfRule>
  </conditionalFormatting>
  <conditionalFormatting sqref="P87">
    <cfRule type="cellIs" priority="64" dxfId="387" operator="equal" stopIfTrue="1">
      <formula>"ERROR"</formula>
    </cfRule>
  </conditionalFormatting>
  <conditionalFormatting sqref="P97">
    <cfRule type="cellIs" priority="63" dxfId="387" operator="equal" stopIfTrue="1">
      <formula>"ERROR"</formula>
    </cfRule>
  </conditionalFormatting>
  <conditionalFormatting sqref="P107">
    <cfRule type="cellIs" priority="62" dxfId="387" operator="equal" stopIfTrue="1">
      <formula>"ERROR"</formula>
    </cfRule>
  </conditionalFormatting>
  <conditionalFormatting sqref="P117">
    <cfRule type="cellIs" priority="61" dxfId="387" operator="equal" stopIfTrue="1">
      <formula>"ERROR"</formula>
    </cfRule>
  </conditionalFormatting>
  <conditionalFormatting sqref="V37">
    <cfRule type="cellIs" priority="59" dxfId="387" operator="equal" stopIfTrue="1">
      <formula>"ERROR"</formula>
    </cfRule>
  </conditionalFormatting>
  <conditionalFormatting sqref="V47">
    <cfRule type="cellIs" priority="58" dxfId="387" operator="equal" stopIfTrue="1">
      <formula>"ERROR"</formula>
    </cfRule>
  </conditionalFormatting>
  <conditionalFormatting sqref="V57">
    <cfRule type="cellIs" priority="57" dxfId="387" operator="equal" stopIfTrue="1">
      <formula>"ERROR"</formula>
    </cfRule>
  </conditionalFormatting>
  <conditionalFormatting sqref="V67">
    <cfRule type="cellIs" priority="56" dxfId="387" operator="equal" stopIfTrue="1">
      <formula>"ERROR"</formula>
    </cfRule>
  </conditionalFormatting>
  <conditionalFormatting sqref="V77">
    <cfRule type="cellIs" priority="55" dxfId="387" operator="equal" stopIfTrue="1">
      <formula>"ERROR"</formula>
    </cfRule>
  </conditionalFormatting>
  <conditionalFormatting sqref="V87">
    <cfRule type="cellIs" priority="54" dxfId="387" operator="equal" stopIfTrue="1">
      <formula>"ERROR"</formula>
    </cfRule>
  </conditionalFormatting>
  <conditionalFormatting sqref="V97">
    <cfRule type="cellIs" priority="53" dxfId="387" operator="equal" stopIfTrue="1">
      <formula>"ERROR"</formula>
    </cfRule>
  </conditionalFormatting>
  <conditionalFormatting sqref="V107">
    <cfRule type="cellIs" priority="52" dxfId="387" operator="equal" stopIfTrue="1">
      <formula>"ERROR"</formula>
    </cfRule>
  </conditionalFormatting>
  <conditionalFormatting sqref="V117">
    <cfRule type="cellIs" priority="51" dxfId="387" operator="equal" stopIfTrue="1">
      <formula>"ERROR"</formula>
    </cfRule>
  </conditionalFormatting>
  <conditionalFormatting sqref="V49">
    <cfRule type="cellIs" priority="42" dxfId="387" operator="equal" stopIfTrue="1">
      <formula>"ERROR"</formula>
    </cfRule>
  </conditionalFormatting>
  <conditionalFormatting sqref="K49">
    <cfRule type="cellIs" priority="40" dxfId="387" operator="equal" stopIfTrue="1">
      <formula>"ERROR"</formula>
    </cfRule>
  </conditionalFormatting>
  <conditionalFormatting sqref="G49">
    <cfRule type="cellIs" priority="39" dxfId="387" operator="equal" stopIfTrue="1">
      <formula>"ERROR"</formula>
    </cfRule>
  </conditionalFormatting>
  <conditionalFormatting sqref="L49:T49">
    <cfRule type="cellIs" priority="41" dxfId="387" operator="equal" stopIfTrue="1">
      <formula>"ERROR"</formula>
    </cfRule>
  </conditionalFormatting>
  <conditionalFormatting sqref="V59">
    <cfRule type="cellIs" priority="38" dxfId="387" operator="equal" stopIfTrue="1">
      <formula>"ERROR"</formula>
    </cfRule>
  </conditionalFormatting>
  <conditionalFormatting sqref="K59">
    <cfRule type="cellIs" priority="36" dxfId="387" operator="equal" stopIfTrue="1">
      <formula>"ERROR"</formula>
    </cfRule>
  </conditionalFormatting>
  <conditionalFormatting sqref="G59">
    <cfRule type="cellIs" priority="35" dxfId="387" operator="equal" stopIfTrue="1">
      <formula>"ERROR"</formula>
    </cfRule>
  </conditionalFormatting>
  <conditionalFormatting sqref="L59:T59">
    <cfRule type="cellIs" priority="37" dxfId="387" operator="equal" stopIfTrue="1">
      <formula>"ERROR"</formula>
    </cfRule>
  </conditionalFormatting>
  <conditionalFormatting sqref="V69">
    <cfRule type="cellIs" priority="34" dxfId="387" operator="equal" stopIfTrue="1">
      <formula>"ERROR"</formula>
    </cfRule>
  </conditionalFormatting>
  <conditionalFormatting sqref="K69">
    <cfRule type="cellIs" priority="32" dxfId="387" operator="equal" stopIfTrue="1">
      <formula>"ERROR"</formula>
    </cfRule>
  </conditionalFormatting>
  <conditionalFormatting sqref="G69">
    <cfRule type="cellIs" priority="31" dxfId="387" operator="equal" stopIfTrue="1">
      <formula>"ERROR"</formula>
    </cfRule>
  </conditionalFormatting>
  <conditionalFormatting sqref="L69:T69">
    <cfRule type="cellIs" priority="33" dxfId="387" operator="equal" stopIfTrue="1">
      <formula>"ERROR"</formula>
    </cfRule>
  </conditionalFormatting>
  <conditionalFormatting sqref="V79">
    <cfRule type="cellIs" priority="30" dxfId="387" operator="equal" stopIfTrue="1">
      <formula>"ERROR"</formula>
    </cfRule>
  </conditionalFormatting>
  <conditionalFormatting sqref="K79">
    <cfRule type="cellIs" priority="28" dxfId="387" operator="equal" stopIfTrue="1">
      <formula>"ERROR"</formula>
    </cfRule>
  </conditionalFormatting>
  <conditionalFormatting sqref="G79">
    <cfRule type="cellIs" priority="27" dxfId="387" operator="equal" stopIfTrue="1">
      <formula>"ERROR"</formula>
    </cfRule>
  </conditionalFormatting>
  <conditionalFormatting sqref="L79:T79">
    <cfRule type="cellIs" priority="29" dxfId="387" operator="equal" stopIfTrue="1">
      <formula>"ERROR"</formula>
    </cfRule>
  </conditionalFormatting>
  <conditionalFormatting sqref="V89">
    <cfRule type="cellIs" priority="26" dxfId="387" operator="equal" stopIfTrue="1">
      <formula>"ERROR"</formula>
    </cfRule>
  </conditionalFormatting>
  <conditionalFormatting sqref="K89">
    <cfRule type="cellIs" priority="24" dxfId="387" operator="equal" stopIfTrue="1">
      <formula>"ERROR"</formula>
    </cfRule>
  </conditionalFormatting>
  <conditionalFormatting sqref="G89">
    <cfRule type="cellIs" priority="23" dxfId="387" operator="equal" stopIfTrue="1">
      <formula>"ERROR"</formula>
    </cfRule>
  </conditionalFormatting>
  <conditionalFormatting sqref="L89:T89">
    <cfRule type="cellIs" priority="25" dxfId="387" operator="equal" stopIfTrue="1">
      <formula>"ERROR"</formula>
    </cfRule>
  </conditionalFormatting>
  <conditionalFormatting sqref="V99">
    <cfRule type="cellIs" priority="22" dxfId="387" operator="equal" stopIfTrue="1">
      <formula>"ERROR"</formula>
    </cfRule>
  </conditionalFormatting>
  <conditionalFormatting sqref="K99">
    <cfRule type="cellIs" priority="20" dxfId="387" operator="equal" stopIfTrue="1">
      <formula>"ERROR"</formula>
    </cfRule>
  </conditionalFormatting>
  <conditionalFormatting sqref="G99">
    <cfRule type="cellIs" priority="19" dxfId="387" operator="equal" stopIfTrue="1">
      <formula>"ERROR"</formula>
    </cfRule>
  </conditionalFormatting>
  <conditionalFormatting sqref="L99:T99">
    <cfRule type="cellIs" priority="21" dxfId="387" operator="equal" stopIfTrue="1">
      <formula>"ERROR"</formula>
    </cfRule>
  </conditionalFormatting>
  <conditionalFormatting sqref="V109">
    <cfRule type="cellIs" priority="18" dxfId="387" operator="equal" stopIfTrue="1">
      <formula>"ERROR"</formula>
    </cfRule>
  </conditionalFormatting>
  <conditionalFormatting sqref="K109">
    <cfRule type="cellIs" priority="16" dxfId="387" operator="equal" stopIfTrue="1">
      <formula>"ERROR"</formula>
    </cfRule>
  </conditionalFormatting>
  <conditionalFormatting sqref="G109">
    <cfRule type="cellIs" priority="15" dxfId="387" operator="equal" stopIfTrue="1">
      <formula>"ERROR"</formula>
    </cfRule>
  </conditionalFormatting>
  <conditionalFormatting sqref="L109:T109">
    <cfRule type="cellIs" priority="17" dxfId="387" operator="equal" stopIfTrue="1">
      <formula>"ERROR"</formula>
    </cfRule>
  </conditionalFormatting>
  <conditionalFormatting sqref="V29">
    <cfRule type="cellIs" priority="14" dxfId="387" operator="equal" stopIfTrue="1">
      <formula>"ERROR"</formula>
    </cfRule>
  </conditionalFormatting>
  <conditionalFormatting sqref="K29">
    <cfRule type="cellIs" priority="12" dxfId="387" operator="equal" stopIfTrue="1">
      <formula>"ERROR"</formula>
    </cfRule>
  </conditionalFormatting>
  <conditionalFormatting sqref="G29">
    <cfRule type="cellIs" priority="11" dxfId="387" operator="equal" stopIfTrue="1">
      <formula>"ERROR"</formula>
    </cfRule>
  </conditionalFormatting>
  <conditionalFormatting sqref="L29:T29">
    <cfRule type="cellIs" priority="13" dxfId="387" operator="equal" stopIfTrue="1">
      <formula>"ERROR"</formula>
    </cfRule>
  </conditionalFormatting>
  <conditionalFormatting sqref="V39">
    <cfRule type="cellIs" priority="10" dxfId="387" operator="equal" stopIfTrue="1">
      <formula>"ERROR"</formula>
    </cfRule>
  </conditionalFormatting>
  <conditionalFormatting sqref="K39">
    <cfRule type="cellIs" priority="8" dxfId="387" operator="equal" stopIfTrue="1">
      <formula>"ERROR"</formula>
    </cfRule>
  </conditionalFormatting>
  <conditionalFormatting sqref="G39">
    <cfRule type="cellIs" priority="7" dxfId="387" operator="equal" stopIfTrue="1">
      <formula>"ERROR"</formula>
    </cfRule>
  </conditionalFormatting>
  <conditionalFormatting sqref="L39:T39">
    <cfRule type="cellIs" priority="9" dxfId="387" operator="equal" stopIfTrue="1">
      <formula>"ERROR"</formula>
    </cfRule>
  </conditionalFormatting>
  <conditionalFormatting sqref="D9">
    <cfRule type="cellIs" priority="5" dxfId="387" operator="equal" stopIfTrue="1">
      <formula>"ERROR"</formula>
    </cfRule>
  </conditionalFormatting>
  <conditionalFormatting sqref="G14 K14">
    <cfRule type="cellIs" priority="4" dxfId="387" operator="equal" stopIfTrue="1">
      <formula>"ERROR"</formula>
    </cfRule>
  </conditionalFormatting>
  <conditionalFormatting sqref="L125">
    <cfRule type="cellIs" priority="1" dxfId="387" operator="equal" stopIfTrue="1">
      <formula>"ERROR"</formula>
    </cfRule>
  </conditionalFormatting>
  <conditionalFormatting sqref="L126">
    <cfRule type="cellIs" priority="2" dxfId="387" operator="equal" stopIfTrue="1">
      <formula>"ERROR"</formula>
    </cfRule>
  </conditionalFormatting>
  <dataValidations count="6">
    <dataValidation type="textLength" operator="lessThan" allowBlank="1" showInputMessage="1" showErrorMessage="1" sqref="D12:G12 K12">
      <formula1>8</formula1>
    </dataValidation>
    <dataValidation type="custom" operator="equal" allowBlank="1" showInputMessage="1" showErrorMessage="1" sqref="F19 F29 F39 F49 F59 F69 F79 F89 F99 F109">
      <formula1>OR((F19-INT(F19))=0,(F19-INT(F19)=0.5))</formula1>
    </dataValidation>
    <dataValidation type="whole" operator="greaterThanOrEqual" allowBlank="1" showInputMessage="1" showErrorMessage="1" sqref="L110:L116 L100:L106 L90:L96 L80:L86 L70:L76 L60:L66 L50:L56 L40:L46 L30:L36 L20:L26">
      <formula1>0</formula1>
    </dataValidation>
    <dataValidation type="list" allowBlank="1" showInputMessage="1" showErrorMessage="1" sqref="H19:J19 H29:J29 H39:J39 H49:J49 H59:J59 H69:J69 H79:J79 H89:J89 H99:J99 H109:J109">
      <formula1>Countries</formula1>
    </dataValidation>
    <dataValidation operator="lessThanOrEqual" showInputMessage="1" showErrorMessage="1" error="Please insert data respecting the following format, ex: 2018-XXXX or 2017-3334/0XX (replacing X with numbers as mentioned in your contract)." sqref="D14:F14"/>
    <dataValidation type="whole" allowBlank="1" showInputMessage="1" showErrorMessage="1" error="Please insert only whole figures." sqref="D10:F10">
      <formula1>0</formula1>
      <formula2>1000</formula2>
    </dataValidation>
  </dataValidations>
  <printOptions horizontalCentered="1"/>
  <pageMargins left="0.2362204724409449" right="0.2362204724409449" top="0.31496062992125984" bottom="0.31496062992125984" header="0.31496062992125984" footer="0.31496062992125984"/>
  <pageSetup fitToHeight="2" horizontalDpi="600" verticalDpi="600" orientation="portrait" paperSize="9" scale="60" r:id="rId2"/>
  <headerFooter differentOddEven="1">
    <oddFooter>&amp;L&amp;"-,Italic"&amp;K000000( * ) calculation of conference total costs automatically includes travel and subsistence
&amp;"-,Regular"&amp;K01+000
&amp;F
&amp;CPage &amp;P of 2</oddFooter>
  </headerFooter>
  <rowBreaks count="1" manualBreakCount="1">
    <brk id="67" max="22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25"/>
  <sheetViews>
    <sheetView zoomScalePageLayoutView="0" workbookViewId="0" topLeftCell="A1">
      <selection activeCell="D209" sqref="D209"/>
    </sheetView>
  </sheetViews>
  <sheetFormatPr defaultColWidth="9.140625" defaultRowHeight="15" zeroHeight="1"/>
  <cols>
    <col min="1" max="1" width="34.140625" style="84" customWidth="1"/>
    <col min="2" max="3" width="35.00390625" style="84" customWidth="1"/>
    <col min="4" max="4" width="21.00390625" style="84" bestFit="1" customWidth="1"/>
    <col min="5" max="16384" width="9.140625" style="84" customWidth="1"/>
  </cols>
  <sheetData>
    <row r="1" spans="1:4" ht="26.25" thickBot="1">
      <c r="A1" s="101" t="s">
        <v>212</v>
      </c>
      <c r="B1" s="102" t="s">
        <v>224</v>
      </c>
      <c r="C1" s="101" t="s">
        <v>225</v>
      </c>
      <c r="D1" s="101" t="s">
        <v>226</v>
      </c>
    </row>
    <row r="2" spans="1:4" ht="12.75">
      <c r="A2" s="85" t="s">
        <v>4</v>
      </c>
      <c r="B2" s="86">
        <v>88</v>
      </c>
      <c r="C2" s="86">
        <v>232</v>
      </c>
      <c r="D2" s="87" t="s">
        <v>189</v>
      </c>
    </row>
    <row r="3" spans="1:4" ht="12.75">
      <c r="A3" s="88" t="s">
        <v>6</v>
      </c>
      <c r="B3" s="89">
        <v>40</v>
      </c>
      <c r="C3" s="89">
        <v>227</v>
      </c>
      <c r="D3" s="90" t="s">
        <v>189</v>
      </c>
    </row>
    <row r="4" spans="1:4" ht="12.75">
      <c r="A4" s="88" t="s">
        <v>25</v>
      </c>
      <c r="B4" s="89">
        <v>55</v>
      </c>
      <c r="C4" s="89">
        <v>230</v>
      </c>
      <c r="D4" s="90" t="s">
        <v>189</v>
      </c>
    </row>
    <row r="5" spans="1:4" ht="12.75">
      <c r="A5" s="88" t="s">
        <v>12</v>
      </c>
      <c r="B5" s="89">
        <v>94</v>
      </c>
      <c r="C5" s="89">
        <v>270</v>
      </c>
      <c r="D5" s="90" t="s">
        <v>189</v>
      </c>
    </row>
    <row r="6" spans="1:4" ht="12.75">
      <c r="A6" s="88" t="s">
        <v>21</v>
      </c>
      <c r="B6" s="89">
        <v>90</v>
      </c>
      <c r="C6" s="89">
        <v>208</v>
      </c>
      <c r="D6" s="90" t="s">
        <v>189</v>
      </c>
    </row>
    <row r="7" spans="1:4" ht="12.75">
      <c r="A7" s="88" t="s">
        <v>32</v>
      </c>
      <c r="B7" s="89">
        <v>47</v>
      </c>
      <c r="C7" s="89">
        <v>181</v>
      </c>
      <c r="D7" s="90" t="s">
        <v>189</v>
      </c>
    </row>
    <row r="8" spans="1:4" ht="12.75">
      <c r="A8" s="88" t="s">
        <v>13</v>
      </c>
      <c r="B8" s="89">
        <v>75</v>
      </c>
      <c r="C8" s="89">
        <v>254</v>
      </c>
      <c r="D8" s="90" t="s">
        <v>189</v>
      </c>
    </row>
    <row r="9" spans="1:4" ht="12.75">
      <c r="A9" s="88" t="s">
        <v>26</v>
      </c>
      <c r="B9" s="89">
        <v>56</v>
      </c>
      <c r="C9" s="89">
        <v>222</v>
      </c>
      <c r="D9" s="90" t="s">
        <v>189</v>
      </c>
    </row>
    <row r="10" spans="1:4" ht="12.75">
      <c r="A10" s="88" t="s">
        <v>30</v>
      </c>
      <c r="B10" s="89">
        <v>70</v>
      </c>
      <c r="C10" s="89">
        <v>212</v>
      </c>
      <c r="D10" s="90" t="s">
        <v>189</v>
      </c>
    </row>
    <row r="11" spans="1:4" ht="12.75">
      <c r="A11" s="88" t="s">
        <v>20</v>
      </c>
      <c r="B11" s="89">
        <v>80</v>
      </c>
      <c r="C11" s="89">
        <v>245</v>
      </c>
      <c r="D11" s="90" t="s">
        <v>189</v>
      </c>
    </row>
    <row r="12" spans="1:4" ht="12.75">
      <c r="A12" s="88" t="s">
        <v>31</v>
      </c>
      <c r="B12" s="89">
        <v>42</v>
      </c>
      <c r="C12" s="89">
        <v>180</v>
      </c>
      <c r="D12" s="90" t="s">
        <v>189</v>
      </c>
    </row>
    <row r="13" spans="1:4" ht="12.75">
      <c r="A13" s="88" t="s">
        <v>23</v>
      </c>
      <c r="B13" s="89">
        <v>73</v>
      </c>
      <c r="C13" s="89">
        <v>230</v>
      </c>
      <c r="D13" s="90" t="s">
        <v>189</v>
      </c>
    </row>
    <row r="14" spans="1:4" ht="12.75">
      <c r="A14" s="88" t="s">
        <v>5</v>
      </c>
      <c r="B14" s="89">
        <v>66</v>
      </c>
      <c r="C14" s="89">
        <v>238</v>
      </c>
      <c r="D14" s="90" t="s">
        <v>189</v>
      </c>
    </row>
    <row r="15" spans="1:4" ht="12.75">
      <c r="A15" s="88" t="s">
        <v>34</v>
      </c>
      <c r="B15" s="89">
        <v>43</v>
      </c>
      <c r="C15" s="89">
        <v>211</v>
      </c>
      <c r="D15" s="90" t="s">
        <v>189</v>
      </c>
    </row>
    <row r="16" spans="1:4" ht="12.75">
      <c r="A16" s="88" t="s">
        <v>35</v>
      </c>
      <c r="B16" s="89">
        <v>47</v>
      </c>
      <c r="C16" s="89">
        <v>183</v>
      </c>
      <c r="D16" s="90" t="s">
        <v>189</v>
      </c>
    </row>
    <row r="17" spans="1:4" ht="12.75">
      <c r="A17" s="88" t="s">
        <v>185</v>
      </c>
      <c r="B17" s="89">
        <v>144</v>
      </c>
      <c r="C17" s="89">
        <v>237</v>
      </c>
      <c r="D17" s="90" t="s">
        <v>189</v>
      </c>
    </row>
    <row r="18" spans="1:4" ht="12.75">
      <c r="A18" s="88" t="s">
        <v>33</v>
      </c>
      <c r="B18" s="89">
        <v>46</v>
      </c>
      <c r="C18" s="89">
        <v>222</v>
      </c>
      <c r="D18" s="90" t="s">
        <v>189</v>
      </c>
    </row>
    <row r="19" spans="1:4" ht="12.75">
      <c r="A19" s="88" t="s">
        <v>27</v>
      </c>
      <c r="B19" s="89">
        <v>60</v>
      </c>
      <c r="C19" s="89">
        <v>205</v>
      </c>
      <c r="D19" s="90" t="s">
        <v>189</v>
      </c>
    </row>
    <row r="20" spans="1:4" ht="12.75">
      <c r="A20" s="88" t="s">
        <v>15</v>
      </c>
      <c r="B20" s="89">
        <v>97</v>
      </c>
      <c r="C20" s="89">
        <v>263</v>
      </c>
      <c r="D20" s="90" t="s">
        <v>189</v>
      </c>
    </row>
    <row r="21" spans="1:4" ht="12.75">
      <c r="A21" s="88" t="s">
        <v>3</v>
      </c>
      <c r="B21" s="89">
        <v>94</v>
      </c>
      <c r="C21" s="89">
        <v>225</v>
      </c>
      <c r="D21" s="90" t="s">
        <v>189</v>
      </c>
    </row>
    <row r="22" spans="1:4" ht="12.75">
      <c r="A22" s="88" t="s">
        <v>36</v>
      </c>
      <c r="B22" s="89">
        <v>45</v>
      </c>
      <c r="C22" s="89">
        <v>217</v>
      </c>
      <c r="D22" s="90" t="s">
        <v>189</v>
      </c>
    </row>
    <row r="23" spans="1:4" ht="12.75">
      <c r="A23" s="88" t="s">
        <v>28</v>
      </c>
      <c r="B23" s="89">
        <v>55</v>
      </c>
      <c r="C23" s="89">
        <v>204</v>
      </c>
      <c r="D23" s="90" t="s">
        <v>189</v>
      </c>
    </row>
    <row r="24" spans="1:4" ht="12.75">
      <c r="A24" s="88" t="s">
        <v>37</v>
      </c>
      <c r="B24" s="89">
        <v>40</v>
      </c>
      <c r="C24" s="89">
        <v>222</v>
      </c>
      <c r="D24" s="90" t="s">
        <v>189</v>
      </c>
    </row>
    <row r="25" spans="1:4" ht="12.75">
      <c r="A25" s="88" t="s">
        <v>29</v>
      </c>
      <c r="B25" s="89">
        <v>59</v>
      </c>
      <c r="C25" s="89">
        <v>180</v>
      </c>
      <c r="D25" s="90" t="s">
        <v>189</v>
      </c>
    </row>
    <row r="26" spans="1:4" ht="12.75">
      <c r="A26" s="88" t="s">
        <v>38</v>
      </c>
      <c r="B26" s="89">
        <v>50</v>
      </c>
      <c r="C26" s="89">
        <v>205</v>
      </c>
      <c r="D26" s="90" t="s">
        <v>189</v>
      </c>
    </row>
    <row r="27" spans="1:4" ht="12.75">
      <c r="A27" s="88" t="s">
        <v>19</v>
      </c>
      <c r="B27" s="89">
        <v>84</v>
      </c>
      <c r="C27" s="89">
        <v>244</v>
      </c>
      <c r="D27" s="90" t="s">
        <v>189</v>
      </c>
    </row>
    <row r="28" spans="1:4" ht="12.75">
      <c r="A28" s="88" t="s">
        <v>17</v>
      </c>
      <c r="B28" s="89">
        <v>95</v>
      </c>
      <c r="C28" s="89">
        <v>257</v>
      </c>
      <c r="D28" s="90" t="s">
        <v>189</v>
      </c>
    </row>
    <row r="29" spans="1:4" ht="12.75">
      <c r="A29" s="88" t="s">
        <v>24</v>
      </c>
      <c r="B29" s="89">
        <v>81</v>
      </c>
      <c r="C29" s="89">
        <v>276</v>
      </c>
      <c r="D29" s="90" t="s">
        <v>189</v>
      </c>
    </row>
    <row r="30" spans="1:4" ht="12.75">
      <c r="A30" s="88" t="s">
        <v>265</v>
      </c>
      <c r="B30" s="89">
        <v>40</v>
      </c>
      <c r="C30" s="89">
        <v>210</v>
      </c>
      <c r="D30" s="90" t="s">
        <v>189</v>
      </c>
    </row>
    <row r="31" spans="1:4" ht="12.75">
      <c r="A31" s="88" t="s">
        <v>22</v>
      </c>
      <c r="B31" s="89">
        <v>69</v>
      </c>
      <c r="C31" s="89">
        <v>245</v>
      </c>
      <c r="D31" s="90" t="s">
        <v>189</v>
      </c>
    </row>
    <row r="32" spans="1:4" ht="12.75">
      <c r="A32" s="88" t="s">
        <v>14</v>
      </c>
      <c r="B32" s="89">
        <v>40</v>
      </c>
      <c r="C32" s="89">
        <v>175</v>
      </c>
      <c r="D32" s="90" t="s">
        <v>189</v>
      </c>
    </row>
    <row r="33" spans="1:4" ht="12.75">
      <c r="A33" s="88" t="s">
        <v>16</v>
      </c>
      <c r="B33" s="89">
        <v>138</v>
      </c>
      <c r="C33" s="89">
        <v>220</v>
      </c>
      <c r="D33" s="90" t="s">
        <v>189</v>
      </c>
    </row>
    <row r="34" spans="1:4" ht="12.75">
      <c r="A34" s="88" t="s">
        <v>39</v>
      </c>
      <c r="B34" s="89">
        <v>40</v>
      </c>
      <c r="C34" s="89">
        <v>220</v>
      </c>
      <c r="D34" s="90" t="s">
        <v>189</v>
      </c>
    </row>
    <row r="35" spans="1:4" ht="12.75">
      <c r="A35" s="88" t="s">
        <v>10</v>
      </c>
      <c r="B35" s="89">
        <v>40</v>
      </c>
      <c r="C35" s="89">
        <v>125</v>
      </c>
      <c r="D35" s="90" t="s">
        <v>191</v>
      </c>
    </row>
    <row r="36" spans="1:4" ht="12.75">
      <c r="A36" s="88" t="s">
        <v>56</v>
      </c>
      <c r="B36" s="89">
        <v>40</v>
      </c>
      <c r="C36" s="89">
        <v>210</v>
      </c>
      <c r="D36" s="90" t="s">
        <v>191</v>
      </c>
    </row>
    <row r="37" spans="1:4" ht="12.75">
      <c r="A37" s="88" t="s">
        <v>57</v>
      </c>
      <c r="B37" s="89">
        <v>40</v>
      </c>
      <c r="C37" s="89">
        <v>170</v>
      </c>
      <c r="D37" s="90" t="s">
        <v>191</v>
      </c>
    </row>
    <row r="38" spans="1:4" ht="12.75">
      <c r="A38" s="88" t="s">
        <v>8</v>
      </c>
      <c r="B38" s="89">
        <v>40</v>
      </c>
      <c r="C38" s="89">
        <v>195</v>
      </c>
      <c r="D38" s="90" t="s">
        <v>191</v>
      </c>
    </row>
    <row r="39" spans="1:4" ht="12.75">
      <c r="A39" s="88" t="s">
        <v>58</v>
      </c>
      <c r="B39" s="89">
        <v>40</v>
      </c>
      <c r="C39" s="89">
        <v>280</v>
      </c>
      <c r="D39" s="90" t="s">
        <v>191</v>
      </c>
    </row>
    <row r="40" spans="1:4" ht="12.75">
      <c r="A40" s="88" t="s">
        <v>59</v>
      </c>
      <c r="B40" s="89">
        <v>40</v>
      </c>
      <c r="C40" s="89">
        <v>225</v>
      </c>
      <c r="D40" s="90" t="s">
        <v>191</v>
      </c>
    </row>
    <row r="41" spans="1:4" ht="12.75">
      <c r="A41" s="88" t="s">
        <v>60</v>
      </c>
      <c r="B41" s="89">
        <v>44</v>
      </c>
      <c r="C41" s="89">
        <v>285</v>
      </c>
      <c r="D41" s="90" t="s">
        <v>191</v>
      </c>
    </row>
    <row r="42" spans="1:4" ht="12.75">
      <c r="A42" s="88" t="s">
        <v>61</v>
      </c>
      <c r="B42" s="89">
        <v>40</v>
      </c>
      <c r="C42" s="89">
        <v>280</v>
      </c>
      <c r="D42" s="90" t="s">
        <v>191</v>
      </c>
    </row>
    <row r="43" spans="1:4" ht="12.75">
      <c r="A43" s="88" t="s">
        <v>7</v>
      </c>
      <c r="B43" s="89">
        <v>90</v>
      </c>
      <c r="C43" s="89">
        <v>210</v>
      </c>
      <c r="D43" s="90" t="s">
        <v>191</v>
      </c>
    </row>
    <row r="44" spans="1:4" ht="12.75">
      <c r="A44" s="88" t="s">
        <v>236</v>
      </c>
      <c r="B44" s="89">
        <v>40</v>
      </c>
      <c r="C44" s="89">
        <v>270</v>
      </c>
      <c r="D44" s="90" t="s">
        <v>191</v>
      </c>
    </row>
    <row r="45" spans="1:4" ht="12.75">
      <c r="A45" s="88" t="s">
        <v>9</v>
      </c>
      <c r="B45" s="89">
        <v>40</v>
      </c>
      <c r="C45" s="89">
        <v>190</v>
      </c>
      <c r="D45" s="90" t="s">
        <v>191</v>
      </c>
    </row>
    <row r="46" spans="1:4" ht="12.75">
      <c r="A46" s="88" t="s">
        <v>50</v>
      </c>
      <c r="B46" s="89">
        <v>43</v>
      </c>
      <c r="C46" s="89">
        <v>275</v>
      </c>
      <c r="D46" s="90" t="s">
        <v>191</v>
      </c>
    </row>
    <row r="47" spans="1:4" ht="12.75">
      <c r="A47" s="88" t="s">
        <v>62</v>
      </c>
      <c r="B47" s="89">
        <v>40</v>
      </c>
      <c r="C47" s="89">
        <v>190</v>
      </c>
      <c r="D47" s="90" t="s">
        <v>191</v>
      </c>
    </row>
    <row r="48" spans="1:4" ht="12.75">
      <c r="A48" s="88" t="s">
        <v>63</v>
      </c>
      <c r="B48" s="89">
        <v>41</v>
      </c>
      <c r="C48" s="89">
        <v>215</v>
      </c>
      <c r="D48" s="90" t="s">
        <v>191</v>
      </c>
    </row>
    <row r="49" spans="1:4" ht="12.75">
      <c r="A49" s="88" t="s">
        <v>65</v>
      </c>
      <c r="B49" s="89">
        <v>40</v>
      </c>
      <c r="C49" s="89">
        <v>225</v>
      </c>
      <c r="D49" s="90" t="s">
        <v>191</v>
      </c>
    </row>
    <row r="50" spans="1:4" ht="12.75">
      <c r="A50" s="88" t="s">
        <v>66</v>
      </c>
      <c r="B50" s="89">
        <v>40</v>
      </c>
      <c r="C50" s="89">
        <v>185</v>
      </c>
      <c r="D50" s="90" t="s">
        <v>191</v>
      </c>
    </row>
    <row r="51" spans="1:4" ht="12.75">
      <c r="A51" s="88" t="s">
        <v>67</v>
      </c>
      <c r="B51" s="89">
        <v>40</v>
      </c>
      <c r="C51" s="89">
        <v>150</v>
      </c>
      <c r="D51" s="90" t="s">
        <v>191</v>
      </c>
    </row>
    <row r="52" spans="1:4" ht="12.75">
      <c r="A52" s="88" t="s">
        <v>68</v>
      </c>
      <c r="B52" s="89">
        <v>40</v>
      </c>
      <c r="C52" s="89">
        <v>180</v>
      </c>
      <c r="D52" s="90" t="s">
        <v>191</v>
      </c>
    </row>
    <row r="53" spans="1:4" ht="12.75">
      <c r="A53" s="88" t="s">
        <v>69</v>
      </c>
      <c r="B53" s="89">
        <v>40</v>
      </c>
      <c r="C53" s="89">
        <v>150</v>
      </c>
      <c r="D53" s="90" t="s">
        <v>191</v>
      </c>
    </row>
    <row r="54" spans="1:4" ht="12.75">
      <c r="A54" s="88" t="s">
        <v>70</v>
      </c>
      <c r="B54" s="89">
        <v>40</v>
      </c>
      <c r="C54" s="89">
        <v>200</v>
      </c>
      <c r="D54" s="90" t="s">
        <v>191</v>
      </c>
    </row>
    <row r="55" spans="1:4" ht="12.75">
      <c r="A55" s="88" t="s">
        <v>71</v>
      </c>
      <c r="B55" s="89">
        <v>40</v>
      </c>
      <c r="C55" s="89">
        <v>185</v>
      </c>
      <c r="D55" s="90" t="s">
        <v>191</v>
      </c>
    </row>
    <row r="56" spans="1:4" ht="12.75">
      <c r="A56" s="88" t="s">
        <v>72</v>
      </c>
      <c r="B56" s="89">
        <v>40</v>
      </c>
      <c r="C56" s="89">
        <v>245</v>
      </c>
      <c r="D56" s="90" t="s">
        <v>191</v>
      </c>
    </row>
    <row r="57" spans="1:4" ht="12.75">
      <c r="A57" s="88" t="s">
        <v>46</v>
      </c>
      <c r="B57" s="89">
        <v>115</v>
      </c>
      <c r="C57" s="89">
        <v>225</v>
      </c>
      <c r="D57" s="90" t="s">
        <v>191</v>
      </c>
    </row>
    <row r="58" spans="1:4" ht="12.75">
      <c r="A58" s="88" t="s">
        <v>73</v>
      </c>
      <c r="B58" s="89">
        <v>40</v>
      </c>
      <c r="C58" s="89">
        <v>145</v>
      </c>
      <c r="D58" s="90" t="s">
        <v>191</v>
      </c>
    </row>
    <row r="59" spans="1:4" ht="12.75">
      <c r="A59" s="88" t="s">
        <v>74</v>
      </c>
      <c r="B59" s="89">
        <v>40</v>
      </c>
      <c r="C59" s="89">
        <v>165</v>
      </c>
      <c r="D59" s="90" t="s">
        <v>191</v>
      </c>
    </row>
    <row r="60" spans="1:4" ht="12.75">
      <c r="A60" s="88" t="s">
        <v>75</v>
      </c>
      <c r="B60" s="89">
        <v>40</v>
      </c>
      <c r="C60" s="89">
        <v>165</v>
      </c>
      <c r="D60" s="90" t="s">
        <v>191</v>
      </c>
    </row>
    <row r="61" spans="1:4" ht="12.75">
      <c r="A61" s="88" t="s">
        <v>76</v>
      </c>
      <c r="B61" s="89">
        <v>40</v>
      </c>
      <c r="C61" s="89">
        <v>160</v>
      </c>
      <c r="D61" s="90" t="s">
        <v>191</v>
      </c>
    </row>
    <row r="62" spans="1:4" ht="12.75">
      <c r="A62" s="88" t="s">
        <v>40</v>
      </c>
      <c r="B62" s="89">
        <v>89</v>
      </c>
      <c r="C62" s="89">
        <v>230</v>
      </c>
      <c r="D62" s="90" t="s">
        <v>191</v>
      </c>
    </row>
    <row r="63" spans="1:4" ht="12.75">
      <c r="A63" s="88" t="s">
        <v>77</v>
      </c>
      <c r="B63" s="89">
        <v>40</v>
      </c>
      <c r="C63" s="89">
        <v>125</v>
      </c>
      <c r="D63" s="90" t="s">
        <v>191</v>
      </c>
    </row>
    <row r="64" spans="1:4" ht="12.75">
      <c r="A64" s="88" t="s">
        <v>78</v>
      </c>
      <c r="B64" s="89">
        <v>40</v>
      </c>
      <c r="C64" s="89">
        <v>140</v>
      </c>
      <c r="D64" s="90" t="s">
        <v>191</v>
      </c>
    </row>
    <row r="65" spans="1:4" ht="12.75">
      <c r="A65" s="88" t="s">
        <v>79</v>
      </c>
      <c r="B65" s="89">
        <v>40</v>
      </c>
      <c r="C65" s="89">
        <v>210</v>
      </c>
      <c r="D65" s="90" t="s">
        <v>191</v>
      </c>
    </row>
    <row r="66" spans="1:4" ht="12.75">
      <c r="A66" s="88" t="s">
        <v>64</v>
      </c>
      <c r="B66" s="89">
        <v>40</v>
      </c>
      <c r="C66" s="89">
        <v>245</v>
      </c>
      <c r="D66" s="90" t="s">
        <v>191</v>
      </c>
    </row>
    <row r="67" spans="1:4" ht="12.75">
      <c r="A67" s="88" t="s">
        <v>80</v>
      </c>
      <c r="B67" s="89">
        <v>40</v>
      </c>
      <c r="C67" s="89">
        <v>210</v>
      </c>
      <c r="D67" s="90" t="s">
        <v>191</v>
      </c>
    </row>
    <row r="68" spans="1:4" ht="12.75">
      <c r="A68" s="88" t="s">
        <v>81</v>
      </c>
      <c r="B68" s="89">
        <v>40</v>
      </c>
      <c r="C68" s="89">
        <v>170</v>
      </c>
      <c r="D68" s="90" t="s">
        <v>191</v>
      </c>
    </row>
    <row r="69" spans="1:4" ht="12.75">
      <c r="A69" s="88" t="s">
        <v>82</v>
      </c>
      <c r="B69" s="89">
        <v>40</v>
      </c>
      <c r="C69" s="89">
        <v>135</v>
      </c>
      <c r="D69" s="90" t="s">
        <v>191</v>
      </c>
    </row>
    <row r="70" spans="1:4" ht="12.75">
      <c r="A70" s="88" t="s">
        <v>237</v>
      </c>
      <c r="B70" s="89">
        <v>40</v>
      </c>
      <c r="C70" s="89">
        <v>185</v>
      </c>
      <c r="D70" s="90" t="s">
        <v>191</v>
      </c>
    </row>
    <row r="71" spans="1:4" ht="12.75">
      <c r="A71" s="88" t="s">
        <v>190</v>
      </c>
      <c r="B71" s="89">
        <v>40</v>
      </c>
      <c r="C71" s="89">
        <v>245</v>
      </c>
      <c r="D71" s="90" t="s">
        <v>191</v>
      </c>
    </row>
    <row r="72" spans="1:4" ht="12.75">
      <c r="A72" s="88" t="s">
        <v>83</v>
      </c>
      <c r="B72" s="89">
        <v>40</v>
      </c>
      <c r="C72" s="89">
        <v>185</v>
      </c>
      <c r="D72" s="90" t="s">
        <v>191</v>
      </c>
    </row>
    <row r="73" spans="1:4" ht="12.75">
      <c r="A73" s="88" t="s">
        <v>84</v>
      </c>
      <c r="B73" s="89">
        <v>40</v>
      </c>
      <c r="C73" s="89">
        <v>190</v>
      </c>
      <c r="D73" s="90" t="s">
        <v>191</v>
      </c>
    </row>
    <row r="74" spans="1:4" ht="12.75">
      <c r="A74" s="88" t="s">
        <v>85</v>
      </c>
      <c r="B74" s="89">
        <v>40</v>
      </c>
      <c r="C74" s="89">
        <v>225</v>
      </c>
      <c r="D74" s="90" t="s">
        <v>191</v>
      </c>
    </row>
    <row r="75" spans="1:4" ht="12.75">
      <c r="A75" s="88" t="s">
        <v>238</v>
      </c>
      <c r="B75" s="89">
        <v>40</v>
      </c>
      <c r="C75" s="89">
        <v>235</v>
      </c>
      <c r="D75" s="90" t="s">
        <v>191</v>
      </c>
    </row>
    <row r="76" spans="1:4" ht="12.75">
      <c r="A76" s="88" t="s">
        <v>86</v>
      </c>
      <c r="B76" s="89">
        <v>40</v>
      </c>
      <c r="C76" s="89">
        <v>215</v>
      </c>
      <c r="D76" s="90" t="s">
        <v>191</v>
      </c>
    </row>
    <row r="77" spans="1:4" ht="12.75">
      <c r="A77" s="88" t="s">
        <v>87</v>
      </c>
      <c r="B77" s="89">
        <v>40</v>
      </c>
      <c r="C77" s="89">
        <v>230</v>
      </c>
      <c r="D77" s="90" t="s">
        <v>191</v>
      </c>
    </row>
    <row r="78" spans="1:4" ht="12.75">
      <c r="A78" s="88" t="s">
        <v>88</v>
      </c>
      <c r="B78" s="89">
        <v>40</v>
      </c>
      <c r="C78" s="89">
        <v>190</v>
      </c>
      <c r="D78" s="90" t="s">
        <v>191</v>
      </c>
    </row>
    <row r="79" spans="1:4" ht="12.75">
      <c r="A79" s="88" t="s">
        <v>89</v>
      </c>
      <c r="B79" s="89">
        <v>40</v>
      </c>
      <c r="C79" s="89">
        <v>205</v>
      </c>
      <c r="D79" s="90" t="s">
        <v>191</v>
      </c>
    </row>
    <row r="80" spans="1:4" ht="12.75">
      <c r="A80" s="88" t="s">
        <v>90</v>
      </c>
      <c r="B80" s="89">
        <v>40</v>
      </c>
      <c r="C80" s="89">
        <v>180</v>
      </c>
      <c r="D80" s="90" t="s">
        <v>191</v>
      </c>
    </row>
    <row r="81" spans="1:4" ht="12.75">
      <c r="A81" s="88" t="s">
        <v>51</v>
      </c>
      <c r="B81" s="89">
        <v>57</v>
      </c>
      <c r="C81" s="89">
        <v>145</v>
      </c>
      <c r="D81" s="90" t="s">
        <v>191</v>
      </c>
    </row>
    <row r="82" spans="1:4" ht="12.75">
      <c r="A82" s="88" t="s">
        <v>91</v>
      </c>
      <c r="B82" s="89">
        <v>40</v>
      </c>
      <c r="C82" s="89">
        <v>130</v>
      </c>
      <c r="D82" s="90" t="s">
        <v>191</v>
      </c>
    </row>
    <row r="83" spans="1:4" ht="12.75">
      <c r="A83" s="88" t="s">
        <v>92</v>
      </c>
      <c r="B83" s="89">
        <v>40</v>
      </c>
      <c r="C83" s="89">
        <v>195</v>
      </c>
      <c r="D83" s="90" t="s">
        <v>191</v>
      </c>
    </row>
    <row r="84" spans="1:4" ht="12.75">
      <c r="A84" s="88" t="s">
        <v>239</v>
      </c>
      <c r="B84" s="89">
        <v>40</v>
      </c>
      <c r="C84" s="89">
        <v>170</v>
      </c>
      <c r="D84" s="90" t="s">
        <v>191</v>
      </c>
    </row>
    <row r="85" spans="1:4" ht="12.75">
      <c r="A85" s="88" t="s">
        <v>93</v>
      </c>
      <c r="B85" s="89">
        <v>40</v>
      </c>
      <c r="C85" s="89">
        <v>190</v>
      </c>
      <c r="D85" s="90" t="s">
        <v>191</v>
      </c>
    </row>
    <row r="86" spans="1:4" ht="12.75">
      <c r="A86" s="88" t="s">
        <v>94</v>
      </c>
      <c r="B86" s="89">
        <v>40</v>
      </c>
      <c r="C86" s="89">
        <v>170</v>
      </c>
      <c r="D86" s="90" t="s">
        <v>191</v>
      </c>
    </row>
    <row r="87" spans="1:4" ht="12.75">
      <c r="A87" s="88" t="s">
        <v>95</v>
      </c>
      <c r="B87" s="89">
        <v>40</v>
      </c>
      <c r="C87" s="89">
        <v>295</v>
      </c>
      <c r="D87" s="90" t="s">
        <v>191</v>
      </c>
    </row>
    <row r="88" spans="1:4" ht="12.75">
      <c r="A88" s="88" t="s">
        <v>96</v>
      </c>
      <c r="B88" s="89">
        <v>40</v>
      </c>
      <c r="C88" s="89">
        <v>210</v>
      </c>
      <c r="D88" s="90" t="s">
        <v>191</v>
      </c>
    </row>
    <row r="89" spans="1:4" ht="12.75">
      <c r="A89" s="88" t="s">
        <v>97</v>
      </c>
      <c r="B89" s="89">
        <v>40</v>
      </c>
      <c r="C89" s="89">
        <v>215</v>
      </c>
      <c r="D89" s="90" t="s">
        <v>191</v>
      </c>
    </row>
    <row r="90" spans="1:4" ht="12.75">
      <c r="A90" s="88" t="s">
        <v>98</v>
      </c>
      <c r="B90" s="89">
        <v>40</v>
      </c>
      <c r="C90" s="89">
        <v>175</v>
      </c>
      <c r="D90" s="90" t="s">
        <v>191</v>
      </c>
    </row>
    <row r="91" spans="1:4" ht="12.75">
      <c r="A91" s="88" t="s">
        <v>235</v>
      </c>
      <c r="B91" s="89">
        <v>40</v>
      </c>
      <c r="C91" s="89">
        <v>185</v>
      </c>
      <c r="D91" s="90" t="s">
        <v>191</v>
      </c>
    </row>
    <row r="92" spans="1:4" ht="12.75">
      <c r="A92" s="88" t="s">
        <v>99</v>
      </c>
      <c r="B92" s="89">
        <v>40</v>
      </c>
      <c r="C92" s="89">
        <v>140</v>
      </c>
      <c r="D92" s="90" t="s">
        <v>191</v>
      </c>
    </row>
    <row r="93" spans="1:4" ht="12.75">
      <c r="A93" s="88" t="s">
        <v>100</v>
      </c>
      <c r="B93" s="89">
        <v>40</v>
      </c>
      <c r="C93" s="89">
        <v>210</v>
      </c>
      <c r="D93" s="90" t="s">
        <v>191</v>
      </c>
    </row>
    <row r="94" spans="1:4" ht="12.75">
      <c r="A94" s="88" t="s">
        <v>101</v>
      </c>
      <c r="B94" s="89">
        <v>40</v>
      </c>
      <c r="C94" s="89">
        <v>190</v>
      </c>
      <c r="D94" s="90" t="s">
        <v>191</v>
      </c>
    </row>
    <row r="95" spans="1:4" ht="12.75">
      <c r="A95" s="88" t="s">
        <v>102</v>
      </c>
      <c r="B95" s="89">
        <v>40</v>
      </c>
      <c r="C95" s="89">
        <v>175</v>
      </c>
      <c r="D95" s="90" t="s">
        <v>191</v>
      </c>
    </row>
    <row r="96" spans="1:4" ht="12.75">
      <c r="A96" s="88" t="s">
        <v>52</v>
      </c>
      <c r="B96" s="89">
        <v>117</v>
      </c>
      <c r="C96" s="89">
        <v>265</v>
      </c>
      <c r="D96" s="90" t="s">
        <v>191</v>
      </c>
    </row>
    <row r="97" spans="1:4" ht="12.75">
      <c r="A97" s="88" t="s">
        <v>103</v>
      </c>
      <c r="B97" s="89">
        <v>40</v>
      </c>
      <c r="C97" s="89">
        <v>245</v>
      </c>
      <c r="D97" s="90" t="s">
        <v>191</v>
      </c>
    </row>
    <row r="98" spans="1:4" ht="12.75">
      <c r="A98" s="88" t="s">
        <v>104</v>
      </c>
      <c r="B98" s="89">
        <v>40</v>
      </c>
      <c r="C98" s="89">
        <v>195</v>
      </c>
      <c r="D98" s="90" t="s">
        <v>191</v>
      </c>
    </row>
    <row r="99" spans="1:4" ht="12.75">
      <c r="A99" s="88" t="s">
        <v>105</v>
      </c>
      <c r="B99" s="89">
        <v>40</v>
      </c>
      <c r="C99" s="89">
        <v>200</v>
      </c>
      <c r="D99" s="90" t="s">
        <v>191</v>
      </c>
    </row>
    <row r="100" spans="1:4" ht="12.75">
      <c r="A100" s="88" t="s">
        <v>240</v>
      </c>
      <c r="B100" s="89">
        <v>40</v>
      </c>
      <c r="C100" s="89">
        <v>145</v>
      </c>
      <c r="D100" s="90" t="s">
        <v>191</v>
      </c>
    </row>
    <row r="101" spans="1:4" ht="12.75">
      <c r="A101" s="88" t="s">
        <v>53</v>
      </c>
      <c r="B101" s="89">
        <v>63</v>
      </c>
      <c r="C101" s="89">
        <v>315</v>
      </c>
      <c r="D101" s="90" t="s">
        <v>191</v>
      </c>
    </row>
    <row r="102" spans="1:4" ht="12.75">
      <c r="A102" s="88" t="s">
        <v>254</v>
      </c>
      <c r="B102" s="89">
        <v>40</v>
      </c>
      <c r="C102" s="89">
        <v>190</v>
      </c>
      <c r="D102" s="90" t="s">
        <v>191</v>
      </c>
    </row>
    <row r="103" spans="1:4" ht="12.75">
      <c r="A103" s="88" t="s">
        <v>106</v>
      </c>
      <c r="B103" s="89">
        <v>40</v>
      </c>
      <c r="C103" s="89">
        <v>230</v>
      </c>
      <c r="D103" s="90" t="s">
        <v>191</v>
      </c>
    </row>
    <row r="104" spans="1:4" ht="12.75">
      <c r="A104" s="88" t="s">
        <v>181</v>
      </c>
      <c r="B104" s="89">
        <v>78</v>
      </c>
      <c r="C104" s="89">
        <v>405</v>
      </c>
      <c r="D104" s="90" t="s">
        <v>191</v>
      </c>
    </row>
    <row r="105" spans="1:4" ht="12.75">
      <c r="A105" s="88" t="s">
        <v>107</v>
      </c>
      <c r="B105" s="89">
        <v>40</v>
      </c>
      <c r="C105" s="89">
        <v>195</v>
      </c>
      <c r="D105" s="90" t="s">
        <v>191</v>
      </c>
    </row>
    <row r="106" spans="1:4" ht="12.75">
      <c r="A106" s="88" t="s">
        <v>108</v>
      </c>
      <c r="B106" s="89">
        <v>40</v>
      </c>
      <c r="C106" s="89">
        <v>245</v>
      </c>
      <c r="D106" s="90" t="s">
        <v>191</v>
      </c>
    </row>
    <row r="107" spans="1:4" ht="12.75">
      <c r="A107" s="88" t="s">
        <v>109</v>
      </c>
      <c r="B107" s="89">
        <v>40</v>
      </c>
      <c r="C107" s="89">
        <v>225</v>
      </c>
      <c r="D107" s="90" t="s">
        <v>191</v>
      </c>
    </row>
    <row r="108" spans="1:4" ht="12.75">
      <c r="A108" s="88" t="s">
        <v>110</v>
      </c>
      <c r="B108" s="89">
        <v>40</v>
      </c>
      <c r="C108" s="89">
        <v>205</v>
      </c>
      <c r="D108" s="90" t="s">
        <v>191</v>
      </c>
    </row>
    <row r="109" spans="1:4" ht="12.75">
      <c r="A109" s="88" t="s">
        <v>203</v>
      </c>
      <c r="B109" s="89">
        <v>40</v>
      </c>
      <c r="C109" s="89">
        <v>230</v>
      </c>
      <c r="D109" s="90" t="s">
        <v>191</v>
      </c>
    </row>
    <row r="110" spans="1:4" ht="12.75">
      <c r="A110" s="88" t="s">
        <v>186</v>
      </c>
      <c r="B110" s="89">
        <v>67</v>
      </c>
      <c r="C110" s="89">
        <v>300</v>
      </c>
      <c r="D110" s="90" t="s">
        <v>191</v>
      </c>
    </row>
    <row r="111" spans="1:4" ht="12.75">
      <c r="A111" s="88" t="s">
        <v>204</v>
      </c>
      <c r="B111" s="89">
        <v>40</v>
      </c>
      <c r="C111" s="89">
        <v>220</v>
      </c>
      <c r="D111" s="90" t="s">
        <v>191</v>
      </c>
    </row>
    <row r="112" spans="1:4" ht="12.75">
      <c r="A112" s="88" t="s">
        <v>41</v>
      </c>
      <c r="B112" s="89">
        <v>110</v>
      </c>
      <c r="C112" s="89">
        <v>280</v>
      </c>
      <c r="D112" s="90" t="s">
        <v>191</v>
      </c>
    </row>
    <row r="113" spans="1:4" ht="12.75">
      <c r="A113" s="88" t="s">
        <v>111</v>
      </c>
      <c r="B113" s="89">
        <v>40</v>
      </c>
      <c r="C113" s="89">
        <v>255</v>
      </c>
      <c r="D113" s="90" t="s">
        <v>191</v>
      </c>
    </row>
    <row r="114" spans="1:4" ht="12.75">
      <c r="A114" s="88" t="s">
        <v>112</v>
      </c>
      <c r="B114" s="89">
        <v>40</v>
      </c>
      <c r="C114" s="89">
        <v>195</v>
      </c>
      <c r="D114" s="90" t="s">
        <v>191</v>
      </c>
    </row>
    <row r="115" spans="1:4" ht="12.75">
      <c r="A115" s="88" t="s">
        <v>113</v>
      </c>
      <c r="B115" s="89">
        <v>40</v>
      </c>
      <c r="C115" s="89">
        <v>260</v>
      </c>
      <c r="D115" s="90" t="s">
        <v>191</v>
      </c>
    </row>
    <row r="116" spans="1:4" ht="12.75">
      <c r="A116" s="88" t="s">
        <v>114</v>
      </c>
      <c r="B116" s="89">
        <v>40</v>
      </c>
      <c r="C116" s="89">
        <v>150</v>
      </c>
      <c r="D116" s="90" t="s">
        <v>191</v>
      </c>
    </row>
    <row r="117" spans="1:4" ht="12.75">
      <c r="A117" s="88" t="s">
        <v>115</v>
      </c>
      <c r="B117" s="89">
        <v>40</v>
      </c>
      <c r="C117" s="89">
        <v>235</v>
      </c>
      <c r="D117" s="90" t="s">
        <v>191</v>
      </c>
    </row>
    <row r="118" spans="1:4" ht="12.75">
      <c r="A118" s="88" t="s">
        <v>116</v>
      </c>
      <c r="B118" s="89">
        <v>40</v>
      </c>
      <c r="C118" s="89">
        <v>225</v>
      </c>
      <c r="D118" s="90" t="s">
        <v>191</v>
      </c>
    </row>
    <row r="119" spans="1:4" ht="12.75">
      <c r="A119" s="88" t="s">
        <v>42</v>
      </c>
      <c r="B119" s="89">
        <v>154</v>
      </c>
      <c r="C119" s="89">
        <v>150</v>
      </c>
      <c r="D119" s="90" t="s">
        <v>191</v>
      </c>
    </row>
    <row r="120" spans="1:4" ht="12.75">
      <c r="A120" s="88" t="s">
        <v>117</v>
      </c>
      <c r="B120" s="89">
        <v>40</v>
      </c>
      <c r="C120" s="89">
        <v>155</v>
      </c>
      <c r="D120" s="90" t="s">
        <v>191</v>
      </c>
    </row>
    <row r="121" spans="1:4" ht="12.75">
      <c r="A121" s="88" t="s">
        <v>118</v>
      </c>
      <c r="B121" s="89">
        <v>40</v>
      </c>
      <c r="C121" s="89">
        <v>215</v>
      </c>
      <c r="D121" s="90" t="s">
        <v>191</v>
      </c>
    </row>
    <row r="122" spans="1:4" ht="12.75">
      <c r="A122" s="88" t="s">
        <v>119</v>
      </c>
      <c r="B122" s="89">
        <v>40</v>
      </c>
      <c r="C122" s="89">
        <v>250</v>
      </c>
      <c r="D122" s="90" t="s">
        <v>191</v>
      </c>
    </row>
    <row r="123" spans="1:4" ht="12.75">
      <c r="A123" s="88" t="s">
        <v>120</v>
      </c>
      <c r="B123" s="89">
        <v>40</v>
      </c>
      <c r="C123" s="89">
        <v>185</v>
      </c>
      <c r="D123" s="90" t="s">
        <v>191</v>
      </c>
    </row>
    <row r="124" spans="1:4" ht="12.75">
      <c r="A124" s="88" t="s">
        <v>121</v>
      </c>
      <c r="B124" s="89">
        <v>40</v>
      </c>
      <c r="C124" s="89">
        <v>155</v>
      </c>
      <c r="D124" s="90" t="s">
        <v>191</v>
      </c>
    </row>
    <row r="125" spans="1:4" ht="12.75">
      <c r="A125" s="88" t="s">
        <v>122</v>
      </c>
      <c r="B125" s="89">
        <v>40</v>
      </c>
      <c r="C125" s="89">
        <v>185</v>
      </c>
      <c r="D125" s="90" t="s">
        <v>191</v>
      </c>
    </row>
    <row r="126" spans="1:4" ht="12.75">
      <c r="A126" s="88" t="s">
        <v>123</v>
      </c>
      <c r="B126" s="89">
        <v>40</v>
      </c>
      <c r="C126" s="89">
        <v>125</v>
      </c>
      <c r="D126" s="90" t="s">
        <v>191</v>
      </c>
    </row>
    <row r="127" spans="1:4" ht="12.75">
      <c r="A127" s="88" t="s">
        <v>124</v>
      </c>
      <c r="B127" s="89">
        <v>40</v>
      </c>
      <c r="C127" s="89">
        <v>200</v>
      </c>
      <c r="D127" s="90" t="s">
        <v>191</v>
      </c>
    </row>
    <row r="128" spans="1:4" ht="12.75">
      <c r="A128" s="88" t="s">
        <v>125</v>
      </c>
      <c r="B128" s="89">
        <v>40</v>
      </c>
      <c r="C128" s="89">
        <v>255</v>
      </c>
      <c r="D128" s="90" t="s">
        <v>191</v>
      </c>
    </row>
    <row r="129" spans="1:4" ht="12.75">
      <c r="A129" s="88" t="s">
        <v>126</v>
      </c>
      <c r="B129" s="89">
        <v>40</v>
      </c>
      <c r="C129" s="89">
        <v>190</v>
      </c>
      <c r="D129" s="90" t="s">
        <v>191</v>
      </c>
    </row>
    <row r="130" spans="1:4" ht="12.75">
      <c r="A130" s="88" t="s">
        <v>127</v>
      </c>
      <c r="B130" s="89">
        <v>40</v>
      </c>
      <c r="C130" s="89">
        <v>250</v>
      </c>
      <c r="D130" s="90" t="s">
        <v>191</v>
      </c>
    </row>
    <row r="131" spans="1:4" ht="12.75">
      <c r="A131" s="88" t="s">
        <v>43</v>
      </c>
      <c r="B131" s="89">
        <v>40</v>
      </c>
      <c r="C131" s="89">
        <v>170</v>
      </c>
      <c r="D131" s="90" t="s">
        <v>191</v>
      </c>
    </row>
    <row r="132" spans="1:4" ht="12.75">
      <c r="A132" s="88" t="s">
        <v>128</v>
      </c>
      <c r="B132" s="89">
        <v>40</v>
      </c>
      <c r="C132" s="89">
        <v>160</v>
      </c>
      <c r="D132" s="90" t="s">
        <v>191</v>
      </c>
    </row>
    <row r="133" spans="1:4" ht="12.75">
      <c r="A133" s="88" t="s">
        <v>129</v>
      </c>
      <c r="B133" s="89">
        <v>40</v>
      </c>
      <c r="C133" s="89">
        <v>220</v>
      </c>
      <c r="D133" s="90" t="s">
        <v>191</v>
      </c>
    </row>
    <row r="134" spans="1:4" ht="12.75">
      <c r="A134" s="88" t="s">
        <v>130</v>
      </c>
      <c r="B134" s="89">
        <v>40</v>
      </c>
      <c r="C134" s="89">
        <v>205</v>
      </c>
      <c r="D134" s="90" t="s">
        <v>191</v>
      </c>
    </row>
    <row r="135" spans="1:4" ht="12.75">
      <c r="A135" s="88" t="s">
        <v>241</v>
      </c>
      <c r="B135" s="89">
        <v>40</v>
      </c>
      <c r="C135" s="89">
        <v>200</v>
      </c>
      <c r="D135" s="90" t="s">
        <v>191</v>
      </c>
    </row>
    <row r="136" spans="1:4" ht="12.75">
      <c r="A136" s="88" t="s">
        <v>131</v>
      </c>
      <c r="B136" s="89">
        <v>40</v>
      </c>
      <c r="C136" s="89">
        <v>125</v>
      </c>
      <c r="D136" s="90" t="s">
        <v>191</v>
      </c>
    </row>
    <row r="137" spans="1:4" ht="12.75">
      <c r="A137" s="88" t="s">
        <v>132</v>
      </c>
      <c r="B137" s="89">
        <v>40</v>
      </c>
      <c r="C137" s="89">
        <v>135</v>
      </c>
      <c r="D137" s="90" t="s">
        <v>191</v>
      </c>
    </row>
    <row r="138" spans="1:4" ht="12.75">
      <c r="A138" s="88" t="s">
        <v>133</v>
      </c>
      <c r="B138" s="89">
        <v>40</v>
      </c>
      <c r="C138" s="89">
        <v>185</v>
      </c>
      <c r="D138" s="90" t="s">
        <v>191</v>
      </c>
    </row>
    <row r="139" spans="1:4" ht="12.75">
      <c r="A139" s="88" t="s">
        <v>134</v>
      </c>
      <c r="B139" s="89">
        <v>40</v>
      </c>
      <c r="C139" s="89">
        <v>185</v>
      </c>
      <c r="D139" s="90" t="s">
        <v>191</v>
      </c>
    </row>
    <row r="140" spans="1:4" ht="12.75">
      <c r="A140" s="88" t="s">
        <v>187</v>
      </c>
      <c r="B140" s="89">
        <v>67</v>
      </c>
      <c r="C140" s="89">
        <v>185</v>
      </c>
      <c r="D140" s="90" t="s">
        <v>191</v>
      </c>
    </row>
    <row r="141" spans="1:4" ht="12.75">
      <c r="A141" s="88" t="s">
        <v>135</v>
      </c>
      <c r="B141" s="89">
        <v>40</v>
      </c>
      <c r="C141" s="89">
        <v>185</v>
      </c>
      <c r="D141" s="90" t="s">
        <v>191</v>
      </c>
    </row>
    <row r="142" spans="1:4" ht="12.75">
      <c r="A142" s="88" t="s">
        <v>136</v>
      </c>
      <c r="B142" s="89">
        <v>40</v>
      </c>
      <c r="C142" s="89">
        <v>125</v>
      </c>
      <c r="D142" s="90" t="s">
        <v>191</v>
      </c>
    </row>
    <row r="143" spans="1:4" ht="12.75">
      <c r="A143" s="88" t="s">
        <v>137</v>
      </c>
      <c r="B143" s="89">
        <v>40</v>
      </c>
      <c r="C143" s="89">
        <v>235</v>
      </c>
      <c r="D143" s="90" t="s">
        <v>191</v>
      </c>
    </row>
    <row r="144" spans="1:4" ht="12.75">
      <c r="A144" s="88" t="s">
        <v>138</v>
      </c>
      <c r="B144" s="89">
        <v>40</v>
      </c>
      <c r="C144" s="89">
        <v>185</v>
      </c>
      <c r="D144" s="90" t="s">
        <v>191</v>
      </c>
    </row>
    <row r="145" spans="1:4" ht="12.75">
      <c r="A145" s="88" t="s">
        <v>54</v>
      </c>
      <c r="B145" s="89">
        <v>57</v>
      </c>
      <c r="C145" s="89">
        <v>205</v>
      </c>
      <c r="D145" s="90" t="s">
        <v>191</v>
      </c>
    </row>
    <row r="146" spans="1:4" ht="12.75">
      <c r="A146" s="88" t="s">
        <v>139</v>
      </c>
      <c r="B146" s="89">
        <v>40</v>
      </c>
      <c r="C146" s="89">
        <v>180</v>
      </c>
      <c r="D146" s="90" t="s">
        <v>191</v>
      </c>
    </row>
    <row r="147" spans="1:4" ht="12.75">
      <c r="A147" s="88" t="s">
        <v>140</v>
      </c>
      <c r="B147" s="89">
        <v>40</v>
      </c>
      <c r="C147" s="89">
        <v>185</v>
      </c>
      <c r="D147" s="90" t="s">
        <v>191</v>
      </c>
    </row>
    <row r="148" spans="1:4" ht="12.75">
      <c r="A148" s="88" t="s">
        <v>141</v>
      </c>
      <c r="B148" s="89">
        <v>40</v>
      </c>
      <c r="C148" s="89">
        <v>170</v>
      </c>
      <c r="D148" s="90" t="s">
        <v>191</v>
      </c>
    </row>
    <row r="149" spans="1:4" ht="12.75">
      <c r="A149" s="88" t="s">
        <v>142</v>
      </c>
      <c r="B149" s="89">
        <v>40</v>
      </c>
      <c r="C149" s="89">
        <v>210</v>
      </c>
      <c r="D149" s="90" t="s">
        <v>191</v>
      </c>
    </row>
    <row r="150" spans="1:4" ht="12.75">
      <c r="A150" s="88" t="s">
        <v>11</v>
      </c>
      <c r="B150" s="89">
        <v>40</v>
      </c>
      <c r="C150" s="89">
        <v>190</v>
      </c>
      <c r="D150" s="90" t="s">
        <v>191</v>
      </c>
    </row>
    <row r="151" spans="1:4" ht="12.75">
      <c r="A151" s="88" t="s">
        <v>143</v>
      </c>
      <c r="B151" s="89">
        <v>40</v>
      </c>
      <c r="C151" s="89">
        <v>190</v>
      </c>
      <c r="D151" s="90" t="s">
        <v>191</v>
      </c>
    </row>
    <row r="152" spans="1:4" ht="12.75">
      <c r="A152" s="88" t="s">
        <v>205</v>
      </c>
      <c r="B152" s="89">
        <v>40</v>
      </c>
      <c r="C152" s="89">
        <v>210</v>
      </c>
      <c r="D152" s="90" t="s">
        <v>191</v>
      </c>
    </row>
    <row r="153" spans="1:4" ht="12.75">
      <c r="A153" s="88" t="s">
        <v>144</v>
      </c>
      <c r="B153" s="89">
        <v>40</v>
      </c>
      <c r="C153" s="89">
        <v>210</v>
      </c>
      <c r="D153" s="90" t="s">
        <v>191</v>
      </c>
    </row>
    <row r="154" spans="1:4" ht="12.75">
      <c r="A154" s="88" t="s">
        <v>44</v>
      </c>
      <c r="B154" s="89">
        <v>194</v>
      </c>
      <c r="C154" s="89">
        <v>200</v>
      </c>
      <c r="D154" s="90" t="s">
        <v>191</v>
      </c>
    </row>
    <row r="155" spans="1:4" ht="12.75">
      <c r="A155" s="88" t="s">
        <v>145</v>
      </c>
      <c r="B155" s="89">
        <v>40</v>
      </c>
      <c r="C155" s="89">
        <v>225</v>
      </c>
      <c r="D155" s="90" t="s">
        <v>191</v>
      </c>
    </row>
    <row r="156" spans="1:4" ht="12.75">
      <c r="A156" s="88" t="s">
        <v>206</v>
      </c>
      <c r="B156" s="89">
        <v>40</v>
      </c>
      <c r="C156" s="89">
        <v>270</v>
      </c>
      <c r="D156" s="90" t="s">
        <v>191</v>
      </c>
    </row>
    <row r="157" spans="1:4" ht="12.75">
      <c r="A157" s="88" t="s">
        <v>242</v>
      </c>
      <c r="B157" s="89">
        <v>40</v>
      </c>
      <c r="C157" s="89">
        <v>215</v>
      </c>
      <c r="D157" s="90" t="s">
        <v>191</v>
      </c>
    </row>
    <row r="158" spans="1:4" ht="12.75">
      <c r="A158" s="88" t="s">
        <v>207</v>
      </c>
      <c r="B158" s="89">
        <v>40</v>
      </c>
      <c r="C158" s="89">
        <v>265</v>
      </c>
      <c r="D158" s="90" t="s">
        <v>191</v>
      </c>
    </row>
    <row r="159" spans="1:4" ht="12.75">
      <c r="A159" s="88" t="s">
        <v>146</v>
      </c>
      <c r="B159" s="89">
        <v>40</v>
      </c>
      <c r="C159" s="89">
        <v>185</v>
      </c>
      <c r="D159" s="90" t="s">
        <v>191</v>
      </c>
    </row>
    <row r="160" spans="1:4" ht="12.75">
      <c r="A160" s="88" t="s">
        <v>45</v>
      </c>
      <c r="B160" s="89">
        <v>40</v>
      </c>
      <c r="C160" s="89">
        <v>175</v>
      </c>
      <c r="D160" s="90" t="s">
        <v>191</v>
      </c>
    </row>
    <row r="161" spans="1:4" ht="12.75">
      <c r="A161" s="88" t="s">
        <v>147</v>
      </c>
      <c r="B161" s="89">
        <v>40</v>
      </c>
      <c r="C161" s="89">
        <v>155</v>
      </c>
      <c r="D161" s="90" t="s">
        <v>191</v>
      </c>
    </row>
    <row r="162" spans="1:4" ht="12.75">
      <c r="A162" s="88" t="s">
        <v>55</v>
      </c>
      <c r="B162" s="89">
        <v>55</v>
      </c>
      <c r="C162" s="89">
        <v>280</v>
      </c>
      <c r="D162" s="90" t="s">
        <v>191</v>
      </c>
    </row>
    <row r="163" spans="1:4" ht="12.75">
      <c r="A163" s="88" t="s">
        <v>148</v>
      </c>
      <c r="B163" s="89">
        <v>40</v>
      </c>
      <c r="C163" s="89">
        <v>200</v>
      </c>
      <c r="D163" s="90" t="s">
        <v>191</v>
      </c>
    </row>
    <row r="164" spans="1:4" ht="12.75">
      <c r="A164" s="88" t="s">
        <v>149</v>
      </c>
      <c r="B164" s="89">
        <v>40</v>
      </c>
      <c r="C164" s="89">
        <v>220</v>
      </c>
      <c r="D164" s="90" t="s">
        <v>191</v>
      </c>
    </row>
    <row r="165" spans="1:4" ht="12.75">
      <c r="A165" s="88" t="s">
        <v>150</v>
      </c>
      <c r="B165" s="89">
        <v>55</v>
      </c>
      <c r="C165" s="89">
        <v>225</v>
      </c>
      <c r="D165" s="90" t="s">
        <v>191</v>
      </c>
    </row>
    <row r="166" spans="1:4" ht="12.75">
      <c r="A166" s="88" t="s">
        <v>151</v>
      </c>
      <c r="B166" s="89">
        <v>40</v>
      </c>
      <c r="C166" s="89">
        <v>190</v>
      </c>
      <c r="D166" s="90" t="s">
        <v>191</v>
      </c>
    </row>
    <row r="167" spans="1:4" ht="12.75">
      <c r="A167" s="88" t="s">
        <v>47</v>
      </c>
      <c r="B167" s="89">
        <v>133</v>
      </c>
      <c r="C167" s="89">
        <v>225</v>
      </c>
      <c r="D167" s="90" t="s">
        <v>191</v>
      </c>
    </row>
    <row r="168" spans="1:4" ht="12.75">
      <c r="A168" s="88" t="s">
        <v>152</v>
      </c>
      <c r="B168" s="89">
        <v>40</v>
      </c>
      <c r="C168" s="89">
        <v>170</v>
      </c>
      <c r="D168" s="90" t="s">
        <v>191</v>
      </c>
    </row>
    <row r="169" spans="1:4" ht="12.75">
      <c r="A169" s="88" t="s">
        <v>153</v>
      </c>
      <c r="B169" s="89">
        <v>40</v>
      </c>
      <c r="C169" s="89">
        <v>175</v>
      </c>
      <c r="D169" s="90" t="s">
        <v>191</v>
      </c>
    </row>
    <row r="170" spans="1:4" ht="12.75">
      <c r="A170" s="88" t="s">
        <v>154</v>
      </c>
      <c r="B170" s="89">
        <v>40</v>
      </c>
      <c r="C170" s="89">
        <v>195</v>
      </c>
      <c r="D170" s="90" t="s">
        <v>191</v>
      </c>
    </row>
    <row r="171" spans="1:4" ht="12.75">
      <c r="A171" s="88" t="s">
        <v>155</v>
      </c>
      <c r="B171" s="89">
        <v>40</v>
      </c>
      <c r="C171" s="89">
        <v>155</v>
      </c>
      <c r="D171" s="90" t="s">
        <v>191</v>
      </c>
    </row>
    <row r="172" spans="1:4" ht="12.75">
      <c r="A172" s="88" t="s">
        <v>156</v>
      </c>
      <c r="B172" s="89">
        <v>40</v>
      </c>
      <c r="C172" s="89">
        <v>270</v>
      </c>
      <c r="D172" s="90" t="s">
        <v>191</v>
      </c>
    </row>
    <row r="173" spans="1:4" ht="12.75">
      <c r="A173" s="88" t="s">
        <v>157</v>
      </c>
      <c r="B173" s="89">
        <v>40</v>
      </c>
      <c r="C173" s="89">
        <v>180</v>
      </c>
      <c r="D173" s="90" t="s">
        <v>191</v>
      </c>
    </row>
    <row r="174" spans="1:4" ht="12.75">
      <c r="A174" s="88" t="s">
        <v>158</v>
      </c>
      <c r="B174" s="89">
        <v>40</v>
      </c>
      <c r="C174" s="89">
        <v>140</v>
      </c>
      <c r="D174" s="90" t="s">
        <v>191</v>
      </c>
    </row>
    <row r="175" spans="1:4" ht="12.75">
      <c r="A175" s="88" t="s">
        <v>18</v>
      </c>
      <c r="B175" s="89">
        <v>118</v>
      </c>
      <c r="C175" s="89">
        <v>220</v>
      </c>
      <c r="D175" s="90" t="s">
        <v>191</v>
      </c>
    </row>
    <row r="176" spans="1:4" ht="12.75">
      <c r="A176" s="88" t="s">
        <v>159</v>
      </c>
      <c r="B176" s="89">
        <v>40</v>
      </c>
      <c r="C176" s="89">
        <v>225</v>
      </c>
      <c r="D176" s="90" t="s">
        <v>191</v>
      </c>
    </row>
    <row r="177" spans="1:4" ht="12.75">
      <c r="A177" s="88" t="s">
        <v>243</v>
      </c>
      <c r="B177" s="89">
        <v>40</v>
      </c>
      <c r="C177" s="89">
        <v>185</v>
      </c>
      <c r="D177" s="90" t="s">
        <v>191</v>
      </c>
    </row>
    <row r="178" spans="1:4" ht="12.75">
      <c r="A178" s="88" t="s">
        <v>208</v>
      </c>
      <c r="B178" s="89">
        <v>40</v>
      </c>
      <c r="C178" s="89">
        <v>255</v>
      </c>
      <c r="D178" s="90" t="s">
        <v>191</v>
      </c>
    </row>
    <row r="179" spans="1:4" ht="12.75">
      <c r="A179" s="88" t="s">
        <v>160</v>
      </c>
      <c r="B179" s="89">
        <v>40</v>
      </c>
      <c r="C179" s="89">
        <v>250</v>
      </c>
      <c r="D179" s="90" t="s">
        <v>191</v>
      </c>
    </row>
    <row r="180" spans="1:4" ht="25.5">
      <c r="A180" s="88" t="s">
        <v>231</v>
      </c>
      <c r="B180" s="89">
        <v>48</v>
      </c>
      <c r="C180" s="89">
        <v>365</v>
      </c>
      <c r="D180" s="90" t="s">
        <v>191</v>
      </c>
    </row>
    <row r="181" spans="1:4" ht="25.5">
      <c r="A181" s="88" t="s">
        <v>256</v>
      </c>
      <c r="B181" s="89">
        <v>40</v>
      </c>
      <c r="C181" s="89">
        <v>270</v>
      </c>
      <c r="D181" s="90" t="s">
        <v>191</v>
      </c>
    </row>
    <row r="182" spans="1:4" ht="12.75">
      <c r="A182" s="88" t="s">
        <v>161</v>
      </c>
      <c r="B182" s="89">
        <v>40</v>
      </c>
      <c r="C182" s="89">
        <v>205</v>
      </c>
      <c r="D182" s="90" t="s">
        <v>191</v>
      </c>
    </row>
    <row r="183" spans="1:4" ht="12.75">
      <c r="A183" s="88" t="s">
        <v>245</v>
      </c>
      <c r="B183" s="89">
        <v>40</v>
      </c>
      <c r="C183" s="89">
        <v>160</v>
      </c>
      <c r="D183" s="90" t="s">
        <v>191</v>
      </c>
    </row>
    <row r="184" spans="1:4" ht="12.75">
      <c r="A184" s="88" t="s">
        <v>162</v>
      </c>
      <c r="B184" s="89">
        <v>40</v>
      </c>
      <c r="C184" s="89">
        <v>155</v>
      </c>
      <c r="D184" s="90" t="s">
        <v>191</v>
      </c>
    </row>
    <row r="185" spans="1:4" ht="12.75">
      <c r="A185" s="88" t="s">
        <v>163</v>
      </c>
      <c r="B185" s="89">
        <v>40</v>
      </c>
      <c r="C185" s="89">
        <v>155</v>
      </c>
      <c r="D185" s="90" t="s">
        <v>191</v>
      </c>
    </row>
    <row r="186" spans="1:4" ht="12.75">
      <c r="A186" s="88" t="s">
        <v>164</v>
      </c>
      <c r="B186" s="89">
        <v>50</v>
      </c>
      <c r="C186" s="89">
        <v>175</v>
      </c>
      <c r="D186" s="90" t="s">
        <v>191</v>
      </c>
    </row>
    <row r="187" spans="1:4" ht="12.75">
      <c r="A187" s="88" t="s">
        <v>165</v>
      </c>
      <c r="B187" s="89">
        <v>40</v>
      </c>
      <c r="C187" s="89">
        <v>145</v>
      </c>
      <c r="D187" s="90" t="s">
        <v>191</v>
      </c>
    </row>
    <row r="188" spans="1:4" ht="12.75">
      <c r="A188" s="88" t="s">
        <v>166</v>
      </c>
      <c r="B188" s="89">
        <v>40</v>
      </c>
      <c r="C188" s="89">
        <v>230</v>
      </c>
      <c r="D188" s="90" t="s">
        <v>191</v>
      </c>
    </row>
    <row r="189" spans="1:4" ht="12.75">
      <c r="A189" s="88" t="s">
        <v>167</v>
      </c>
      <c r="B189" s="89">
        <v>40</v>
      </c>
      <c r="C189" s="89">
        <v>185</v>
      </c>
      <c r="D189" s="90" t="s">
        <v>191</v>
      </c>
    </row>
    <row r="190" spans="1:4" ht="12.75">
      <c r="A190" s="88" t="s">
        <v>168</v>
      </c>
      <c r="B190" s="89">
        <v>40</v>
      </c>
      <c r="C190" s="89">
        <v>235</v>
      </c>
      <c r="D190" s="90" t="s">
        <v>191</v>
      </c>
    </row>
    <row r="191" spans="1:4" ht="12.75">
      <c r="A191" s="88" t="s">
        <v>48</v>
      </c>
      <c r="B191" s="89">
        <v>107</v>
      </c>
      <c r="C191" s="89">
        <v>265</v>
      </c>
      <c r="D191" s="90" t="s">
        <v>191</v>
      </c>
    </row>
    <row r="192" spans="1:4" ht="12.75">
      <c r="A192" s="88" t="s">
        <v>179</v>
      </c>
      <c r="B192" s="89">
        <v>109</v>
      </c>
      <c r="C192" s="89">
        <v>280</v>
      </c>
      <c r="D192" s="90" t="s">
        <v>191</v>
      </c>
    </row>
    <row r="193" spans="1:4" ht="12.75">
      <c r="A193" s="88" t="s">
        <v>169</v>
      </c>
      <c r="B193" s="89">
        <v>40</v>
      </c>
      <c r="C193" s="89">
        <v>215</v>
      </c>
      <c r="D193" s="90" t="s">
        <v>191</v>
      </c>
    </row>
    <row r="194" spans="1:4" ht="12.75">
      <c r="A194" s="88" t="s">
        <v>170</v>
      </c>
      <c r="B194" s="89">
        <v>40</v>
      </c>
      <c r="C194" s="89">
        <v>230</v>
      </c>
      <c r="D194" s="90" t="s">
        <v>191</v>
      </c>
    </row>
    <row r="195" spans="1:4" ht="12.75">
      <c r="A195" s="88" t="s">
        <v>171</v>
      </c>
      <c r="B195" s="89">
        <v>40</v>
      </c>
      <c r="C195" s="89">
        <v>170</v>
      </c>
      <c r="D195" s="90" t="s">
        <v>191</v>
      </c>
    </row>
    <row r="196" spans="1:4" ht="12.75">
      <c r="A196" s="88" t="s">
        <v>49</v>
      </c>
      <c r="B196" s="89">
        <v>40</v>
      </c>
      <c r="C196" s="89">
        <v>175</v>
      </c>
      <c r="D196" s="90" t="s">
        <v>191</v>
      </c>
    </row>
    <row r="197" spans="1:4" ht="12.75">
      <c r="A197" s="88" t="s">
        <v>172</v>
      </c>
      <c r="B197" s="89">
        <v>40</v>
      </c>
      <c r="C197" s="89">
        <v>210</v>
      </c>
      <c r="D197" s="90" t="s">
        <v>191</v>
      </c>
    </row>
    <row r="198" spans="1:4" ht="12.75">
      <c r="A198" s="88" t="s">
        <v>173</v>
      </c>
      <c r="B198" s="89">
        <v>40</v>
      </c>
      <c r="C198" s="89">
        <v>255</v>
      </c>
      <c r="D198" s="90" t="s">
        <v>191</v>
      </c>
    </row>
    <row r="199" spans="1:4" ht="12.75">
      <c r="A199" s="88" t="s">
        <v>174</v>
      </c>
      <c r="B199" s="89">
        <v>40</v>
      </c>
      <c r="C199" s="89">
        <v>225</v>
      </c>
      <c r="D199" s="90" t="s">
        <v>191</v>
      </c>
    </row>
    <row r="200" spans="1:4" ht="12.75">
      <c r="A200" s="88" t="s">
        <v>175</v>
      </c>
      <c r="B200" s="89">
        <v>40</v>
      </c>
      <c r="C200" s="89">
        <v>185</v>
      </c>
      <c r="D200" s="90" t="s">
        <v>191</v>
      </c>
    </row>
    <row r="201" spans="1:4" ht="12.75">
      <c r="A201" s="88" t="s">
        <v>176</v>
      </c>
      <c r="B201" s="89">
        <v>40</v>
      </c>
      <c r="C201" s="89">
        <v>165</v>
      </c>
      <c r="D201" s="90" t="s">
        <v>191</v>
      </c>
    </row>
    <row r="202" spans="1:4" ht="13.5" thickBot="1">
      <c r="A202" s="91" t="s">
        <v>188</v>
      </c>
      <c r="B202" s="92">
        <v>40</v>
      </c>
      <c r="C202" s="92">
        <v>205</v>
      </c>
      <c r="D202" s="93" t="s">
        <v>191</v>
      </c>
    </row>
    <row r="203" ht="12.75"/>
    <row r="204" ht="13.5" thickBot="1"/>
    <row r="205" ht="13.5" thickBot="1">
      <c r="A205" s="94" t="s">
        <v>213</v>
      </c>
    </row>
    <row r="206" spans="1:2" ht="26.25" thickBot="1">
      <c r="A206" s="95" t="s">
        <v>192</v>
      </c>
      <c r="B206" s="96">
        <v>180</v>
      </c>
    </row>
    <row r="207" spans="1:2" ht="26.25" thickBot="1">
      <c r="A207" s="95" t="s">
        <v>193</v>
      </c>
      <c r="B207" s="96">
        <v>275</v>
      </c>
    </row>
    <row r="208" spans="1:2" ht="26.25" thickBot="1">
      <c r="A208" s="95" t="s">
        <v>194</v>
      </c>
      <c r="B208" s="96">
        <v>360</v>
      </c>
    </row>
    <row r="209" spans="1:2" ht="26.25" thickBot="1">
      <c r="A209" s="95" t="s">
        <v>195</v>
      </c>
      <c r="B209" s="96">
        <v>530</v>
      </c>
    </row>
    <row r="210" spans="1:2" ht="26.25" thickBot="1">
      <c r="A210" s="95" t="s">
        <v>196</v>
      </c>
      <c r="B210" s="96">
        <v>820</v>
      </c>
    </row>
    <row r="211" spans="1:2" ht="13.5" thickBot="1">
      <c r="A211" s="97" t="s">
        <v>197</v>
      </c>
      <c r="B211" s="98">
        <v>1500</v>
      </c>
    </row>
    <row r="212" ht="12.75"/>
    <row r="213" ht="12.75" hidden="1">
      <c r="B213" s="99"/>
    </row>
    <row r="214" ht="12.75" hidden="1">
      <c r="B214" s="99">
        <v>12</v>
      </c>
    </row>
    <row r="215" ht="12.75" hidden="1">
      <c r="B215" s="99">
        <v>18</v>
      </c>
    </row>
    <row r="216" ht="12.75" hidden="1">
      <c r="B216" s="99">
        <v>24</v>
      </c>
    </row>
    <row r="217" ht="12.75" hidden="1">
      <c r="B217" s="99">
        <f aca="true" t="shared" si="0" ref="B217:B225">+B216+1</f>
        <v>25</v>
      </c>
    </row>
    <row r="218" ht="12.75" hidden="1">
      <c r="B218" s="100">
        <f t="shared" si="0"/>
        <v>26</v>
      </c>
    </row>
    <row r="219" ht="12.75" hidden="1">
      <c r="B219" s="100">
        <f t="shared" si="0"/>
        <v>27</v>
      </c>
    </row>
    <row r="220" ht="12.75" hidden="1">
      <c r="B220" s="100">
        <f t="shared" si="0"/>
        <v>28</v>
      </c>
    </row>
    <row r="221" ht="12.75" hidden="1">
      <c r="B221" s="100">
        <f t="shared" si="0"/>
        <v>29</v>
      </c>
    </row>
    <row r="222" ht="12.75" hidden="1">
      <c r="B222" s="100">
        <f t="shared" si="0"/>
        <v>30</v>
      </c>
    </row>
    <row r="223" ht="12.75" hidden="1">
      <c r="B223" s="100">
        <f t="shared" si="0"/>
        <v>31</v>
      </c>
    </row>
    <row r="224" ht="12.75" hidden="1">
      <c r="B224" s="100">
        <f t="shared" si="0"/>
        <v>32</v>
      </c>
    </row>
    <row r="225" ht="12.75" hidden="1">
      <c r="B225" s="100">
        <f t="shared" si="0"/>
        <v>33</v>
      </c>
    </row>
    <row r="226" ht="12.75" hidden="1"/>
  </sheetData>
  <sheetProtection password="8100" sheet="1" objects="1" scenarios="1"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0"/>
  <sheetViews>
    <sheetView zoomScalePageLayoutView="0" workbookViewId="0" topLeftCell="A1">
      <selection activeCell="C27" sqref="C27"/>
    </sheetView>
  </sheetViews>
  <sheetFormatPr defaultColWidth="9.140625" defaultRowHeight="15"/>
  <sheetData>
    <row r="1" ht="15">
      <c r="A1">
        <v>0.5</v>
      </c>
    </row>
    <row r="2" ht="15">
      <c r="A2">
        <v>1</v>
      </c>
    </row>
    <row r="3" ht="15">
      <c r="A3">
        <v>1.5</v>
      </c>
    </row>
    <row r="4" ht="15">
      <c r="A4">
        <v>2</v>
      </c>
    </row>
    <row r="5" ht="15">
      <c r="A5">
        <v>2.5</v>
      </c>
    </row>
    <row r="6" ht="15">
      <c r="A6">
        <v>3</v>
      </c>
    </row>
    <row r="7" ht="15">
      <c r="A7">
        <v>3.5</v>
      </c>
    </row>
    <row r="8" ht="15">
      <c r="A8">
        <v>4</v>
      </c>
    </row>
    <row r="9" ht="15">
      <c r="A9">
        <v>4.5</v>
      </c>
    </row>
    <row r="10" ht="15">
      <c r="A10">
        <v>5</v>
      </c>
    </row>
    <row r="11" ht="15">
      <c r="A11">
        <v>5.5</v>
      </c>
    </row>
    <row r="12" ht="15">
      <c r="A12">
        <v>6</v>
      </c>
    </row>
    <row r="13" ht="15">
      <c r="A13">
        <v>6.5</v>
      </c>
    </row>
    <row r="14" ht="15">
      <c r="A14">
        <v>7</v>
      </c>
    </row>
    <row r="15" ht="15">
      <c r="A15">
        <v>7.5</v>
      </c>
    </row>
    <row r="16" ht="15">
      <c r="A16">
        <v>8</v>
      </c>
    </row>
    <row r="17" ht="15">
      <c r="A17">
        <v>8.5</v>
      </c>
    </row>
    <row r="18" ht="15">
      <c r="A18">
        <v>9</v>
      </c>
    </row>
    <row r="19" ht="15">
      <c r="A19">
        <v>9.5</v>
      </c>
    </row>
    <row r="20" ht="15">
      <c r="A20">
        <v>10</v>
      </c>
    </row>
    <row r="21" ht="15">
      <c r="A21">
        <v>10.5</v>
      </c>
    </row>
    <row r="22" ht="15">
      <c r="A22">
        <v>11</v>
      </c>
    </row>
    <row r="23" ht="15">
      <c r="A23">
        <v>11.5</v>
      </c>
    </row>
    <row r="24" ht="15">
      <c r="A24">
        <v>12</v>
      </c>
    </row>
    <row r="25" ht="15">
      <c r="A25">
        <v>12.5</v>
      </c>
    </row>
    <row r="26" ht="15">
      <c r="A26">
        <v>13</v>
      </c>
    </row>
    <row r="27" ht="15">
      <c r="A27">
        <v>13.5</v>
      </c>
    </row>
    <row r="28" ht="15">
      <c r="A28">
        <v>14</v>
      </c>
    </row>
    <row r="29" ht="15">
      <c r="A29">
        <v>14.5</v>
      </c>
    </row>
    <row r="30" ht="15">
      <c r="A30">
        <v>15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15"/>
  <sheetViews>
    <sheetView zoomScalePageLayoutView="0" workbookViewId="0" topLeftCell="A337">
      <selection activeCell="E27" sqref="E27"/>
    </sheetView>
  </sheetViews>
  <sheetFormatPr defaultColWidth="9.140625" defaultRowHeight="15"/>
  <cols>
    <col min="1" max="1" width="15.140625" style="0" customWidth="1"/>
    <col min="2" max="2" width="18.8515625" style="0" bestFit="1" customWidth="1"/>
    <col min="3" max="3" width="49.57421875" style="0" bestFit="1" customWidth="1"/>
    <col min="5" max="5" width="36.421875" style="0" bestFit="1" customWidth="1"/>
  </cols>
  <sheetData>
    <row r="1" ht="15">
      <c r="A1" t="s">
        <v>232</v>
      </c>
    </row>
    <row r="2" spans="1:4" ht="15">
      <c r="A2" s="207" t="s">
        <v>250</v>
      </c>
      <c r="B2" s="208"/>
      <c r="C2" s="208"/>
      <c r="D2" s="208"/>
    </row>
    <row r="3" spans="1:4" ht="15.75" thickBot="1">
      <c r="A3" s="207" t="s">
        <v>251</v>
      </c>
      <c r="B3" s="208"/>
      <c r="C3" s="208"/>
      <c r="D3" s="208"/>
    </row>
    <row r="4" spans="1:5" ht="16.5" thickBot="1" thickTop="1">
      <c r="A4" s="16" t="s">
        <v>230</v>
      </c>
      <c r="B4" s="17" t="s">
        <v>212</v>
      </c>
      <c r="C4" s="17" t="s">
        <v>228</v>
      </c>
      <c r="D4" s="17" t="s">
        <v>229</v>
      </c>
      <c r="E4" s="18" t="s">
        <v>252</v>
      </c>
    </row>
    <row r="5" spans="1:5" ht="15.75" thickTop="1">
      <c r="A5" s="13" t="s">
        <v>233</v>
      </c>
      <c r="B5" s="14" t="s">
        <v>191</v>
      </c>
      <c r="C5" s="14" t="s">
        <v>10</v>
      </c>
      <c r="D5" s="14">
        <v>40</v>
      </c>
      <c r="E5" s="15" t="s">
        <v>253</v>
      </c>
    </row>
    <row r="6" spans="1:5" ht="15">
      <c r="A6" s="4" t="s">
        <v>234</v>
      </c>
      <c r="B6" s="2" t="s">
        <v>191</v>
      </c>
      <c r="C6" s="2" t="s">
        <v>10</v>
      </c>
      <c r="D6" s="2">
        <v>125</v>
      </c>
      <c r="E6" s="5" t="s">
        <v>255</v>
      </c>
    </row>
    <row r="7" spans="1:5" ht="15">
      <c r="A7" s="6" t="s">
        <v>233</v>
      </c>
      <c r="B7" s="3" t="s">
        <v>191</v>
      </c>
      <c r="C7" s="3" t="s">
        <v>56</v>
      </c>
      <c r="D7" s="3">
        <v>40</v>
      </c>
      <c r="E7" s="7" t="s">
        <v>253</v>
      </c>
    </row>
    <row r="8" spans="1:5" ht="15">
      <c r="A8" s="4" t="s">
        <v>234</v>
      </c>
      <c r="B8" s="2" t="s">
        <v>191</v>
      </c>
      <c r="C8" s="2" t="s">
        <v>56</v>
      </c>
      <c r="D8" s="2">
        <v>210</v>
      </c>
      <c r="E8" s="5" t="s">
        <v>255</v>
      </c>
    </row>
    <row r="9" spans="1:5" ht="15">
      <c r="A9" s="6" t="s">
        <v>233</v>
      </c>
      <c r="B9" s="3" t="s">
        <v>191</v>
      </c>
      <c r="C9" s="3" t="s">
        <v>57</v>
      </c>
      <c r="D9" s="3">
        <v>40</v>
      </c>
      <c r="E9" s="7" t="s">
        <v>253</v>
      </c>
    </row>
    <row r="10" spans="1:5" ht="15">
      <c r="A10" s="4" t="s">
        <v>234</v>
      </c>
      <c r="B10" s="2" t="s">
        <v>191</v>
      </c>
      <c r="C10" s="2" t="s">
        <v>57</v>
      </c>
      <c r="D10" s="2">
        <v>170</v>
      </c>
      <c r="E10" s="5" t="s">
        <v>255</v>
      </c>
    </row>
    <row r="11" spans="1:5" ht="15">
      <c r="A11" s="6" t="s">
        <v>233</v>
      </c>
      <c r="B11" s="3" t="s">
        <v>191</v>
      </c>
      <c r="C11" s="3" t="s">
        <v>8</v>
      </c>
      <c r="D11" s="3">
        <v>40</v>
      </c>
      <c r="E11" s="7" t="s">
        <v>253</v>
      </c>
    </row>
    <row r="12" spans="1:5" ht="15">
      <c r="A12" s="4" t="s">
        <v>234</v>
      </c>
      <c r="B12" s="2" t="s">
        <v>191</v>
      </c>
      <c r="C12" s="2" t="s">
        <v>8</v>
      </c>
      <c r="D12" s="2">
        <v>195</v>
      </c>
      <c r="E12" s="5" t="s">
        <v>255</v>
      </c>
    </row>
    <row r="13" spans="1:5" ht="15">
      <c r="A13" s="6" t="s">
        <v>233</v>
      </c>
      <c r="B13" s="3" t="s">
        <v>191</v>
      </c>
      <c r="C13" s="3" t="s">
        <v>58</v>
      </c>
      <c r="D13" s="3">
        <v>40</v>
      </c>
      <c r="E13" s="7" t="s">
        <v>253</v>
      </c>
    </row>
    <row r="14" spans="1:5" ht="15">
      <c r="A14" s="4" t="s">
        <v>234</v>
      </c>
      <c r="B14" s="2" t="s">
        <v>191</v>
      </c>
      <c r="C14" s="2" t="s">
        <v>58</v>
      </c>
      <c r="D14" s="2">
        <v>280</v>
      </c>
      <c r="E14" s="5" t="s">
        <v>255</v>
      </c>
    </row>
    <row r="15" spans="1:5" ht="15">
      <c r="A15" s="6" t="s">
        <v>233</v>
      </c>
      <c r="B15" s="3" t="s">
        <v>191</v>
      </c>
      <c r="C15" s="3" t="s">
        <v>59</v>
      </c>
      <c r="D15" s="3">
        <v>40</v>
      </c>
      <c r="E15" s="7" t="s">
        <v>253</v>
      </c>
    </row>
    <row r="16" spans="1:5" ht="15">
      <c r="A16" s="4" t="s">
        <v>234</v>
      </c>
      <c r="B16" s="2" t="s">
        <v>191</v>
      </c>
      <c r="C16" s="2" t="s">
        <v>59</v>
      </c>
      <c r="D16" s="2">
        <v>225</v>
      </c>
      <c r="E16" s="5" t="s">
        <v>255</v>
      </c>
    </row>
    <row r="17" spans="1:5" ht="15">
      <c r="A17" s="8" t="s">
        <v>233</v>
      </c>
      <c r="B17" s="1" t="s">
        <v>191</v>
      </c>
      <c r="C17" s="1" t="s">
        <v>60</v>
      </c>
      <c r="D17" s="1">
        <v>44</v>
      </c>
      <c r="E17" s="9" t="s">
        <v>255</v>
      </c>
    </row>
    <row r="18" spans="1:5" ht="15">
      <c r="A18" s="4" t="s">
        <v>234</v>
      </c>
      <c r="B18" s="2" t="s">
        <v>191</v>
      </c>
      <c r="C18" s="2" t="s">
        <v>60</v>
      </c>
      <c r="D18" s="2">
        <v>285</v>
      </c>
      <c r="E18" s="5" t="s">
        <v>255</v>
      </c>
    </row>
    <row r="19" spans="1:5" ht="15">
      <c r="A19" s="6" t="s">
        <v>233</v>
      </c>
      <c r="B19" s="3" t="s">
        <v>191</v>
      </c>
      <c r="C19" s="3" t="s">
        <v>61</v>
      </c>
      <c r="D19" s="3">
        <v>40</v>
      </c>
      <c r="E19" s="7" t="s">
        <v>253</v>
      </c>
    </row>
    <row r="20" spans="1:5" ht="15">
      <c r="A20" s="4" t="s">
        <v>234</v>
      </c>
      <c r="B20" s="2" t="s">
        <v>191</v>
      </c>
      <c r="C20" s="2" t="s">
        <v>61</v>
      </c>
      <c r="D20" s="2">
        <v>280</v>
      </c>
      <c r="E20" s="5" t="s">
        <v>255</v>
      </c>
    </row>
    <row r="21" spans="1:5" ht="15">
      <c r="A21" s="8" t="s">
        <v>233</v>
      </c>
      <c r="B21" s="1" t="s">
        <v>191</v>
      </c>
      <c r="C21" s="1" t="s">
        <v>7</v>
      </c>
      <c r="D21" s="1">
        <v>90</v>
      </c>
      <c r="E21" s="9" t="s">
        <v>255</v>
      </c>
    </row>
    <row r="22" spans="1:5" ht="15">
      <c r="A22" s="4" t="s">
        <v>234</v>
      </c>
      <c r="B22" s="2" t="s">
        <v>191</v>
      </c>
      <c r="C22" s="2" t="s">
        <v>7</v>
      </c>
      <c r="D22" s="2">
        <v>210</v>
      </c>
      <c r="E22" s="5" t="s">
        <v>255</v>
      </c>
    </row>
    <row r="23" spans="1:5" ht="15">
      <c r="A23" s="8" t="s">
        <v>233</v>
      </c>
      <c r="B23" s="1" t="s">
        <v>189</v>
      </c>
      <c r="C23" s="1" t="s">
        <v>3</v>
      </c>
      <c r="D23" s="1">
        <v>94</v>
      </c>
      <c r="E23" s="9" t="s">
        <v>255</v>
      </c>
    </row>
    <row r="24" spans="1:5" ht="15">
      <c r="A24" s="8" t="s">
        <v>234</v>
      </c>
      <c r="B24" s="1" t="s">
        <v>189</v>
      </c>
      <c r="C24" s="1" t="s">
        <v>3</v>
      </c>
      <c r="D24" s="1">
        <v>225</v>
      </c>
      <c r="E24" s="9" t="s">
        <v>255</v>
      </c>
    </row>
    <row r="25" spans="1:5" ht="15">
      <c r="A25" s="6" t="s">
        <v>233</v>
      </c>
      <c r="B25" s="3" t="s">
        <v>191</v>
      </c>
      <c r="C25" s="3" t="s">
        <v>236</v>
      </c>
      <c r="D25" s="3">
        <v>40</v>
      </c>
      <c r="E25" s="7" t="s">
        <v>253</v>
      </c>
    </row>
    <row r="26" spans="1:5" ht="15">
      <c r="A26" s="4" t="s">
        <v>234</v>
      </c>
      <c r="B26" s="2" t="s">
        <v>191</v>
      </c>
      <c r="C26" s="2" t="s">
        <v>236</v>
      </c>
      <c r="D26" s="2">
        <v>270</v>
      </c>
      <c r="E26" s="5" t="s">
        <v>255</v>
      </c>
    </row>
    <row r="27" spans="1:5" ht="15">
      <c r="A27" s="6" t="s">
        <v>233</v>
      </c>
      <c r="B27" s="3" t="s">
        <v>191</v>
      </c>
      <c r="C27" s="3" t="s">
        <v>9</v>
      </c>
      <c r="D27" s="3">
        <v>40</v>
      </c>
      <c r="E27" s="7" t="s">
        <v>253</v>
      </c>
    </row>
    <row r="28" spans="1:5" ht="15">
      <c r="A28" s="4" t="s">
        <v>234</v>
      </c>
      <c r="B28" s="2" t="s">
        <v>191</v>
      </c>
      <c r="C28" s="2" t="s">
        <v>9</v>
      </c>
      <c r="D28" s="2">
        <v>190</v>
      </c>
      <c r="E28" s="5" t="s">
        <v>255</v>
      </c>
    </row>
    <row r="29" spans="1:5" ht="15">
      <c r="A29" s="8" t="s">
        <v>233</v>
      </c>
      <c r="B29" s="1" t="s">
        <v>191</v>
      </c>
      <c r="C29" s="1" t="s">
        <v>50</v>
      </c>
      <c r="D29" s="1">
        <v>43</v>
      </c>
      <c r="E29" s="9" t="s">
        <v>255</v>
      </c>
    </row>
    <row r="30" spans="1:5" ht="15">
      <c r="A30" s="4" t="s">
        <v>234</v>
      </c>
      <c r="B30" s="2" t="s">
        <v>191</v>
      </c>
      <c r="C30" s="2" t="s">
        <v>50</v>
      </c>
      <c r="D30" s="2">
        <v>275</v>
      </c>
      <c r="E30" s="5" t="s">
        <v>255</v>
      </c>
    </row>
    <row r="31" spans="1:5" ht="15">
      <c r="A31" s="6" t="s">
        <v>233</v>
      </c>
      <c r="B31" s="3" t="s">
        <v>191</v>
      </c>
      <c r="C31" s="3" t="s">
        <v>62</v>
      </c>
      <c r="D31" s="3">
        <v>40</v>
      </c>
      <c r="E31" s="7" t="s">
        <v>253</v>
      </c>
    </row>
    <row r="32" spans="1:5" ht="15">
      <c r="A32" s="4" t="s">
        <v>234</v>
      </c>
      <c r="B32" s="2" t="s">
        <v>191</v>
      </c>
      <c r="C32" s="2" t="s">
        <v>62</v>
      </c>
      <c r="D32" s="2">
        <v>190</v>
      </c>
      <c r="E32" s="5" t="s">
        <v>255</v>
      </c>
    </row>
    <row r="33" spans="1:5" ht="15">
      <c r="A33" s="8" t="s">
        <v>233</v>
      </c>
      <c r="B33" s="1" t="s">
        <v>191</v>
      </c>
      <c r="C33" s="1" t="s">
        <v>63</v>
      </c>
      <c r="D33" s="1">
        <v>41</v>
      </c>
      <c r="E33" s="9" t="s">
        <v>255</v>
      </c>
    </row>
    <row r="34" spans="1:5" ht="15">
      <c r="A34" s="6" t="s">
        <v>233</v>
      </c>
      <c r="B34" s="3" t="s">
        <v>191</v>
      </c>
      <c r="C34" s="3" t="s">
        <v>63</v>
      </c>
      <c r="D34" s="3">
        <v>40</v>
      </c>
      <c r="E34" s="7" t="s">
        <v>253</v>
      </c>
    </row>
    <row r="35" spans="1:5" ht="15">
      <c r="A35" s="4" t="s">
        <v>234</v>
      </c>
      <c r="B35" s="2" t="s">
        <v>191</v>
      </c>
      <c r="C35" s="2" t="s">
        <v>63</v>
      </c>
      <c r="D35" s="2">
        <v>215</v>
      </c>
      <c r="E35" s="5" t="s">
        <v>255</v>
      </c>
    </row>
    <row r="36" spans="1:5" ht="15">
      <c r="A36" s="6" t="s">
        <v>233</v>
      </c>
      <c r="B36" s="3" t="s">
        <v>191</v>
      </c>
      <c r="C36" s="3" t="s">
        <v>65</v>
      </c>
      <c r="D36" s="3">
        <v>40</v>
      </c>
      <c r="E36" s="7" t="s">
        <v>253</v>
      </c>
    </row>
    <row r="37" spans="1:5" ht="15">
      <c r="A37" s="4" t="s">
        <v>234</v>
      </c>
      <c r="B37" s="2" t="s">
        <v>191</v>
      </c>
      <c r="C37" s="2" t="s">
        <v>65</v>
      </c>
      <c r="D37" s="2">
        <v>225</v>
      </c>
      <c r="E37" s="5" t="s">
        <v>255</v>
      </c>
    </row>
    <row r="38" spans="1:5" ht="15">
      <c r="A38" s="8" t="s">
        <v>233</v>
      </c>
      <c r="B38" s="1" t="s">
        <v>189</v>
      </c>
      <c r="C38" s="1" t="s">
        <v>4</v>
      </c>
      <c r="D38" s="1">
        <v>88</v>
      </c>
      <c r="E38" s="9" t="s">
        <v>255</v>
      </c>
    </row>
    <row r="39" spans="1:5" ht="15">
      <c r="A39" s="6" t="s">
        <v>233</v>
      </c>
      <c r="B39" s="3" t="s">
        <v>191</v>
      </c>
      <c r="C39" s="3" t="s">
        <v>4</v>
      </c>
      <c r="D39" s="3">
        <v>40</v>
      </c>
      <c r="E39" s="7" t="s">
        <v>253</v>
      </c>
    </row>
    <row r="40" spans="1:5" ht="15">
      <c r="A40" s="8" t="s">
        <v>234</v>
      </c>
      <c r="B40" s="1" t="s">
        <v>189</v>
      </c>
      <c r="C40" s="1" t="s">
        <v>4</v>
      </c>
      <c r="D40" s="1">
        <v>232</v>
      </c>
      <c r="E40" s="9" t="s">
        <v>255</v>
      </c>
    </row>
    <row r="41" spans="1:5" ht="15">
      <c r="A41" s="6" t="s">
        <v>233</v>
      </c>
      <c r="B41" s="3" t="s">
        <v>191</v>
      </c>
      <c r="C41" s="3" t="s">
        <v>66</v>
      </c>
      <c r="D41" s="3">
        <v>40</v>
      </c>
      <c r="E41" s="7" t="s">
        <v>253</v>
      </c>
    </row>
    <row r="42" spans="1:5" ht="15">
      <c r="A42" s="4" t="s">
        <v>234</v>
      </c>
      <c r="B42" s="2" t="s">
        <v>191</v>
      </c>
      <c r="C42" s="2" t="s">
        <v>66</v>
      </c>
      <c r="D42" s="2">
        <v>185</v>
      </c>
      <c r="E42" s="5" t="s">
        <v>255</v>
      </c>
    </row>
    <row r="43" spans="1:5" ht="15">
      <c r="A43" s="6" t="s">
        <v>233</v>
      </c>
      <c r="B43" s="3" t="s">
        <v>191</v>
      </c>
      <c r="C43" s="3" t="s">
        <v>67</v>
      </c>
      <c r="D43" s="3">
        <v>40</v>
      </c>
      <c r="E43" s="7" t="s">
        <v>253</v>
      </c>
    </row>
    <row r="44" spans="1:5" ht="15">
      <c r="A44" s="4" t="s">
        <v>234</v>
      </c>
      <c r="B44" s="2" t="s">
        <v>191</v>
      </c>
      <c r="C44" s="2" t="s">
        <v>67</v>
      </c>
      <c r="D44" s="2">
        <v>150</v>
      </c>
      <c r="E44" s="5" t="s">
        <v>255</v>
      </c>
    </row>
    <row r="45" spans="1:5" ht="15">
      <c r="A45" s="6" t="s">
        <v>233</v>
      </c>
      <c r="B45" s="3" t="s">
        <v>191</v>
      </c>
      <c r="C45" s="3" t="s">
        <v>68</v>
      </c>
      <c r="D45" s="3">
        <v>40</v>
      </c>
      <c r="E45" s="7" t="s">
        <v>253</v>
      </c>
    </row>
    <row r="46" spans="1:5" ht="15">
      <c r="A46" s="4" t="s">
        <v>234</v>
      </c>
      <c r="B46" s="2" t="s">
        <v>191</v>
      </c>
      <c r="C46" s="2" t="s">
        <v>68</v>
      </c>
      <c r="D46" s="2">
        <v>180</v>
      </c>
      <c r="E46" s="5" t="s">
        <v>255</v>
      </c>
    </row>
    <row r="47" spans="1:5" ht="15">
      <c r="A47" s="6" t="s">
        <v>233</v>
      </c>
      <c r="B47" s="3" t="s">
        <v>191</v>
      </c>
      <c r="C47" s="3" t="s">
        <v>69</v>
      </c>
      <c r="D47" s="3">
        <v>40</v>
      </c>
      <c r="E47" s="7" t="s">
        <v>253</v>
      </c>
    </row>
    <row r="48" spans="1:5" ht="15">
      <c r="A48" s="4" t="s">
        <v>234</v>
      </c>
      <c r="B48" s="2" t="s">
        <v>191</v>
      </c>
      <c r="C48" s="2" t="s">
        <v>69</v>
      </c>
      <c r="D48" s="2">
        <v>150</v>
      </c>
      <c r="E48" s="5" t="s">
        <v>255</v>
      </c>
    </row>
    <row r="49" spans="1:5" ht="15">
      <c r="A49" s="6" t="s">
        <v>233</v>
      </c>
      <c r="B49" s="3" t="s">
        <v>191</v>
      </c>
      <c r="C49" s="3" t="s">
        <v>70</v>
      </c>
      <c r="D49" s="3">
        <v>40</v>
      </c>
      <c r="E49" s="7" t="s">
        <v>253</v>
      </c>
    </row>
    <row r="50" spans="1:5" ht="15">
      <c r="A50" s="4" t="s">
        <v>234</v>
      </c>
      <c r="B50" s="2" t="s">
        <v>191</v>
      </c>
      <c r="C50" s="2" t="s">
        <v>70</v>
      </c>
      <c r="D50" s="2">
        <v>200</v>
      </c>
      <c r="E50" s="5" t="s">
        <v>255</v>
      </c>
    </row>
    <row r="51" spans="1:5" ht="15">
      <c r="A51" s="6" t="s">
        <v>233</v>
      </c>
      <c r="B51" s="3" t="s">
        <v>191</v>
      </c>
      <c r="C51" s="3" t="s">
        <v>71</v>
      </c>
      <c r="D51" s="3">
        <v>40</v>
      </c>
      <c r="E51" s="7" t="s">
        <v>253</v>
      </c>
    </row>
    <row r="52" spans="1:5" ht="15">
      <c r="A52" s="4" t="s">
        <v>234</v>
      </c>
      <c r="B52" s="2" t="s">
        <v>191</v>
      </c>
      <c r="C52" s="2" t="s">
        <v>71</v>
      </c>
      <c r="D52" s="2">
        <v>185</v>
      </c>
      <c r="E52" s="5" t="s">
        <v>255</v>
      </c>
    </row>
    <row r="53" spans="1:5" ht="15">
      <c r="A53" s="6" t="s">
        <v>233</v>
      </c>
      <c r="B53" s="3" t="s">
        <v>191</v>
      </c>
      <c r="C53" s="3" t="s">
        <v>72</v>
      </c>
      <c r="D53" s="3">
        <v>40</v>
      </c>
      <c r="E53" s="7" t="s">
        <v>253</v>
      </c>
    </row>
    <row r="54" spans="1:5" ht="15">
      <c r="A54" s="4" t="s">
        <v>234</v>
      </c>
      <c r="B54" s="2" t="s">
        <v>191</v>
      </c>
      <c r="C54" s="2" t="s">
        <v>72</v>
      </c>
      <c r="D54" s="2">
        <v>245</v>
      </c>
      <c r="E54" s="5" t="s">
        <v>255</v>
      </c>
    </row>
    <row r="55" spans="1:5" ht="15">
      <c r="A55" s="8" t="s">
        <v>233</v>
      </c>
      <c r="B55" s="1" t="s">
        <v>191</v>
      </c>
      <c r="C55" s="1" t="s">
        <v>46</v>
      </c>
      <c r="D55" s="1">
        <v>115</v>
      </c>
      <c r="E55" s="9" t="s">
        <v>255</v>
      </c>
    </row>
    <row r="56" spans="1:5" ht="15">
      <c r="A56" s="6" t="s">
        <v>233</v>
      </c>
      <c r="B56" s="3" t="s">
        <v>191</v>
      </c>
      <c r="C56" s="3" t="s">
        <v>46</v>
      </c>
      <c r="D56" s="3">
        <v>40</v>
      </c>
      <c r="E56" s="7" t="s">
        <v>253</v>
      </c>
    </row>
    <row r="57" spans="1:5" ht="15">
      <c r="A57" s="4" t="s">
        <v>234</v>
      </c>
      <c r="B57" s="2" t="s">
        <v>191</v>
      </c>
      <c r="C57" s="2" t="s">
        <v>46</v>
      </c>
      <c r="D57" s="2">
        <v>225</v>
      </c>
      <c r="E57" s="10" t="s">
        <v>255</v>
      </c>
    </row>
    <row r="58" spans="1:5" ht="15">
      <c r="A58" s="8" t="s">
        <v>233</v>
      </c>
      <c r="B58" s="1" t="s">
        <v>189</v>
      </c>
      <c r="C58" s="1" t="s">
        <v>6</v>
      </c>
      <c r="D58" s="1">
        <v>40</v>
      </c>
      <c r="E58" s="9" t="s">
        <v>255</v>
      </c>
    </row>
    <row r="59" spans="1:5" ht="15">
      <c r="A59" s="8" t="s">
        <v>234</v>
      </c>
      <c r="B59" s="1" t="s">
        <v>189</v>
      </c>
      <c r="C59" s="1" t="s">
        <v>6</v>
      </c>
      <c r="D59" s="1">
        <v>227</v>
      </c>
      <c r="E59" s="9" t="s">
        <v>255</v>
      </c>
    </row>
    <row r="60" spans="1:5" ht="15">
      <c r="A60" s="6" t="s">
        <v>233</v>
      </c>
      <c r="B60" s="3" t="s">
        <v>191</v>
      </c>
      <c r="C60" s="3" t="s">
        <v>73</v>
      </c>
      <c r="D60" s="3">
        <v>40</v>
      </c>
      <c r="E60" s="7" t="s">
        <v>253</v>
      </c>
    </row>
    <row r="61" spans="1:5" ht="15">
      <c r="A61" s="4" t="s">
        <v>234</v>
      </c>
      <c r="B61" s="2" t="s">
        <v>191</v>
      </c>
      <c r="C61" s="2" t="s">
        <v>73</v>
      </c>
      <c r="D61" s="2">
        <v>145</v>
      </c>
      <c r="E61" s="10" t="s">
        <v>255</v>
      </c>
    </row>
    <row r="62" spans="1:5" ht="15">
      <c r="A62" s="6" t="s">
        <v>233</v>
      </c>
      <c r="B62" s="3" t="s">
        <v>191</v>
      </c>
      <c r="C62" s="3" t="s">
        <v>74</v>
      </c>
      <c r="D62" s="3">
        <v>40</v>
      </c>
      <c r="E62" s="7" t="s">
        <v>253</v>
      </c>
    </row>
    <row r="63" spans="1:5" ht="15">
      <c r="A63" s="4" t="s">
        <v>234</v>
      </c>
      <c r="B63" s="2" t="s">
        <v>191</v>
      </c>
      <c r="C63" s="2" t="s">
        <v>74</v>
      </c>
      <c r="D63" s="2">
        <v>165</v>
      </c>
      <c r="E63" s="10" t="s">
        <v>255</v>
      </c>
    </row>
    <row r="64" spans="1:5" ht="15">
      <c r="A64" s="6" t="s">
        <v>233</v>
      </c>
      <c r="B64" s="3" t="s">
        <v>191</v>
      </c>
      <c r="C64" s="3" t="s">
        <v>75</v>
      </c>
      <c r="D64" s="3">
        <v>40</v>
      </c>
      <c r="E64" s="7" t="s">
        <v>253</v>
      </c>
    </row>
    <row r="65" spans="1:5" ht="15">
      <c r="A65" s="4" t="s">
        <v>234</v>
      </c>
      <c r="B65" s="2" t="s">
        <v>191</v>
      </c>
      <c r="C65" s="2" t="s">
        <v>75</v>
      </c>
      <c r="D65" s="2">
        <v>165</v>
      </c>
      <c r="E65" s="10" t="s">
        <v>255</v>
      </c>
    </row>
    <row r="66" spans="1:5" ht="15">
      <c r="A66" s="6" t="s">
        <v>233</v>
      </c>
      <c r="B66" s="3" t="s">
        <v>191</v>
      </c>
      <c r="C66" s="3" t="s">
        <v>76</v>
      </c>
      <c r="D66" s="3">
        <v>40</v>
      </c>
      <c r="E66" s="7" t="s">
        <v>253</v>
      </c>
    </row>
    <row r="67" spans="1:5" ht="15">
      <c r="A67" s="4" t="s">
        <v>234</v>
      </c>
      <c r="B67" s="2" t="s">
        <v>191</v>
      </c>
      <c r="C67" s="2" t="s">
        <v>76</v>
      </c>
      <c r="D67" s="2">
        <v>160</v>
      </c>
      <c r="E67" s="10" t="s">
        <v>255</v>
      </c>
    </row>
    <row r="68" spans="1:5" ht="15">
      <c r="A68" s="8" t="s">
        <v>233</v>
      </c>
      <c r="B68" s="1" t="s">
        <v>191</v>
      </c>
      <c r="C68" s="1" t="s">
        <v>40</v>
      </c>
      <c r="D68" s="1">
        <v>89</v>
      </c>
      <c r="E68" s="9" t="s">
        <v>255</v>
      </c>
    </row>
    <row r="69" spans="1:5" ht="15">
      <c r="A69" s="4" t="s">
        <v>234</v>
      </c>
      <c r="B69" s="2" t="s">
        <v>191</v>
      </c>
      <c r="C69" s="2" t="s">
        <v>40</v>
      </c>
      <c r="D69" s="2">
        <v>230</v>
      </c>
      <c r="E69" s="10" t="s">
        <v>255</v>
      </c>
    </row>
    <row r="70" spans="1:5" ht="15">
      <c r="A70" s="6" t="s">
        <v>233</v>
      </c>
      <c r="B70" s="3" t="s">
        <v>191</v>
      </c>
      <c r="C70" s="3" t="s">
        <v>77</v>
      </c>
      <c r="D70" s="3">
        <v>40</v>
      </c>
      <c r="E70" s="7" t="s">
        <v>253</v>
      </c>
    </row>
    <row r="71" spans="1:5" ht="15">
      <c r="A71" s="4" t="s">
        <v>234</v>
      </c>
      <c r="B71" s="2" t="s">
        <v>191</v>
      </c>
      <c r="C71" s="2" t="s">
        <v>77</v>
      </c>
      <c r="D71" s="2">
        <v>125</v>
      </c>
      <c r="E71" s="10" t="s">
        <v>255</v>
      </c>
    </row>
    <row r="72" spans="1:5" ht="15">
      <c r="A72" s="6" t="s">
        <v>233</v>
      </c>
      <c r="B72" s="3" t="s">
        <v>191</v>
      </c>
      <c r="C72" s="3" t="s">
        <v>78</v>
      </c>
      <c r="D72" s="3">
        <v>40</v>
      </c>
      <c r="E72" s="7" t="s">
        <v>253</v>
      </c>
    </row>
    <row r="73" spans="1:5" ht="15">
      <c r="A73" s="4" t="s">
        <v>234</v>
      </c>
      <c r="B73" s="2" t="s">
        <v>191</v>
      </c>
      <c r="C73" s="2" t="s">
        <v>78</v>
      </c>
      <c r="D73" s="2">
        <v>140</v>
      </c>
      <c r="E73" s="10" t="s">
        <v>255</v>
      </c>
    </row>
    <row r="74" spans="1:5" ht="15">
      <c r="A74" s="6" t="s">
        <v>233</v>
      </c>
      <c r="B74" s="3" t="s">
        <v>191</v>
      </c>
      <c r="C74" s="3" t="s">
        <v>79</v>
      </c>
      <c r="D74" s="3">
        <v>40</v>
      </c>
      <c r="E74" s="7" t="s">
        <v>253</v>
      </c>
    </row>
    <row r="75" spans="1:5" ht="15">
      <c r="A75" s="4" t="s">
        <v>234</v>
      </c>
      <c r="B75" s="2" t="s">
        <v>191</v>
      </c>
      <c r="C75" s="2" t="s">
        <v>79</v>
      </c>
      <c r="D75" s="2">
        <v>210</v>
      </c>
      <c r="E75" s="10" t="s">
        <v>255</v>
      </c>
    </row>
    <row r="76" spans="1:5" ht="15">
      <c r="A76" s="6" t="s">
        <v>233</v>
      </c>
      <c r="B76" s="3" t="s">
        <v>191</v>
      </c>
      <c r="C76" s="3" t="s">
        <v>64</v>
      </c>
      <c r="D76" s="3">
        <v>40</v>
      </c>
      <c r="E76" s="7" t="s">
        <v>253</v>
      </c>
    </row>
    <row r="77" spans="1:5" ht="15">
      <c r="A77" s="4" t="s">
        <v>234</v>
      </c>
      <c r="B77" s="2" t="s">
        <v>191</v>
      </c>
      <c r="C77" s="2" t="s">
        <v>64</v>
      </c>
      <c r="D77" s="2">
        <v>245</v>
      </c>
      <c r="E77" s="10" t="s">
        <v>255</v>
      </c>
    </row>
    <row r="78" spans="1:5" ht="15">
      <c r="A78" s="6" t="s">
        <v>233</v>
      </c>
      <c r="B78" s="3" t="s">
        <v>191</v>
      </c>
      <c r="C78" s="3" t="s">
        <v>80</v>
      </c>
      <c r="D78" s="3">
        <v>40</v>
      </c>
      <c r="E78" s="7" t="s">
        <v>253</v>
      </c>
    </row>
    <row r="79" spans="1:5" ht="15">
      <c r="A79" s="4" t="s">
        <v>234</v>
      </c>
      <c r="B79" s="2" t="s">
        <v>191</v>
      </c>
      <c r="C79" s="2" t="s">
        <v>80</v>
      </c>
      <c r="D79" s="2">
        <v>210</v>
      </c>
      <c r="E79" s="10" t="s">
        <v>255</v>
      </c>
    </row>
    <row r="80" spans="1:5" ht="15">
      <c r="A80" s="6" t="s">
        <v>233</v>
      </c>
      <c r="B80" s="3" t="s">
        <v>191</v>
      </c>
      <c r="C80" s="3" t="s">
        <v>81</v>
      </c>
      <c r="D80" s="3">
        <v>40</v>
      </c>
      <c r="E80" s="7" t="s">
        <v>253</v>
      </c>
    </row>
    <row r="81" spans="1:5" ht="15">
      <c r="A81" s="4" t="s">
        <v>234</v>
      </c>
      <c r="B81" s="2" t="s">
        <v>191</v>
      </c>
      <c r="C81" s="2" t="s">
        <v>81</v>
      </c>
      <c r="D81" s="2">
        <v>170</v>
      </c>
      <c r="E81" s="10" t="s">
        <v>255</v>
      </c>
    </row>
    <row r="82" spans="1:5" ht="15">
      <c r="A82" s="6" t="s">
        <v>233</v>
      </c>
      <c r="B82" s="3" t="s">
        <v>191</v>
      </c>
      <c r="C82" s="3" t="s">
        <v>82</v>
      </c>
      <c r="D82" s="3">
        <v>40</v>
      </c>
      <c r="E82" s="7" t="s">
        <v>253</v>
      </c>
    </row>
    <row r="83" spans="1:5" ht="15">
      <c r="A83" s="4" t="s">
        <v>234</v>
      </c>
      <c r="B83" s="2" t="s">
        <v>191</v>
      </c>
      <c r="C83" s="2" t="s">
        <v>82</v>
      </c>
      <c r="D83" s="2">
        <v>135</v>
      </c>
      <c r="E83" s="10" t="s">
        <v>255</v>
      </c>
    </row>
    <row r="84" spans="1:5" ht="15">
      <c r="A84" s="6" t="s">
        <v>233</v>
      </c>
      <c r="B84" s="3" t="s">
        <v>191</v>
      </c>
      <c r="C84" s="3" t="s">
        <v>237</v>
      </c>
      <c r="D84" s="3">
        <v>40</v>
      </c>
      <c r="E84" s="7" t="s">
        <v>253</v>
      </c>
    </row>
    <row r="85" spans="1:5" ht="15">
      <c r="A85" s="4" t="s">
        <v>234</v>
      </c>
      <c r="B85" s="2" t="s">
        <v>191</v>
      </c>
      <c r="C85" s="2" t="s">
        <v>237</v>
      </c>
      <c r="D85" s="2">
        <v>185</v>
      </c>
      <c r="E85" s="10" t="s">
        <v>255</v>
      </c>
    </row>
    <row r="86" spans="1:5" ht="15">
      <c r="A86" s="6" t="s">
        <v>233</v>
      </c>
      <c r="B86" s="3" t="s">
        <v>191</v>
      </c>
      <c r="C86" s="3" t="s">
        <v>190</v>
      </c>
      <c r="D86" s="3">
        <v>40</v>
      </c>
      <c r="E86" s="7" t="s">
        <v>253</v>
      </c>
    </row>
    <row r="87" spans="1:5" ht="15">
      <c r="A87" s="4" t="s">
        <v>234</v>
      </c>
      <c r="B87" s="2" t="s">
        <v>191</v>
      </c>
      <c r="C87" s="2" t="s">
        <v>190</v>
      </c>
      <c r="D87" s="2">
        <v>245</v>
      </c>
      <c r="E87" s="10" t="s">
        <v>255</v>
      </c>
    </row>
    <row r="88" spans="1:5" ht="15">
      <c r="A88" s="6" t="s">
        <v>233</v>
      </c>
      <c r="B88" s="3" t="s">
        <v>191</v>
      </c>
      <c r="C88" s="3" t="s">
        <v>83</v>
      </c>
      <c r="D88" s="3">
        <v>40</v>
      </c>
      <c r="E88" s="7" t="s">
        <v>253</v>
      </c>
    </row>
    <row r="89" spans="1:5" ht="15">
      <c r="A89" s="4" t="s">
        <v>234</v>
      </c>
      <c r="B89" s="2" t="s">
        <v>191</v>
      </c>
      <c r="C89" s="2" t="s">
        <v>83</v>
      </c>
      <c r="D89" s="2">
        <v>185</v>
      </c>
      <c r="E89" s="10" t="s">
        <v>255</v>
      </c>
    </row>
    <row r="90" spans="1:5" ht="15">
      <c r="A90" s="6" t="s">
        <v>233</v>
      </c>
      <c r="B90" s="3" t="s">
        <v>191</v>
      </c>
      <c r="C90" s="3" t="s">
        <v>84</v>
      </c>
      <c r="D90" s="3">
        <v>40</v>
      </c>
      <c r="E90" s="7" t="s">
        <v>253</v>
      </c>
    </row>
    <row r="91" spans="1:5" ht="15">
      <c r="A91" s="4" t="s">
        <v>234</v>
      </c>
      <c r="B91" s="2" t="s">
        <v>191</v>
      </c>
      <c r="C91" s="2" t="s">
        <v>84</v>
      </c>
      <c r="D91" s="2">
        <v>190</v>
      </c>
      <c r="E91" s="10" t="s">
        <v>255</v>
      </c>
    </row>
    <row r="92" spans="1:5" ht="15">
      <c r="A92" s="8" t="s">
        <v>233</v>
      </c>
      <c r="B92" s="1" t="s">
        <v>189</v>
      </c>
      <c r="C92" s="1" t="s">
        <v>31</v>
      </c>
      <c r="D92" s="1">
        <v>42</v>
      </c>
      <c r="E92" s="9" t="s">
        <v>255</v>
      </c>
    </row>
    <row r="93" spans="1:5" ht="15">
      <c r="A93" s="8" t="s">
        <v>234</v>
      </c>
      <c r="B93" s="1" t="s">
        <v>189</v>
      </c>
      <c r="C93" s="1" t="s">
        <v>31</v>
      </c>
      <c r="D93" s="1">
        <v>180</v>
      </c>
      <c r="E93" s="9" t="s">
        <v>255</v>
      </c>
    </row>
    <row r="94" spans="1:5" ht="15">
      <c r="A94" s="6" t="s">
        <v>233</v>
      </c>
      <c r="B94" s="3" t="s">
        <v>191</v>
      </c>
      <c r="C94" s="3" t="s">
        <v>85</v>
      </c>
      <c r="D94" s="3">
        <v>40</v>
      </c>
      <c r="E94" s="7" t="s">
        <v>253</v>
      </c>
    </row>
    <row r="95" spans="1:5" ht="15">
      <c r="A95" s="4" t="s">
        <v>234</v>
      </c>
      <c r="B95" s="2" t="s">
        <v>191</v>
      </c>
      <c r="C95" s="2" t="s">
        <v>85</v>
      </c>
      <c r="D95" s="2">
        <v>225</v>
      </c>
      <c r="E95" s="10" t="s">
        <v>255</v>
      </c>
    </row>
    <row r="96" spans="1:5" ht="15">
      <c r="A96" s="8" t="s">
        <v>233</v>
      </c>
      <c r="B96" s="1" t="s">
        <v>189</v>
      </c>
      <c r="C96" s="1" t="s">
        <v>5</v>
      </c>
      <c r="D96" s="1">
        <v>66</v>
      </c>
      <c r="E96" s="9" t="s">
        <v>255</v>
      </c>
    </row>
    <row r="97" spans="1:5" ht="15">
      <c r="A97" s="8" t="s">
        <v>234</v>
      </c>
      <c r="B97" s="1" t="s">
        <v>189</v>
      </c>
      <c r="C97" s="1" t="s">
        <v>5</v>
      </c>
      <c r="D97" s="1">
        <v>238</v>
      </c>
      <c r="E97" s="9" t="s">
        <v>255</v>
      </c>
    </row>
    <row r="98" spans="1:5" ht="15">
      <c r="A98" s="8" t="s">
        <v>233</v>
      </c>
      <c r="B98" s="1" t="s">
        <v>189</v>
      </c>
      <c r="C98" s="1" t="s">
        <v>25</v>
      </c>
      <c r="D98" s="1">
        <v>55</v>
      </c>
      <c r="E98" s="9" t="s">
        <v>255</v>
      </c>
    </row>
    <row r="99" spans="1:5" ht="15">
      <c r="A99" s="8" t="s">
        <v>234</v>
      </c>
      <c r="B99" s="1" t="s">
        <v>189</v>
      </c>
      <c r="C99" s="1" t="s">
        <v>25</v>
      </c>
      <c r="D99" s="1">
        <v>230</v>
      </c>
      <c r="E99" s="9" t="s">
        <v>255</v>
      </c>
    </row>
    <row r="100" spans="1:5" ht="15">
      <c r="A100" s="8" t="s">
        <v>233</v>
      </c>
      <c r="B100" s="1" t="s">
        <v>189</v>
      </c>
      <c r="C100" s="1" t="s">
        <v>12</v>
      </c>
      <c r="D100" s="1">
        <v>94</v>
      </c>
      <c r="E100" s="9" t="s">
        <v>255</v>
      </c>
    </row>
    <row r="101" spans="1:5" ht="15">
      <c r="A101" s="8" t="s">
        <v>234</v>
      </c>
      <c r="B101" s="1" t="s">
        <v>189</v>
      </c>
      <c r="C101" s="1" t="s">
        <v>12</v>
      </c>
      <c r="D101" s="1">
        <v>270</v>
      </c>
      <c r="E101" s="9" t="s">
        <v>255</v>
      </c>
    </row>
    <row r="102" spans="1:5" ht="15">
      <c r="A102" s="6" t="s">
        <v>233</v>
      </c>
      <c r="B102" s="3" t="s">
        <v>191</v>
      </c>
      <c r="C102" s="3" t="s">
        <v>238</v>
      </c>
      <c r="D102" s="3">
        <v>40</v>
      </c>
      <c r="E102" s="7" t="s">
        <v>253</v>
      </c>
    </row>
    <row r="103" spans="1:5" ht="15">
      <c r="A103" s="4" t="s">
        <v>234</v>
      </c>
      <c r="B103" s="2" t="s">
        <v>191</v>
      </c>
      <c r="C103" s="2" t="s">
        <v>238</v>
      </c>
      <c r="D103" s="2">
        <v>235</v>
      </c>
      <c r="E103" s="10" t="s">
        <v>255</v>
      </c>
    </row>
    <row r="104" spans="1:5" ht="15">
      <c r="A104" s="6" t="s">
        <v>233</v>
      </c>
      <c r="B104" s="3" t="s">
        <v>191</v>
      </c>
      <c r="C104" s="3" t="s">
        <v>86</v>
      </c>
      <c r="D104" s="3">
        <v>40</v>
      </c>
      <c r="E104" s="7" t="s">
        <v>253</v>
      </c>
    </row>
    <row r="105" spans="1:5" ht="15">
      <c r="A105" s="4" t="s">
        <v>234</v>
      </c>
      <c r="B105" s="2" t="s">
        <v>191</v>
      </c>
      <c r="C105" s="2" t="s">
        <v>86</v>
      </c>
      <c r="D105" s="2">
        <v>215</v>
      </c>
      <c r="E105" s="10" t="s">
        <v>255</v>
      </c>
    </row>
    <row r="106" spans="1:5" ht="15">
      <c r="A106" s="6" t="s">
        <v>233</v>
      </c>
      <c r="B106" s="3" t="s">
        <v>191</v>
      </c>
      <c r="C106" s="3" t="s">
        <v>87</v>
      </c>
      <c r="D106" s="3">
        <v>40</v>
      </c>
      <c r="E106" s="7" t="s">
        <v>253</v>
      </c>
    </row>
    <row r="107" spans="1:5" ht="15">
      <c r="A107" s="4" t="s">
        <v>234</v>
      </c>
      <c r="B107" s="2" t="s">
        <v>191</v>
      </c>
      <c r="C107" s="2" t="s">
        <v>87</v>
      </c>
      <c r="D107" s="2">
        <v>230</v>
      </c>
      <c r="E107" s="10" t="s">
        <v>255</v>
      </c>
    </row>
    <row r="108" spans="1:5" ht="15">
      <c r="A108" s="6" t="s">
        <v>233</v>
      </c>
      <c r="B108" s="3" t="s">
        <v>191</v>
      </c>
      <c r="C108" s="3" t="s">
        <v>88</v>
      </c>
      <c r="D108" s="3">
        <v>40</v>
      </c>
      <c r="E108" s="7" t="s">
        <v>253</v>
      </c>
    </row>
    <row r="109" spans="1:5" ht="15">
      <c r="A109" s="4" t="s">
        <v>234</v>
      </c>
      <c r="B109" s="2" t="s">
        <v>191</v>
      </c>
      <c r="C109" s="2" t="s">
        <v>88</v>
      </c>
      <c r="D109" s="2">
        <v>190</v>
      </c>
      <c r="E109" s="10" t="s">
        <v>255</v>
      </c>
    </row>
    <row r="110" spans="1:5" ht="15">
      <c r="A110" s="6" t="s">
        <v>233</v>
      </c>
      <c r="B110" s="3" t="s">
        <v>191</v>
      </c>
      <c r="C110" s="3" t="s">
        <v>89</v>
      </c>
      <c r="D110" s="3">
        <v>40</v>
      </c>
      <c r="E110" s="7" t="s">
        <v>253</v>
      </c>
    </row>
    <row r="111" spans="1:5" ht="15">
      <c r="A111" s="4" t="s">
        <v>234</v>
      </c>
      <c r="B111" s="2" t="s">
        <v>191</v>
      </c>
      <c r="C111" s="2" t="s">
        <v>89</v>
      </c>
      <c r="D111" s="2">
        <v>205</v>
      </c>
      <c r="E111" s="10" t="s">
        <v>255</v>
      </c>
    </row>
    <row r="112" spans="1:5" ht="15">
      <c r="A112" s="6" t="s">
        <v>233</v>
      </c>
      <c r="B112" s="3" t="s">
        <v>191</v>
      </c>
      <c r="C112" s="3" t="s">
        <v>90</v>
      </c>
      <c r="D112" s="3">
        <v>40</v>
      </c>
      <c r="E112" s="7" t="s">
        <v>253</v>
      </c>
    </row>
    <row r="113" spans="1:5" ht="15">
      <c r="A113" s="4" t="s">
        <v>234</v>
      </c>
      <c r="B113" s="2" t="s">
        <v>191</v>
      </c>
      <c r="C113" s="2" t="s">
        <v>90</v>
      </c>
      <c r="D113" s="2">
        <v>180</v>
      </c>
      <c r="E113" s="10" t="s">
        <v>255</v>
      </c>
    </row>
    <row r="114" spans="1:5" ht="15">
      <c r="A114" s="8" t="s">
        <v>233</v>
      </c>
      <c r="B114" s="1" t="s">
        <v>191</v>
      </c>
      <c r="C114" s="1" t="s">
        <v>51</v>
      </c>
      <c r="D114" s="1">
        <v>57</v>
      </c>
      <c r="E114" s="9" t="s">
        <v>255</v>
      </c>
    </row>
    <row r="115" spans="1:5" ht="15">
      <c r="A115" s="4" t="s">
        <v>234</v>
      </c>
      <c r="B115" s="2" t="s">
        <v>191</v>
      </c>
      <c r="C115" s="2" t="s">
        <v>51</v>
      </c>
      <c r="D115" s="2">
        <v>145</v>
      </c>
      <c r="E115" s="10" t="s">
        <v>255</v>
      </c>
    </row>
    <row r="116" spans="1:5" ht="15">
      <c r="A116" s="6" t="s">
        <v>233</v>
      </c>
      <c r="B116" s="3" t="s">
        <v>191</v>
      </c>
      <c r="C116" s="3" t="s">
        <v>91</v>
      </c>
      <c r="D116" s="3">
        <v>40</v>
      </c>
      <c r="E116" s="7" t="s">
        <v>253</v>
      </c>
    </row>
    <row r="117" spans="1:5" ht="15">
      <c r="A117" s="4" t="s">
        <v>234</v>
      </c>
      <c r="B117" s="2" t="s">
        <v>191</v>
      </c>
      <c r="C117" s="2" t="s">
        <v>91</v>
      </c>
      <c r="D117" s="2">
        <v>130</v>
      </c>
      <c r="E117" s="10" t="s">
        <v>255</v>
      </c>
    </row>
    <row r="118" spans="1:5" ht="15">
      <c r="A118" s="8" t="s">
        <v>233</v>
      </c>
      <c r="B118" s="1" t="s">
        <v>189</v>
      </c>
      <c r="C118" s="1" t="s">
        <v>32</v>
      </c>
      <c r="D118" s="1">
        <v>47</v>
      </c>
      <c r="E118" s="9" t="s">
        <v>255</v>
      </c>
    </row>
    <row r="119" spans="1:5" ht="15">
      <c r="A119" s="8" t="s">
        <v>234</v>
      </c>
      <c r="B119" s="1" t="s">
        <v>189</v>
      </c>
      <c r="C119" s="1" t="s">
        <v>32</v>
      </c>
      <c r="D119" s="1">
        <v>181</v>
      </c>
      <c r="E119" s="9" t="s">
        <v>255</v>
      </c>
    </row>
    <row r="120" spans="1:5" ht="15">
      <c r="A120" s="6" t="s">
        <v>233</v>
      </c>
      <c r="B120" s="3" t="s">
        <v>191</v>
      </c>
      <c r="C120" s="3" t="s">
        <v>92</v>
      </c>
      <c r="D120" s="3">
        <v>40</v>
      </c>
      <c r="E120" s="7" t="s">
        <v>253</v>
      </c>
    </row>
    <row r="121" spans="1:5" ht="15">
      <c r="A121" s="4" t="s">
        <v>234</v>
      </c>
      <c r="B121" s="2" t="s">
        <v>191</v>
      </c>
      <c r="C121" s="2" t="s">
        <v>92</v>
      </c>
      <c r="D121" s="2">
        <v>195</v>
      </c>
      <c r="E121" s="10" t="s">
        <v>255</v>
      </c>
    </row>
    <row r="122" spans="1:5" ht="15">
      <c r="A122" s="6" t="s">
        <v>233</v>
      </c>
      <c r="B122" s="3" t="s">
        <v>191</v>
      </c>
      <c r="C122" s="3" t="s">
        <v>239</v>
      </c>
      <c r="D122" s="3">
        <v>40</v>
      </c>
      <c r="E122" s="7" t="s">
        <v>253</v>
      </c>
    </row>
    <row r="123" spans="1:5" ht="15">
      <c r="A123" s="4" t="s">
        <v>234</v>
      </c>
      <c r="B123" s="2" t="s">
        <v>191</v>
      </c>
      <c r="C123" s="2" t="s">
        <v>239</v>
      </c>
      <c r="D123" s="2">
        <v>170</v>
      </c>
      <c r="E123" s="10" t="s">
        <v>255</v>
      </c>
    </row>
    <row r="124" spans="1:5" ht="15">
      <c r="A124" s="8" t="s">
        <v>233</v>
      </c>
      <c r="B124" s="1" t="s">
        <v>189</v>
      </c>
      <c r="C124" s="1" t="s">
        <v>19</v>
      </c>
      <c r="D124" s="1">
        <v>84</v>
      </c>
      <c r="E124" s="9" t="s">
        <v>255</v>
      </c>
    </row>
    <row r="125" spans="1:5" ht="15">
      <c r="A125" s="8" t="s">
        <v>234</v>
      </c>
      <c r="B125" s="1" t="s">
        <v>189</v>
      </c>
      <c r="C125" s="1" t="s">
        <v>19</v>
      </c>
      <c r="D125" s="1">
        <v>244</v>
      </c>
      <c r="E125" s="9" t="s">
        <v>255</v>
      </c>
    </row>
    <row r="126" spans="1:5" ht="15">
      <c r="A126" s="8" t="s">
        <v>233</v>
      </c>
      <c r="B126" s="1" t="s">
        <v>189</v>
      </c>
      <c r="C126" s="1" t="s">
        <v>247</v>
      </c>
      <c r="D126" s="1">
        <v>40</v>
      </c>
      <c r="E126" s="9" t="s">
        <v>255</v>
      </c>
    </row>
    <row r="127" spans="1:5" ht="15">
      <c r="A127" s="8" t="s">
        <v>234</v>
      </c>
      <c r="B127" s="1" t="s">
        <v>189</v>
      </c>
      <c r="C127" s="1" t="s">
        <v>247</v>
      </c>
      <c r="D127" s="1">
        <v>210</v>
      </c>
      <c r="E127" s="9" t="s">
        <v>255</v>
      </c>
    </row>
    <row r="128" spans="1:5" ht="15">
      <c r="A128" s="8" t="s">
        <v>233</v>
      </c>
      <c r="B128" s="1" t="s">
        <v>189</v>
      </c>
      <c r="C128" s="1" t="s">
        <v>20</v>
      </c>
      <c r="D128" s="1">
        <v>80</v>
      </c>
      <c r="E128" s="9" t="s">
        <v>255</v>
      </c>
    </row>
    <row r="129" spans="1:5" ht="15">
      <c r="A129" s="6" t="s">
        <v>233</v>
      </c>
      <c r="B129" s="3" t="s">
        <v>191</v>
      </c>
      <c r="C129" s="3" t="s">
        <v>20</v>
      </c>
      <c r="D129" s="3">
        <v>40</v>
      </c>
      <c r="E129" s="7" t="s">
        <v>253</v>
      </c>
    </row>
    <row r="130" spans="1:5" ht="15">
      <c r="A130" s="8" t="s">
        <v>234</v>
      </c>
      <c r="B130" s="1" t="s">
        <v>189</v>
      </c>
      <c r="C130" s="1" t="s">
        <v>20</v>
      </c>
      <c r="D130" s="1">
        <v>245</v>
      </c>
      <c r="E130" s="9" t="s">
        <v>255</v>
      </c>
    </row>
    <row r="131" spans="1:5" ht="15">
      <c r="A131" s="6" t="s">
        <v>233</v>
      </c>
      <c r="B131" s="3" t="s">
        <v>191</v>
      </c>
      <c r="C131" s="3" t="s">
        <v>93</v>
      </c>
      <c r="D131" s="3">
        <v>40</v>
      </c>
      <c r="E131" s="7" t="s">
        <v>253</v>
      </c>
    </row>
    <row r="132" spans="1:5" ht="15">
      <c r="A132" s="4" t="s">
        <v>234</v>
      </c>
      <c r="B132" s="2" t="s">
        <v>191</v>
      </c>
      <c r="C132" s="2" t="s">
        <v>93</v>
      </c>
      <c r="D132" s="2">
        <v>190</v>
      </c>
      <c r="E132" s="10" t="s">
        <v>255</v>
      </c>
    </row>
    <row r="133" spans="1:5" ht="15">
      <c r="A133" s="6" t="s">
        <v>233</v>
      </c>
      <c r="B133" s="3" t="s">
        <v>191</v>
      </c>
      <c r="C133" s="3" t="s">
        <v>94</v>
      </c>
      <c r="D133" s="3">
        <v>40</v>
      </c>
      <c r="E133" s="7" t="s">
        <v>253</v>
      </c>
    </row>
    <row r="134" spans="1:5" ht="15">
      <c r="A134" s="4" t="s">
        <v>234</v>
      </c>
      <c r="B134" s="2" t="s">
        <v>191</v>
      </c>
      <c r="C134" s="2" t="s">
        <v>94</v>
      </c>
      <c r="D134" s="2">
        <v>170</v>
      </c>
      <c r="E134" s="10" t="s">
        <v>255</v>
      </c>
    </row>
    <row r="135" spans="1:5" ht="15">
      <c r="A135" s="6" t="s">
        <v>233</v>
      </c>
      <c r="B135" s="3" t="s">
        <v>191</v>
      </c>
      <c r="C135" s="3" t="s">
        <v>95</v>
      </c>
      <c r="D135" s="3">
        <v>40</v>
      </c>
      <c r="E135" s="7" t="s">
        <v>253</v>
      </c>
    </row>
    <row r="136" spans="1:5" ht="15">
      <c r="A136" s="4" t="s">
        <v>234</v>
      </c>
      <c r="B136" s="2" t="s">
        <v>191</v>
      </c>
      <c r="C136" s="2" t="s">
        <v>95</v>
      </c>
      <c r="D136" s="2">
        <v>295</v>
      </c>
      <c r="E136" s="10" t="s">
        <v>255</v>
      </c>
    </row>
    <row r="137" spans="1:5" ht="15">
      <c r="A137" s="8" t="s">
        <v>233</v>
      </c>
      <c r="B137" s="1" t="s">
        <v>189</v>
      </c>
      <c r="C137" s="1" t="s">
        <v>21</v>
      </c>
      <c r="D137" s="1">
        <v>90</v>
      </c>
      <c r="E137" s="9" t="s">
        <v>255</v>
      </c>
    </row>
    <row r="138" spans="1:5" ht="15">
      <c r="A138" s="8" t="s">
        <v>234</v>
      </c>
      <c r="B138" s="1" t="s">
        <v>189</v>
      </c>
      <c r="C138" s="1" t="s">
        <v>21</v>
      </c>
      <c r="D138" s="1">
        <v>208</v>
      </c>
      <c r="E138" s="9" t="s">
        <v>255</v>
      </c>
    </row>
    <row r="139" spans="1:5" ht="15">
      <c r="A139" s="6" t="s">
        <v>233</v>
      </c>
      <c r="B139" s="3" t="s">
        <v>191</v>
      </c>
      <c r="C139" s="3" t="s">
        <v>96</v>
      </c>
      <c r="D139" s="3">
        <v>40</v>
      </c>
      <c r="E139" s="7" t="s">
        <v>253</v>
      </c>
    </row>
    <row r="140" spans="1:5" ht="15">
      <c r="A140" s="4" t="s">
        <v>234</v>
      </c>
      <c r="B140" s="2" t="s">
        <v>191</v>
      </c>
      <c r="C140" s="2" t="s">
        <v>96</v>
      </c>
      <c r="D140" s="2">
        <v>210</v>
      </c>
      <c r="E140" s="10" t="s">
        <v>255</v>
      </c>
    </row>
    <row r="141" spans="1:5" ht="15">
      <c r="A141" s="8" t="s">
        <v>233</v>
      </c>
      <c r="B141" s="1" t="s">
        <v>189</v>
      </c>
      <c r="C141" s="1" t="s">
        <v>26</v>
      </c>
      <c r="D141" s="1">
        <v>56</v>
      </c>
      <c r="E141" s="9" t="s">
        <v>255</v>
      </c>
    </row>
    <row r="142" spans="1:5" ht="15">
      <c r="A142" s="8" t="s">
        <v>234</v>
      </c>
      <c r="B142" s="1" t="s">
        <v>189</v>
      </c>
      <c r="C142" s="1" t="s">
        <v>26</v>
      </c>
      <c r="D142" s="1">
        <v>222</v>
      </c>
      <c r="E142" s="9" t="s">
        <v>255</v>
      </c>
    </row>
    <row r="143" spans="1:5" ht="15">
      <c r="A143" s="6" t="s">
        <v>233</v>
      </c>
      <c r="B143" s="3" t="s">
        <v>191</v>
      </c>
      <c r="C143" s="3" t="s">
        <v>97</v>
      </c>
      <c r="D143" s="3">
        <v>40</v>
      </c>
      <c r="E143" s="7" t="s">
        <v>253</v>
      </c>
    </row>
    <row r="144" spans="1:5" ht="15">
      <c r="A144" s="4" t="s">
        <v>234</v>
      </c>
      <c r="B144" s="2" t="s">
        <v>191</v>
      </c>
      <c r="C144" s="2" t="s">
        <v>97</v>
      </c>
      <c r="D144" s="2">
        <v>215</v>
      </c>
      <c r="E144" s="10" t="s">
        <v>255</v>
      </c>
    </row>
    <row r="145" spans="1:5" ht="15">
      <c r="A145" s="6" t="s">
        <v>233</v>
      </c>
      <c r="B145" s="3" t="s">
        <v>191</v>
      </c>
      <c r="C145" s="3" t="s">
        <v>98</v>
      </c>
      <c r="D145" s="3">
        <v>40</v>
      </c>
      <c r="E145" s="7" t="s">
        <v>253</v>
      </c>
    </row>
    <row r="146" spans="1:5" ht="15">
      <c r="A146" s="4" t="s">
        <v>234</v>
      </c>
      <c r="B146" s="2" t="s">
        <v>191</v>
      </c>
      <c r="C146" s="2" t="s">
        <v>98</v>
      </c>
      <c r="D146" s="2">
        <v>175</v>
      </c>
      <c r="E146" s="10" t="s">
        <v>255</v>
      </c>
    </row>
    <row r="147" spans="1:5" ht="15">
      <c r="A147" s="6" t="s">
        <v>233</v>
      </c>
      <c r="B147" s="3" t="s">
        <v>191</v>
      </c>
      <c r="C147" s="3" t="s">
        <v>235</v>
      </c>
      <c r="D147" s="3">
        <v>40</v>
      </c>
      <c r="E147" s="7" t="s">
        <v>253</v>
      </c>
    </row>
    <row r="148" spans="1:5" ht="15">
      <c r="A148" s="4" t="s">
        <v>234</v>
      </c>
      <c r="B148" s="2" t="s">
        <v>191</v>
      </c>
      <c r="C148" s="2" t="s">
        <v>235</v>
      </c>
      <c r="D148" s="2">
        <v>185</v>
      </c>
      <c r="E148" s="10" t="s">
        <v>255</v>
      </c>
    </row>
    <row r="149" spans="1:5" ht="15">
      <c r="A149" s="6" t="s">
        <v>233</v>
      </c>
      <c r="B149" s="3" t="s">
        <v>191</v>
      </c>
      <c r="C149" s="3" t="s">
        <v>99</v>
      </c>
      <c r="D149" s="3">
        <v>40</v>
      </c>
      <c r="E149" s="7" t="s">
        <v>253</v>
      </c>
    </row>
    <row r="150" spans="1:5" ht="15">
      <c r="A150" s="4" t="s">
        <v>234</v>
      </c>
      <c r="B150" s="2" t="s">
        <v>191</v>
      </c>
      <c r="C150" s="2" t="s">
        <v>99</v>
      </c>
      <c r="D150" s="2">
        <v>140</v>
      </c>
      <c r="E150" s="10" t="s">
        <v>255</v>
      </c>
    </row>
    <row r="151" spans="1:5" ht="15">
      <c r="A151" s="6" t="s">
        <v>233</v>
      </c>
      <c r="B151" s="3" t="s">
        <v>191</v>
      </c>
      <c r="C151" s="3" t="s">
        <v>100</v>
      </c>
      <c r="D151" s="3">
        <v>40</v>
      </c>
      <c r="E151" s="7" t="s">
        <v>253</v>
      </c>
    </row>
    <row r="152" spans="1:5" ht="15">
      <c r="A152" s="4" t="s">
        <v>234</v>
      </c>
      <c r="B152" s="2" t="s">
        <v>191</v>
      </c>
      <c r="C152" s="2" t="s">
        <v>100</v>
      </c>
      <c r="D152" s="2">
        <v>210</v>
      </c>
      <c r="E152" s="10" t="s">
        <v>255</v>
      </c>
    </row>
    <row r="153" spans="1:5" ht="15">
      <c r="A153" s="6" t="s">
        <v>233</v>
      </c>
      <c r="B153" s="3" t="s">
        <v>191</v>
      </c>
      <c r="C153" s="3" t="s">
        <v>101</v>
      </c>
      <c r="D153" s="3">
        <v>40</v>
      </c>
      <c r="E153" s="7" t="s">
        <v>253</v>
      </c>
    </row>
    <row r="154" spans="1:5" ht="15">
      <c r="A154" s="4" t="s">
        <v>234</v>
      </c>
      <c r="B154" s="2" t="s">
        <v>191</v>
      </c>
      <c r="C154" s="2" t="s">
        <v>101</v>
      </c>
      <c r="D154" s="2">
        <v>190</v>
      </c>
      <c r="E154" s="10" t="s">
        <v>255</v>
      </c>
    </row>
    <row r="155" spans="1:5" ht="15">
      <c r="A155" s="6" t="s">
        <v>233</v>
      </c>
      <c r="B155" s="3" t="s">
        <v>191</v>
      </c>
      <c r="C155" s="3" t="s">
        <v>102</v>
      </c>
      <c r="D155" s="3">
        <v>40</v>
      </c>
      <c r="E155" s="7" t="s">
        <v>253</v>
      </c>
    </row>
    <row r="156" spans="1:5" ht="15">
      <c r="A156" s="4" t="s">
        <v>234</v>
      </c>
      <c r="B156" s="2" t="s">
        <v>191</v>
      </c>
      <c r="C156" s="2" t="s">
        <v>102</v>
      </c>
      <c r="D156" s="2">
        <v>175</v>
      </c>
      <c r="E156" s="10" t="s">
        <v>255</v>
      </c>
    </row>
    <row r="157" spans="1:5" ht="15">
      <c r="A157" s="8" t="s">
        <v>233</v>
      </c>
      <c r="B157" s="1" t="s">
        <v>191</v>
      </c>
      <c r="C157" s="1" t="s">
        <v>52</v>
      </c>
      <c r="D157" s="1">
        <v>117</v>
      </c>
      <c r="E157" s="9" t="s">
        <v>255</v>
      </c>
    </row>
    <row r="158" spans="1:5" ht="15">
      <c r="A158" s="4" t="s">
        <v>234</v>
      </c>
      <c r="B158" s="2" t="s">
        <v>191</v>
      </c>
      <c r="C158" s="2" t="s">
        <v>52</v>
      </c>
      <c r="D158" s="2">
        <v>265</v>
      </c>
      <c r="E158" s="10" t="s">
        <v>255</v>
      </c>
    </row>
    <row r="159" spans="1:5" ht="15">
      <c r="A159" s="8" t="s">
        <v>233</v>
      </c>
      <c r="B159" s="1" t="s">
        <v>189</v>
      </c>
      <c r="C159" s="1" t="s">
        <v>33</v>
      </c>
      <c r="D159" s="1">
        <v>46</v>
      </c>
      <c r="E159" s="9" t="s">
        <v>255</v>
      </c>
    </row>
    <row r="160" spans="1:5" ht="15">
      <c r="A160" s="8" t="s">
        <v>234</v>
      </c>
      <c r="B160" s="1" t="s">
        <v>189</v>
      </c>
      <c r="C160" s="1" t="s">
        <v>33</v>
      </c>
      <c r="D160" s="1">
        <v>222</v>
      </c>
      <c r="E160" s="9" t="s">
        <v>255</v>
      </c>
    </row>
    <row r="161" spans="1:5" ht="15">
      <c r="A161" s="8" t="s">
        <v>233</v>
      </c>
      <c r="B161" s="1" t="s">
        <v>189</v>
      </c>
      <c r="C161" s="1" t="s">
        <v>22</v>
      </c>
      <c r="D161" s="1">
        <v>69</v>
      </c>
      <c r="E161" s="9" t="s">
        <v>255</v>
      </c>
    </row>
    <row r="162" spans="1:5" ht="15">
      <c r="A162" s="6" t="s">
        <v>233</v>
      </c>
      <c r="B162" s="3" t="s">
        <v>191</v>
      </c>
      <c r="C162" s="3" t="s">
        <v>22</v>
      </c>
      <c r="D162" s="3">
        <v>40</v>
      </c>
      <c r="E162" s="7" t="s">
        <v>253</v>
      </c>
    </row>
    <row r="163" spans="1:5" ht="15">
      <c r="A163" s="8" t="s">
        <v>234</v>
      </c>
      <c r="B163" s="1" t="s">
        <v>189</v>
      </c>
      <c r="C163" s="1" t="s">
        <v>22</v>
      </c>
      <c r="D163" s="1">
        <v>245</v>
      </c>
      <c r="E163" s="9" t="s">
        <v>255</v>
      </c>
    </row>
    <row r="164" spans="1:5" ht="15">
      <c r="A164" s="6" t="s">
        <v>233</v>
      </c>
      <c r="B164" s="3" t="s">
        <v>191</v>
      </c>
      <c r="C164" s="3" t="s">
        <v>103</v>
      </c>
      <c r="D164" s="3">
        <v>40</v>
      </c>
      <c r="E164" s="7" t="s">
        <v>253</v>
      </c>
    </row>
    <row r="165" spans="1:5" ht="15">
      <c r="A165" s="4" t="s">
        <v>234</v>
      </c>
      <c r="B165" s="2" t="s">
        <v>191</v>
      </c>
      <c r="C165" s="2" t="s">
        <v>103</v>
      </c>
      <c r="D165" s="2">
        <v>245</v>
      </c>
      <c r="E165" s="10" t="s">
        <v>255</v>
      </c>
    </row>
    <row r="166" spans="1:5" ht="15">
      <c r="A166" s="6" t="s">
        <v>233</v>
      </c>
      <c r="B166" s="3" t="s">
        <v>191</v>
      </c>
      <c r="C166" s="3" t="s">
        <v>104</v>
      </c>
      <c r="D166" s="3">
        <v>40</v>
      </c>
      <c r="E166" s="7" t="s">
        <v>253</v>
      </c>
    </row>
    <row r="167" spans="1:5" ht="15">
      <c r="A167" s="4" t="s">
        <v>234</v>
      </c>
      <c r="B167" s="2" t="s">
        <v>191</v>
      </c>
      <c r="C167" s="2" t="s">
        <v>104</v>
      </c>
      <c r="D167" s="2">
        <v>195</v>
      </c>
      <c r="E167" s="10" t="s">
        <v>255</v>
      </c>
    </row>
    <row r="168" spans="1:5" ht="15">
      <c r="A168" s="6" t="s">
        <v>233</v>
      </c>
      <c r="B168" s="3" t="s">
        <v>191</v>
      </c>
      <c r="C168" s="3" t="s">
        <v>105</v>
      </c>
      <c r="D168" s="3">
        <v>40</v>
      </c>
      <c r="E168" s="7" t="s">
        <v>253</v>
      </c>
    </row>
    <row r="169" spans="1:5" ht="15">
      <c r="A169" s="4" t="s">
        <v>234</v>
      </c>
      <c r="B169" s="2" t="s">
        <v>191</v>
      </c>
      <c r="C169" s="2" t="s">
        <v>105</v>
      </c>
      <c r="D169" s="2">
        <v>200</v>
      </c>
      <c r="E169" s="10" t="s">
        <v>255</v>
      </c>
    </row>
    <row r="170" spans="1:5" ht="15">
      <c r="A170" s="6" t="s">
        <v>233</v>
      </c>
      <c r="B170" s="3" t="s">
        <v>191</v>
      </c>
      <c r="C170" s="3" t="s">
        <v>240</v>
      </c>
      <c r="D170" s="3">
        <v>40</v>
      </c>
      <c r="E170" s="7" t="s">
        <v>253</v>
      </c>
    </row>
    <row r="171" spans="1:5" ht="15">
      <c r="A171" s="4" t="s">
        <v>234</v>
      </c>
      <c r="B171" s="2" t="s">
        <v>191</v>
      </c>
      <c r="C171" s="2" t="s">
        <v>240</v>
      </c>
      <c r="D171" s="2">
        <v>145</v>
      </c>
      <c r="E171" s="10" t="s">
        <v>255</v>
      </c>
    </row>
    <row r="172" spans="1:5" ht="15">
      <c r="A172" s="8" t="s">
        <v>233</v>
      </c>
      <c r="B172" s="1" t="s">
        <v>189</v>
      </c>
      <c r="C172" s="1" t="s">
        <v>13</v>
      </c>
      <c r="D172" s="1">
        <v>75</v>
      </c>
      <c r="E172" s="9" t="s">
        <v>255</v>
      </c>
    </row>
    <row r="173" spans="1:5" ht="15">
      <c r="A173" s="8" t="s">
        <v>234</v>
      </c>
      <c r="B173" s="1" t="s">
        <v>189</v>
      </c>
      <c r="C173" s="1" t="s">
        <v>13</v>
      </c>
      <c r="D173" s="1">
        <v>254</v>
      </c>
      <c r="E173" s="9" t="s">
        <v>255</v>
      </c>
    </row>
    <row r="174" spans="1:5" ht="15">
      <c r="A174" s="8" t="s">
        <v>233</v>
      </c>
      <c r="B174" s="1" t="s">
        <v>191</v>
      </c>
      <c r="C174" s="1" t="s">
        <v>53</v>
      </c>
      <c r="D174" s="1">
        <v>63</v>
      </c>
      <c r="E174" s="9" t="s">
        <v>255</v>
      </c>
    </row>
    <row r="175" spans="1:5" ht="15">
      <c r="A175" s="4" t="s">
        <v>234</v>
      </c>
      <c r="B175" s="2" t="s">
        <v>191</v>
      </c>
      <c r="C175" s="2" t="s">
        <v>53</v>
      </c>
      <c r="D175" s="2">
        <v>315</v>
      </c>
      <c r="E175" s="10" t="s">
        <v>255</v>
      </c>
    </row>
    <row r="176" spans="1:5" ht="15">
      <c r="A176" s="8" t="s">
        <v>233</v>
      </c>
      <c r="B176" s="1" t="s">
        <v>189</v>
      </c>
      <c r="C176" s="1" t="s">
        <v>23</v>
      </c>
      <c r="D176" s="1">
        <v>73</v>
      </c>
      <c r="E176" s="9" t="s">
        <v>255</v>
      </c>
    </row>
    <row r="177" spans="1:5" ht="15">
      <c r="A177" s="6" t="s">
        <v>233</v>
      </c>
      <c r="B177" s="3" t="s">
        <v>191</v>
      </c>
      <c r="C177" s="3" t="s">
        <v>23</v>
      </c>
      <c r="D177" s="3">
        <v>40</v>
      </c>
      <c r="E177" s="7" t="s">
        <v>253</v>
      </c>
    </row>
    <row r="178" spans="1:5" ht="15">
      <c r="A178" s="8" t="s">
        <v>234</v>
      </c>
      <c r="B178" s="1" t="s">
        <v>189</v>
      </c>
      <c r="C178" s="1" t="s">
        <v>23</v>
      </c>
      <c r="D178" s="1">
        <v>230</v>
      </c>
      <c r="E178" s="9" t="s">
        <v>255</v>
      </c>
    </row>
    <row r="179" spans="1:5" ht="15">
      <c r="A179" s="6" t="s">
        <v>233</v>
      </c>
      <c r="B179" s="3" t="s">
        <v>191</v>
      </c>
      <c r="C179" s="3" t="s">
        <v>106</v>
      </c>
      <c r="D179" s="3">
        <v>40</v>
      </c>
      <c r="E179" s="7" t="s">
        <v>253</v>
      </c>
    </row>
    <row r="180" spans="1:5" ht="15">
      <c r="A180" s="4" t="s">
        <v>234</v>
      </c>
      <c r="B180" s="2" t="s">
        <v>191</v>
      </c>
      <c r="C180" s="2" t="s">
        <v>248</v>
      </c>
      <c r="D180" s="2">
        <v>190</v>
      </c>
      <c r="E180" s="10" t="s">
        <v>255</v>
      </c>
    </row>
    <row r="181" spans="1:5" ht="15">
      <c r="A181" s="4" t="s">
        <v>234</v>
      </c>
      <c r="B181" s="2" t="s">
        <v>191</v>
      </c>
      <c r="C181" s="2" t="s">
        <v>106</v>
      </c>
      <c r="D181" s="2">
        <v>230</v>
      </c>
      <c r="E181" s="10" t="s">
        <v>255</v>
      </c>
    </row>
    <row r="182" spans="1:5" ht="15">
      <c r="A182" s="8" t="s">
        <v>233</v>
      </c>
      <c r="B182" s="1" t="s">
        <v>191</v>
      </c>
      <c r="C182" s="1" t="s">
        <v>181</v>
      </c>
      <c r="D182" s="1">
        <v>78</v>
      </c>
      <c r="E182" s="9" t="s">
        <v>255</v>
      </c>
    </row>
    <row r="183" spans="1:5" ht="15">
      <c r="A183" s="4" t="s">
        <v>234</v>
      </c>
      <c r="B183" s="2" t="s">
        <v>191</v>
      </c>
      <c r="C183" s="2" t="s">
        <v>181</v>
      </c>
      <c r="D183" s="2">
        <v>405</v>
      </c>
      <c r="E183" s="10" t="s">
        <v>255</v>
      </c>
    </row>
    <row r="184" spans="1:5" ht="15">
      <c r="A184" s="6" t="s">
        <v>233</v>
      </c>
      <c r="B184" s="3" t="s">
        <v>191</v>
      </c>
      <c r="C184" s="3" t="s">
        <v>107</v>
      </c>
      <c r="D184" s="3">
        <v>40</v>
      </c>
      <c r="E184" s="7" t="s">
        <v>253</v>
      </c>
    </row>
    <row r="185" spans="1:5" ht="15">
      <c r="A185" s="4" t="s">
        <v>234</v>
      </c>
      <c r="B185" s="2" t="s">
        <v>191</v>
      </c>
      <c r="C185" s="2" t="s">
        <v>107</v>
      </c>
      <c r="D185" s="2">
        <v>195</v>
      </c>
      <c r="E185" s="10" t="s">
        <v>255</v>
      </c>
    </row>
    <row r="186" spans="1:5" ht="15">
      <c r="A186" s="6" t="s">
        <v>233</v>
      </c>
      <c r="B186" s="3" t="s">
        <v>191</v>
      </c>
      <c r="C186" s="3" t="s">
        <v>108</v>
      </c>
      <c r="D186" s="3">
        <v>40</v>
      </c>
      <c r="E186" s="7" t="s">
        <v>253</v>
      </c>
    </row>
    <row r="187" spans="1:5" ht="15">
      <c r="A187" s="4" t="s">
        <v>234</v>
      </c>
      <c r="B187" s="2" t="s">
        <v>191</v>
      </c>
      <c r="C187" s="2" t="s">
        <v>108</v>
      </c>
      <c r="D187" s="2">
        <v>245</v>
      </c>
      <c r="E187" s="10" t="s">
        <v>255</v>
      </c>
    </row>
    <row r="188" spans="1:5" ht="15">
      <c r="A188" s="6" t="s">
        <v>233</v>
      </c>
      <c r="B188" s="3" t="s">
        <v>191</v>
      </c>
      <c r="C188" s="3" t="s">
        <v>109</v>
      </c>
      <c r="D188" s="3">
        <v>40</v>
      </c>
      <c r="E188" s="7" t="s">
        <v>253</v>
      </c>
    </row>
    <row r="189" spans="1:5" ht="15">
      <c r="A189" s="4" t="s">
        <v>234</v>
      </c>
      <c r="B189" s="2" t="s">
        <v>191</v>
      </c>
      <c r="C189" s="2" t="s">
        <v>109</v>
      </c>
      <c r="D189" s="2">
        <v>225</v>
      </c>
      <c r="E189" s="10" t="s">
        <v>255</v>
      </c>
    </row>
    <row r="190" spans="1:5" ht="15">
      <c r="A190" s="6" t="s">
        <v>233</v>
      </c>
      <c r="B190" s="3" t="s">
        <v>191</v>
      </c>
      <c r="C190" s="3" t="s">
        <v>110</v>
      </c>
      <c r="D190" s="3">
        <v>40</v>
      </c>
      <c r="E190" s="7" t="s">
        <v>253</v>
      </c>
    </row>
    <row r="191" spans="1:5" ht="15">
      <c r="A191" s="4" t="s">
        <v>234</v>
      </c>
      <c r="B191" s="2" t="s">
        <v>191</v>
      </c>
      <c r="C191" s="2" t="s">
        <v>110</v>
      </c>
      <c r="D191" s="2">
        <v>205</v>
      </c>
      <c r="E191" s="10" t="s">
        <v>255</v>
      </c>
    </row>
    <row r="192" spans="1:5" ht="15">
      <c r="A192" s="6" t="s">
        <v>233</v>
      </c>
      <c r="B192" s="3" t="s">
        <v>191</v>
      </c>
      <c r="C192" s="3" t="s">
        <v>203</v>
      </c>
      <c r="D192" s="3">
        <v>40</v>
      </c>
      <c r="E192" s="7" t="s">
        <v>253</v>
      </c>
    </row>
    <row r="193" spans="1:5" ht="15">
      <c r="A193" s="4" t="s">
        <v>234</v>
      </c>
      <c r="B193" s="2" t="s">
        <v>191</v>
      </c>
      <c r="C193" s="2" t="s">
        <v>203</v>
      </c>
      <c r="D193" s="2">
        <v>230</v>
      </c>
      <c r="E193" s="10" t="s">
        <v>255</v>
      </c>
    </row>
    <row r="194" spans="1:5" ht="15">
      <c r="A194" s="8" t="s">
        <v>233</v>
      </c>
      <c r="B194" s="1" t="s">
        <v>191</v>
      </c>
      <c r="C194" s="1" t="s">
        <v>186</v>
      </c>
      <c r="D194" s="1">
        <v>67</v>
      </c>
      <c r="E194" s="9" t="s">
        <v>255</v>
      </c>
    </row>
    <row r="195" spans="1:5" ht="15">
      <c r="A195" s="4" t="s">
        <v>234</v>
      </c>
      <c r="B195" s="2" t="s">
        <v>191</v>
      </c>
      <c r="C195" s="2" t="s">
        <v>186</v>
      </c>
      <c r="D195" s="2">
        <v>300</v>
      </c>
      <c r="E195" s="10" t="s">
        <v>255</v>
      </c>
    </row>
    <row r="196" spans="1:5" ht="15">
      <c r="A196" s="6" t="s">
        <v>233</v>
      </c>
      <c r="B196" s="3" t="s">
        <v>191</v>
      </c>
      <c r="C196" s="3" t="s">
        <v>204</v>
      </c>
      <c r="D196" s="3">
        <v>40</v>
      </c>
      <c r="E196" s="7" t="s">
        <v>253</v>
      </c>
    </row>
    <row r="197" spans="1:5" ht="15">
      <c r="A197" s="4" t="s">
        <v>234</v>
      </c>
      <c r="B197" s="2" t="s">
        <v>191</v>
      </c>
      <c r="C197" s="2" t="s">
        <v>204</v>
      </c>
      <c r="D197" s="2">
        <v>220</v>
      </c>
      <c r="E197" s="10" t="s">
        <v>255</v>
      </c>
    </row>
    <row r="198" spans="1:5" ht="15">
      <c r="A198" s="8" t="s">
        <v>233</v>
      </c>
      <c r="B198" s="1" t="s">
        <v>191</v>
      </c>
      <c r="C198" s="1" t="s">
        <v>41</v>
      </c>
      <c r="D198" s="1">
        <v>110</v>
      </c>
      <c r="E198" s="9" t="s">
        <v>255</v>
      </c>
    </row>
    <row r="199" spans="1:5" ht="15">
      <c r="A199" s="4" t="s">
        <v>234</v>
      </c>
      <c r="B199" s="2" t="s">
        <v>191</v>
      </c>
      <c r="C199" s="2" t="s">
        <v>41</v>
      </c>
      <c r="D199" s="2">
        <v>280</v>
      </c>
      <c r="E199" s="10" t="s">
        <v>255</v>
      </c>
    </row>
    <row r="200" spans="1:5" ht="15">
      <c r="A200" s="6" t="s">
        <v>233</v>
      </c>
      <c r="B200" s="3" t="s">
        <v>191</v>
      </c>
      <c r="C200" s="3" t="s">
        <v>111</v>
      </c>
      <c r="D200" s="3">
        <v>40</v>
      </c>
      <c r="E200" s="7" t="s">
        <v>253</v>
      </c>
    </row>
    <row r="201" spans="1:5" ht="15">
      <c r="A201" s="4" t="s">
        <v>234</v>
      </c>
      <c r="B201" s="2" t="s">
        <v>191</v>
      </c>
      <c r="C201" s="2" t="s">
        <v>111</v>
      </c>
      <c r="D201" s="2">
        <v>255</v>
      </c>
      <c r="E201" s="10" t="s">
        <v>255</v>
      </c>
    </row>
    <row r="202" spans="1:5" ht="15">
      <c r="A202" s="6" t="s">
        <v>233</v>
      </c>
      <c r="B202" s="3" t="s">
        <v>191</v>
      </c>
      <c r="C202" s="3" t="s">
        <v>112</v>
      </c>
      <c r="D202" s="3">
        <v>40</v>
      </c>
      <c r="E202" s="7" t="s">
        <v>253</v>
      </c>
    </row>
    <row r="203" spans="1:5" ht="15">
      <c r="A203" s="4" t="s">
        <v>234</v>
      </c>
      <c r="B203" s="2" t="s">
        <v>191</v>
      </c>
      <c r="C203" s="2" t="s">
        <v>112</v>
      </c>
      <c r="D203" s="2">
        <v>195</v>
      </c>
      <c r="E203" s="10" t="s">
        <v>255</v>
      </c>
    </row>
    <row r="204" spans="1:5" ht="15">
      <c r="A204" s="8" t="s">
        <v>233</v>
      </c>
      <c r="B204" s="1" t="s">
        <v>189</v>
      </c>
      <c r="C204" s="1" t="s">
        <v>34</v>
      </c>
      <c r="D204" s="1">
        <v>43</v>
      </c>
      <c r="E204" s="9" t="s">
        <v>255</v>
      </c>
    </row>
    <row r="205" spans="1:5" ht="15">
      <c r="A205" s="8" t="s">
        <v>234</v>
      </c>
      <c r="B205" s="1" t="s">
        <v>189</v>
      </c>
      <c r="C205" s="1" t="s">
        <v>34</v>
      </c>
      <c r="D205" s="1">
        <v>211</v>
      </c>
      <c r="E205" s="9" t="s">
        <v>255</v>
      </c>
    </row>
    <row r="206" spans="1:5" ht="15">
      <c r="A206" s="6" t="s">
        <v>233</v>
      </c>
      <c r="B206" s="3" t="s">
        <v>191</v>
      </c>
      <c r="C206" s="3" t="s">
        <v>113</v>
      </c>
      <c r="D206" s="3">
        <v>40</v>
      </c>
      <c r="E206" s="7" t="s">
        <v>253</v>
      </c>
    </row>
    <row r="207" spans="1:5" ht="15">
      <c r="A207" s="4" t="s">
        <v>234</v>
      </c>
      <c r="B207" s="2" t="s">
        <v>191</v>
      </c>
      <c r="C207" s="2" t="s">
        <v>113</v>
      </c>
      <c r="D207" s="2">
        <v>260</v>
      </c>
      <c r="E207" s="10" t="s">
        <v>255</v>
      </c>
    </row>
    <row r="208" spans="1:5" ht="15">
      <c r="A208" s="6" t="s">
        <v>233</v>
      </c>
      <c r="B208" s="3" t="s">
        <v>191</v>
      </c>
      <c r="C208" s="3" t="s">
        <v>114</v>
      </c>
      <c r="D208" s="3">
        <v>40</v>
      </c>
      <c r="E208" s="7" t="s">
        <v>253</v>
      </c>
    </row>
    <row r="209" spans="1:5" ht="15">
      <c r="A209" s="4" t="s">
        <v>234</v>
      </c>
      <c r="B209" s="2" t="s">
        <v>191</v>
      </c>
      <c r="C209" s="2" t="s">
        <v>114</v>
      </c>
      <c r="D209" s="2">
        <v>150</v>
      </c>
      <c r="E209" s="10" t="s">
        <v>255</v>
      </c>
    </row>
    <row r="210" spans="1:5" ht="15">
      <c r="A210" s="6" t="s">
        <v>233</v>
      </c>
      <c r="B210" s="3" t="s">
        <v>191</v>
      </c>
      <c r="C210" s="3" t="s">
        <v>115</v>
      </c>
      <c r="D210" s="3">
        <v>40</v>
      </c>
      <c r="E210" s="7" t="s">
        <v>253</v>
      </c>
    </row>
    <row r="211" spans="1:5" ht="15">
      <c r="A211" s="4" t="s">
        <v>234</v>
      </c>
      <c r="B211" s="2" t="s">
        <v>191</v>
      </c>
      <c r="C211" s="2" t="s">
        <v>115</v>
      </c>
      <c r="D211" s="2">
        <v>235</v>
      </c>
      <c r="E211" s="10" t="s">
        <v>255</v>
      </c>
    </row>
    <row r="212" spans="1:5" ht="15">
      <c r="A212" s="6" t="s">
        <v>233</v>
      </c>
      <c r="B212" s="3" t="s">
        <v>191</v>
      </c>
      <c r="C212" s="3" t="s">
        <v>116</v>
      </c>
      <c r="D212" s="3">
        <v>40</v>
      </c>
      <c r="E212" s="7" t="s">
        <v>253</v>
      </c>
    </row>
    <row r="213" spans="1:5" ht="15">
      <c r="A213" s="4" t="s">
        <v>234</v>
      </c>
      <c r="B213" s="2" t="s">
        <v>191</v>
      </c>
      <c r="C213" s="2" t="s">
        <v>116</v>
      </c>
      <c r="D213" s="2">
        <v>225</v>
      </c>
      <c r="E213" s="10" t="s">
        <v>255</v>
      </c>
    </row>
    <row r="214" spans="1:5" ht="15">
      <c r="A214" s="8" t="s">
        <v>233</v>
      </c>
      <c r="B214" s="1" t="s">
        <v>189</v>
      </c>
      <c r="C214" s="1" t="s">
        <v>14</v>
      </c>
      <c r="D214" s="1">
        <v>40</v>
      </c>
      <c r="E214" s="9" t="s">
        <v>255</v>
      </c>
    </row>
    <row r="215" spans="1:5" ht="15">
      <c r="A215" s="8" t="s">
        <v>234</v>
      </c>
      <c r="B215" s="1" t="s">
        <v>189</v>
      </c>
      <c r="C215" s="1" t="s">
        <v>14</v>
      </c>
      <c r="D215" s="1">
        <v>175</v>
      </c>
      <c r="E215" s="9" t="s">
        <v>255</v>
      </c>
    </row>
    <row r="216" spans="1:5" ht="15">
      <c r="A216" s="8" t="s">
        <v>233</v>
      </c>
      <c r="B216" s="1" t="s">
        <v>189</v>
      </c>
      <c r="C216" s="1" t="s">
        <v>35</v>
      </c>
      <c r="D216" s="1">
        <v>47</v>
      </c>
      <c r="E216" s="9" t="s">
        <v>255</v>
      </c>
    </row>
    <row r="217" spans="1:5" ht="15">
      <c r="A217" s="8" t="s">
        <v>234</v>
      </c>
      <c r="B217" s="1" t="s">
        <v>189</v>
      </c>
      <c r="C217" s="1" t="s">
        <v>35</v>
      </c>
      <c r="D217" s="1">
        <v>183</v>
      </c>
      <c r="E217" s="9" t="s">
        <v>255</v>
      </c>
    </row>
    <row r="218" spans="1:5" ht="15">
      <c r="A218" s="8" t="s">
        <v>233</v>
      </c>
      <c r="B218" s="1" t="s">
        <v>189</v>
      </c>
      <c r="C218" s="1" t="s">
        <v>185</v>
      </c>
      <c r="D218" s="1">
        <v>144</v>
      </c>
      <c r="E218" s="9" t="s">
        <v>255</v>
      </c>
    </row>
    <row r="219" spans="1:5" ht="15">
      <c r="A219" s="8" t="s">
        <v>234</v>
      </c>
      <c r="B219" s="1" t="s">
        <v>189</v>
      </c>
      <c r="C219" s="1" t="s">
        <v>185</v>
      </c>
      <c r="D219" s="1">
        <v>237</v>
      </c>
      <c r="E219" s="9" t="s">
        <v>255</v>
      </c>
    </row>
    <row r="220" spans="1:5" ht="15">
      <c r="A220" s="8" t="s">
        <v>233</v>
      </c>
      <c r="B220" s="1" t="s">
        <v>191</v>
      </c>
      <c r="C220" s="1" t="s">
        <v>42</v>
      </c>
      <c r="D220" s="1">
        <v>154</v>
      </c>
      <c r="E220" s="9" t="s">
        <v>255</v>
      </c>
    </row>
    <row r="221" spans="1:5" ht="15">
      <c r="A221" s="4" t="s">
        <v>234</v>
      </c>
      <c r="B221" s="2" t="s">
        <v>191</v>
      </c>
      <c r="C221" s="2" t="s">
        <v>42</v>
      </c>
      <c r="D221" s="2">
        <v>150</v>
      </c>
      <c r="E221" s="10" t="s">
        <v>255</v>
      </c>
    </row>
    <row r="222" spans="1:5" ht="15">
      <c r="A222" s="6" t="s">
        <v>233</v>
      </c>
      <c r="B222" s="3" t="s">
        <v>191</v>
      </c>
      <c r="C222" s="3" t="s">
        <v>117</v>
      </c>
      <c r="D222" s="3">
        <v>40</v>
      </c>
      <c r="E222" s="7" t="s">
        <v>253</v>
      </c>
    </row>
    <row r="223" spans="1:5" ht="15">
      <c r="A223" s="4" t="s">
        <v>234</v>
      </c>
      <c r="B223" s="2" t="s">
        <v>191</v>
      </c>
      <c r="C223" s="2" t="s">
        <v>117</v>
      </c>
      <c r="D223" s="2">
        <v>155</v>
      </c>
      <c r="E223" s="10" t="s">
        <v>255</v>
      </c>
    </row>
    <row r="224" spans="1:5" ht="15">
      <c r="A224" s="6" t="s">
        <v>233</v>
      </c>
      <c r="B224" s="3" t="s">
        <v>191</v>
      </c>
      <c r="C224" s="3" t="s">
        <v>118</v>
      </c>
      <c r="D224" s="3">
        <v>40</v>
      </c>
      <c r="E224" s="7" t="s">
        <v>253</v>
      </c>
    </row>
    <row r="225" spans="1:5" ht="15">
      <c r="A225" s="4" t="s">
        <v>234</v>
      </c>
      <c r="B225" s="2" t="s">
        <v>191</v>
      </c>
      <c r="C225" s="2" t="s">
        <v>118</v>
      </c>
      <c r="D225" s="2">
        <v>215</v>
      </c>
      <c r="E225" s="10" t="s">
        <v>255</v>
      </c>
    </row>
    <row r="226" spans="1:5" ht="15">
      <c r="A226" s="6" t="s">
        <v>233</v>
      </c>
      <c r="B226" s="3" t="s">
        <v>191</v>
      </c>
      <c r="C226" s="3" t="s">
        <v>119</v>
      </c>
      <c r="D226" s="3">
        <v>40</v>
      </c>
      <c r="E226" s="7" t="s">
        <v>253</v>
      </c>
    </row>
    <row r="227" spans="1:5" ht="15">
      <c r="A227" s="4" t="s">
        <v>234</v>
      </c>
      <c r="B227" s="2" t="s">
        <v>191</v>
      </c>
      <c r="C227" s="2" t="s">
        <v>119</v>
      </c>
      <c r="D227" s="2">
        <v>250</v>
      </c>
      <c r="E227" s="10" t="s">
        <v>255</v>
      </c>
    </row>
    <row r="228" spans="1:5" ht="15">
      <c r="A228" s="6" t="s">
        <v>233</v>
      </c>
      <c r="B228" s="3" t="s">
        <v>191</v>
      </c>
      <c r="C228" s="3" t="s">
        <v>120</v>
      </c>
      <c r="D228" s="3">
        <v>40</v>
      </c>
      <c r="E228" s="7" t="s">
        <v>253</v>
      </c>
    </row>
    <row r="229" spans="1:5" ht="15">
      <c r="A229" s="4" t="s">
        <v>234</v>
      </c>
      <c r="B229" s="2" t="s">
        <v>191</v>
      </c>
      <c r="C229" s="2" t="s">
        <v>120</v>
      </c>
      <c r="D229" s="2">
        <v>185</v>
      </c>
      <c r="E229" s="10" t="s">
        <v>255</v>
      </c>
    </row>
    <row r="230" spans="1:5" ht="15">
      <c r="A230" s="6" t="s">
        <v>233</v>
      </c>
      <c r="B230" s="3" t="s">
        <v>191</v>
      </c>
      <c r="C230" s="3" t="s">
        <v>121</v>
      </c>
      <c r="D230" s="3">
        <v>40</v>
      </c>
      <c r="E230" s="7" t="s">
        <v>253</v>
      </c>
    </row>
    <row r="231" spans="1:5" ht="15">
      <c r="A231" s="4" t="s">
        <v>234</v>
      </c>
      <c r="B231" s="2" t="s">
        <v>191</v>
      </c>
      <c r="C231" s="2" t="s">
        <v>121</v>
      </c>
      <c r="D231" s="2">
        <v>155</v>
      </c>
      <c r="E231" s="10" t="s">
        <v>255</v>
      </c>
    </row>
    <row r="232" spans="1:5" ht="15">
      <c r="A232" s="8" t="s">
        <v>233</v>
      </c>
      <c r="B232" s="1" t="s">
        <v>189</v>
      </c>
      <c r="C232" s="1" t="s">
        <v>27</v>
      </c>
      <c r="D232" s="1">
        <v>60</v>
      </c>
      <c r="E232" s="9" t="s">
        <v>255</v>
      </c>
    </row>
    <row r="233" spans="1:5" ht="15">
      <c r="A233" s="8" t="s">
        <v>234</v>
      </c>
      <c r="B233" s="1" t="s">
        <v>189</v>
      </c>
      <c r="C233" s="1" t="s">
        <v>27</v>
      </c>
      <c r="D233" s="1">
        <v>205</v>
      </c>
      <c r="E233" s="9" t="s">
        <v>255</v>
      </c>
    </row>
    <row r="234" spans="1:5" ht="15">
      <c r="A234" s="6" t="s">
        <v>233</v>
      </c>
      <c r="B234" s="3" t="s">
        <v>191</v>
      </c>
      <c r="C234" s="3" t="s">
        <v>122</v>
      </c>
      <c r="D234" s="3">
        <v>40</v>
      </c>
      <c r="E234" s="7" t="s">
        <v>253</v>
      </c>
    </row>
    <row r="235" spans="1:5" ht="15">
      <c r="A235" s="4" t="s">
        <v>234</v>
      </c>
      <c r="B235" s="2" t="s">
        <v>191</v>
      </c>
      <c r="C235" s="2" t="s">
        <v>122</v>
      </c>
      <c r="D235" s="2">
        <v>185</v>
      </c>
      <c r="E235" s="10" t="s">
        <v>255</v>
      </c>
    </row>
    <row r="236" spans="1:5" ht="15">
      <c r="A236" s="6" t="s">
        <v>233</v>
      </c>
      <c r="B236" s="3" t="s">
        <v>191</v>
      </c>
      <c r="C236" s="3" t="s">
        <v>123</v>
      </c>
      <c r="D236" s="3">
        <v>40</v>
      </c>
      <c r="E236" s="7" t="s">
        <v>253</v>
      </c>
    </row>
    <row r="237" spans="1:5" ht="15">
      <c r="A237" s="4" t="s">
        <v>234</v>
      </c>
      <c r="B237" s="2" t="s">
        <v>191</v>
      </c>
      <c r="C237" s="2" t="s">
        <v>123</v>
      </c>
      <c r="D237" s="2">
        <v>125</v>
      </c>
      <c r="E237" s="10" t="s">
        <v>255</v>
      </c>
    </row>
    <row r="238" spans="1:5" ht="15">
      <c r="A238" s="6" t="s">
        <v>233</v>
      </c>
      <c r="B238" s="3" t="s">
        <v>191</v>
      </c>
      <c r="C238" s="3" t="s">
        <v>124</v>
      </c>
      <c r="D238" s="3">
        <v>40</v>
      </c>
      <c r="E238" s="7" t="s">
        <v>253</v>
      </c>
    </row>
    <row r="239" spans="1:5" ht="15">
      <c r="A239" s="4" t="s">
        <v>234</v>
      </c>
      <c r="B239" s="2" t="s">
        <v>191</v>
      </c>
      <c r="C239" s="2" t="s">
        <v>124</v>
      </c>
      <c r="D239" s="2">
        <v>200</v>
      </c>
      <c r="E239" s="10" t="s">
        <v>255</v>
      </c>
    </row>
    <row r="240" spans="1:5" ht="15">
      <c r="A240" s="6" t="s">
        <v>233</v>
      </c>
      <c r="B240" s="3" t="s">
        <v>191</v>
      </c>
      <c r="C240" s="3" t="s">
        <v>125</v>
      </c>
      <c r="D240" s="3">
        <v>40</v>
      </c>
      <c r="E240" s="7" t="s">
        <v>253</v>
      </c>
    </row>
    <row r="241" spans="1:5" ht="15">
      <c r="A241" s="4" t="s">
        <v>234</v>
      </c>
      <c r="B241" s="2" t="s">
        <v>191</v>
      </c>
      <c r="C241" s="2" t="s">
        <v>125</v>
      </c>
      <c r="D241" s="2">
        <v>255</v>
      </c>
      <c r="E241" s="10" t="s">
        <v>255</v>
      </c>
    </row>
    <row r="242" spans="1:5" ht="15">
      <c r="A242" s="6" t="s">
        <v>233</v>
      </c>
      <c r="B242" s="3" t="s">
        <v>191</v>
      </c>
      <c r="C242" s="3" t="s">
        <v>126</v>
      </c>
      <c r="D242" s="3">
        <v>40</v>
      </c>
      <c r="E242" s="7" t="s">
        <v>253</v>
      </c>
    </row>
    <row r="243" spans="1:5" ht="15">
      <c r="A243" s="4" t="s">
        <v>234</v>
      </c>
      <c r="B243" s="2" t="s">
        <v>191</v>
      </c>
      <c r="C243" s="2" t="s">
        <v>126</v>
      </c>
      <c r="D243" s="2">
        <v>190</v>
      </c>
      <c r="E243" s="10" t="s">
        <v>255</v>
      </c>
    </row>
    <row r="244" spans="1:5" ht="15">
      <c r="A244" s="6" t="s">
        <v>233</v>
      </c>
      <c r="B244" s="3" t="s">
        <v>191</v>
      </c>
      <c r="C244" s="3" t="s">
        <v>127</v>
      </c>
      <c r="D244" s="3">
        <v>40</v>
      </c>
      <c r="E244" s="7" t="s">
        <v>253</v>
      </c>
    </row>
    <row r="245" spans="1:5" ht="15">
      <c r="A245" s="4" t="s">
        <v>234</v>
      </c>
      <c r="B245" s="2" t="s">
        <v>191</v>
      </c>
      <c r="C245" s="2" t="s">
        <v>127</v>
      </c>
      <c r="D245" s="2">
        <v>250</v>
      </c>
      <c r="E245" s="10" t="s">
        <v>255</v>
      </c>
    </row>
    <row r="246" spans="1:5" ht="15">
      <c r="A246" s="6" t="s">
        <v>233</v>
      </c>
      <c r="B246" s="3" t="s">
        <v>191</v>
      </c>
      <c r="C246" s="3" t="s">
        <v>43</v>
      </c>
      <c r="D246" s="3">
        <v>40</v>
      </c>
      <c r="E246" s="7" t="s">
        <v>253</v>
      </c>
    </row>
    <row r="247" spans="1:5" ht="15">
      <c r="A247" s="4" t="s">
        <v>234</v>
      </c>
      <c r="B247" s="2" t="s">
        <v>191</v>
      </c>
      <c r="C247" s="2" t="s">
        <v>43</v>
      </c>
      <c r="D247" s="2">
        <v>170</v>
      </c>
      <c r="E247" s="10" t="s">
        <v>255</v>
      </c>
    </row>
    <row r="248" spans="1:5" ht="15">
      <c r="A248" s="6" t="s">
        <v>233</v>
      </c>
      <c r="B248" s="3" t="s">
        <v>191</v>
      </c>
      <c r="C248" s="3" t="s">
        <v>128</v>
      </c>
      <c r="D248" s="3">
        <v>40</v>
      </c>
      <c r="E248" s="7" t="s">
        <v>253</v>
      </c>
    </row>
    <row r="249" spans="1:5" ht="15">
      <c r="A249" s="4" t="s">
        <v>234</v>
      </c>
      <c r="B249" s="2" t="s">
        <v>191</v>
      </c>
      <c r="C249" s="2" t="s">
        <v>128</v>
      </c>
      <c r="D249" s="2">
        <v>160</v>
      </c>
      <c r="E249" s="10" t="s">
        <v>255</v>
      </c>
    </row>
    <row r="250" spans="1:5" ht="15">
      <c r="A250" s="6" t="s">
        <v>233</v>
      </c>
      <c r="B250" s="3" t="s">
        <v>191</v>
      </c>
      <c r="C250" s="3" t="s">
        <v>129</v>
      </c>
      <c r="D250" s="3">
        <v>40</v>
      </c>
      <c r="E250" s="7" t="s">
        <v>253</v>
      </c>
    </row>
    <row r="251" spans="1:5" ht="15">
      <c r="A251" s="4" t="s">
        <v>234</v>
      </c>
      <c r="B251" s="2" t="s">
        <v>191</v>
      </c>
      <c r="C251" s="2" t="s">
        <v>129</v>
      </c>
      <c r="D251" s="2">
        <v>220</v>
      </c>
      <c r="E251" s="10" t="s">
        <v>255</v>
      </c>
    </row>
    <row r="252" spans="1:5" ht="15">
      <c r="A252" s="6" t="s">
        <v>233</v>
      </c>
      <c r="B252" s="3" t="s">
        <v>191</v>
      </c>
      <c r="C252" s="3" t="s">
        <v>130</v>
      </c>
      <c r="D252" s="3">
        <v>40</v>
      </c>
      <c r="E252" s="7" t="s">
        <v>253</v>
      </c>
    </row>
    <row r="253" spans="1:5" ht="15">
      <c r="A253" s="4" t="s">
        <v>234</v>
      </c>
      <c r="B253" s="2" t="s">
        <v>191</v>
      </c>
      <c r="C253" s="2" t="s">
        <v>130</v>
      </c>
      <c r="D253" s="2">
        <v>205</v>
      </c>
      <c r="E253" s="10" t="s">
        <v>255</v>
      </c>
    </row>
    <row r="254" spans="1:5" ht="15">
      <c r="A254" s="6" t="s">
        <v>233</v>
      </c>
      <c r="B254" s="3" t="s">
        <v>191</v>
      </c>
      <c r="C254" s="3" t="s">
        <v>241</v>
      </c>
      <c r="D254" s="3">
        <v>40</v>
      </c>
      <c r="E254" s="7" t="s">
        <v>253</v>
      </c>
    </row>
    <row r="255" spans="1:5" ht="15">
      <c r="A255" s="4" t="s">
        <v>234</v>
      </c>
      <c r="B255" s="2" t="s">
        <v>191</v>
      </c>
      <c r="C255" s="2" t="s">
        <v>241</v>
      </c>
      <c r="D255" s="2">
        <v>200</v>
      </c>
      <c r="E255" s="10" t="s">
        <v>255</v>
      </c>
    </row>
    <row r="256" spans="1:5" ht="15">
      <c r="A256" s="6" t="s">
        <v>233</v>
      </c>
      <c r="B256" s="3" t="s">
        <v>191</v>
      </c>
      <c r="C256" s="3" t="s">
        <v>131</v>
      </c>
      <c r="D256" s="3">
        <v>40</v>
      </c>
      <c r="E256" s="7" t="s">
        <v>253</v>
      </c>
    </row>
    <row r="257" spans="1:5" ht="15">
      <c r="A257" s="4" t="s">
        <v>234</v>
      </c>
      <c r="B257" s="2" t="s">
        <v>191</v>
      </c>
      <c r="C257" s="2" t="s">
        <v>131</v>
      </c>
      <c r="D257" s="2">
        <v>125</v>
      </c>
      <c r="E257" s="10" t="s">
        <v>255</v>
      </c>
    </row>
    <row r="258" spans="1:5" ht="15">
      <c r="A258" s="6" t="s">
        <v>233</v>
      </c>
      <c r="B258" s="3" t="s">
        <v>191</v>
      </c>
      <c r="C258" s="3" t="s">
        <v>132</v>
      </c>
      <c r="D258" s="3">
        <v>40</v>
      </c>
      <c r="E258" s="7" t="s">
        <v>253</v>
      </c>
    </row>
    <row r="259" spans="1:5" ht="15">
      <c r="A259" s="4" t="s">
        <v>234</v>
      </c>
      <c r="B259" s="2" t="s">
        <v>191</v>
      </c>
      <c r="C259" s="2" t="s">
        <v>132</v>
      </c>
      <c r="D259" s="2">
        <v>135</v>
      </c>
      <c r="E259" s="10" t="s">
        <v>255</v>
      </c>
    </row>
    <row r="260" spans="1:5" ht="15">
      <c r="A260" s="6" t="s">
        <v>233</v>
      </c>
      <c r="B260" s="3" t="s">
        <v>191</v>
      </c>
      <c r="C260" s="3" t="s">
        <v>133</v>
      </c>
      <c r="D260" s="3">
        <v>40</v>
      </c>
      <c r="E260" s="7" t="s">
        <v>253</v>
      </c>
    </row>
    <row r="261" spans="1:5" ht="15">
      <c r="A261" s="4" t="s">
        <v>234</v>
      </c>
      <c r="B261" s="2" t="s">
        <v>191</v>
      </c>
      <c r="C261" s="2" t="s">
        <v>133</v>
      </c>
      <c r="D261" s="2">
        <v>185</v>
      </c>
      <c r="E261" s="10" t="s">
        <v>255</v>
      </c>
    </row>
    <row r="262" spans="1:5" ht="15">
      <c r="A262" s="6" t="s">
        <v>233</v>
      </c>
      <c r="B262" s="3" t="s">
        <v>191</v>
      </c>
      <c r="C262" s="3" t="s">
        <v>134</v>
      </c>
      <c r="D262" s="3">
        <v>40</v>
      </c>
      <c r="E262" s="7" t="s">
        <v>253</v>
      </c>
    </row>
    <row r="263" spans="1:5" ht="15">
      <c r="A263" s="4" t="s">
        <v>234</v>
      </c>
      <c r="B263" s="2" t="s">
        <v>191</v>
      </c>
      <c r="C263" s="2" t="s">
        <v>134</v>
      </c>
      <c r="D263" s="2">
        <v>185</v>
      </c>
      <c r="E263" s="10" t="s">
        <v>255</v>
      </c>
    </row>
    <row r="264" spans="1:5" ht="15">
      <c r="A264" s="8" t="s">
        <v>233</v>
      </c>
      <c r="B264" s="1" t="s">
        <v>189</v>
      </c>
      <c r="C264" s="1" t="s">
        <v>15</v>
      </c>
      <c r="D264" s="1">
        <v>97</v>
      </c>
      <c r="E264" s="9" t="s">
        <v>255</v>
      </c>
    </row>
    <row r="265" spans="1:5" ht="15">
      <c r="A265" s="8" t="s">
        <v>234</v>
      </c>
      <c r="B265" s="1" t="s">
        <v>189</v>
      </c>
      <c r="C265" s="1" t="s">
        <v>15</v>
      </c>
      <c r="D265" s="1">
        <v>263</v>
      </c>
      <c r="E265" s="9" t="s">
        <v>255</v>
      </c>
    </row>
    <row r="266" spans="1:5" ht="15">
      <c r="A266" s="8" t="s">
        <v>233</v>
      </c>
      <c r="B266" s="1" t="s">
        <v>191</v>
      </c>
      <c r="C266" s="1" t="s">
        <v>187</v>
      </c>
      <c r="D266" s="1">
        <v>67</v>
      </c>
      <c r="E266" s="9" t="s">
        <v>255</v>
      </c>
    </row>
    <row r="267" spans="1:5" ht="15">
      <c r="A267" s="4" t="s">
        <v>234</v>
      </c>
      <c r="B267" s="2" t="s">
        <v>191</v>
      </c>
      <c r="C267" s="2" t="s">
        <v>187</v>
      </c>
      <c r="D267" s="2">
        <v>185</v>
      </c>
      <c r="E267" s="10" t="s">
        <v>255</v>
      </c>
    </row>
    <row r="268" spans="1:5" ht="15">
      <c r="A268" s="6" t="s">
        <v>233</v>
      </c>
      <c r="B268" s="3" t="s">
        <v>191</v>
      </c>
      <c r="C268" s="3" t="s">
        <v>135</v>
      </c>
      <c r="D268" s="3">
        <v>40</v>
      </c>
      <c r="E268" s="7" t="s">
        <v>253</v>
      </c>
    </row>
    <row r="269" spans="1:5" ht="15">
      <c r="A269" s="4" t="s">
        <v>234</v>
      </c>
      <c r="B269" s="2" t="s">
        <v>191</v>
      </c>
      <c r="C269" s="2" t="s">
        <v>135</v>
      </c>
      <c r="D269" s="2">
        <v>185</v>
      </c>
      <c r="E269" s="10" t="s">
        <v>255</v>
      </c>
    </row>
    <row r="270" spans="1:5" ht="15">
      <c r="A270" s="6" t="s">
        <v>233</v>
      </c>
      <c r="B270" s="3" t="s">
        <v>191</v>
      </c>
      <c r="C270" s="3" t="s">
        <v>136</v>
      </c>
      <c r="D270" s="3">
        <v>40</v>
      </c>
      <c r="E270" s="7" t="s">
        <v>253</v>
      </c>
    </row>
    <row r="271" spans="1:5" ht="15">
      <c r="A271" s="4" t="s">
        <v>234</v>
      </c>
      <c r="B271" s="2" t="s">
        <v>191</v>
      </c>
      <c r="C271" s="2" t="s">
        <v>136</v>
      </c>
      <c r="D271" s="2">
        <v>125</v>
      </c>
      <c r="E271" s="10" t="s">
        <v>255</v>
      </c>
    </row>
    <row r="272" spans="1:5" ht="15">
      <c r="A272" s="6" t="s">
        <v>233</v>
      </c>
      <c r="B272" s="3" t="s">
        <v>191</v>
      </c>
      <c r="C272" s="3" t="s">
        <v>137</v>
      </c>
      <c r="D272" s="3">
        <v>40</v>
      </c>
      <c r="E272" s="7" t="s">
        <v>253</v>
      </c>
    </row>
    <row r="273" spans="1:5" ht="15">
      <c r="A273" s="4" t="s">
        <v>234</v>
      </c>
      <c r="B273" s="2" t="s">
        <v>191</v>
      </c>
      <c r="C273" s="2" t="s">
        <v>137</v>
      </c>
      <c r="D273" s="2">
        <v>235</v>
      </c>
      <c r="E273" s="10" t="s">
        <v>255</v>
      </c>
    </row>
    <row r="274" spans="1:5" ht="15">
      <c r="A274" s="6" t="s">
        <v>233</v>
      </c>
      <c r="B274" s="3" t="s">
        <v>191</v>
      </c>
      <c r="C274" s="3" t="s">
        <v>138</v>
      </c>
      <c r="D274" s="3">
        <v>40</v>
      </c>
      <c r="E274" s="7" t="s">
        <v>253</v>
      </c>
    </row>
    <row r="275" spans="1:5" ht="15">
      <c r="A275" s="4" t="s">
        <v>234</v>
      </c>
      <c r="B275" s="2" t="s">
        <v>191</v>
      </c>
      <c r="C275" s="2" t="s">
        <v>138</v>
      </c>
      <c r="D275" s="2">
        <v>185</v>
      </c>
      <c r="E275" s="10" t="s">
        <v>255</v>
      </c>
    </row>
    <row r="276" spans="1:5" ht="15">
      <c r="A276" s="8" t="s">
        <v>233</v>
      </c>
      <c r="B276" s="1" t="s">
        <v>189</v>
      </c>
      <c r="C276" s="1" t="s">
        <v>16</v>
      </c>
      <c r="D276" s="1">
        <v>138</v>
      </c>
      <c r="E276" s="9" t="s">
        <v>255</v>
      </c>
    </row>
    <row r="277" spans="1:5" ht="15">
      <c r="A277" s="8" t="s">
        <v>234</v>
      </c>
      <c r="B277" s="1" t="s">
        <v>189</v>
      </c>
      <c r="C277" s="1" t="s">
        <v>16</v>
      </c>
      <c r="D277" s="1">
        <v>220</v>
      </c>
      <c r="E277" s="9" t="s">
        <v>255</v>
      </c>
    </row>
    <row r="278" spans="1:5" ht="15">
      <c r="A278" s="8" t="s">
        <v>233</v>
      </c>
      <c r="B278" s="1" t="s">
        <v>191</v>
      </c>
      <c r="C278" s="1" t="s">
        <v>54</v>
      </c>
      <c r="D278" s="1">
        <v>57</v>
      </c>
      <c r="E278" s="9" t="s">
        <v>255</v>
      </c>
    </row>
    <row r="279" spans="1:5" ht="15">
      <c r="A279" s="6" t="s">
        <v>233</v>
      </c>
      <c r="B279" s="3" t="s">
        <v>191</v>
      </c>
      <c r="C279" s="3" t="s">
        <v>54</v>
      </c>
      <c r="D279" s="3">
        <v>40</v>
      </c>
      <c r="E279" s="7" t="s">
        <v>253</v>
      </c>
    </row>
    <row r="280" spans="1:5" ht="15">
      <c r="A280" s="4" t="s">
        <v>234</v>
      </c>
      <c r="B280" s="2" t="s">
        <v>191</v>
      </c>
      <c r="C280" s="2" t="s">
        <v>54</v>
      </c>
      <c r="D280" s="2">
        <v>205</v>
      </c>
      <c r="E280" s="10" t="s">
        <v>255</v>
      </c>
    </row>
    <row r="281" spans="1:5" ht="15">
      <c r="A281" s="6" t="s">
        <v>233</v>
      </c>
      <c r="B281" s="3" t="s">
        <v>191</v>
      </c>
      <c r="C281" s="3" t="s">
        <v>188</v>
      </c>
      <c r="D281" s="3">
        <v>40</v>
      </c>
      <c r="E281" s="7" t="s">
        <v>253</v>
      </c>
    </row>
    <row r="282" spans="1:5" ht="15">
      <c r="A282" s="4" t="s">
        <v>234</v>
      </c>
      <c r="B282" s="2" t="s">
        <v>191</v>
      </c>
      <c r="C282" s="2" t="s">
        <v>188</v>
      </c>
      <c r="D282" s="2">
        <v>205</v>
      </c>
      <c r="E282" s="10" t="s">
        <v>255</v>
      </c>
    </row>
    <row r="283" spans="1:5" ht="15">
      <c r="A283" s="6" t="s">
        <v>233</v>
      </c>
      <c r="B283" s="3" t="s">
        <v>191</v>
      </c>
      <c r="C283" s="3" t="s">
        <v>139</v>
      </c>
      <c r="D283" s="3">
        <v>40</v>
      </c>
      <c r="E283" s="7" t="s">
        <v>253</v>
      </c>
    </row>
    <row r="284" spans="1:5" ht="15">
      <c r="A284" s="4" t="s">
        <v>234</v>
      </c>
      <c r="B284" s="2" t="s">
        <v>191</v>
      </c>
      <c r="C284" s="2" t="s">
        <v>139</v>
      </c>
      <c r="D284" s="2">
        <v>180</v>
      </c>
      <c r="E284" s="10" t="s">
        <v>255</v>
      </c>
    </row>
    <row r="285" spans="1:5" ht="15">
      <c r="A285" s="6" t="s">
        <v>233</v>
      </c>
      <c r="B285" s="3" t="s">
        <v>191</v>
      </c>
      <c r="C285" s="3" t="s">
        <v>140</v>
      </c>
      <c r="D285" s="3">
        <v>40</v>
      </c>
      <c r="E285" s="7" t="s">
        <v>253</v>
      </c>
    </row>
    <row r="286" spans="1:5" ht="15">
      <c r="A286" s="4" t="s">
        <v>234</v>
      </c>
      <c r="B286" s="2" t="s">
        <v>191</v>
      </c>
      <c r="C286" s="2" t="s">
        <v>140</v>
      </c>
      <c r="D286" s="2">
        <v>185</v>
      </c>
      <c r="E286" s="10" t="s">
        <v>255</v>
      </c>
    </row>
    <row r="287" spans="1:5" ht="15">
      <c r="A287" s="6" t="s">
        <v>233</v>
      </c>
      <c r="B287" s="3" t="s">
        <v>191</v>
      </c>
      <c r="C287" s="3" t="s">
        <v>141</v>
      </c>
      <c r="D287" s="3">
        <v>40</v>
      </c>
      <c r="E287" s="7" t="s">
        <v>253</v>
      </c>
    </row>
    <row r="288" spans="1:5" ht="15">
      <c r="A288" s="4" t="s">
        <v>234</v>
      </c>
      <c r="B288" s="2" t="s">
        <v>191</v>
      </c>
      <c r="C288" s="2" t="s">
        <v>141</v>
      </c>
      <c r="D288" s="2">
        <v>170</v>
      </c>
      <c r="E288" s="10" t="s">
        <v>255</v>
      </c>
    </row>
    <row r="289" spans="1:5" ht="15">
      <c r="A289" s="6" t="s">
        <v>233</v>
      </c>
      <c r="B289" s="3" t="s">
        <v>191</v>
      </c>
      <c r="C289" s="3" t="s">
        <v>142</v>
      </c>
      <c r="D289" s="3">
        <v>40</v>
      </c>
      <c r="E289" s="7" t="s">
        <v>253</v>
      </c>
    </row>
    <row r="290" spans="1:5" ht="15">
      <c r="A290" s="4" t="s">
        <v>234</v>
      </c>
      <c r="B290" s="2" t="s">
        <v>191</v>
      </c>
      <c r="C290" s="2" t="s">
        <v>142</v>
      </c>
      <c r="D290" s="2">
        <v>210</v>
      </c>
      <c r="E290" s="10" t="s">
        <v>255</v>
      </c>
    </row>
    <row r="291" spans="1:5" ht="15">
      <c r="A291" s="6" t="s">
        <v>233</v>
      </c>
      <c r="B291" s="3" t="s">
        <v>191</v>
      </c>
      <c r="C291" s="3" t="s">
        <v>11</v>
      </c>
      <c r="D291" s="3">
        <v>40</v>
      </c>
      <c r="E291" s="7" t="s">
        <v>253</v>
      </c>
    </row>
    <row r="292" spans="1:5" ht="15">
      <c r="A292" s="4" t="s">
        <v>234</v>
      </c>
      <c r="B292" s="2" t="s">
        <v>191</v>
      </c>
      <c r="C292" s="2" t="s">
        <v>11</v>
      </c>
      <c r="D292" s="2">
        <v>190</v>
      </c>
      <c r="E292" s="10" t="s">
        <v>255</v>
      </c>
    </row>
    <row r="293" spans="1:5" ht="15">
      <c r="A293" s="6" t="s">
        <v>233</v>
      </c>
      <c r="B293" s="3" t="s">
        <v>191</v>
      </c>
      <c r="C293" s="3" t="s">
        <v>143</v>
      </c>
      <c r="D293" s="3">
        <v>40</v>
      </c>
      <c r="E293" s="7" t="s">
        <v>253</v>
      </c>
    </row>
    <row r="294" spans="1:5" ht="15">
      <c r="A294" s="4" t="s">
        <v>234</v>
      </c>
      <c r="B294" s="2" t="s">
        <v>191</v>
      </c>
      <c r="C294" s="2" t="s">
        <v>143</v>
      </c>
      <c r="D294" s="2">
        <v>190</v>
      </c>
      <c r="E294" s="10" t="s">
        <v>255</v>
      </c>
    </row>
    <row r="295" spans="1:5" ht="15">
      <c r="A295" s="6" t="s">
        <v>233</v>
      </c>
      <c r="B295" s="3" t="s">
        <v>191</v>
      </c>
      <c r="C295" s="3" t="s">
        <v>205</v>
      </c>
      <c r="D295" s="3">
        <v>40</v>
      </c>
      <c r="E295" s="7" t="s">
        <v>253</v>
      </c>
    </row>
    <row r="296" spans="1:5" ht="15">
      <c r="A296" s="4" t="s">
        <v>234</v>
      </c>
      <c r="B296" s="2" t="s">
        <v>191</v>
      </c>
      <c r="C296" s="2" t="s">
        <v>205</v>
      </c>
      <c r="D296" s="2">
        <v>210</v>
      </c>
      <c r="E296" s="10" t="s">
        <v>255</v>
      </c>
    </row>
    <row r="297" spans="1:5" ht="15">
      <c r="A297" s="6" t="s">
        <v>233</v>
      </c>
      <c r="B297" s="3" t="s">
        <v>191</v>
      </c>
      <c r="C297" s="3" t="s">
        <v>144</v>
      </c>
      <c r="D297" s="3">
        <v>40</v>
      </c>
      <c r="E297" s="7" t="s">
        <v>253</v>
      </c>
    </row>
    <row r="298" spans="1:5" ht="15">
      <c r="A298" s="4" t="s">
        <v>234</v>
      </c>
      <c r="B298" s="2" t="s">
        <v>191</v>
      </c>
      <c r="C298" s="2" t="s">
        <v>144</v>
      </c>
      <c r="D298" s="2">
        <v>210</v>
      </c>
      <c r="E298" s="10" t="s">
        <v>255</v>
      </c>
    </row>
    <row r="299" spans="1:5" ht="15">
      <c r="A299" s="8" t="s">
        <v>233</v>
      </c>
      <c r="B299" s="1" t="s">
        <v>189</v>
      </c>
      <c r="C299" s="1" t="s">
        <v>36</v>
      </c>
      <c r="D299" s="1">
        <v>45</v>
      </c>
      <c r="E299" s="9" t="s">
        <v>255</v>
      </c>
    </row>
    <row r="300" spans="1:5" ht="15">
      <c r="A300" s="8" t="s">
        <v>234</v>
      </c>
      <c r="B300" s="1" t="s">
        <v>189</v>
      </c>
      <c r="C300" s="1" t="s">
        <v>36</v>
      </c>
      <c r="D300" s="1">
        <v>217</v>
      </c>
      <c r="E300" s="9" t="s">
        <v>255</v>
      </c>
    </row>
    <row r="301" spans="1:5" ht="15">
      <c r="A301" s="8" t="s">
        <v>233</v>
      </c>
      <c r="B301" s="1" t="s">
        <v>189</v>
      </c>
      <c r="C301" s="1" t="s">
        <v>28</v>
      </c>
      <c r="D301" s="1">
        <v>55</v>
      </c>
      <c r="E301" s="9" t="s">
        <v>255</v>
      </c>
    </row>
    <row r="302" spans="1:5" ht="15">
      <c r="A302" s="8" t="s">
        <v>234</v>
      </c>
      <c r="B302" s="1" t="s">
        <v>189</v>
      </c>
      <c r="C302" s="1" t="s">
        <v>28</v>
      </c>
      <c r="D302" s="1">
        <v>204</v>
      </c>
      <c r="E302" s="9" t="s">
        <v>255</v>
      </c>
    </row>
    <row r="303" spans="1:5" ht="15">
      <c r="A303" s="8" t="s">
        <v>233</v>
      </c>
      <c r="B303" s="1" t="s">
        <v>191</v>
      </c>
      <c r="C303" s="1" t="s">
        <v>44</v>
      </c>
      <c r="D303" s="1">
        <v>194</v>
      </c>
      <c r="E303" s="9" t="s">
        <v>255</v>
      </c>
    </row>
    <row r="304" spans="1:5" ht="15">
      <c r="A304" s="6" t="s">
        <v>233</v>
      </c>
      <c r="B304" s="3" t="s">
        <v>191</v>
      </c>
      <c r="C304" s="3" t="s">
        <v>44</v>
      </c>
      <c r="D304" s="3">
        <v>40</v>
      </c>
      <c r="E304" s="7" t="s">
        <v>253</v>
      </c>
    </row>
    <row r="305" spans="1:5" ht="15">
      <c r="A305" s="4" t="s">
        <v>234</v>
      </c>
      <c r="B305" s="2" t="s">
        <v>191</v>
      </c>
      <c r="C305" s="2" t="s">
        <v>44</v>
      </c>
      <c r="D305" s="2">
        <v>200</v>
      </c>
      <c r="E305" s="10" t="s">
        <v>255</v>
      </c>
    </row>
    <row r="306" spans="1:5" ht="15">
      <c r="A306" s="6" t="s">
        <v>233</v>
      </c>
      <c r="B306" s="3" t="s">
        <v>191</v>
      </c>
      <c r="C306" s="3" t="s">
        <v>254</v>
      </c>
      <c r="D306" s="3">
        <v>40</v>
      </c>
      <c r="E306" s="7" t="s">
        <v>253</v>
      </c>
    </row>
    <row r="307" spans="1:5" ht="15">
      <c r="A307" s="8" t="s">
        <v>233</v>
      </c>
      <c r="B307" s="1" t="s">
        <v>189</v>
      </c>
      <c r="C307" s="1" t="s">
        <v>37</v>
      </c>
      <c r="D307" s="1">
        <v>40</v>
      </c>
      <c r="E307" s="9" t="s">
        <v>255</v>
      </c>
    </row>
    <row r="308" spans="1:5" ht="15">
      <c r="A308" s="8" t="s">
        <v>234</v>
      </c>
      <c r="B308" s="1" t="s">
        <v>189</v>
      </c>
      <c r="C308" s="1" t="s">
        <v>37</v>
      </c>
      <c r="D308" s="1">
        <v>222</v>
      </c>
      <c r="E308" s="9" t="s">
        <v>255</v>
      </c>
    </row>
    <row r="309" spans="1:5" ht="15">
      <c r="A309" s="6" t="s">
        <v>233</v>
      </c>
      <c r="B309" s="3" t="s">
        <v>191</v>
      </c>
      <c r="C309" s="3" t="s">
        <v>145</v>
      </c>
      <c r="D309" s="3">
        <v>40</v>
      </c>
      <c r="E309" s="7" t="s">
        <v>253</v>
      </c>
    </row>
    <row r="310" spans="1:5" ht="15">
      <c r="A310" s="4" t="s">
        <v>234</v>
      </c>
      <c r="B310" s="2" t="s">
        <v>191</v>
      </c>
      <c r="C310" s="2" t="s">
        <v>145</v>
      </c>
      <c r="D310" s="2">
        <v>225</v>
      </c>
      <c r="E310" s="10" t="s">
        <v>255</v>
      </c>
    </row>
    <row r="311" spans="1:5" ht="15">
      <c r="A311" s="6" t="s">
        <v>233</v>
      </c>
      <c r="B311" s="3" t="s">
        <v>191</v>
      </c>
      <c r="C311" s="3" t="s">
        <v>206</v>
      </c>
      <c r="D311" s="3">
        <v>40</v>
      </c>
      <c r="E311" s="7" t="s">
        <v>253</v>
      </c>
    </row>
    <row r="312" spans="1:5" ht="15">
      <c r="A312" s="4" t="s">
        <v>234</v>
      </c>
      <c r="B312" s="2" t="s">
        <v>191</v>
      </c>
      <c r="C312" s="2" t="s">
        <v>206</v>
      </c>
      <c r="D312" s="2">
        <v>270</v>
      </c>
      <c r="E312" s="10" t="s">
        <v>255</v>
      </c>
    </row>
    <row r="313" spans="1:5" ht="15">
      <c r="A313" s="6" t="s">
        <v>233</v>
      </c>
      <c r="B313" s="3" t="s">
        <v>191</v>
      </c>
      <c r="C313" s="3" t="s">
        <v>242</v>
      </c>
      <c r="D313" s="3">
        <v>40</v>
      </c>
      <c r="E313" s="7" t="s">
        <v>253</v>
      </c>
    </row>
    <row r="314" spans="1:5" ht="15">
      <c r="A314" s="4" t="s">
        <v>234</v>
      </c>
      <c r="B314" s="2" t="s">
        <v>191</v>
      </c>
      <c r="C314" s="2" t="s">
        <v>242</v>
      </c>
      <c r="D314" s="2">
        <v>215</v>
      </c>
      <c r="E314" s="10" t="s">
        <v>255</v>
      </c>
    </row>
    <row r="315" spans="1:5" ht="15">
      <c r="A315" s="6" t="s">
        <v>233</v>
      </c>
      <c r="B315" s="3" t="s">
        <v>191</v>
      </c>
      <c r="C315" s="3" t="s">
        <v>249</v>
      </c>
      <c r="D315" s="3">
        <v>40</v>
      </c>
      <c r="E315" s="7" t="s">
        <v>253</v>
      </c>
    </row>
    <row r="316" spans="1:5" ht="15">
      <c r="A316" s="4" t="s">
        <v>234</v>
      </c>
      <c r="B316" s="2" t="s">
        <v>191</v>
      </c>
      <c r="C316" s="2" t="s">
        <v>249</v>
      </c>
      <c r="D316" s="2">
        <v>265</v>
      </c>
      <c r="E316" s="10" t="s">
        <v>255</v>
      </c>
    </row>
    <row r="317" spans="1:5" ht="15">
      <c r="A317" s="6" t="s">
        <v>233</v>
      </c>
      <c r="B317" s="3" t="s">
        <v>191</v>
      </c>
      <c r="C317" s="3" t="s">
        <v>146</v>
      </c>
      <c r="D317" s="3">
        <v>40</v>
      </c>
      <c r="E317" s="7" t="s">
        <v>253</v>
      </c>
    </row>
    <row r="318" spans="1:5" ht="15">
      <c r="A318" s="4" t="s">
        <v>234</v>
      </c>
      <c r="B318" s="2" t="s">
        <v>191</v>
      </c>
      <c r="C318" s="2" t="s">
        <v>146</v>
      </c>
      <c r="D318" s="2">
        <v>185</v>
      </c>
      <c r="E318" s="10" t="s">
        <v>255</v>
      </c>
    </row>
    <row r="319" spans="1:5" ht="15">
      <c r="A319" s="6" t="s">
        <v>233</v>
      </c>
      <c r="B319" s="3" t="s">
        <v>191</v>
      </c>
      <c r="C319" s="3" t="s">
        <v>45</v>
      </c>
      <c r="D319" s="3">
        <v>40</v>
      </c>
      <c r="E319" s="7" t="s">
        <v>253</v>
      </c>
    </row>
    <row r="320" spans="1:5" ht="15">
      <c r="A320" s="4" t="s">
        <v>234</v>
      </c>
      <c r="B320" s="2" t="s">
        <v>191</v>
      </c>
      <c r="C320" s="2" t="s">
        <v>45</v>
      </c>
      <c r="D320" s="2">
        <v>175</v>
      </c>
      <c r="E320" s="10" t="s">
        <v>255</v>
      </c>
    </row>
    <row r="321" spans="1:5" ht="15">
      <c r="A321" s="6" t="s">
        <v>233</v>
      </c>
      <c r="B321" s="3" t="s">
        <v>191</v>
      </c>
      <c r="C321" s="3" t="s">
        <v>147</v>
      </c>
      <c r="D321" s="3">
        <v>40</v>
      </c>
      <c r="E321" s="7" t="s">
        <v>253</v>
      </c>
    </row>
    <row r="322" spans="1:5" ht="15">
      <c r="A322" s="4" t="s">
        <v>234</v>
      </c>
      <c r="B322" s="2" t="s">
        <v>191</v>
      </c>
      <c r="C322" s="2" t="s">
        <v>147</v>
      </c>
      <c r="D322" s="2">
        <v>155</v>
      </c>
      <c r="E322" s="10" t="s">
        <v>255</v>
      </c>
    </row>
    <row r="323" spans="1:5" ht="15">
      <c r="A323" s="8" t="s">
        <v>233</v>
      </c>
      <c r="B323" s="1" t="s">
        <v>191</v>
      </c>
      <c r="C323" s="1" t="s">
        <v>55</v>
      </c>
      <c r="D323" s="1">
        <v>55</v>
      </c>
      <c r="E323" s="9" t="s">
        <v>255</v>
      </c>
    </row>
    <row r="324" spans="1:5" ht="15">
      <c r="A324" s="4" t="s">
        <v>234</v>
      </c>
      <c r="B324" s="2" t="s">
        <v>191</v>
      </c>
      <c r="C324" s="2" t="s">
        <v>55</v>
      </c>
      <c r="D324" s="2">
        <v>280</v>
      </c>
      <c r="E324" s="10" t="s">
        <v>255</v>
      </c>
    </row>
    <row r="325" spans="1:5" ht="15">
      <c r="A325" s="6" t="s">
        <v>233</v>
      </c>
      <c r="B325" s="3" t="s">
        <v>191</v>
      </c>
      <c r="C325" s="3" t="s">
        <v>148</v>
      </c>
      <c r="D325" s="3">
        <v>40</v>
      </c>
      <c r="E325" s="7" t="s">
        <v>253</v>
      </c>
    </row>
    <row r="326" spans="1:5" ht="15">
      <c r="A326" s="4" t="s">
        <v>234</v>
      </c>
      <c r="B326" s="2" t="s">
        <v>191</v>
      </c>
      <c r="C326" s="2" t="s">
        <v>148</v>
      </c>
      <c r="D326" s="2">
        <v>200</v>
      </c>
      <c r="E326" s="10" t="s">
        <v>255</v>
      </c>
    </row>
    <row r="327" spans="1:5" ht="15">
      <c r="A327" s="6" t="s">
        <v>233</v>
      </c>
      <c r="B327" s="3" t="s">
        <v>191</v>
      </c>
      <c r="C327" s="3" t="s">
        <v>149</v>
      </c>
      <c r="D327" s="3">
        <v>40</v>
      </c>
      <c r="E327" s="7" t="s">
        <v>253</v>
      </c>
    </row>
    <row r="328" spans="1:5" ht="15">
      <c r="A328" s="4" t="s">
        <v>234</v>
      </c>
      <c r="B328" s="2" t="s">
        <v>191</v>
      </c>
      <c r="C328" s="2" t="s">
        <v>149</v>
      </c>
      <c r="D328" s="2">
        <v>220</v>
      </c>
      <c r="E328" s="10" t="s">
        <v>255</v>
      </c>
    </row>
    <row r="329" spans="1:5" ht="15">
      <c r="A329" s="8" t="s">
        <v>233</v>
      </c>
      <c r="B329" s="1" t="s">
        <v>191</v>
      </c>
      <c r="C329" s="1" t="s">
        <v>150</v>
      </c>
      <c r="D329" s="1">
        <v>55</v>
      </c>
      <c r="E329" s="9" t="s">
        <v>255</v>
      </c>
    </row>
    <row r="330" spans="1:5" ht="15">
      <c r="A330" s="4" t="s">
        <v>234</v>
      </c>
      <c r="B330" s="2" t="s">
        <v>191</v>
      </c>
      <c r="C330" s="2" t="s">
        <v>150</v>
      </c>
      <c r="D330" s="2">
        <v>225</v>
      </c>
      <c r="E330" s="10" t="s">
        <v>255</v>
      </c>
    </row>
    <row r="331" spans="1:5" ht="15">
      <c r="A331" s="6" t="s">
        <v>233</v>
      </c>
      <c r="B331" s="3" t="s">
        <v>191</v>
      </c>
      <c r="C331" s="3" t="s">
        <v>151</v>
      </c>
      <c r="D331" s="3">
        <v>40</v>
      </c>
      <c r="E331" s="7" t="s">
        <v>253</v>
      </c>
    </row>
    <row r="332" spans="1:5" ht="15">
      <c r="A332" s="4" t="s">
        <v>234</v>
      </c>
      <c r="B332" s="2" t="s">
        <v>191</v>
      </c>
      <c r="C332" s="2" t="s">
        <v>151</v>
      </c>
      <c r="D332" s="2">
        <v>190</v>
      </c>
      <c r="E332" s="10" t="s">
        <v>255</v>
      </c>
    </row>
    <row r="333" spans="1:5" ht="15">
      <c r="A333" s="8" t="s">
        <v>233</v>
      </c>
      <c r="B333" s="1" t="s">
        <v>191</v>
      </c>
      <c r="C333" s="1" t="s">
        <v>47</v>
      </c>
      <c r="D333" s="1">
        <v>133</v>
      </c>
      <c r="E333" s="9" t="s">
        <v>255</v>
      </c>
    </row>
    <row r="334" spans="1:5" ht="15">
      <c r="A334" s="4" t="s">
        <v>234</v>
      </c>
      <c r="B334" s="2" t="s">
        <v>191</v>
      </c>
      <c r="C334" s="2" t="s">
        <v>47</v>
      </c>
      <c r="D334" s="2">
        <v>225</v>
      </c>
      <c r="E334" s="10" t="s">
        <v>255</v>
      </c>
    </row>
    <row r="335" spans="1:5" ht="15">
      <c r="A335" s="8" t="s">
        <v>233</v>
      </c>
      <c r="B335" s="1" t="s">
        <v>189</v>
      </c>
      <c r="C335" s="1" t="s">
        <v>38</v>
      </c>
      <c r="D335" s="1">
        <v>50</v>
      </c>
      <c r="E335" s="9" t="s">
        <v>255</v>
      </c>
    </row>
    <row r="336" spans="1:5" ht="15">
      <c r="A336" s="8" t="s">
        <v>234</v>
      </c>
      <c r="B336" s="1" t="s">
        <v>189</v>
      </c>
      <c r="C336" s="1" t="s">
        <v>38</v>
      </c>
      <c r="D336" s="1">
        <v>205</v>
      </c>
      <c r="E336" s="9" t="s">
        <v>255</v>
      </c>
    </row>
    <row r="337" spans="1:5" ht="15">
      <c r="A337" s="8" t="s">
        <v>233</v>
      </c>
      <c r="B337" s="1" t="s">
        <v>189</v>
      </c>
      <c r="C337" s="1" t="s">
        <v>29</v>
      </c>
      <c r="D337" s="1">
        <v>59</v>
      </c>
      <c r="E337" s="9" t="s">
        <v>255</v>
      </c>
    </row>
    <row r="338" spans="1:5" ht="15">
      <c r="A338" s="6" t="s">
        <v>233</v>
      </c>
      <c r="B338" s="3" t="s">
        <v>191</v>
      </c>
      <c r="C338" s="3" t="s">
        <v>29</v>
      </c>
      <c r="D338" s="3">
        <v>40</v>
      </c>
      <c r="E338" s="7" t="s">
        <v>253</v>
      </c>
    </row>
    <row r="339" spans="1:5" ht="15">
      <c r="A339" s="8" t="s">
        <v>234</v>
      </c>
      <c r="B339" s="1" t="s">
        <v>189</v>
      </c>
      <c r="C339" s="1" t="s">
        <v>29</v>
      </c>
      <c r="D339" s="1">
        <v>180</v>
      </c>
      <c r="E339" s="9" t="s">
        <v>255</v>
      </c>
    </row>
    <row r="340" spans="1:5" ht="15">
      <c r="A340" s="6" t="s">
        <v>233</v>
      </c>
      <c r="B340" s="3" t="s">
        <v>191</v>
      </c>
      <c r="C340" s="3" t="s">
        <v>152</v>
      </c>
      <c r="D340" s="3">
        <v>40</v>
      </c>
      <c r="E340" s="7" t="s">
        <v>253</v>
      </c>
    </row>
    <row r="341" spans="1:5" ht="15">
      <c r="A341" s="4" t="s">
        <v>234</v>
      </c>
      <c r="B341" s="2" t="s">
        <v>191</v>
      </c>
      <c r="C341" s="2" t="s">
        <v>152</v>
      </c>
      <c r="D341" s="2">
        <v>170</v>
      </c>
      <c r="E341" s="10" t="s">
        <v>255</v>
      </c>
    </row>
    <row r="342" spans="1:5" ht="15">
      <c r="A342" s="6" t="s">
        <v>233</v>
      </c>
      <c r="B342" s="3" t="s">
        <v>191</v>
      </c>
      <c r="C342" s="3" t="s">
        <v>153</v>
      </c>
      <c r="D342" s="3">
        <v>40</v>
      </c>
      <c r="E342" s="7" t="s">
        <v>253</v>
      </c>
    </row>
    <row r="343" spans="1:5" ht="15">
      <c r="A343" s="4" t="s">
        <v>234</v>
      </c>
      <c r="B343" s="2" t="s">
        <v>191</v>
      </c>
      <c r="C343" s="2" t="s">
        <v>153</v>
      </c>
      <c r="D343" s="2">
        <v>175</v>
      </c>
      <c r="E343" s="10" t="s">
        <v>255</v>
      </c>
    </row>
    <row r="344" spans="1:5" ht="15">
      <c r="A344" s="6" t="s">
        <v>233</v>
      </c>
      <c r="B344" s="3" t="s">
        <v>191</v>
      </c>
      <c r="C344" s="3" t="s">
        <v>154</v>
      </c>
      <c r="D344" s="3">
        <v>40</v>
      </c>
      <c r="E344" s="7" t="s">
        <v>253</v>
      </c>
    </row>
    <row r="345" spans="1:5" ht="15">
      <c r="A345" s="4" t="s">
        <v>234</v>
      </c>
      <c r="B345" s="2" t="s">
        <v>191</v>
      </c>
      <c r="C345" s="2" t="s">
        <v>154</v>
      </c>
      <c r="D345" s="2">
        <v>195</v>
      </c>
      <c r="E345" s="10" t="s">
        <v>255</v>
      </c>
    </row>
    <row r="346" spans="1:5" ht="15">
      <c r="A346" s="8" t="s">
        <v>233</v>
      </c>
      <c r="B346" s="1" t="s">
        <v>189</v>
      </c>
      <c r="C346" s="1" t="s">
        <v>30</v>
      </c>
      <c r="D346" s="1">
        <v>70</v>
      </c>
      <c r="E346" s="9" t="s">
        <v>255</v>
      </c>
    </row>
    <row r="347" spans="1:5" ht="15">
      <c r="A347" s="8" t="s">
        <v>234</v>
      </c>
      <c r="B347" s="1" t="s">
        <v>189</v>
      </c>
      <c r="C347" s="1" t="s">
        <v>30</v>
      </c>
      <c r="D347" s="1">
        <v>212</v>
      </c>
      <c r="E347" s="9" t="s">
        <v>255</v>
      </c>
    </row>
    <row r="348" spans="1:5" ht="15">
      <c r="A348" s="6" t="s">
        <v>233</v>
      </c>
      <c r="B348" s="3" t="s">
        <v>191</v>
      </c>
      <c r="C348" s="3" t="s">
        <v>155</v>
      </c>
      <c r="D348" s="3">
        <v>40</v>
      </c>
      <c r="E348" s="7" t="s">
        <v>253</v>
      </c>
    </row>
    <row r="349" spans="1:5" ht="15">
      <c r="A349" s="4" t="s">
        <v>234</v>
      </c>
      <c r="B349" s="2" t="s">
        <v>191</v>
      </c>
      <c r="C349" s="2" t="s">
        <v>155</v>
      </c>
      <c r="D349" s="2">
        <v>155</v>
      </c>
      <c r="E349" s="10" t="s">
        <v>255</v>
      </c>
    </row>
    <row r="350" spans="1:5" ht="15">
      <c r="A350" s="6" t="s">
        <v>233</v>
      </c>
      <c r="B350" s="3" t="s">
        <v>191</v>
      </c>
      <c r="C350" s="3" t="s">
        <v>156</v>
      </c>
      <c r="D350" s="3">
        <v>40</v>
      </c>
      <c r="E350" s="7" t="s">
        <v>253</v>
      </c>
    </row>
    <row r="351" spans="1:5" ht="15">
      <c r="A351" s="4" t="s">
        <v>234</v>
      </c>
      <c r="B351" s="2" t="s">
        <v>191</v>
      </c>
      <c r="C351" s="2" t="s">
        <v>156</v>
      </c>
      <c r="D351" s="2">
        <v>270</v>
      </c>
      <c r="E351" s="10" t="s">
        <v>255</v>
      </c>
    </row>
    <row r="352" spans="1:5" ht="15">
      <c r="A352" s="6" t="s">
        <v>233</v>
      </c>
      <c r="B352" s="3" t="s">
        <v>191</v>
      </c>
      <c r="C352" s="3" t="s">
        <v>157</v>
      </c>
      <c r="D352" s="3">
        <v>40</v>
      </c>
      <c r="E352" s="7" t="s">
        <v>253</v>
      </c>
    </row>
    <row r="353" spans="1:5" ht="15">
      <c r="A353" s="4" t="s">
        <v>234</v>
      </c>
      <c r="B353" s="2" t="s">
        <v>191</v>
      </c>
      <c r="C353" s="2" t="s">
        <v>157</v>
      </c>
      <c r="D353" s="2">
        <v>180</v>
      </c>
      <c r="E353" s="10" t="s">
        <v>255</v>
      </c>
    </row>
    <row r="354" spans="1:5" ht="15">
      <c r="A354" s="6" t="s">
        <v>233</v>
      </c>
      <c r="B354" s="3" t="s">
        <v>191</v>
      </c>
      <c r="C354" s="3" t="s">
        <v>158</v>
      </c>
      <c r="D354" s="3">
        <v>40</v>
      </c>
      <c r="E354" s="7" t="s">
        <v>253</v>
      </c>
    </row>
    <row r="355" spans="1:5" ht="15">
      <c r="A355" s="4" t="s">
        <v>234</v>
      </c>
      <c r="B355" s="2" t="s">
        <v>191</v>
      </c>
      <c r="C355" s="2" t="s">
        <v>158</v>
      </c>
      <c r="D355" s="2">
        <v>140</v>
      </c>
      <c r="E355" s="10" t="s">
        <v>255</v>
      </c>
    </row>
    <row r="356" spans="1:5" ht="15">
      <c r="A356" s="8" t="s">
        <v>233</v>
      </c>
      <c r="B356" s="1" t="s">
        <v>189</v>
      </c>
      <c r="C356" s="1" t="s">
        <v>17</v>
      </c>
      <c r="D356" s="1">
        <v>95</v>
      </c>
      <c r="E356" s="9" t="s">
        <v>255</v>
      </c>
    </row>
    <row r="357" spans="1:5" ht="15">
      <c r="A357" s="8" t="s">
        <v>234</v>
      </c>
      <c r="B357" s="1" t="s">
        <v>189</v>
      </c>
      <c r="C357" s="1" t="s">
        <v>17</v>
      </c>
      <c r="D357" s="1">
        <v>257</v>
      </c>
      <c r="E357" s="9" t="s">
        <v>255</v>
      </c>
    </row>
    <row r="358" spans="1:5" ht="15">
      <c r="A358" s="8" t="s">
        <v>233</v>
      </c>
      <c r="B358" s="1" t="s">
        <v>191</v>
      </c>
      <c r="C358" s="1" t="s">
        <v>18</v>
      </c>
      <c r="D358" s="1">
        <v>118</v>
      </c>
      <c r="E358" s="9" t="s">
        <v>255</v>
      </c>
    </row>
    <row r="359" spans="1:5" ht="15">
      <c r="A359" s="4" t="s">
        <v>234</v>
      </c>
      <c r="B359" s="2" t="s">
        <v>191</v>
      </c>
      <c r="C359" s="2" t="s">
        <v>18</v>
      </c>
      <c r="D359" s="2">
        <v>220</v>
      </c>
      <c r="E359" s="10" t="s">
        <v>255</v>
      </c>
    </row>
    <row r="360" spans="1:5" ht="15">
      <c r="A360" s="6" t="s">
        <v>233</v>
      </c>
      <c r="B360" s="3" t="s">
        <v>191</v>
      </c>
      <c r="C360" s="3" t="s">
        <v>159</v>
      </c>
      <c r="D360" s="3">
        <v>40</v>
      </c>
      <c r="E360" s="7" t="s">
        <v>253</v>
      </c>
    </row>
    <row r="361" spans="1:5" ht="15">
      <c r="A361" s="4" t="s">
        <v>234</v>
      </c>
      <c r="B361" s="2" t="s">
        <v>191</v>
      </c>
      <c r="C361" s="2" t="s">
        <v>159</v>
      </c>
      <c r="D361" s="2">
        <v>225</v>
      </c>
      <c r="E361" s="10" t="s">
        <v>255</v>
      </c>
    </row>
    <row r="362" spans="1:5" ht="15">
      <c r="A362" s="6" t="s">
        <v>233</v>
      </c>
      <c r="B362" s="3" t="s">
        <v>191</v>
      </c>
      <c r="C362" s="3" t="s">
        <v>208</v>
      </c>
      <c r="D362" s="3">
        <v>40</v>
      </c>
      <c r="E362" s="7" t="s">
        <v>253</v>
      </c>
    </row>
    <row r="363" spans="1:5" ht="15">
      <c r="A363" s="4" t="s">
        <v>234</v>
      </c>
      <c r="B363" s="2" t="s">
        <v>191</v>
      </c>
      <c r="C363" s="2" t="s">
        <v>208</v>
      </c>
      <c r="D363" s="2">
        <v>255</v>
      </c>
      <c r="E363" s="10" t="s">
        <v>255</v>
      </c>
    </row>
    <row r="364" spans="1:5" ht="15">
      <c r="A364" s="6" t="s">
        <v>233</v>
      </c>
      <c r="B364" s="3" t="s">
        <v>191</v>
      </c>
      <c r="C364" s="3" t="s">
        <v>243</v>
      </c>
      <c r="D364" s="3">
        <v>40</v>
      </c>
      <c r="E364" s="7" t="s">
        <v>253</v>
      </c>
    </row>
    <row r="365" spans="1:5" ht="15">
      <c r="A365" s="4" t="s">
        <v>234</v>
      </c>
      <c r="B365" s="2" t="s">
        <v>191</v>
      </c>
      <c r="C365" s="2" t="s">
        <v>243</v>
      </c>
      <c r="D365" s="2">
        <v>185</v>
      </c>
      <c r="E365" s="10" t="s">
        <v>255</v>
      </c>
    </row>
    <row r="366" spans="1:5" ht="15">
      <c r="A366" s="6" t="s">
        <v>233</v>
      </c>
      <c r="B366" s="3" t="s">
        <v>191</v>
      </c>
      <c r="C366" s="3" t="s">
        <v>160</v>
      </c>
      <c r="D366" s="3">
        <v>40</v>
      </c>
      <c r="E366" s="7" t="s">
        <v>253</v>
      </c>
    </row>
    <row r="367" spans="1:5" ht="15">
      <c r="A367" s="4" t="s">
        <v>234</v>
      </c>
      <c r="B367" s="2" t="s">
        <v>191</v>
      </c>
      <c r="C367" s="2" t="s">
        <v>160</v>
      </c>
      <c r="D367" s="2">
        <v>250</v>
      </c>
      <c r="E367" s="10" t="s">
        <v>255</v>
      </c>
    </row>
    <row r="368" spans="1:5" ht="15">
      <c r="A368" s="8" t="s">
        <v>233</v>
      </c>
      <c r="B368" s="1" t="s">
        <v>191</v>
      </c>
      <c r="C368" s="1" t="s">
        <v>231</v>
      </c>
      <c r="D368" s="1">
        <v>48</v>
      </c>
      <c r="E368" s="9" t="s">
        <v>255</v>
      </c>
    </row>
    <row r="369" spans="1:5" ht="15">
      <c r="A369" s="4" t="s">
        <v>234</v>
      </c>
      <c r="B369" s="2" t="s">
        <v>191</v>
      </c>
      <c r="C369" s="2" t="s">
        <v>231</v>
      </c>
      <c r="D369" s="2">
        <v>365</v>
      </c>
      <c r="E369" s="10" t="s">
        <v>255</v>
      </c>
    </row>
    <row r="370" spans="1:5" ht="15">
      <c r="A370" s="6" t="s">
        <v>233</v>
      </c>
      <c r="B370" s="3" t="s">
        <v>191</v>
      </c>
      <c r="C370" s="3" t="s">
        <v>244</v>
      </c>
      <c r="D370" s="3">
        <v>40</v>
      </c>
      <c r="E370" s="7" t="s">
        <v>253</v>
      </c>
    </row>
    <row r="371" spans="1:5" ht="15">
      <c r="A371" s="4" t="s">
        <v>234</v>
      </c>
      <c r="B371" s="2" t="s">
        <v>191</v>
      </c>
      <c r="C371" s="2" t="s">
        <v>244</v>
      </c>
      <c r="D371" s="2">
        <v>270</v>
      </c>
      <c r="E371" s="10" t="s">
        <v>255</v>
      </c>
    </row>
    <row r="372" spans="1:5" ht="15">
      <c r="A372" s="6" t="s">
        <v>233</v>
      </c>
      <c r="B372" s="3" t="s">
        <v>191</v>
      </c>
      <c r="C372" s="3" t="s">
        <v>161</v>
      </c>
      <c r="D372" s="3">
        <v>40</v>
      </c>
      <c r="E372" s="7" t="s">
        <v>253</v>
      </c>
    </row>
    <row r="373" spans="1:5" ht="15">
      <c r="A373" s="4" t="s">
        <v>234</v>
      </c>
      <c r="B373" s="2" t="s">
        <v>191</v>
      </c>
      <c r="C373" s="2" t="s">
        <v>161</v>
      </c>
      <c r="D373" s="2">
        <v>205</v>
      </c>
      <c r="E373" s="10" t="s">
        <v>255</v>
      </c>
    </row>
    <row r="374" spans="1:5" ht="15">
      <c r="A374" s="6" t="s">
        <v>233</v>
      </c>
      <c r="B374" s="3" t="s">
        <v>191</v>
      </c>
      <c r="C374" s="3" t="s">
        <v>245</v>
      </c>
      <c r="D374" s="3">
        <v>40</v>
      </c>
      <c r="E374" s="7" t="s">
        <v>253</v>
      </c>
    </row>
    <row r="375" spans="1:5" ht="15">
      <c r="A375" s="4" t="s">
        <v>234</v>
      </c>
      <c r="B375" s="2" t="s">
        <v>191</v>
      </c>
      <c r="C375" s="2" t="s">
        <v>245</v>
      </c>
      <c r="D375" s="2">
        <v>160</v>
      </c>
      <c r="E375" s="10" t="s">
        <v>255</v>
      </c>
    </row>
    <row r="376" spans="1:5" ht="15">
      <c r="A376" s="6" t="s">
        <v>233</v>
      </c>
      <c r="B376" s="3" t="s">
        <v>191</v>
      </c>
      <c r="C376" s="3" t="s">
        <v>162</v>
      </c>
      <c r="D376" s="3">
        <v>40</v>
      </c>
      <c r="E376" s="7" t="s">
        <v>253</v>
      </c>
    </row>
    <row r="377" spans="1:5" ht="15">
      <c r="A377" s="4" t="s">
        <v>234</v>
      </c>
      <c r="B377" s="2" t="s">
        <v>191</v>
      </c>
      <c r="C377" s="2" t="s">
        <v>162</v>
      </c>
      <c r="D377" s="2">
        <v>155</v>
      </c>
      <c r="E377" s="10" t="s">
        <v>255</v>
      </c>
    </row>
    <row r="378" spans="1:5" ht="15">
      <c r="A378" s="6" t="s">
        <v>233</v>
      </c>
      <c r="B378" s="3" t="s">
        <v>191</v>
      </c>
      <c r="C378" s="3" t="s">
        <v>163</v>
      </c>
      <c r="D378" s="3">
        <v>40</v>
      </c>
      <c r="E378" s="7" t="s">
        <v>253</v>
      </c>
    </row>
    <row r="379" spans="1:5" ht="15">
      <c r="A379" s="4" t="s">
        <v>234</v>
      </c>
      <c r="B379" s="2" t="s">
        <v>191</v>
      </c>
      <c r="C379" s="2" t="s">
        <v>163</v>
      </c>
      <c r="D379" s="2">
        <v>155</v>
      </c>
      <c r="E379" s="10" t="s">
        <v>255</v>
      </c>
    </row>
    <row r="380" spans="1:5" ht="15">
      <c r="A380" s="8" t="s">
        <v>233</v>
      </c>
      <c r="B380" s="1" t="s">
        <v>191</v>
      </c>
      <c r="C380" s="1" t="s">
        <v>164</v>
      </c>
      <c r="D380" s="1">
        <v>50</v>
      </c>
      <c r="E380" s="9" t="s">
        <v>255</v>
      </c>
    </row>
    <row r="381" spans="1:5" ht="15">
      <c r="A381" s="4" t="s">
        <v>234</v>
      </c>
      <c r="B381" s="2" t="s">
        <v>191</v>
      </c>
      <c r="C381" s="2" t="s">
        <v>164</v>
      </c>
      <c r="D381" s="2">
        <v>175</v>
      </c>
      <c r="E381" s="10" t="s">
        <v>255</v>
      </c>
    </row>
    <row r="382" spans="1:5" ht="15">
      <c r="A382" s="6" t="s">
        <v>233</v>
      </c>
      <c r="B382" s="3" t="s">
        <v>191</v>
      </c>
      <c r="C382" s="3" t="s">
        <v>165</v>
      </c>
      <c r="D382" s="3">
        <v>40</v>
      </c>
      <c r="E382" s="7" t="s">
        <v>253</v>
      </c>
    </row>
    <row r="383" spans="1:5" ht="15">
      <c r="A383" s="4" t="s">
        <v>234</v>
      </c>
      <c r="B383" s="2" t="s">
        <v>191</v>
      </c>
      <c r="C383" s="2" t="s">
        <v>165</v>
      </c>
      <c r="D383" s="2">
        <v>145</v>
      </c>
      <c r="E383" s="10" t="s">
        <v>255</v>
      </c>
    </row>
    <row r="384" spans="1:5" ht="15">
      <c r="A384" s="8" t="s">
        <v>233</v>
      </c>
      <c r="B384" s="1" t="s">
        <v>189</v>
      </c>
      <c r="C384" s="1" t="s">
        <v>39</v>
      </c>
      <c r="D384" s="1">
        <v>40</v>
      </c>
      <c r="E384" s="9" t="s">
        <v>255</v>
      </c>
    </row>
    <row r="385" spans="1:5" ht="15">
      <c r="A385" s="8" t="s">
        <v>234</v>
      </c>
      <c r="B385" s="1" t="s">
        <v>189</v>
      </c>
      <c r="C385" s="1" t="s">
        <v>39</v>
      </c>
      <c r="D385" s="1">
        <v>220</v>
      </c>
      <c r="E385" s="9" t="s">
        <v>255</v>
      </c>
    </row>
    <row r="386" spans="1:5" ht="15">
      <c r="A386" s="6" t="s">
        <v>233</v>
      </c>
      <c r="B386" s="3" t="s">
        <v>191</v>
      </c>
      <c r="C386" s="3" t="s">
        <v>166</v>
      </c>
      <c r="D386" s="3">
        <v>40</v>
      </c>
      <c r="E386" s="7" t="s">
        <v>253</v>
      </c>
    </row>
    <row r="387" spans="1:5" ht="15">
      <c r="A387" s="4" t="s">
        <v>234</v>
      </c>
      <c r="B387" s="2" t="s">
        <v>191</v>
      </c>
      <c r="C387" s="2" t="s">
        <v>166</v>
      </c>
      <c r="D387" s="2">
        <v>230</v>
      </c>
      <c r="E387" s="10" t="s">
        <v>255</v>
      </c>
    </row>
    <row r="388" spans="1:5" ht="15">
      <c r="A388" s="6" t="s">
        <v>233</v>
      </c>
      <c r="B388" s="3" t="s">
        <v>191</v>
      </c>
      <c r="C388" s="3" t="s">
        <v>167</v>
      </c>
      <c r="D388" s="3">
        <v>40</v>
      </c>
      <c r="E388" s="7" t="s">
        <v>253</v>
      </c>
    </row>
    <row r="389" spans="1:5" ht="15">
      <c r="A389" s="4" t="s">
        <v>234</v>
      </c>
      <c r="B389" s="2" t="s">
        <v>191</v>
      </c>
      <c r="C389" s="2" t="s">
        <v>167</v>
      </c>
      <c r="D389" s="2">
        <v>185</v>
      </c>
      <c r="E389" s="10" t="s">
        <v>255</v>
      </c>
    </row>
    <row r="390" spans="1:5" ht="15">
      <c r="A390" s="6" t="s">
        <v>233</v>
      </c>
      <c r="B390" s="3" t="s">
        <v>191</v>
      </c>
      <c r="C390" s="3" t="s">
        <v>168</v>
      </c>
      <c r="D390" s="3">
        <v>40</v>
      </c>
      <c r="E390" s="7" t="s">
        <v>253</v>
      </c>
    </row>
    <row r="391" spans="1:5" ht="15">
      <c r="A391" s="4" t="s">
        <v>234</v>
      </c>
      <c r="B391" s="2" t="s">
        <v>191</v>
      </c>
      <c r="C391" s="2" t="s">
        <v>168</v>
      </c>
      <c r="D391" s="2">
        <v>235</v>
      </c>
      <c r="E391" s="10" t="s">
        <v>255</v>
      </c>
    </row>
    <row r="392" spans="1:5" ht="15">
      <c r="A392" s="8" t="s">
        <v>233</v>
      </c>
      <c r="B392" s="1" t="s">
        <v>191</v>
      </c>
      <c r="C392" s="1" t="s">
        <v>48</v>
      </c>
      <c r="D392" s="1">
        <v>107</v>
      </c>
      <c r="E392" s="9" t="s">
        <v>255</v>
      </c>
    </row>
    <row r="393" spans="1:5" ht="15">
      <c r="A393" s="4" t="s">
        <v>234</v>
      </c>
      <c r="B393" s="2" t="s">
        <v>191</v>
      </c>
      <c r="C393" s="2" t="s">
        <v>48</v>
      </c>
      <c r="D393" s="2">
        <v>265</v>
      </c>
      <c r="E393" s="10" t="s">
        <v>255</v>
      </c>
    </row>
    <row r="394" spans="1:5" ht="15">
      <c r="A394" s="8" t="s">
        <v>233</v>
      </c>
      <c r="B394" s="1" t="s">
        <v>189</v>
      </c>
      <c r="C394" s="1" t="s">
        <v>24</v>
      </c>
      <c r="D394" s="1">
        <v>81</v>
      </c>
      <c r="E394" s="9" t="s">
        <v>255</v>
      </c>
    </row>
    <row r="395" spans="1:5" ht="15">
      <c r="A395" s="8" t="s">
        <v>234</v>
      </c>
      <c r="B395" s="1" t="s">
        <v>189</v>
      </c>
      <c r="C395" s="1" t="s">
        <v>24</v>
      </c>
      <c r="D395" s="1">
        <v>276</v>
      </c>
      <c r="E395" s="9" t="s">
        <v>255</v>
      </c>
    </row>
    <row r="396" spans="1:5" ht="15">
      <c r="A396" s="8" t="s">
        <v>233</v>
      </c>
      <c r="B396" s="1" t="s">
        <v>191</v>
      </c>
      <c r="C396" s="1" t="s">
        <v>246</v>
      </c>
      <c r="D396" s="1">
        <v>109</v>
      </c>
      <c r="E396" s="9" t="s">
        <v>255</v>
      </c>
    </row>
    <row r="397" spans="1:5" ht="15">
      <c r="A397" s="4" t="s">
        <v>234</v>
      </c>
      <c r="B397" s="2" t="s">
        <v>191</v>
      </c>
      <c r="C397" s="2" t="s">
        <v>246</v>
      </c>
      <c r="D397" s="2">
        <v>280</v>
      </c>
      <c r="E397" s="10" t="s">
        <v>255</v>
      </c>
    </row>
    <row r="398" spans="1:5" ht="15">
      <c r="A398" s="6" t="s">
        <v>233</v>
      </c>
      <c r="B398" s="3" t="s">
        <v>191</v>
      </c>
      <c r="C398" s="3" t="s">
        <v>169</v>
      </c>
      <c r="D398" s="3">
        <v>40</v>
      </c>
      <c r="E398" s="7" t="s">
        <v>253</v>
      </c>
    </row>
    <row r="399" spans="1:5" ht="15">
      <c r="A399" s="4" t="s">
        <v>234</v>
      </c>
      <c r="B399" s="2" t="s">
        <v>191</v>
      </c>
      <c r="C399" s="2" t="s">
        <v>169</v>
      </c>
      <c r="D399" s="2">
        <v>215</v>
      </c>
      <c r="E399" s="10" t="s">
        <v>255</v>
      </c>
    </row>
    <row r="400" spans="1:5" ht="15">
      <c r="A400" s="6" t="s">
        <v>233</v>
      </c>
      <c r="B400" s="3" t="s">
        <v>191</v>
      </c>
      <c r="C400" s="3" t="s">
        <v>170</v>
      </c>
      <c r="D400" s="3">
        <v>40</v>
      </c>
      <c r="E400" s="7" t="s">
        <v>253</v>
      </c>
    </row>
    <row r="401" spans="1:5" ht="15">
      <c r="A401" s="4" t="s">
        <v>234</v>
      </c>
      <c r="B401" s="2" t="s">
        <v>191</v>
      </c>
      <c r="C401" s="2" t="s">
        <v>170</v>
      </c>
      <c r="D401" s="2">
        <v>230</v>
      </c>
      <c r="E401" s="10" t="s">
        <v>255</v>
      </c>
    </row>
    <row r="402" spans="1:5" ht="15">
      <c r="A402" s="6" t="s">
        <v>233</v>
      </c>
      <c r="B402" s="3" t="s">
        <v>191</v>
      </c>
      <c r="C402" s="3" t="s">
        <v>171</v>
      </c>
      <c r="D402" s="3">
        <v>40</v>
      </c>
      <c r="E402" s="7" t="s">
        <v>253</v>
      </c>
    </row>
    <row r="403" spans="1:5" ht="15">
      <c r="A403" s="4" t="s">
        <v>234</v>
      </c>
      <c r="B403" s="2" t="s">
        <v>191</v>
      </c>
      <c r="C403" s="2" t="s">
        <v>171</v>
      </c>
      <c r="D403" s="2">
        <v>170</v>
      </c>
      <c r="E403" s="10" t="s">
        <v>255</v>
      </c>
    </row>
    <row r="404" spans="1:5" ht="15">
      <c r="A404" s="6" t="s">
        <v>233</v>
      </c>
      <c r="B404" s="3" t="s">
        <v>191</v>
      </c>
      <c r="C404" s="3" t="s">
        <v>49</v>
      </c>
      <c r="D404" s="3">
        <v>40</v>
      </c>
      <c r="E404" s="7" t="s">
        <v>253</v>
      </c>
    </row>
    <row r="405" spans="1:5" ht="15">
      <c r="A405" s="4" t="s">
        <v>234</v>
      </c>
      <c r="B405" s="2" t="s">
        <v>191</v>
      </c>
      <c r="C405" s="2" t="s">
        <v>49</v>
      </c>
      <c r="D405" s="2">
        <v>175</v>
      </c>
      <c r="E405" s="10" t="s">
        <v>255</v>
      </c>
    </row>
    <row r="406" spans="1:5" ht="15">
      <c r="A406" s="6" t="s">
        <v>233</v>
      </c>
      <c r="B406" s="3" t="s">
        <v>191</v>
      </c>
      <c r="C406" s="3" t="s">
        <v>172</v>
      </c>
      <c r="D406" s="3">
        <v>40</v>
      </c>
      <c r="E406" s="7" t="s">
        <v>253</v>
      </c>
    </row>
    <row r="407" spans="1:5" ht="15">
      <c r="A407" s="4" t="s">
        <v>234</v>
      </c>
      <c r="B407" s="2" t="s">
        <v>191</v>
      </c>
      <c r="C407" s="2" t="s">
        <v>172</v>
      </c>
      <c r="D407" s="2">
        <v>210</v>
      </c>
      <c r="E407" s="10" t="s">
        <v>255</v>
      </c>
    </row>
    <row r="408" spans="1:5" ht="15">
      <c r="A408" s="6" t="s">
        <v>233</v>
      </c>
      <c r="B408" s="3" t="s">
        <v>191</v>
      </c>
      <c r="C408" s="3" t="s">
        <v>173</v>
      </c>
      <c r="D408" s="3">
        <v>40</v>
      </c>
      <c r="E408" s="7" t="s">
        <v>253</v>
      </c>
    </row>
    <row r="409" spans="1:5" ht="15">
      <c r="A409" s="4" t="s">
        <v>234</v>
      </c>
      <c r="B409" s="2" t="s">
        <v>191</v>
      </c>
      <c r="C409" s="2" t="s">
        <v>173</v>
      </c>
      <c r="D409" s="2">
        <v>255</v>
      </c>
      <c r="E409" s="10" t="s">
        <v>255</v>
      </c>
    </row>
    <row r="410" spans="1:5" ht="15">
      <c r="A410" s="6" t="s">
        <v>233</v>
      </c>
      <c r="B410" s="3" t="s">
        <v>191</v>
      </c>
      <c r="C410" s="3" t="s">
        <v>174</v>
      </c>
      <c r="D410" s="3">
        <v>40</v>
      </c>
      <c r="E410" s="7" t="s">
        <v>253</v>
      </c>
    </row>
    <row r="411" spans="1:5" ht="15">
      <c r="A411" s="4" t="s">
        <v>234</v>
      </c>
      <c r="B411" s="2" t="s">
        <v>191</v>
      </c>
      <c r="C411" s="2" t="s">
        <v>174</v>
      </c>
      <c r="D411" s="2">
        <v>225</v>
      </c>
      <c r="E411" s="10" t="s">
        <v>255</v>
      </c>
    </row>
    <row r="412" spans="1:5" ht="15">
      <c r="A412" s="6" t="s">
        <v>233</v>
      </c>
      <c r="B412" s="3" t="s">
        <v>191</v>
      </c>
      <c r="C412" s="3" t="s">
        <v>175</v>
      </c>
      <c r="D412" s="3">
        <v>40</v>
      </c>
      <c r="E412" s="7" t="s">
        <v>253</v>
      </c>
    </row>
    <row r="413" spans="1:5" ht="15">
      <c r="A413" s="4" t="s">
        <v>234</v>
      </c>
      <c r="B413" s="2" t="s">
        <v>191</v>
      </c>
      <c r="C413" s="2" t="s">
        <v>175</v>
      </c>
      <c r="D413" s="2">
        <v>185</v>
      </c>
      <c r="E413" s="10" t="s">
        <v>255</v>
      </c>
    </row>
    <row r="414" spans="1:5" ht="15">
      <c r="A414" s="6" t="s">
        <v>233</v>
      </c>
      <c r="B414" s="3" t="s">
        <v>191</v>
      </c>
      <c r="C414" s="3" t="s">
        <v>176</v>
      </c>
      <c r="D414" s="3">
        <v>40</v>
      </c>
      <c r="E414" s="7" t="s">
        <v>253</v>
      </c>
    </row>
    <row r="415" spans="1:5" ht="15">
      <c r="A415" s="11" t="s">
        <v>234</v>
      </c>
      <c r="B415" s="12" t="s">
        <v>191</v>
      </c>
      <c r="C415" s="12" t="s">
        <v>176</v>
      </c>
      <c r="D415" s="12">
        <v>165</v>
      </c>
      <c r="E415" s="10" t="s">
        <v>255</v>
      </c>
    </row>
  </sheetData>
  <sheetProtection/>
  <autoFilter ref="A4:E415"/>
  <mergeCells count="2">
    <mergeCell ref="A2:D2"/>
    <mergeCell ref="A3:D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Alliaces detailed Budget v.1.0</dc:title>
  <dc:subject/>
  <dc:creator>CARBONI Damiano (EACEA)</dc:creator>
  <cp:keywords/>
  <dc:description>Alliances detailed budget V.1.0</dc:description>
  <cp:lastModifiedBy>LAHOU Jean-Francois (EACEA)</cp:lastModifiedBy>
  <cp:lastPrinted>2018-02-06T15:56:13Z</cp:lastPrinted>
  <dcterms:created xsi:type="dcterms:W3CDTF">2013-09-27T15:40:24Z</dcterms:created>
  <dcterms:modified xsi:type="dcterms:W3CDTF">2021-09-08T14:35:32Z</dcterms:modified>
  <cp:category/>
  <cp:version/>
  <cp:contentType/>
  <cp:contentStatus/>
</cp:coreProperties>
</file>