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_PUBLIC\A5-VTHPA\Beneficiaries Space\EAC-A05-2018\"/>
    </mc:Choice>
  </mc:AlternateContent>
  <workbookProtection workbookAlgorithmName="SHA-512" workbookHashValue="BY9U50i0IDYWkX993VaUqPCpihgN/54R1PRjWEnJXXvcKMAZOZ7EMM0vSJ46HBcdm2LKQcL+SAT8zoKaLH1LgA==" workbookSaltValue="yeUkZQDpKibPcTqq2zps1A==" workbookSpinCount="100000" lockStructure="1"/>
  <bookViews>
    <workbookView xWindow="0" yWindow="0" windowWidth="19200" windowHeight="6465"/>
  </bookViews>
  <sheets>
    <sheet name="BUDGET SUMMARY" sheetId="1" r:id="rId1"/>
    <sheet name="Financial Analysis" sheetId="12" state="hidden" r:id="rId2"/>
    <sheet name="Advance Planning Visits" sheetId="10" r:id="rId3"/>
    <sheet name="1. VTA - Travels" sheetId="5" r:id="rId4"/>
    <sheet name="2. VTA - Organisational" sheetId="13" r:id="rId5"/>
    <sheet name="3. VTA - Inclusion-Pocket Money" sheetId="15" r:id="rId6"/>
    <sheet name="4. VTA - Exceptional" sheetId="14" r:id="rId7"/>
    <sheet name="Complementary Activities" sheetId="11" r:id="rId8"/>
  </sheets>
  <externalReferences>
    <externalReference r:id="rId9"/>
  </externalReferences>
  <definedNames>
    <definedName name="Activity">[1]Sheet1!$B$3:$B$36</definedName>
    <definedName name="Country">[1]Sheet1!$A$3:$A$36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2" l="1"/>
  <c r="J93" i="11" l="1"/>
  <c r="J14" i="12" l="1"/>
  <c r="J13" i="12"/>
  <c r="J12" i="12"/>
  <c r="J11" i="12"/>
  <c r="J10" i="12"/>
  <c r="J6" i="12"/>
  <c r="J5" i="12"/>
  <c r="P52" i="14" l="1"/>
  <c r="P53" i="14"/>
  <c r="P54" i="14"/>
  <c r="P55" i="14"/>
  <c r="P56" i="14"/>
  <c r="P57" i="14"/>
  <c r="P58" i="14"/>
  <c r="P59" i="14"/>
  <c r="P60" i="14"/>
  <c r="P61" i="14"/>
  <c r="P62" i="14"/>
  <c r="P63" i="14"/>
  <c r="P64" i="14"/>
  <c r="P65" i="14"/>
  <c r="P66" i="14"/>
  <c r="P67" i="14"/>
  <c r="P68" i="14"/>
  <c r="P69" i="14"/>
  <c r="P70" i="14"/>
  <c r="J14" i="11"/>
  <c r="F14" i="11"/>
  <c r="F11" i="11"/>
  <c r="J11" i="11"/>
  <c r="J81" i="11"/>
  <c r="J72" i="11"/>
  <c r="J73" i="11"/>
  <c r="J74" i="11"/>
  <c r="J75" i="11"/>
  <c r="J76" i="11"/>
  <c r="J77" i="11"/>
  <c r="J78" i="11"/>
  <c r="J79" i="11"/>
  <c r="J71" i="11"/>
  <c r="J62" i="11"/>
  <c r="J63" i="11"/>
  <c r="J64" i="11"/>
  <c r="J65" i="11"/>
  <c r="J66" i="11"/>
  <c r="J67" i="11"/>
  <c r="J68" i="11"/>
  <c r="J69" i="11"/>
  <c r="J61" i="11"/>
  <c r="J52" i="11"/>
  <c r="J53" i="11"/>
  <c r="J54" i="11"/>
  <c r="J55" i="11"/>
  <c r="J56" i="11"/>
  <c r="J57" i="11"/>
  <c r="J58" i="11"/>
  <c r="J59" i="11"/>
  <c r="J51" i="11"/>
  <c r="J42" i="11"/>
  <c r="J43" i="11"/>
  <c r="J44" i="11"/>
  <c r="J45" i="11"/>
  <c r="J46" i="11"/>
  <c r="J47" i="11"/>
  <c r="J48" i="11"/>
  <c r="J49" i="11"/>
  <c r="J41" i="11"/>
  <c r="J32" i="11"/>
  <c r="J33" i="11"/>
  <c r="J34" i="11"/>
  <c r="J35" i="11"/>
  <c r="J36" i="11"/>
  <c r="J37" i="11"/>
  <c r="J38" i="11"/>
  <c r="J39" i="11"/>
  <c r="J31" i="11"/>
  <c r="J22" i="11"/>
  <c r="J23" i="11"/>
  <c r="J24" i="11"/>
  <c r="J25" i="11"/>
  <c r="J26" i="11"/>
  <c r="J27" i="11"/>
  <c r="J28" i="11"/>
  <c r="J29" i="11"/>
  <c r="J21" i="11"/>
  <c r="P30" i="14"/>
  <c r="P31" i="14"/>
  <c r="P32" i="14"/>
  <c r="P33" i="14"/>
  <c r="P34" i="14"/>
  <c r="P35" i="14"/>
  <c r="P36" i="14"/>
  <c r="P37" i="14"/>
  <c r="P38" i="14"/>
  <c r="P39" i="14"/>
  <c r="P40" i="14"/>
  <c r="P41" i="14"/>
  <c r="P42" i="14"/>
  <c r="P43" i="14"/>
  <c r="P44" i="14"/>
  <c r="P45" i="14"/>
  <c r="P46" i="14"/>
  <c r="P47" i="14"/>
  <c r="P48" i="14"/>
  <c r="P51" i="14" l="1"/>
  <c r="P29" i="14"/>
  <c r="P17" i="14"/>
  <c r="P18" i="14"/>
  <c r="P19" i="14"/>
  <c r="P20" i="14"/>
  <c r="P21" i="14"/>
  <c r="P22" i="14"/>
  <c r="P23" i="14"/>
  <c r="P24" i="14"/>
  <c r="P25" i="14"/>
  <c r="P26" i="14"/>
  <c r="J12" i="11"/>
  <c r="J13" i="11"/>
  <c r="J15" i="11"/>
  <c r="J16" i="11"/>
  <c r="J17" i="11"/>
  <c r="J18" i="11"/>
  <c r="J19" i="11"/>
  <c r="G48" i="10" l="1"/>
  <c r="E34" i="1"/>
  <c r="D6" i="14"/>
  <c r="D5" i="14"/>
  <c r="D4" i="14"/>
  <c r="D3" i="14"/>
  <c r="D4" i="15"/>
  <c r="D3" i="15"/>
  <c r="D4" i="13"/>
  <c r="D7" i="5"/>
  <c r="D6" i="5"/>
  <c r="D7" i="13"/>
  <c r="D6" i="13"/>
  <c r="D5" i="5"/>
  <c r="F89" i="11" l="1"/>
  <c r="F88" i="11"/>
  <c r="F87" i="11"/>
  <c r="F86" i="11"/>
  <c r="F85" i="11"/>
  <c r="F84" i="11"/>
  <c r="F83" i="11"/>
  <c r="F82" i="11"/>
  <c r="F80" i="11" s="1"/>
  <c r="F81" i="11"/>
  <c r="F79" i="11"/>
  <c r="F78" i="11"/>
  <c r="F77" i="11"/>
  <c r="F76" i="11"/>
  <c r="F75" i="11"/>
  <c r="F74" i="11"/>
  <c r="F73" i="11"/>
  <c r="F72" i="11"/>
  <c r="F71" i="11"/>
  <c r="F69" i="11"/>
  <c r="F68" i="11"/>
  <c r="F67" i="11"/>
  <c r="F66" i="11"/>
  <c r="F65" i="11"/>
  <c r="F64" i="11"/>
  <c r="F63" i="11"/>
  <c r="F62" i="11"/>
  <c r="F61" i="11"/>
  <c r="F59" i="11"/>
  <c r="F58" i="11"/>
  <c r="F57" i="11"/>
  <c r="F56" i="11"/>
  <c r="F55" i="11"/>
  <c r="F54" i="11"/>
  <c r="F53" i="11"/>
  <c r="F52" i="11"/>
  <c r="F51" i="11"/>
  <c r="F49" i="11"/>
  <c r="F48" i="11"/>
  <c r="F47" i="11"/>
  <c r="F46" i="11"/>
  <c r="F45" i="11"/>
  <c r="F44" i="11"/>
  <c r="F43" i="11"/>
  <c r="F42" i="11"/>
  <c r="F41" i="11"/>
  <c r="F39" i="11"/>
  <c r="F38" i="11"/>
  <c r="F37" i="11"/>
  <c r="F36" i="11"/>
  <c r="F35" i="11"/>
  <c r="F34" i="11"/>
  <c r="F33" i="11"/>
  <c r="F32" i="11"/>
  <c r="F31" i="11"/>
  <c r="F29" i="11"/>
  <c r="F28" i="11"/>
  <c r="F27" i="11"/>
  <c r="F26" i="11"/>
  <c r="F25" i="11"/>
  <c r="F24" i="11"/>
  <c r="F23" i="11"/>
  <c r="F22" i="11"/>
  <c r="F21" i="11"/>
  <c r="F12" i="11"/>
  <c r="F13" i="11"/>
  <c r="F15" i="11"/>
  <c r="F16" i="11"/>
  <c r="F17" i="11"/>
  <c r="F18" i="11"/>
  <c r="F19" i="11"/>
  <c r="F10" i="11" l="1"/>
  <c r="F90" i="11" s="1"/>
  <c r="F20" i="11"/>
  <c r="F30" i="11"/>
  <c r="F40" i="11"/>
  <c r="F50" i="11"/>
  <c r="F60" i="11"/>
  <c r="F70" i="11"/>
  <c r="J29" i="12"/>
  <c r="E43" i="1"/>
  <c r="L165" i="10" l="1"/>
  <c r="L166" i="10"/>
  <c r="L167" i="10"/>
  <c r="L168" i="10"/>
  <c r="L169" i="10"/>
  <c r="L170" i="10"/>
  <c r="L171" i="10"/>
  <c r="L172" i="10"/>
  <c r="L173" i="10"/>
  <c r="L174" i="10"/>
  <c r="L175" i="10"/>
  <c r="L176" i="10"/>
  <c r="L177" i="10"/>
  <c r="L178" i="10"/>
  <c r="L179" i="10"/>
  <c r="L180" i="10"/>
  <c r="L181" i="10"/>
  <c r="L182" i="10"/>
  <c r="L183" i="10"/>
  <c r="P7" i="14" l="1"/>
  <c r="P6" i="14"/>
  <c r="P5" i="14"/>
  <c r="P4" i="14"/>
  <c r="P3" i="14"/>
  <c r="P8" i="14" s="1"/>
  <c r="P7" i="15"/>
  <c r="P6" i="15"/>
  <c r="P5" i="15"/>
  <c r="P4" i="15"/>
  <c r="P3" i="15"/>
  <c r="P8" i="15" s="1"/>
  <c r="P2" i="5"/>
  <c r="P2" i="13"/>
  <c r="P5" i="13"/>
  <c r="P4" i="13"/>
  <c r="P5" i="5"/>
  <c r="P4" i="5"/>
  <c r="Q9" i="13"/>
  <c r="Q12" i="13" s="1"/>
  <c r="Q10" i="13"/>
  <c r="Q11" i="13"/>
  <c r="I29" i="12" l="1"/>
  <c r="I26" i="12"/>
  <c r="H29" i="12"/>
  <c r="H26" i="12"/>
  <c r="I80" i="11" l="1"/>
  <c r="H80" i="11"/>
  <c r="I70" i="11"/>
  <c r="H70" i="11"/>
  <c r="I60" i="11"/>
  <c r="H60" i="11"/>
  <c r="I50" i="11"/>
  <c r="H50" i="11"/>
  <c r="I40" i="11"/>
  <c r="H40" i="11"/>
  <c r="I30" i="11"/>
  <c r="H30" i="11"/>
  <c r="I20" i="11"/>
  <c r="H20" i="11"/>
  <c r="I10" i="11"/>
  <c r="H10" i="11"/>
  <c r="O28" i="13"/>
  <c r="N28" i="13"/>
  <c r="P226" i="5"/>
  <c r="P225" i="5"/>
  <c r="P224" i="5"/>
  <c r="P223" i="5"/>
  <c r="P222" i="5"/>
  <c r="P221" i="5"/>
  <c r="P220" i="5"/>
  <c r="P219" i="5"/>
  <c r="P218" i="5"/>
  <c r="P217" i="5"/>
  <c r="P216" i="5"/>
  <c r="P215" i="5"/>
  <c r="P214" i="5"/>
  <c r="P213" i="5"/>
  <c r="P212" i="5"/>
  <c r="P211" i="5"/>
  <c r="P210" i="5"/>
  <c r="P209" i="5"/>
  <c r="P208" i="5"/>
  <c r="P207" i="5"/>
  <c r="P205" i="5"/>
  <c r="P204" i="5"/>
  <c r="P203" i="5"/>
  <c r="P202" i="5"/>
  <c r="P201" i="5"/>
  <c r="P200" i="5"/>
  <c r="P199" i="5"/>
  <c r="P198" i="5"/>
  <c r="P197" i="5"/>
  <c r="P196" i="5"/>
  <c r="P195" i="5"/>
  <c r="P194" i="5"/>
  <c r="P193" i="5"/>
  <c r="P192" i="5"/>
  <c r="P191" i="5"/>
  <c r="P190" i="5"/>
  <c r="P189" i="5"/>
  <c r="P188" i="5"/>
  <c r="P187" i="5"/>
  <c r="P186" i="5"/>
  <c r="P184" i="5"/>
  <c r="P183" i="5"/>
  <c r="P182" i="5"/>
  <c r="P181" i="5"/>
  <c r="P180" i="5"/>
  <c r="P179" i="5"/>
  <c r="P178" i="5"/>
  <c r="P177" i="5"/>
  <c r="P176" i="5"/>
  <c r="P175" i="5"/>
  <c r="P174" i="5"/>
  <c r="P173" i="5"/>
  <c r="P172" i="5"/>
  <c r="P171" i="5"/>
  <c r="P170" i="5"/>
  <c r="P169" i="5"/>
  <c r="P168" i="5"/>
  <c r="P167" i="5"/>
  <c r="P166" i="5"/>
  <c r="P165" i="5"/>
  <c r="P163" i="5"/>
  <c r="P162" i="5"/>
  <c r="P161" i="5"/>
  <c r="P160" i="5"/>
  <c r="P159" i="5"/>
  <c r="P158" i="5"/>
  <c r="P157" i="5"/>
  <c r="P156" i="5"/>
  <c r="P155" i="5"/>
  <c r="P154" i="5"/>
  <c r="P153" i="5"/>
  <c r="P152" i="5"/>
  <c r="P151" i="5"/>
  <c r="P150" i="5"/>
  <c r="P149" i="5"/>
  <c r="P148" i="5"/>
  <c r="P147" i="5"/>
  <c r="P146" i="5"/>
  <c r="P145" i="5"/>
  <c r="P144" i="5"/>
  <c r="P142" i="5"/>
  <c r="P141" i="5"/>
  <c r="P140" i="5"/>
  <c r="P139" i="5"/>
  <c r="P138" i="5"/>
  <c r="P137" i="5"/>
  <c r="P136" i="5"/>
  <c r="P135" i="5"/>
  <c r="P134" i="5"/>
  <c r="P133" i="5"/>
  <c r="P132" i="5"/>
  <c r="P131" i="5"/>
  <c r="P130" i="5"/>
  <c r="P129" i="5"/>
  <c r="P128" i="5"/>
  <c r="P127" i="5"/>
  <c r="P126" i="5"/>
  <c r="P125" i="5"/>
  <c r="P124" i="5"/>
  <c r="P123" i="5"/>
  <c r="P103" i="5"/>
  <c r="P104" i="5"/>
  <c r="P105" i="5"/>
  <c r="P106" i="5"/>
  <c r="P107" i="5"/>
  <c r="P108" i="5"/>
  <c r="P109" i="5"/>
  <c r="P110" i="5"/>
  <c r="P111" i="5"/>
  <c r="P112" i="5"/>
  <c r="P113" i="5"/>
  <c r="P114" i="5"/>
  <c r="P115" i="5"/>
  <c r="P116" i="5"/>
  <c r="P117" i="5"/>
  <c r="P118" i="5"/>
  <c r="P119" i="5"/>
  <c r="P120" i="5"/>
  <c r="P121" i="5"/>
  <c r="P102" i="5"/>
  <c r="P82" i="5"/>
  <c r="P83" i="5"/>
  <c r="P84" i="5"/>
  <c r="P85" i="5"/>
  <c r="P86" i="5"/>
  <c r="P87" i="5"/>
  <c r="P88" i="5"/>
  <c r="P89" i="5"/>
  <c r="P90" i="5"/>
  <c r="P91" i="5"/>
  <c r="P92" i="5"/>
  <c r="P93" i="5"/>
  <c r="P94" i="5"/>
  <c r="P95" i="5"/>
  <c r="P96" i="5"/>
  <c r="P97" i="5"/>
  <c r="P98" i="5"/>
  <c r="P99" i="5"/>
  <c r="P100" i="5"/>
  <c r="P81" i="5"/>
  <c r="P61" i="5"/>
  <c r="P62" i="5"/>
  <c r="P63" i="5"/>
  <c r="P64" i="5"/>
  <c r="P65" i="5"/>
  <c r="P66" i="5"/>
  <c r="P67" i="5"/>
  <c r="P68" i="5"/>
  <c r="P69" i="5"/>
  <c r="P70" i="5"/>
  <c r="P71" i="5"/>
  <c r="P72" i="5"/>
  <c r="P73" i="5"/>
  <c r="P74" i="5"/>
  <c r="P75" i="5"/>
  <c r="P76" i="5"/>
  <c r="P77" i="5"/>
  <c r="P78" i="5"/>
  <c r="P79" i="5"/>
  <c r="P60" i="5"/>
  <c r="P40" i="5"/>
  <c r="P41" i="5"/>
  <c r="P42" i="5"/>
  <c r="P43" i="5"/>
  <c r="P44" i="5"/>
  <c r="P45" i="5"/>
  <c r="P46" i="5"/>
  <c r="P47" i="5"/>
  <c r="P48" i="5"/>
  <c r="P49" i="5"/>
  <c r="P50" i="5"/>
  <c r="P51" i="5"/>
  <c r="P52" i="5"/>
  <c r="P53" i="5"/>
  <c r="P54" i="5"/>
  <c r="P55" i="5"/>
  <c r="P56" i="5"/>
  <c r="P57" i="5"/>
  <c r="P58" i="5"/>
  <c r="P39" i="5"/>
  <c r="P19" i="5"/>
  <c r="P20" i="5"/>
  <c r="P21" i="5"/>
  <c r="P22" i="5"/>
  <c r="P23" i="5"/>
  <c r="P24" i="5"/>
  <c r="P25" i="5"/>
  <c r="P26" i="5"/>
  <c r="P27" i="5"/>
  <c r="P28" i="5"/>
  <c r="P29" i="5"/>
  <c r="P30" i="5"/>
  <c r="P31" i="5"/>
  <c r="P32" i="5"/>
  <c r="P33" i="5"/>
  <c r="P34" i="5"/>
  <c r="P35" i="5"/>
  <c r="P36" i="5"/>
  <c r="P37" i="5"/>
  <c r="P18" i="5"/>
  <c r="P12" i="5" l="1"/>
  <c r="P11" i="5"/>
  <c r="P10" i="5"/>
  <c r="P9" i="5"/>
  <c r="H206" i="5"/>
  <c r="G206" i="5"/>
  <c r="F206" i="5"/>
  <c r="I206" i="5" s="1"/>
  <c r="H185" i="5"/>
  <c r="G185" i="5"/>
  <c r="F185" i="5"/>
  <c r="I185" i="5" s="1"/>
  <c r="H164" i="5"/>
  <c r="G164" i="5"/>
  <c r="F164" i="5"/>
  <c r="I164" i="5" s="1"/>
  <c r="H143" i="5"/>
  <c r="G143" i="5"/>
  <c r="F143" i="5"/>
  <c r="I143" i="5" s="1"/>
  <c r="H122" i="5"/>
  <c r="G122" i="5"/>
  <c r="F122" i="5"/>
  <c r="I122" i="5" s="1"/>
  <c r="I101" i="5"/>
  <c r="H101" i="5"/>
  <c r="G101" i="5"/>
  <c r="F101" i="5"/>
  <c r="H80" i="5"/>
  <c r="G80" i="5"/>
  <c r="F80" i="5"/>
  <c r="I80" i="5" s="1"/>
  <c r="L80" i="5"/>
  <c r="L59" i="5"/>
  <c r="H59" i="5"/>
  <c r="G59" i="5"/>
  <c r="F59" i="5"/>
  <c r="I59" i="5" s="1"/>
  <c r="L38" i="5"/>
  <c r="H38" i="5"/>
  <c r="G38" i="5"/>
  <c r="F38" i="5"/>
  <c r="I38" i="5" s="1"/>
  <c r="H17" i="5"/>
  <c r="G17" i="5"/>
  <c r="F17" i="5"/>
  <c r="I13" i="12"/>
  <c r="H13" i="12"/>
  <c r="I12" i="12"/>
  <c r="H12" i="12"/>
  <c r="F13" i="12"/>
  <c r="F12" i="12"/>
  <c r="F27" i="1"/>
  <c r="F26" i="1"/>
  <c r="I90" i="11"/>
  <c r="H90" i="11"/>
  <c r="J89" i="11"/>
  <c r="J88" i="11"/>
  <c r="J87" i="11"/>
  <c r="J86" i="11"/>
  <c r="J85" i="11"/>
  <c r="J84" i="11"/>
  <c r="J83" i="11"/>
  <c r="J82" i="11"/>
  <c r="E80" i="11"/>
  <c r="E70" i="11"/>
  <c r="E60" i="11"/>
  <c r="E50" i="11"/>
  <c r="J40" i="11"/>
  <c r="E40" i="11"/>
  <c r="E90" i="11" s="1"/>
  <c r="E30" i="11"/>
  <c r="E20" i="11"/>
  <c r="P206" i="10"/>
  <c r="O206" i="10"/>
  <c r="N206" i="10"/>
  <c r="L206" i="10"/>
  <c r="K206" i="10"/>
  <c r="K184" i="10"/>
  <c r="L184" i="10"/>
  <c r="N184" i="10"/>
  <c r="O184" i="10"/>
  <c r="P162" i="10"/>
  <c r="O162" i="10"/>
  <c r="N162" i="10"/>
  <c r="L162" i="10"/>
  <c r="K162" i="10"/>
  <c r="L195" i="10"/>
  <c r="P195" i="10" s="1"/>
  <c r="L194" i="10"/>
  <c r="P194" i="10" s="1"/>
  <c r="P193" i="10"/>
  <c r="L193" i="10"/>
  <c r="L192" i="10"/>
  <c r="P192" i="10" s="1"/>
  <c r="L191" i="10"/>
  <c r="P191" i="10" s="1"/>
  <c r="L190" i="10"/>
  <c r="P190" i="10" s="1"/>
  <c r="P189" i="10"/>
  <c r="L189" i="10"/>
  <c r="L188" i="10"/>
  <c r="P188" i="10" s="1"/>
  <c r="L187" i="10"/>
  <c r="P187" i="10" s="1"/>
  <c r="L186" i="10"/>
  <c r="P186" i="10" s="1"/>
  <c r="P173" i="10"/>
  <c r="P172" i="10"/>
  <c r="P171" i="10"/>
  <c r="P170" i="10"/>
  <c r="P169" i="10"/>
  <c r="P168" i="10"/>
  <c r="P167" i="10"/>
  <c r="P166" i="10"/>
  <c r="P165" i="10"/>
  <c r="L164" i="10"/>
  <c r="P164" i="10" s="1"/>
  <c r="L151" i="10"/>
  <c r="P151" i="10" s="1"/>
  <c r="L150" i="10"/>
  <c r="P150" i="10" s="1"/>
  <c r="L149" i="10"/>
  <c r="P149" i="10" s="1"/>
  <c r="L148" i="10"/>
  <c r="P148" i="10" s="1"/>
  <c r="L147" i="10"/>
  <c r="P147" i="10" s="1"/>
  <c r="L146" i="10"/>
  <c r="P146" i="10" s="1"/>
  <c r="L145" i="10"/>
  <c r="P145" i="10" s="1"/>
  <c r="L144" i="10"/>
  <c r="P144" i="10" s="1"/>
  <c r="L143" i="10"/>
  <c r="P143" i="10" s="1"/>
  <c r="L142" i="10"/>
  <c r="P142" i="10" s="1"/>
  <c r="P203" i="10"/>
  <c r="L203" i="10"/>
  <c r="P202" i="10"/>
  <c r="L202" i="10"/>
  <c r="L201" i="10"/>
  <c r="P201" i="10" s="1"/>
  <c r="L200" i="10"/>
  <c r="P200" i="10" s="1"/>
  <c r="P199" i="10"/>
  <c r="L199" i="10"/>
  <c r="L198" i="10"/>
  <c r="P198" i="10" s="1"/>
  <c r="L197" i="10"/>
  <c r="P197" i="10" s="1"/>
  <c r="P181" i="10"/>
  <c r="P180" i="10"/>
  <c r="P179" i="10"/>
  <c r="P178" i="10"/>
  <c r="P177" i="10"/>
  <c r="P176" i="10"/>
  <c r="P175" i="10"/>
  <c r="P155" i="10"/>
  <c r="L155" i="10"/>
  <c r="L154" i="10"/>
  <c r="P154" i="10" s="1"/>
  <c r="L153" i="10"/>
  <c r="P153" i="10" s="1"/>
  <c r="L152" i="10"/>
  <c r="P152" i="10" s="1"/>
  <c r="L158" i="10"/>
  <c r="P158" i="10" s="1"/>
  <c r="L157" i="10"/>
  <c r="P157" i="10" s="1"/>
  <c r="L156" i="10"/>
  <c r="P156" i="10" s="1"/>
  <c r="P137" i="10"/>
  <c r="P136" i="10"/>
  <c r="P135" i="10"/>
  <c r="P134" i="10"/>
  <c r="P133" i="10"/>
  <c r="P132" i="10"/>
  <c r="P131" i="10"/>
  <c r="P130" i="10"/>
  <c r="P129" i="10"/>
  <c r="P128" i="10"/>
  <c r="P127" i="10"/>
  <c r="P126" i="10"/>
  <c r="P125" i="10"/>
  <c r="P124" i="10"/>
  <c r="P123" i="10"/>
  <c r="P122" i="10"/>
  <c r="P121" i="10"/>
  <c r="P120" i="10"/>
  <c r="P119" i="10"/>
  <c r="P118" i="10"/>
  <c r="P117" i="10"/>
  <c r="P116" i="10"/>
  <c r="P115" i="10"/>
  <c r="P114"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s="1"/>
  <c r="P62" i="10"/>
  <c r="P61" i="10"/>
  <c r="P60" i="10"/>
  <c r="P59" i="10"/>
  <c r="P58" i="10"/>
  <c r="P57" i="10"/>
  <c r="P56" i="10"/>
  <c r="P55" i="10"/>
  <c r="P54" i="10"/>
  <c r="P53" i="10"/>
  <c r="P52" i="10"/>
  <c r="P51" i="10"/>
  <c r="P50" i="10"/>
  <c r="P49" i="10"/>
  <c r="P47" i="10"/>
  <c r="P46" i="10"/>
  <c r="P45" i="10"/>
  <c r="P44" i="10"/>
  <c r="P43" i="10"/>
  <c r="P42" i="10"/>
  <c r="P41" i="10"/>
  <c r="P40" i="10"/>
  <c r="P39" i="10"/>
  <c r="P15" i="10"/>
  <c r="P16" i="10"/>
  <c r="P17" i="10"/>
  <c r="P13" i="10" s="1"/>
  <c r="P18" i="10"/>
  <c r="P19" i="10"/>
  <c r="P20" i="10"/>
  <c r="P21" i="10"/>
  <c r="P22" i="10"/>
  <c r="P23" i="10"/>
  <c r="P24" i="10"/>
  <c r="P25" i="10"/>
  <c r="P26" i="10"/>
  <c r="P27" i="10"/>
  <c r="P28" i="10"/>
  <c r="P29" i="10"/>
  <c r="P30" i="10"/>
  <c r="P31" i="10"/>
  <c r="P32" i="10"/>
  <c r="P33" i="10"/>
  <c r="P34" i="10"/>
  <c r="P35" i="10"/>
  <c r="P36" i="10"/>
  <c r="P37" i="10"/>
  <c r="P14" i="10"/>
  <c r="L88" i="10"/>
  <c r="O63" i="10"/>
  <c r="N63" i="10"/>
  <c r="L63" i="10"/>
  <c r="O38" i="10"/>
  <c r="N38" i="10"/>
  <c r="O13" i="10"/>
  <c r="N13" i="10"/>
  <c r="L13" i="10"/>
  <c r="K135" i="10"/>
  <c r="G135" i="10"/>
  <c r="L135" i="10" s="1"/>
  <c r="K134" i="10"/>
  <c r="G134" i="10"/>
  <c r="L134" i="10" s="1"/>
  <c r="L133" i="10"/>
  <c r="K133" i="10"/>
  <c r="G133" i="10"/>
  <c r="K132" i="10"/>
  <c r="G132" i="10"/>
  <c r="L132" i="10" s="1"/>
  <c r="K131" i="10"/>
  <c r="G131" i="10"/>
  <c r="L131" i="10" s="1"/>
  <c r="L130" i="10"/>
  <c r="K130" i="10"/>
  <c r="G130" i="10"/>
  <c r="K129" i="10"/>
  <c r="G129" i="10"/>
  <c r="L129" i="10" s="1"/>
  <c r="K128" i="10"/>
  <c r="G128" i="10"/>
  <c r="L128" i="10" s="1"/>
  <c r="K127" i="10"/>
  <c r="G127" i="10"/>
  <c r="L127" i="10" s="1"/>
  <c r="K126" i="10"/>
  <c r="G126" i="10"/>
  <c r="L126" i="10" s="1"/>
  <c r="L125" i="10"/>
  <c r="K125" i="10"/>
  <c r="G125" i="10"/>
  <c r="K124" i="10"/>
  <c r="G124" i="10"/>
  <c r="L124" i="10" s="1"/>
  <c r="K123" i="10"/>
  <c r="G123" i="10"/>
  <c r="L123" i="10" s="1"/>
  <c r="L122" i="10"/>
  <c r="K122" i="10"/>
  <c r="G122" i="10"/>
  <c r="K121" i="10"/>
  <c r="G121" i="10"/>
  <c r="L121" i="10" s="1"/>
  <c r="K120" i="10"/>
  <c r="G120" i="10"/>
  <c r="L120" i="10" s="1"/>
  <c r="K119" i="10"/>
  <c r="G119" i="10"/>
  <c r="L119" i="10" s="1"/>
  <c r="K118" i="10"/>
  <c r="G118" i="10"/>
  <c r="L118" i="10" s="1"/>
  <c r="L117" i="10"/>
  <c r="K117" i="10"/>
  <c r="G117" i="10"/>
  <c r="K116" i="10"/>
  <c r="G116" i="10"/>
  <c r="L116" i="10" s="1"/>
  <c r="K115" i="10"/>
  <c r="G115" i="10"/>
  <c r="L115" i="10" s="1"/>
  <c r="L110" i="10"/>
  <c r="K110" i="10"/>
  <c r="G110" i="10"/>
  <c r="K109" i="10"/>
  <c r="G109" i="10"/>
  <c r="L109" i="10" s="1"/>
  <c r="K108" i="10"/>
  <c r="G108" i="10"/>
  <c r="L108" i="10" s="1"/>
  <c r="K107" i="10"/>
  <c r="G107" i="10"/>
  <c r="L107" i="10" s="1"/>
  <c r="K106" i="10"/>
  <c r="G106" i="10"/>
  <c r="L106" i="10" s="1"/>
  <c r="K105" i="10"/>
  <c r="L105" i="10" s="1"/>
  <c r="G105" i="10"/>
  <c r="K104" i="10"/>
  <c r="G104" i="10"/>
  <c r="L104" i="10" s="1"/>
  <c r="K103" i="10"/>
  <c r="G103" i="10"/>
  <c r="L103" i="10" s="1"/>
  <c r="L102" i="10"/>
  <c r="K102" i="10"/>
  <c r="G102" i="10"/>
  <c r="K101" i="10"/>
  <c r="G101" i="10"/>
  <c r="L101" i="10" s="1"/>
  <c r="K100" i="10"/>
  <c r="G100" i="10"/>
  <c r="L100" i="10" s="1"/>
  <c r="K99" i="10"/>
  <c r="G99" i="10"/>
  <c r="L99" i="10" s="1"/>
  <c r="K98" i="10"/>
  <c r="G98" i="10"/>
  <c r="L98" i="10" s="1"/>
  <c r="K97" i="10"/>
  <c r="L97" i="10" s="1"/>
  <c r="G97" i="10"/>
  <c r="K96" i="10"/>
  <c r="G96" i="10"/>
  <c r="L96" i="10" s="1"/>
  <c r="K95" i="10"/>
  <c r="G95" i="10"/>
  <c r="L95" i="10" s="1"/>
  <c r="L94" i="10"/>
  <c r="K94" i="10"/>
  <c r="G94" i="10"/>
  <c r="K93" i="10"/>
  <c r="G93" i="10"/>
  <c r="L93" i="10" s="1"/>
  <c r="K92" i="10"/>
  <c r="G92" i="10"/>
  <c r="L92" i="10" s="1"/>
  <c r="K91" i="10"/>
  <c r="G91" i="10"/>
  <c r="L91" i="10" s="1"/>
  <c r="K90" i="10"/>
  <c r="G90" i="10"/>
  <c r="L90" i="10" s="1"/>
  <c r="K85" i="10"/>
  <c r="G85" i="10"/>
  <c r="L85" i="10" s="1"/>
  <c r="K84" i="10"/>
  <c r="G84" i="10"/>
  <c r="L84" i="10" s="1"/>
  <c r="K83" i="10"/>
  <c r="L83" i="10" s="1"/>
  <c r="G83" i="10"/>
  <c r="K82" i="10"/>
  <c r="G82" i="10"/>
  <c r="L82" i="10" s="1"/>
  <c r="K81" i="10"/>
  <c r="G81" i="10"/>
  <c r="L81" i="10" s="1"/>
  <c r="L80" i="10"/>
  <c r="K80" i="10"/>
  <c r="G80" i="10"/>
  <c r="K79" i="10"/>
  <c r="G79" i="10"/>
  <c r="L79" i="10" s="1"/>
  <c r="K78" i="10"/>
  <c r="G78" i="10"/>
  <c r="L78" i="10" s="1"/>
  <c r="K77" i="10"/>
  <c r="G77" i="10"/>
  <c r="L77" i="10" s="1"/>
  <c r="K76" i="10"/>
  <c r="G76" i="10"/>
  <c r="L76" i="10" s="1"/>
  <c r="K75" i="10"/>
  <c r="L75" i="10" s="1"/>
  <c r="G75" i="10"/>
  <c r="K74" i="10"/>
  <c r="G74" i="10"/>
  <c r="L74" i="10" s="1"/>
  <c r="K73" i="10"/>
  <c r="G73" i="10"/>
  <c r="L73" i="10" s="1"/>
  <c r="L72" i="10"/>
  <c r="K72" i="10"/>
  <c r="G72" i="10"/>
  <c r="K71" i="10"/>
  <c r="G71" i="10"/>
  <c r="L71" i="10" s="1"/>
  <c r="K70" i="10"/>
  <c r="G70" i="10"/>
  <c r="L70" i="10" s="1"/>
  <c r="K69" i="10"/>
  <c r="G69" i="10"/>
  <c r="L69" i="10" s="1"/>
  <c r="K68" i="10"/>
  <c r="G68" i="10"/>
  <c r="L68" i="10" s="1"/>
  <c r="K67" i="10"/>
  <c r="L67" i="10" s="1"/>
  <c r="G67" i="10"/>
  <c r="K66" i="10"/>
  <c r="G66" i="10"/>
  <c r="L66" i="10" s="1"/>
  <c r="K65" i="10"/>
  <c r="G65" i="10"/>
  <c r="L65" i="10" s="1"/>
  <c r="K60" i="10"/>
  <c r="G60" i="10"/>
  <c r="L60" i="10" s="1"/>
  <c r="K59" i="10"/>
  <c r="G59" i="10"/>
  <c r="L59" i="10" s="1"/>
  <c r="K58" i="10"/>
  <c r="L58" i="10" s="1"/>
  <c r="G58" i="10"/>
  <c r="K57" i="10"/>
  <c r="G57" i="10"/>
  <c r="L57" i="10" s="1"/>
  <c r="K56" i="10"/>
  <c r="G56" i="10"/>
  <c r="L56" i="10" s="1"/>
  <c r="L55" i="10"/>
  <c r="K55" i="10"/>
  <c r="G55" i="10"/>
  <c r="K54" i="10"/>
  <c r="G54" i="10"/>
  <c r="L54" i="10" s="1"/>
  <c r="K53" i="10"/>
  <c r="G53" i="10"/>
  <c r="L53" i="10" s="1"/>
  <c r="K52" i="10"/>
  <c r="G52" i="10"/>
  <c r="L52" i="10" s="1"/>
  <c r="K51" i="10"/>
  <c r="G51" i="10"/>
  <c r="L51" i="10" s="1"/>
  <c r="K50" i="10"/>
  <c r="L50" i="10" s="1"/>
  <c r="G50" i="10"/>
  <c r="K49" i="10"/>
  <c r="G49" i="10"/>
  <c r="L49" i="10" s="1"/>
  <c r="K48" i="10"/>
  <c r="L48" i="10"/>
  <c r="L38" i="10" s="1"/>
  <c r="L47" i="10"/>
  <c r="K47" i="10"/>
  <c r="G47" i="10"/>
  <c r="K46" i="10"/>
  <c r="G46" i="10"/>
  <c r="L46" i="10" s="1"/>
  <c r="K45" i="10"/>
  <c r="G45" i="10"/>
  <c r="L45" i="10" s="1"/>
  <c r="K44" i="10"/>
  <c r="G44" i="10"/>
  <c r="L44" i="10" s="1"/>
  <c r="K43" i="10"/>
  <c r="G43" i="10"/>
  <c r="L43" i="10" s="1"/>
  <c r="K42" i="10"/>
  <c r="L42" i="10" s="1"/>
  <c r="G42" i="10"/>
  <c r="K41" i="10"/>
  <c r="G41" i="10"/>
  <c r="L41" i="10" s="1"/>
  <c r="K40" i="10"/>
  <c r="G40" i="10"/>
  <c r="L40" i="10" s="1"/>
  <c r="K25" i="10"/>
  <c r="G25" i="10"/>
  <c r="L25" i="10" s="1"/>
  <c r="K24" i="10"/>
  <c r="G24" i="10"/>
  <c r="L24" i="10" s="1"/>
  <c r="K23" i="10"/>
  <c r="L23" i="10" s="1"/>
  <c r="G23" i="10"/>
  <c r="K22" i="10"/>
  <c r="G22" i="10"/>
  <c r="L22" i="10" s="1"/>
  <c r="K21" i="10"/>
  <c r="G21" i="10"/>
  <c r="L21" i="10" s="1"/>
  <c r="L20" i="10"/>
  <c r="K20" i="10"/>
  <c r="G20" i="10"/>
  <c r="K19" i="10"/>
  <c r="G19" i="10"/>
  <c r="L19" i="10" s="1"/>
  <c r="K18" i="10"/>
  <c r="G18" i="10"/>
  <c r="L18" i="10" s="1"/>
  <c r="K17" i="10"/>
  <c r="G17" i="10"/>
  <c r="L17" i="10" s="1"/>
  <c r="K16" i="10"/>
  <c r="G16" i="10"/>
  <c r="L16" i="10" s="1"/>
  <c r="K15" i="10"/>
  <c r="L15" i="10" s="1"/>
  <c r="G15" i="10"/>
  <c r="K14" i="10"/>
  <c r="G14" i="10"/>
  <c r="L14" i="10" s="1"/>
  <c r="K31" i="10"/>
  <c r="G31" i="10"/>
  <c r="L31" i="10" s="1"/>
  <c r="K30" i="10"/>
  <c r="G30" i="10"/>
  <c r="L30" i="10" s="1"/>
  <c r="K29" i="10"/>
  <c r="L29" i="10" s="1"/>
  <c r="G29" i="10"/>
  <c r="K28" i="10"/>
  <c r="G28" i="10"/>
  <c r="L28" i="10" s="1"/>
  <c r="K27" i="10"/>
  <c r="G27" i="10"/>
  <c r="L27" i="10" s="1"/>
  <c r="L26" i="10"/>
  <c r="K26" i="10"/>
  <c r="G26" i="10"/>
  <c r="L34" i="10"/>
  <c r="K34" i="10"/>
  <c r="G34" i="10"/>
  <c r="K33" i="10"/>
  <c r="G33" i="10"/>
  <c r="L33" i="10" s="1"/>
  <c r="K32" i="10"/>
  <c r="G32" i="10"/>
  <c r="L32" i="10" s="1"/>
  <c r="P48" i="10" l="1"/>
  <c r="P38" i="10" s="1"/>
  <c r="J50" i="11"/>
  <c r="J60" i="11"/>
  <c r="J80" i="11"/>
  <c r="J20" i="11"/>
  <c r="J30" i="11"/>
  <c r="J70" i="11"/>
  <c r="I17" i="5"/>
  <c r="P115" i="14"/>
  <c r="O115" i="14"/>
  <c r="N115" i="14"/>
  <c r="K115" i="14"/>
  <c r="L115" i="14"/>
  <c r="P93" i="14"/>
  <c r="O93" i="14"/>
  <c r="N93" i="14"/>
  <c r="K93" i="14"/>
  <c r="L93" i="14"/>
  <c r="P71" i="14"/>
  <c r="O71" i="14"/>
  <c r="N71" i="14"/>
  <c r="L71" i="14"/>
  <c r="K71" i="14"/>
  <c r="P49" i="14"/>
  <c r="O49" i="14"/>
  <c r="N49" i="14"/>
  <c r="K49" i="14"/>
  <c r="L49" i="14"/>
  <c r="L30" i="14"/>
  <c r="L31" i="14"/>
  <c r="L32" i="14"/>
  <c r="L33" i="14"/>
  <c r="L34" i="14"/>
  <c r="L35" i="14"/>
  <c r="L36" i="14"/>
  <c r="L37" i="14"/>
  <c r="L38" i="14"/>
  <c r="L39" i="14"/>
  <c r="L40" i="14"/>
  <c r="L41" i="14"/>
  <c r="L42" i="14"/>
  <c r="L43" i="14"/>
  <c r="L44" i="14"/>
  <c r="L45" i="14"/>
  <c r="L46" i="14"/>
  <c r="L47" i="14"/>
  <c r="L48" i="14"/>
  <c r="L29" i="14"/>
  <c r="P27" i="14"/>
  <c r="O27" i="14"/>
  <c r="N27" i="14"/>
  <c r="K27" i="14"/>
  <c r="L104" i="14"/>
  <c r="P104" i="14" s="1"/>
  <c r="L103" i="14"/>
  <c r="P103" i="14" s="1"/>
  <c r="L102" i="14"/>
  <c r="P102" i="14" s="1"/>
  <c r="L101" i="14"/>
  <c r="P101" i="14" s="1"/>
  <c r="L100" i="14"/>
  <c r="P100" i="14" s="1"/>
  <c r="L99" i="14"/>
  <c r="P99" i="14" s="1"/>
  <c r="L98" i="14"/>
  <c r="P98" i="14" s="1"/>
  <c r="L97" i="14"/>
  <c r="P97" i="14" s="1"/>
  <c r="L96" i="14"/>
  <c r="P96" i="14" s="1"/>
  <c r="L95" i="14"/>
  <c r="P95" i="14" s="1"/>
  <c r="P82" i="14"/>
  <c r="L82" i="14"/>
  <c r="L81" i="14"/>
  <c r="P81" i="14" s="1"/>
  <c r="L80" i="14"/>
  <c r="P80" i="14" s="1"/>
  <c r="L79" i="14"/>
  <c r="P79" i="14" s="1"/>
  <c r="P78" i="14"/>
  <c r="L78" i="14"/>
  <c r="L77" i="14"/>
  <c r="P77" i="14" s="1"/>
  <c r="L76" i="14"/>
  <c r="P76" i="14" s="1"/>
  <c r="L75" i="14"/>
  <c r="P75" i="14" s="1"/>
  <c r="P74" i="14"/>
  <c r="L74" i="14"/>
  <c r="L73" i="14"/>
  <c r="P73" i="14" s="1"/>
  <c r="L60" i="14"/>
  <c r="L59" i="14"/>
  <c r="L58" i="14"/>
  <c r="L57" i="14"/>
  <c r="L56" i="14"/>
  <c r="L55" i="14"/>
  <c r="L54" i="14"/>
  <c r="L53" i="14"/>
  <c r="L52" i="14"/>
  <c r="L51" i="14"/>
  <c r="L108" i="14"/>
  <c r="P108" i="14" s="1"/>
  <c r="L107" i="14"/>
  <c r="P107" i="14" s="1"/>
  <c r="P106" i="14"/>
  <c r="L106" i="14"/>
  <c r="L105" i="14"/>
  <c r="P105" i="14" s="1"/>
  <c r="L111" i="14"/>
  <c r="P111" i="14" s="1"/>
  <c r="L110" i="14"/>
  <c r="P110" i="14" s="1"/>
  <c r="L109" i="14"/>
  <c r="P109" i="14" s="1"/>
  <c r="L86" i="14"/>
  <c r="P86" i="14" s="1"/>
  <c r="L85" i="14"/>
  <c r="P85" i="14" s="1"/>
  <c r="L84" i="14"/>
  <c r="P84" i="14" s="1"/>
  <c r="P83" i="14"/>
  <c r="L83" i="14"/>
  <c r="L89" i="14"/>
  <c r="P89" i="14" s="1"/>
  <c r="L88" i="14"/>
  <c r="P88" i="14" s="1"/>
  <c r="L87" i="14"/>
  <c r="P87" i="14" s="1"/>
  <c r="L64" i="14"/>
  <c r="L63" i="14"/>
  <c r="L62" i="14"/>
  <c r="L61" i="14"/>
  <c r="L67" i="14"/>
  <c r="L66" i="14"/>
  <c r="L65" i="14"/>
  <c r="L20" i="14"/>
  <c r="L19" i="14"/>
  <c r="L18" i="14"/>
  <c r="L17" i="14"/>
  <c r="L27" i="14" s="1"/>
  <c r="L23" i="14"/>
  <c r="L22" i="14"/>
  <c r="L21" i="14"/>
  <c r="P100" i="15"/>
  <c r="O100" i="15"/>
  <c r="N100" i="15"/>
  <c r="L100" i="15"/>
  <c r="L79" i="15"/>
  <c r="P79" i="15" s="1"/>
  <c r="L78" i="15"/>
  <c r="P78" i="15" s="1"/>
  <c r="P77" i="15"/>
  <c r="L77" i="15"/>
  <c r="P76" i="15"/>
  <c r="L76" i="15"/>
  <c r="L75" i="15"/>
  <c r="P75" i="15" s="1"/>
  <c r="L74" i="15"/>
  <c r="P74" i="15" s="1"/>
  <c r="P73" i="15"/>
  <c r="L73" i="15"/>
  <c r="P72" i="15"/>
  <c r="L72" i="15"/>
  <c r="L71" i="15"/>
  <c r="P71" i="15" s="1"/>
  <c r="L70" i="15"/>
  <c r="P70" i="15" s="1"/>
  <c r="P69" i="15"/>
  <c r="L69" i="15"/>
  <c r="P68" i="15"/>
  <c r="L68" i="15"/>
  <c r="L67" i="15"/>
  <c r="P67" i="15" s="1"/>
  <c r="L66" i="15"/>
  <c r="P66" i="15" s="1"/>
  <c r="P65" i="15"/>
  <c r="L65" i="15"/>
  <c r="P64" i="15"/>
  <c r="L64" i="15"/>
  <c r="L63" i="15"/>
  <c r="P63" i="15" s="1"/>
  <c r="L62" i="15"/>
  <c r="P62" i="15" s="1"/>
  <c r="P61" i="15"/>
  <c r="L61" i="15"/>
  <c r="P60" i="15"/>
  <c r="L60" i="15"/>
  <c r="L89" i="15"/>
  <c r="P89" i="15" s="1"/>
  <c r="L88" i="15"/>
  <c r="P88" i="15" s="1"/>
  <c r="L87" i="15"/>
  <c r="P87" i="15" s="1"/>
  <c r="P86" i="15"/>
  <c r="L86" i="15"/>
  <c r="L85" i="15"/>
  <c r="P85" i="15" s="1"/>
  <c r="L84" i="15"/>
  <c r="P84" i="15" s="1"/>
  <c r="L83" i="15"/>
  <c r="P83" i="15" s="1"/>
  <c r="P82" i="15"/>
  <c r="L82" i="15"/>
  <c r="L81" i="15"/>
  <c r="P81" i="15" s="1"/>
  <c r="L80" i="15"/>
  <c r="P80" i="15" s="1"/>
  <c r="L94" i="15"/>
  <c r="P94" i="15" s="1"/>
  <c r="L93" i="15"/>
  <c r="P93" i="15" s="1"/>
  <c r="L92" i="15"/>
  <c r="P92" i="15" s="1"/>
  <c r="P91" i="15"/>
  <c r="L91" i="15"/>
  <c r="L90" i="15"/>
  <c r="P90" i="15" s="1"/>
  <c r="O56" i="15"/>
  <c r="N56" i="15"/>
  <c r="L35" i="15"/>
  <c r="P35" i="15" s="1"/>
  <c r="L34" i="15"/>
  <c r="P34" i="15" s="1"/>
  <c r="L33" i="15"/>
  <c r="P33" i="15" s="1"/>
  <c r="L32" i="15"/>
  <c r="P32" i="15" s="1"/>
  <c r="L31" i="15"/>
  <c r="P31" i="15" s="1"/>
  <c r="L30" i="15"/>
  <c r="P30" i="15" s="1"/>
  <c r="L29" i="15"/>
  <c r="P29" i="15" s="1"/>
  <c r="L28" i="15"/>
  <c r="P28" i="15" s="1"/>
  <c r="L27" i="15"/>
  <c r="P27" i="15" s="1"/>
  <c r="L26" i="15"/>
  <c r="P26" i="15" s="1"/>
  <c r="L25" i="15"/>
  <c r="P25" i="15" s="1"/>
  <c r="L24" i="15"/>
  <c r="P24" i="15" s="1"/>
  <c r="L23" i="15"/>
  <c r="P23" i="15" s="1"/>
  <c r="L22" i="15"/>
  <c r="P22" i="15" s="1"/>
  <c r="L21" i="15"/>
  <c r="P21" i="15" s="1"/>
  <c r="L20" i="15"/>
  <c r="P20" i="15" s="1"/>
  <c r="L19" i="15"/>
  <c r="P19" i="15" s="1"/>
  <c r="L18" i="15"/>
  <c r="P18" i="15" s="1"/>
  <c r="L17" i="15"/>
  <c r="P17" i="15" s="1"/>
  <c r="L16" i="15"/>
  <c r="P16" i="15" s="1"/>
  <c r="L45" i="15"/>
  <c r="P45" i="15" s="1"/>
  <c r="L44" i="15"/>
  <c r="P44" i="15" s="1"/>
  <c r="L43" i="15"/>
  <c r="P43" i="15" s="1"/>
  <c r="L42" i="15"/>
  <c r="P42" i="15" s="1"/>
  <c r="L41" i="15"/>
  <c r="P41" i="15" s="1"/>
  <c r="L40" i="15"/>
  <c r="P40" i="15" s="1"/>
  <c r="L39" i="15"/>
  <c r="P39" i="15" s="1"/>
  <c r="L38" i="15"/>
  <c r="P38" i="15" s="1"/>
  <c r="L37" i="15"/>
  <c r="P37" i="15" s="1"/>
  <c r="L36" i="15"/>
  <c r="P36" i="15" s="1"/>
  <c r="L50" i="15"/>
  <c r="P50" i="15" s="1"/>
  <c r="L49" i="15"/>
  <c r="P49" i="15" s="1"/>
  <c r="L48" i="15"/>
  <c r="P48" i="15" s="1"/>
  <c r="L47" i="15"/>
  <c r="P47" i="15" s="1"/>
  <c r="L46" i="15"/>
  <c r="P46" i="15" s="1"/>
  <c r="L99" i="15"/>
  <c r="P99" i="15" s="1"/>
  <c r="L98" i="15"/>
  <c r="P98" i="15" s="1"/>
  <c r="L97" i="15"/>
  <c r="P97" i="15" s="1"/>
  <c r="L96" i="15"/>
  <c r="P96" i="15" s="1"/>
  <c r="L95" i="15"/>
  <c r="L55" i="15"/>
  <c r="P55" i="15" s="1"/>
  <c r="L54" i="15"/>
  <c r="P54" i="15" s="1"/>
  <c r="L53" i="15"/>
  <c r="P53" i="15" s="1"/>
  <c r="L52" i="15"/>
  <c r="P52" i="15" s="1"/>
  <c r="L51" i="15"/>
  <c r="C1" i="15"/>
  <c r="L114" i="14"/>
  <c r="P114" i="14" s="1"/>
  <c r="L113" i="14"/>
  <c r="P113" i="14" s="1"/>
  <c r="L112" i="14"/>
  <c r="P112" i="14" s="1"/>
  <c r="L92" i="14"/>
  <c r="P92" i="14" s="1"/>
  <c r="L91" i="14"/>
  <c r="P91" i="14" s="1"/>
  <c r="L90" i="14"/>
  <c r="P90" i="14" s="1"/>
  <c r="L70" i="14"/>
  <c r="L69" i="14"/>
  <c r="L68" i="14"/>
  <c r="L26" i="14"/>
  <c r="L25" i="14"/>
  <c r="L24" i="14"/>
  <c r="C1" i="14"/>
  <c r="O71" i="13"/>
  <c r="N71" i="13"/>
  <c r="H50" i="13"/>
  <c r="L50" i="13" s="1"/>
  <c r="P50" i="13" s="1"/>
  <c r="H49" i="13"/>
  <c r="L49" i="13" s="1"/>
  <c r="P49" i="13" s="1"/>
  <c r="H48" i="13"/>
  <c r="L48" i="13" s="1"/>
  <c r="P48" i="13" s="1"/>
  <c r="H47" i="13"/>
  <c r="L47" i="13" s="1"/>
  <c r="P47" i="13" s="1"/>
  <c r="H46" i="13"/>
  <c r="L46" i="13" s="1"/>
  <c r="P46" i="13" s="1"/>
  <c r="H45" i="13"/>
  <c r="L45" i="13" s="1"/>
  <c r="P45" i="13" s="1"/>
  <c r="H44" i="13"/>
  <c r="L44" i="13" s="1"/>
  <c r="P44" i="13" s="1"/>
  <c r="L43" i="13"/>
  <c r="P43" i="13" s="1"/>
  <c r="H43" i="13"/>
  <c r="H42" i="13"/>
  <c r="L42" i="13" s="1"/>
  <c r="P42" i="13" s="1"/>
  <c r="H41" i="13"/>
  <c r="L41" i="13" s="1"/>
  <c r="P41" i="13" s="1"/>
  <c r="H40" i="13"/>
  <c r="L40" i="13" s="1"/>
  <c r="P40" i="13" s="1"/>
  <c r="H39" i="13"/>
  <c r="L39" i="13" s="1"/>
  <c r="P39" i="13" s="1"/>
  <c r="H38" i="13"/>
  <c r="L38" i="13" s="1"/>
  <c r="P38" i="13" s="1"/>
  <c r="H37" i="13"/>
  <c r="L37" i="13" s="1"/>
  <c r="P37" i="13" s="1"/>
  <c r="H36" i="13"/>
  <c r="L36" i="13" s="1"/>
  <c r="P36" i="13" s="1"/>
  <c r="H35" i="13"/>
  <c r="L35" i="13" s="1"/>
  <c r="P35" i="13" s="1"/>
  <c r="H34" i="13"/>
  <c r="L34" i="13" s="1"/>
  <c r="P34" i="13" s="1"/>
  <c r="H33" i="13"/>
  <c r="L33" i="13" s="1"/>
  <c r="P33" i="13" s="1"/>
  <c r="H32" i="13"/>
  <c r="L32" i="13" s="1"/>
  <c r="P32" i="13" s="1"/>
  <c r="H31" i="13"/>
  <c r="L31" i="13" s="1"/>
  <c r="H60" i="13"/>
  <c r="L60" i="13" s="1"/>
  <c r="P60" i="13" s="1"/>
  <c r="H59" i="13"/>
  <c r="L59" i="13" s="1"/>
  <c r="P59" i="13" s="1"/>
  <c r="H58" i="13"/>
  <c r="L58" i="13" s="1"/>
  <c r="P58" i="13" s="1"/>
  <c r="H57" i="13"/>
  <c r="L57" i="13" s="1"/>
  <c r="P57" i="13" s="1"/>
  <c r="H56" i="13"/>
  <c r="L56" i="13" s="1"/>
  <c r="P56" i="13" s="1"/>
  <c r="H55" i="13"/>
  <c r="L55" i="13" s="1"/>
  <c r="P55" i="13" s="1"/>
  <c r="H54" i="13"/>
  <c r="L54" i="13" s="1"/>
  <c r="P54" i="13" s="1"/>
  <c r="H53" i="13"/>
  <c r="L53" i="13" s="1"/>
  <c r="P53" i="13" s="1"/>
  <c r="H52" i="13"/>
  <c r="L52" i="13" s="1"/>
  <c r="P52" i="13" s="1"/>
  <c r="H51" i="13"/>
  <c r="L51" i="13" s="1"/>
  <c r="P51" i="13" s="1"/>
  <c r="H65" i="13"/>
  <c r="L65" i="13" s="1"/>
  <c r="P65" i="13" s="1"/>
  <c r="H64" i="13"/>
  <c r="L64" i="13" s="1"/>
  <c r="P64" i="13" s="1"/>
  <c r="H63" i="13"/>
  <c r="L63" i="13" s="1"/>
  <c r="P63" i="13" s="1"/>
  <c r="H62" i="13"/>
  <c r="L62" i="13" s="1"/>
  <c r="P62" i="13" s="1"/>
  <c r="H61" i="13"/>
  <c r="L61" i="13" s="1"/>
  <c r="P61" i="13" s="1"/>
  <c r="P22" i="13"/>
  <c r="P21" i="13"/>
  <c r="P20" i="13"/>
  <c r="P19" i="13"/>
  <c r="O227" i="5"/>
  <c r="N227" i="5"/>
  <c r="P206" i="5"/>
  <c r="O206" i="5"/>
  <c r="N206" i="5"/>
  <c r="P185" i="5"/>
  <c r="O185" i="5"/>
  <c r="N185" i="5"/>
  <c r="P164" i="5"/>
  <c r="O164" i="5"/>
  <c r="N164" i="5"/>
  <c r="P143" i="5"/>
  <c r="O143" i="5"/>
  <c r="N143" i="5"/>
  <c r="P122" i="5"/>
  <c r="O122" i="5"/>
  <c r="N122" i="5"/>
  <c r="P101" i="5"/>
  <c r="O101" i="5"/>
  <c r="N101" i="5"/>
  <c r="P80" i="5"/>
  <c r="O80" i="5"/>
  <c r="N80" i="5"/>
  <c r="P59" i="5"/>
  <c r="O59" i="5"/>
  <c r="N59" i="5"/>
  <c r="P38" i="5"/>
  <c r="O38" i="5"/>
  <c r="N38" i="5"/>
  <c r="P17" i="5"/>
  <c r="O17" i="5"/>
  <c r="N17" i="5"/>
  <c r="L206" i="5"/>
  <c r="L185" i="5"/>
  <c r="L164" i="5"/>
  <c r="L143" i="5"/>
  <c r="L122" i="5"/>
  <c r="L101" i="5"/>
  <c r="K226" i="5"/>
  <c r="I226" i="5"/>
  <c r="L226" i="5" s="1"/>
  <c r="K225" i="5"/>
  <c r="I225" i="5"/>
  <c r="L225" i="5" s="1"/>
  <c r="K224" i="5"/>
  <c r="L224" i="5" s="1"/>
  <c r="I224" i="5"/>
  <c r="L223" i="5"/>
  <c r="K223" i="5"/>
  <c r="I223" i="5"/>
  <c r="K222" i="5"/>
  <c r="L222" i="5" s="1"/>
  <c r="I222" i="5"/>
  <c r="K221" i="5"/>
  <c r="I221" i="5"/>
  <c r="L221" i="5" s="1"/>
  <c r="K220" i="5"/>
  <c r="I220" i="5"/>
  <c r="L220" i="5" s="1"/>
  <c r="L219" i="5"/>
  <c r="K219" i="5"/>
  <c r="I219" i="5"/>
  <c r="K218" i="5"/>
  <c r="I218" i="5"/>
  <c r="L218" i="5" s="1"/>
  <c r="K217" i="5"/>
  <c r="I217" i="5"/>
  <c r="L217" i="5" s="1"/>
  <c r="K216" i="5"/>
  <c r="L216" i="5" s="1"/>
  <c r="I216" i="5"/>
  <c r="L215" i="5"/>
  <c r="K215" i="5"/>
  <c r="I215" i="5"/>
  <c r="K214" i="5"/>
  <c r="L214" i="5" s="1"/>
  <c r="I214" i="5"/>
  <c r="K213" i="5"/>
  <c r="I213" i="5"/>
  <c r="L213" i="5" s="1"/>
  <c r="K212" i="5"/>
  <c r="I212" i="5"/>
  <c r="L212" i="5" s="1"/>
  <c r="L211" i="5"/>
  <c r="K211" i="5"/>
  <c r="I211" i="5"/>
  <c r="K210" i="5"/>
  <c r="I210" i="5"/>
  <c r="L210" i="5" s="1"/>
  <c r="K209" i="5"/>
  <c r="I209" i="5"/>
  <c r="L209" i="5" s="1"/>
  <c r="K208" i="5"/>
  <c r="L208" i="5" s="1"/>
  <c r="I208" i="5"/>
  <c r="L207" i="5"/>
  <c r="K207" i="5"/>
  <c r="I207" i="5"/>
  <c r="K205" i="5"/>
  <c r="I205" i="5"/>
  <c r="L205" i="5" s="1"/>
  <c r="K204" i="5"/>
  <c r="I204" i="5"/>
  <c r="L204" i="5" s="1"/>
  <c r="K203" i="5"/>
  <c r="L203" i="5" s="1"/>
  <c r="I203" i="5"/>
  <c r="L202" i="5"/>
  <c r="K202" i="5"/>
  <c r="I202" i="5"/>
  <c r="K201" i="5"/>
  <c r="L201" i="5" s="1"/>
  <c r="I201" i="5"/>
  <c r="K200" i="5"/>
  <c r="I200" i="5"/>
  <c r="L200" i="5" s="1"/>
  <c r="K199" i="5"/>
  <c r="I199" i="5"/>
  <c r="L199" i="5" s="1"/>
  <c r="L198" i="5"/>
  <c r="K198" i="5"/>
  <c r="I198" i="5"/>
  <c r="K197" i="5"/>
  <c r="I197" i="5"/>
  <c r="L197" i="5" s="1"/>
  <c r="K196" i="5"/>
  <c r="I196" i="5"/>
  <c r="L196" i="5" s="1"/>
  <c r="K195" i="5"/>
  <c r="L195" i="5" s="1"/>
  <c r="I195" i="5"/>
  <c r="L194" i="5"/>
  <c r="K194" i="5"/>
  <c r="I194" i="5"/>
  <c r="K193" i="5"/>
  <c r="L193" i="5" s="1"/>
  <c r="I193" i="5"/>
  <c r="K192" i="5"/>
  <c r="I192" i="5"/>
  <c r="L192" i="5" s="1"/>
  <c r="K191" i="5"/>
  <c r="I191" i="5"/>
  <c r="L191" i="5" s="1"/>
  <c r="L190" i="5"/>
  <c r="K190" i="5"/>
  <c r="I190" i="5"/>
  <c r="K189" i="5"/>
  <c r="I189" i="5"/>
  <c r="L189" i="5" s="1"/>
  <c r="K188" i="5"/>
  <c r="I188" i="5"/>
  <c r="L188" i="5" s="1"/>
  <c r="K187" i="5"/>
  <c r="L187" i="5" s="1"/>
  <c r="I187" i="5"/>
  <c r="L186" i="5"/>
  <c r="K186" i="5"/>
  <c r="I186" i="5"/>
  <c r="K184" i="5"/>
  <c r="I184" i="5"/>
  <c r="L184" i="5" s="1"/>
  <c r="K183" i="5"/>
  <c r="I183" i="5"/>
  <c r="L183" i="5" s="1"/>
  <c r="K182" i="5"/>
  <c r="L182" i="5" s="1"/>
  <c r="I182" i="5"/>
  <c r="L181" i="5"/>
  <c r="K181" i="5"/>
  <c r="I181" i="5"/>
  <c r="K180" i="5"/>
  <c r="L180" i="5" s="1"/>
  <c r="I180" i="5"/>
  <c r="K179" i="5"/>
  <c r="I179" i="5"/>
  <c r="L179" i="5" s="1"/>
  <c r="K178" i="5"/>
  <c r="I178" i="5"/>
  <c r="L178" i="5" s="1"/>
  <c r="L177" i="5"/>
  <c r="K177" i="5"/>
  <c r="I177" i="5"/>
  <c r="K176" i="5"/>
  <c r="I176" i="5"/>
  <c r="L176" i="5" s="1"/>
  <c r="K175" i="5"/>
  <c r="I175" i="5"/>
  <c r="L175" i="5" s="1"/>
  <c r="K174" i="5"/>
  <c r="L174" i="5" s="1"/>
  <c r="I174" i="5"/>
  <c r="L173" i="5"/>
  <c r="K173" i="5"/>
  <c r="I173" i="5"/>
  <c r="K172" i="5"/>
  <c r="L172" i="5" s="1"/>
  <c r="I172" i="5"/>
  <c r="K171" i="5"/>
  <c r="I171" i="5"/>
  <c r="L171" i="5" s="1"/>
  <c r="K170" i="5"/>
  <c r="I170" i="5"/>
  <c r="L170" i="5" s="1"/>
  <c r="L169" i="5"/>
  <c r="K169" i="5"/>
  <c r="I169" i="5"/>
  <c r="K168" i="5"/>
  <c r="I168" i="5"/>
  <c r="L168" i="5" s="1"/>
  <c r="K167" i="5"/>
  <c r="I167" i="5"/>
  <c r="L167" i="5" s="1"/>
  <c r="K166" i="5"/>
  <c r="L166" i="5" s="1"/>
  <c r="I166" i="5"/>
  <c r="L165" i="5"/>
  <c r="K165" i="5"/>
  <c r="I165" i="5"/>
  <c r="K163" i="5"/>
  <c r="I163" i="5"/>
  <c r="L163" i="5" s="1"/>
  <c r="K162" i="5"/>
  <c r="I162" i="5"/>
  <c r="L162" i="5" s="1"/>
  <c r="K161" i="5"/>
  <c r="L161" i="5" s="1"/>
  <c r="I161" i="5"/>
  <c r="L160" i="5"/>
  <c r="K160" i="5"/>
  <c r="I160" i="5"/>
  <c r="K159" i="5"/>
  <c r="L159" i="5" s="1"/>
  <c r="I159" i="5"/>
  <c r="K158" i="5"/>
  <c r="I158" i="5"/>
  <c r="L158" i="5" s="1"/>
  <c r="K157" i="5"/>
  <c r="I157" i="5"/>
  <c r="L157" i="5" s="1"/>
  <c r="L156" i="5"/>
  <c r="K156" i="5"/>
  <c r="I156" i="5"/>
  <c r="K155" i="5"/>
  <c r="I155" i="5"/>
  <c r="L155" i="5" s="1"/>
  <c r="K154" i="5"/>
  <c r="I154" i="5"/>
  <c r="L154" i="5" s="1"/>
  <c r="K153" i="5"/>
  <c r="L153" i="5" s="1"/>
  <c r="I153" i="5"/>
  <c r="L152" i="5"/>
  <c r="K152" i="5"/>
  <c r="I152" i="5"/>
  <c r="K151" i="5"/>
  <c r="I151" i="5"/>
  <c r="L151" i="5" s="1"/>
  <c r="K150" i="5"/>
  <c r="I150" i="5"/>
  <c r="L150" i="5" s="1"/>
  <c r="K149" i="5"/>
  <c r="I149" i="5"/>
  <c r="L149" i="5" s="1"/>
  <c r="L148" i="5"/>
  <c r="K148" i="5"/>
  <c r="I148" i="5"/>
  <c r="K147" i="5"/>
  <c r="I147" i="5"/>
  <c r="L147" i="5" s="1"/>
  <c r="K146" i="5"/>
  <c r="I146" i="5"/>
  <c r="L146" i="5" s="1"/>
  <c r="K145" i="5"/>
  <c r="L145" i="5" s="1"/>
  <c r="I145" i="5"/>
  <c r="L144" i="5"/>
  <c r="K144" i="5"/>
  <c r="I144" i="5"/>
  <c r="K142" i="5"/>
  <c r="I142" i="5"/>
  <c r="L142" i="5" s="1"/>
  <c r="K141" i="5"/>
  <c r="I141" i="5"/>
  <c r="L141" i="5" s="1"/>
  <c r="K140" i="5"/>
  <c r="L140" i="5" s="1"/>
  <c r="I140" i="5"/>
  <c r="L139" i="5"/>
  <c r="K139" i="5"/>
  <c r="I139" i="5"/>
  <c r="K138" i="5"/>
  <c r="I138" i="5"/>
  <c r="L138" i="5" s="1"/>
  <c r="K137" i="5"/>
  <c r="I137" i="5"/>
  <c r="L137" i="5" s="1"/>
  <c r="K136" i="5"/>
  <c r="I136" i="5"/>
  <c r="L136" i="5" s="1"/>
  <c r="L135" i="5"/>
  <c r="K135" i="5"/>
  <c r="I135" i="5"/>
  <c r="K134" i="5"/>
  <c r="I134" i="5"/>
  <c r="L134" i="5" s="1"/>
  <c r="K133" i="5"/>
  <c r="I133" i="5"/>
  <c r="L133" i="5" s="1"/>
  <c r="K132" i="5"/>
  <c r="L132" i="5" s="1"/>
  <c r="I132" i="5"/>
  <c r="L131" i="5"/>
  <c r="K131" i="5"/>
  <c r="I131" i="5"/>
  <c r="K130" i="5"/>
  <c r="I130" i="5"/>
  <c r="L130" i="5" s="1"/>
  <c r="K129" i="5"/>
  <c r="I129" i="5"/>
  <c r="L129" i="5" s="1"/>
  <c r="K128" i="5"/>
  <c r="I128" i="5"/>
  <c r="L128" i="5" s="1"/>
  <c r="L127" i="5"/>
  <c r="K127" i="5"/>
  <c r="I127" i="5"/>
  <c r="K126" i="5"/>
  <c r="I126" i="5"/>
  <c r="L126" i="5" s="1"/>
  <c r="K125" i="5"/>
  <c r="I125" i="5"/>
  <c r="L125" i="5" s="1"/>
  <c r="K124" i="5"/>
  <c r="L124" i="5" s="1"/>
  <c r="I124" i="5"/>
  <c r="L123" i="5"/>
  <c r="K123" i="5"/>
  <c r="I123" i="5"/>
  <c r="N72" i="13"/>
  <c r="H11" i="12" s="1"/>
  <c r="H70" i="13"/>
  <c r="L70" i="13" s="1"/>
  <c r="P70" i="13" s="1"/>
  <c r="H69" i="13"/>
  <c r="L69" i="13" s="1"/>
  <c r="P69" i="13" s="1"/>
  <c r="H68" i="13"/>
  <c r="L68" i="13" s="1"/>
  <c r="P68" i="13" s="1"/>
  <c r="H67" i="13"/>
  <c r="L67" i="13" s="1"/>
  <c r="P67" i="13" s="1"/>
  <c r="H66" i="13"/>
  <c r="L66" i="13" s="1"/>
  <c r="P27" i="13"/>
  <c r="P26" i="13"/>
  <c r="P25" i="13"/>
  <c r="P24" i="13"/>
  <c r="P23" i="13"/>
  <c r="C1" i="13"/>
  <c r="K118" i="5"/>
  <c r="I118" i="5"/>
  <c r="K117" i="5"/>
  <c r="I117" i="5"/>
  <c r="L117" i="5" s="1"/>
  <c r="K116" i="5"/>
  <c r="I116" i="5"/>
  <c r="K115" i="5"/>
  <c r="I115" i="5"/>
  <c r="L115" i="5" s="1"/>
  <c r="K114" i="5"/>
  <c r="L114" i="5" s="1"/>
  <c r="I114" i="5"/>
  <c r="K113" i="5"/>
  <c r="I113" i="5"/>
  <c r="L113" i="5" s="1"/>
  <c r="K112" i="5"/>
  <c r="I112" i="5"/>
  <c r="L111" i="5"/>
  <c r="K111" i="5"/>
  <c r="I111" i="5"/>
  <c r="K110" i="5"/>
  <c r="I110" i="5"/>
  <c r="L110" i="5" s="1"/>
  <c r="K109" i="5"/>
  <c r="I109" i="5"/>
  <c r="L109" i="5" s="1"/>
  <c r="K108" i="5"/>
  <c r="I108" i="5"/>
  <c r="K107" i="5"/>
  <c r="I107" i="5"/>
  <c r="K106" i="5"/>
  <c r="I106" i="5"/>
  <c r="K105" i="5"/>
  <c r="L105" i="5" s="1"/>
  <c r="I105" i="5"/>
  <c r="K104" i="5"/>
  <c r="I104" i="5"/>
  <c r="K103" i="5"/>
  <c r="I103" i="5"/>
  <c r="L103" i="5" s="1"/>
  <c r="K102" i="5"/>
  <c r="I102" i="5"/>
  <c r="L102" i="5" s="1"/>
  <c r="K97" i="5"/>
  <c r="I97" i="5"/>
  <c r="L97" i="5" s="1"/>
  <c r="K96" i="5"/>
  <c r="I96" i="5"/>
  <c r="K95" i="5"/>
  <c r="I95" i="5"/>
  <c r="K94" i="5"/>
  <c r="I94" i="5"/>
  <c r="L94" i="5" s="1"/>
  <c r="K93" i="5"/>
  <c r="I93" i="5"/>
  <c r="L93" i="5" s="1"/>
  <c r="K92" i="5"/>
  <c r="I92" i="5"/>
  <c r="K91" i="5"/>
  <c r="I91" i="5"/>
  <c r="K90" i="5"/>
  <c r="I90" i="5"/>
  <c r="K89" i="5"/>
  <c r="I89" i="5"/>
  <c r="L89" i="5" s="1"/>
  <c r="K88" i="5"/>
  <c r="I88" i="5"/>
  <c r="K87" i="5"/>
  <c r="I87" i="5"/>
  <c r="K86" i="5"/>
  <c r="I86" i="5"/>
  <c r="K85" i="5"/>
  <c r="I85" i="5"/>
  <c r="L85" i="5" s="1"/>
  <c r="K84" i="5"/>
  <c r="I84" i="5"/>
  <c r="K83" i="5"/>
  <c r="I83" i="5"/>
  <c r="K82" i="5"/>
  <c r="I82" i="5"/>
  <c r="L82" i="5" s="1"/>
  <c r="K81" i="5"/>
  <c r="I81" i="5"/>
  <c r="L81" i="5" s="1"/>
  <c r="K76" i="5"/>
  <c r="I76" i="5"/>
  <c r="K75" i="5"/>
  <c r="I75" i="5"/>
  <c r="K74" i="5"/>
  <c r="I74" i="5"/>
  <c r="K73" i="5"/>
  <c r="I73" i="5"/>
  <c r="K72" i="5"/>
  <c r="I72" i="5"/>
  <c r="K71" i="5"/>
  <c r="I71" i="5"/>
  <c r="K70" i="5"/>
  <c r="I70" i="5"/>
  <c r="L70" i="5" s="1"/>
  <c r="K69" i="5"/>
  <c r="I69" i="5"/>
  <c r="L69" i="5" s="1"/>
  <c r="K68" i="5"/>
  <c r="I68" i="5"/>
  <c r="K67" i="5"/>
  <c r="I67" i="5"/>
  <c r="K66" i="5"/>
  <c r="I66" i="5"/>
  <c r="K65" i="5"/>
  <c r="I65" i="5"/>
  <c r="L65" i="5" s="1"/>
  <c r="K64" i="5"/>
  <c r="I64" i="5"/>
  <c r="K63" i="5"/>
  <c r="I63" i="5"/>
  <c r="K62" i="5"/>
  <c r="I62" i="5"/>
  <c r="K61" i="5"/>
  <c r="I61" i="5"/>
  <c r="K60" i="5"/>
  <c r="I60" i="5"/>
  <c r="P227" i="5" l="1"/>
  <c r="K116" i="14"/>
  <c r="N116" i="14"/>
  <c r="H14" i="12" s="1"/>
  <c r="O116" i="14"/>
  <c r="I14" i="12" s="1"/>
  <c r="P56" i="15"/>
  <c r="L56" i="15"/>
  <c r="D6" i="15"/>
  <c r="D5" i="15"/>
  <c r="P95" i="15"/>
  <c r="P51" i="15"/>
  <c r="P31" i="13"/>
  <c r="L71" i="13"/>
  <c r="O72" i="13"/>
  <c r="I11" i="12" s="1"/>
  <c r="L108" i="5"/>
  <c r="L112" i="5"/>
  <c r="L106" i="5"/>
  <c r="L107" i="5"/>
  <c r="L118" i="5"/>
  <c r="L116" i="5"/>
  <c r="L104" i="5"/>
  <c r="P66" i="13"/>
  <c r="L60" i="5"/>
  <c r="L64" i="5"/>
  <c r="L76" i="5"/>
  <c r="L88" i="5"/>
  <c r="L96" i="5"/>
  <c r="L63" i="5"/>
  <c r="L71" i="5"/>
  <c r="L75" i="5"/>
  <c r="L83" i="5"/>
  <c r="L91" i="5"/>
  <c r="L74" i="5"/>
  <c r="L66" i="5"/>
  <c r="L87" i="5"/>
  <c r="L72" i="5"/>
  <c r="L95" i="5"/>
  <c r="L84" i="5"/>
  <c r="L92" i="5"/>
  <c r="L61" i="5"/>
  <c r="L73" i="5"/>
  <c r="L62" i="5"/>
  <c r="L68" i="5"/>
  <c r="L86" i="5"/>
  <c r="L90" i="5"/>
  <c r="L67" i="5"/>
  <c r="K55" i="5"/>
  <c r="I55" i="5"/>
  <c r="L55" i="5" s="1"/>
  <c r="K54" i="5"/>
  <c r="I54" i="5"/>
  <c r="K53" i="5"/>
  <c r="I53" i="5"/>
  <c r="K52" i="5"/>
  <c r="I52" i="5"/>
  <c r="K51" i="5"/>
  <c r="I51" i="5"/>
  <c r="L51" i="5" s="1"/>
  <c r="K50" i="5"/>
  <c r="I50" i="5"/>
  <c r="K49" i="5"/>
  <c r="I49" i="5"/>
  <c r="K48" i="5"/>
  <c r="I48" i="5"/>
  <c r="K47" i="5"/>
  <c r="I47" i="5"/>
  <c r="L47" i="5" s="1"/>
  <c r="K46" i="5"/>
  <c r="I46" i="5"/>
  <c r="K45" i="5"/>
  <c r="I45" i="5"/>
  <c r="K44" i="5"/>
  <c r="I44" i="5"/>
  <c r="K43" i="5"/>
  <c r="I43" i="5"/>
  <c r="K42" i="5"/>
  <c r="I42" i="5"/>
  <c r="K41" i="5"/>
  <c r="I41" i="5"/>
  <c r="K40" i="5"/>
  <c r="I40" i="5"/>
  <c r="K39" i="5"/>
  <c r="I39" i="5"/>
  <c r="L39" i="5" s="1"/>
  <c r="K27" i="5"/>
  <c r="I27" i="5"/>
  <c r="K26" i="5"/>
  <c r="I26" i="5"/>
  <c r="K25" i="5"/>
  <c r="L25" i="5" s="1"/>
  <c r="I25" i="5"/>
  <c r="K24" i="5"/>
  <c r="I24" i="5"/>
  <c r="L24" i="5" s="1"/>
  <c r="K23" i="5"/>
  <c r="I23" i="5"/>
  <c r="K22" i="5"/>
  <c r="I22" i="5"/>
  <c r="K21" i="5"/>
  <c r="I21" i="5"/>
  <c r="K20" i="5"/>
  <c r="I20" i="5"/>
  <c r="L20" i="5" s="1"/>
  <c r="K19" i="5"/>
  <c r="I19" i="5"/>
  <c r="K18" i="5"/>
  <c r="I18" i="5"/>
  <c r="K35" i="5"/>
  <c r="I35" i="5"/>
  <c r="K34" i="5"/>
  <c r="I34" i="5"/>
  <c r="L34" i="5" s="1"/>
  <c r="K33" i="5"/>
  <c r="I33" i="5"/>
  <c r="K32" i="5"/>
  <c r="I32" i="5"/>
  <c r="K29" i="5"/>
  <c r="I29" i="5"/>
  <c r="K28" i="5"/>
  <c r="I28" i="5"/>
  <c r="L28" i="5" s="1"/>
  <c r="K31" i="5"/>
  <c r="I31" i="5"/>
  <c r="P71" i="13" l="1"/>
  <c r="P116" i="14"/>
  <c r="L116" i="14"/>
  <c r="L43" i="5"/>
  <c r="L18" i="5"/>
  <c r="L17" i="5" s="1"/>
  <c r="L227" i="5" s="1"/>
  <c r="L26" i="5"/>
  <c r="L41" i="5"/>
  <c r="L49" i="5"/>
  <c r="L53" i="5"/>
  <c r="L42" i="5"/>
  <c r="L22" i="5"/>
  <c r="L45" i="5"/>
  <c r="L50" i="5"/>
  <c r="L35" i="5"/>
  <c r="L40" i="5"/>
  <c r="L44" i="5"/>
  <c r="L48" i="5"/>
  <c r="L52" i="5"/>
  <c r="L19" i="5"/>
  <c r="L46" i="5"/>
  <c r="L54" i="5"/>
  <c r="L29" i="5"/>
  <c r="L21" i="5"/>
  <c r="L31" i="5"/>
  <c r="L23" i="5"/>
  <c r="L27" i="5"/>
  <c r="L32" i="5"/>
  <c r="L33" i="5"/>
  <c r="K137" i="10"/>
  <c r="K136" i="10"/>
  <c r="K114" i="10"/>
  <c r="K112" i="10"/>
  <c r="K111" i="10"/>
  <c r="K89" i="10"/>
  <c r="K87" i="10"/>
  <c r="K86" i="10"/>
  <c r="K64" i="10"/>
  <c r="K62" i="10"/>
  <c r="K61" i="10"/>
  <c r="K39" i="10"/>
  <c r="K36" i="10"/>
  <c r="K37" i="10"/>
  <c r="K35" i="10"/>
  <c r="K121" i="5"/>
  <c r="K120" i="5"/>
  <c r="K119" i="5"/>
  <c r="K100" i="5"/>
  <c r="K99" i="5"/>
  <c r="K98" i="5"/>
  <c r="K79" i="5"/>
  <c r="K78" i="5"/>
  <c r="K77" i="5"/>
  <c r="K58" i="5"/>
  <c r="K57" i="5"/>
  <c r="K56" i="5"/>
  <c r="K37" i="5"/>
  <c r="K36" i="5"/>
  <c r="K30" i="5"/>
  <c r="C1" i="5"/>
  <c r="C1" i="12"/>
  <c r="D7" i="14" l="1"/>
  <c r="D8" i="5"/>
  <c r="D8" i="13"/>
  <c r="D7" i="15"/>
  <c r="F28" i="1"/>
  <c r="F14" i="12"/>
  <c r="P6" i="13"/>
  <c r="P6" i="5"/>
  <c r="I121" i="5"/>
  <c r="I120" i="5"/>
  <c r="I119" i="5"/>
  <c r="I100" i="5"/>
  <c r="I99" i="5"/>
  <c r="I98" i="5"/>
  <c r="I79" i="5"/>
  <c r="I78" i="5"/>
  <c r="I77" i="5"/>
  <c r="I58" i="5"/>
  <c r="I57" i="5"/>
  <c r="I56" i="5"/>
  <c r="I36" i="5"/>
  <c r="I37" i="5"/>
  <c r="I30" i="5"/>
  <c r="G137" i="10"/>
  <c r="G136" i="10"/>
  <c r="G114" i="10"/>
  <c r="G112" i="10"/>
  <c r="G111" i="10"/>
  <c r="G89" i="10"/>
  <c r="G87" i="10"/>
  <c r="G86" i="10"/>
  <c r="G64" i="10"/>
  <c r="G62" i="10"/>
  <c r="G61" i="10"/>
  <c r="G39" i="10"/>
  <c r="G36" i="10"/>
  <c r="G37" i="10"/>
  <c r="G35" i="10"/>
  <c r="C1" i="10" l="1"/>
  <c r="C1" i="11" s="1"/>
  <c r="P113" i="10" l="1"/>
  <c r="O113" i="10"/>
  <c r="N113" i="10"/>
  <c r="P88" i="10"/>
  <c r="O88" i="10"/>
  <c r="N88" i="10"/>
  <c r="O207" i="10"/>
  <c r="N207" i="10"/>
  <c r="P138" i="10" l="1"/>
  <c r="P3" i="10" s="1"/>
  <c r="O138" i="10"/>
  <c r="O209" i="10" s="1"/>
  <c r="I10" i="12"/>
  <c r="H10" i="12"/>
  <c r="I18" i="12"/>
  <c r="I20" i="12" s="1"/>
  <c r="I6" i="12"/>
  <c r="H6" i="12"/>
  <c r="I5" i="12"/>
  <c r="I95" i="11"/>
  <c r="H18" i="12"/>
  <c r="H20" i="12" s="1"/>
  <c r="E29" i="12"/>
  <c r="E26" i="12"/>
  <c r="E19" i="12"/>
  <c r="E11" i="12"/>
  <c r="E12" i="12"/>
  <c r="E13" i="12"/>
  <c r="E14" i="12"/>
  <c r="E10" i="12"/>
  <c r="E6" i="12"/>
  <c r="E5" i="12"/>
  <c r="J10" i="11" l="1"/>
  <c r="J90" i="11" s="1"/>
  <c r="H95" i="11"/>
  <c r="F29" i="12"/>
  <c r="E20" i="12"/>
  <c r="I15" i="12"/>
  <c r="I28" i="12" s="1"/>
  <c r="H15" i="12"/>
  <c r="H28" i="12" s="1"/>
  <c r="E15" i="12"/>
  <c r="E28" i="12" s="1"/>
  <c r="I7" i="12"/>
  <c r="I27" i="12" s="1"/>
  <c r="I30" i="12" s="1"/>
  <c r="E7" i="12"/>
  <c r="E27" i="12" s="1"/>
  <c r="J19" i="12" l="1"/>
  <c r="J18" i="12"/>
  <c r="E30" i="12"/>
  <c r="I22" i="12"/>
  <c r="I32" i="12" s="1"/>
  <c r="E22" i="12"/>
  <c r="E32" i="12" s="1"/>
  <c r="F32" i="1"/>
  <c r="L205" i="10"/>
  <c r="P205" i="10" s="1"/>
  <c r="L204" i="10"/>
  <c r="P204" i="10" s="1"/>
  <c r="L196" i="10"/>
  <c r="P183" i="10"/>
  <c r="P182" i="10"/>
  <c r="P174" i="10"/>
  <c r="L160" i="10"/>
  <c r="P160" i="10" s="1"/>
  <c r="L161" i="10"/>
  <c r="P161" i="10" s="1"/>
  <c r="L159" i="10"/>
  <c r="L137" i="10"/>
  <c r="L136" i="10"/>
  <c r="L114" i="10"/>
  <c r="L112" i="10"/>
  <c r="L111" i="10"/>
  <c r="L89" i="10"/>
  <c r="L87" i="10"/>
  <c r="L86" i="10"/>
  <c r="L64" i="10"/>
  <c r="L62" i="10"/>
  <c r="L61" i="10"/>
  <c r="L39" i="10"/>
  <c r="L36" i="10"/>
  <c r="L37" i="10"/>
  <c r="L35" i="10"/>
  <c r="L121" i="5"/>
  <c r="L120" i="5"/>
  <c r="L119" i="5"/>
  <c r="L100" i="5"/>
  <c r="L99" i="5"/>
  <c r="L98" i="5"/>
  <c r="L79" i="5"/>
  <c r="L78" i="5"/>
  <c r="L77" i="5"/>
  <c r="L58" i="5"/>
  <c r="L57" i="5"/>
  <c r="L56" i="5"/>
  <c r="L36" i="5"/>
  <c r="L37" i="5"/>
  <c r="F42" i="1"/>
  <c r="F26" i="12" l="1"/>
  <c r="J26" i="12"/>
  <c r="P184" i="10"/>
  <c r="E101" i="11"/>
  <c r="F39" i="1"/>
  <c r="P159" i="10"/>
  <c r="P196" i="10"/>
  <c r="E95" i="11"/>
  <c r="F18" i="12"/>
  <c r="L113" i="10"/>
  <c r="K207" i="10"/>
  <c r="L207" i="10" l="1"/>
  <c r="F20" i="1" s="1"/>
  <c r="P207" i="10"/>
  <c r="F19" i="12"/>
  <c r="F33" i="1"/>
  <c r="L138" i="10"/>
  <c r="D3" i="10" s="1"/>
  <c r="F5" i="12"/>
  <c r="P209" i="10" l="1"/>
  <c r="P4" i="10"/>
  <c r="P5" i="10" s="1"/>
  <c r="J95" i="11"/>
  <c r="J20" i="12"/>
  <c r="D4" i="10"/>
  <c r="F6" i="12"/>
  <c r="L209" i="10"/>
  <c r="F19" i="1"/>
  <c r="F20" i="12"/>
  <c r="D5" i="10" l="1"/>
  <c r="F27" i="12"/>
  <c r="F40" i="1"/>
  <c r="F7" i="12"/>
  <c r="E29" i="1"/>
  <c r="E21" i="1"/>
  <c r="E36" i="1" l="1"/>
  <c r="E44" i="1" s="1"/>
  <c r="F34" i="1" l="1"/>
  <c r="F21" i="1" l="1"/>
  <c r="L30" i="5" l="1"/>
  <c r="F24" i="1" l="1"/>
  <c r="F10" i="12"/>
  <c r="D4" i="5"/>
  <c r="N138" i="10" l="1"/>
  <c r="N209" i="10" s="1"/>
  <c r="H5" i="12" l="1"/>
  <c r="J7" i="12" s="1"/>
  <c r="J27" i="12" s="1"/>
  <c r="P18" i="13"/>
  <c r="P28" i="13"/>
  <c r="P72" i="13" s="1"/>
  <c r="K28" i="13"/>
  <c r="L72" i="13" s="1"/>
  <c r="H7" i="12" l="1"/>
  <c r="F25" i="1"/>
  <c r="F29" i="1" s="1"/>
  <c r="F36" i="1" s="1"/>
  <c r="F44" i="1" s="1"/>
  <c r="D5" i="13"/>
  <c r="F11" i="12"/>
  <c r="P3" i="13"/>
  <c r="P7" i="13" s="1"/>
  <c r="P3" i="5"/>
  <c r="P7" i="5" s="1"/>
  <c r="H22" i="12" l="1"/>
  <c r="H32" i="12" s="1"/>
  <c r="H27" i="12"/>
  <c r="H30" i="12" s="1"/>
  <c r="J15" i="12"/>
  <c r="F15" i="12"/>
  <c r="D8" i="15"/>
  <c r="D9" i="13"/>
  <c r="D8" i="14"/>
  <c r="D9" i="5"/>
  <c r="F28" i="12" l="1"/>
  <c r="F41" i="1"/>
  <c r="F43" i="1" s="1"/>
  <c r="F22" i="12"/>
  <c r="F32" i="12" s="1"/>
  <c r="F30" i="12"/>
  <c r="J22" i="12"/>
  <c r="J32" i="12" s="1"/>
  <c r="J28" i="12"/>
  <c r="J30" i="12" s="1"/>
  <c r="E35" i="12" l="1"/>
  <c r="E37" i="12" s="1"/>
</calcChain>
</file>

<file path=xl/sharedStrings.xml><?xml version="1.0" encoding="utf-8"?>
<sst xmlns="http://schemas.openxmlformats.org/spreadsheetml/2006/main" count="360" uniqueCount="171">
  <si>
    <t>VOLUNTEERING TEAMS IN HIGH PRIORITY AREAS</t>
  </si>
  <si>
    <t>ADVANCE PLANNING VISITS</t>
  </si>
  <si>
    <t xml:space="preserve">1 - Travel costs </t>
  </si>
  <si>
    <t>2 - Exceptional costs</t>
  </si>
  <si>
    <t xml:space="preserve">VOLUNTEERING TEAMS' ACTIVITIES </t>
  </si>
  <si>
    <t>1 - Travel costs</t>
  </si>
  <si>
    <t>2 - Organisational support</t>
  </si>
  <si>
    <t>3 - Inclusion support</t>
  </si>
  <si>
    <t>4 - Pocket money</t>
  </si>
  <si>
    <t>5 - Exceptional costs</t>
  </si>
  <si>
    <t>COMPLEMENTARY ACTIVITIES</t>
  </si>
  <si>
    <t>1 - Direct costs</t>
  </si>
  <si>
    <r>
      <t xml:space="preserve">2 - Indirect costs </t>
    </r>
    <r>
      <rPr>
        <i/>
        <sz val="10"/>
        <color theme="1"/>
        <rFont val="Arial"/>
        <family val="2"/>
      </rPr>
      <t>(max. 7% eligible direct costs)</t>
    </r>
  </si>
  <si>
    <t>Other sources than EU Grant</t>
  </si>
  <si>
    <t>EU Grant for Complementary Activities</t>
  </si>
  <si>
    <t>Name of the applicant organisation/co-ordinator</t>
  </si>
  <si>
    <t>Title of the project</t>
  </si>
  <si>
    <t>Start - End date project</t>
  </si>
  <si>
    <t>Grant Agreement</t>
  </si>
  <si>
    <t>FINAL FINANCIAL STATEMENT</t>
  </si>
  <si>
    <t>Final Report</t>
  </si>
  <si>
    <t>(grey cells filled in automatically
once all tabs have been completed)</t>
  </si>
  <si>
    <t>TOTAL  COSTS</t>
  </si>
  <si>
    <t>INCOME</t>
  </si>
  <si>
    <t>Total Advance Planning Visits</t>
  </si>
  <si>
    <t xml:space="preserve">Total Volunteering Teams </t>
  </si>
  <si>
    <t>Total Complementary Activities</t>
  </si>
  <si>
    <t>REQUEST FOR PAYMENT</t>
  </si>
  <si>
    <t>IBAN</t>
  </si>
  <si>
    <r>
      <t xml:space="preserve">Date, name and signature of the </t>
    </r>
    <r>
      <rPr>
        <b/>
        <u/>
        <sz val="10"/>
        <color theme="1"/>
        <rFont val="Calibri"/>
        <family val="2"/>
        <scheme val="minor"/>
      </rPr>
      <t>legal representative</t>
    </r>
    <r>
      <rPr>
        <sz val="10"/>
        <color theme="1"/>
        <rFont val="Calibri"/>
        <family val="2"/>
        <scheme val="minor"/>
      </rPr>
      <t xml:space="preserve"> of the beneficiary organisation:</t>
    </r>
  </si>
  <si>
    <r>
      <t xml:space="preserve">I hereby request the </t>
    </r>
    <r>
      <rPr>
        <b/>
        <sz val="10"/>
        <color theme="1"/>
        <rFont val="Calibri"/>
        <family val="2"/>
        <scheme val="minor"/>
      </rPr>
      <t>payment of the balance</t>
    </r>
    <r>
      <rPr>
        <sz val="10"/>
        <color theme="1"/>
        <rFont val="Calibri"/>
        <family val="2"/>
        <scheme val="minor"/>
      </rPr>
      <t xml:space="preserve"> to the following account</t>
    </r>
  </si>
  <si>
    <t>* If the financial statement is not signed by the Legal Representative, please provide documentation of accreditation showing that the person who signed the financial statement had the right to sign on behalf of the Legal Representative</t>
  </si>
  <si>
    <t>Project reference number</t>
  </si>
  <si>
    <t>Activity ID</t>
  </si>
  <si>
    <t>Organisation (if relevant)</t>
  </si>
  <si>
    <t>Venue of activity</t>
  </si>
  <si>
    <t>N° of volunteers</t>
  </si>
  <si>
    <t>N° of volunteers with fewer opportunities</t>
  </si>
  <si>
    <t>N° of accompanying persons</t>
  </si>
  <si>
    <t>Total participants</t>
  </si>
  <si>
    <t>Travel distance</t>
  </si>
  <si>
    <t>Grant per participant</t>
  </si>
  <si>
    <t>Requested Grant</t>
  </si>
  <si>
    <t>Place of origin</t>
  </si>
  <si>
    <t>For travel distances between 10 and 99KM: EUR 20 per participant</t>
  </si>
  <si>
    <t xml:space="preserve">For travel distances between 100 and 499 KM: EUR 180 per participant </t>
  </si>
  <si>
    <t xml:space="preserve">For travel distances between 500 and 1 999 KM: EUR 275 per participant </t>
  </si>
  <si>
    <t xml:space="preserve">For travel distances between 2 000 and 2 999 KM: EUR 360 per participant </t>
  </si>
  <si>
    <t xml:space="preserve">For travel distances between 3 000 and 3 999 KM: EUR 530 per participant </t>
  </si>
  <si>
    <t xml:space="preserve">For travel distances between 4 000 and 7 999 KM: EUR 820 per participant </t>
  </si>
  <si>
    <t>For travel distances of 8 000 KM or more: EUR 1 500 per participant</t>
  </si>
  <si>
    <t>Funding rules for Travels</t>
  </si>
  <si>
    <t>A.1</t>
  </si>
  <si>
    <t>A.2</t>
  </si>
  <si>
    <t>A.3</t>
  </si>
  <si>
    <t>A.4</t>
  </si>
  <si>
    <t>A.5</t>
  </si>
  <si>
    <t>TOTAL TRAVEL COSTS</t>
  </si>
  <si>
    <t>2.1 - Project management costs</t>
  </si>
  <si>
    <t>Host country</t>
  </si>
  <si>
    <t>Duration (days)</t>
  </si>
  <si>
    <t>TOTAL ACTIVITY COSTS</t>
  </si>
  <si>
    <t>2.2 - Activity costs</t>
  </si>
  <si>
    <t>Grant per day per participant</t>
  </si>
  <si>
    <t>TOTAL ORGANISATIONAL SUPPORT</t>
  </si>
  <si>
    <t>1 - TRAVEL COSTS</t>
  </si>
  <si>
    <t>2 - ORGANISATIONAL SUPPORT</t>
  </si>
  <si>
    <t>3 - INCLUSION SUPPORT</t>
  </si>
  <si>
    <t>4 - POCKET MONEY</t>
  </si>
  <si>
    <t>5 - EXCEPTIONAL COSTS</t>
  </si>
  <si>
    <t>TOTAL INCLUSION SUPPORT</t>
  </si>
  <si>
    <t>TOTAL POCKET MONEY</t>
  </si>
  <si>
    <t>5.1 - Financial guarantee and audit report, if applicable (75% of eligible costs) for Grant &gt; 60.000€</t>
  </si>
  <si>
    <t>5.2 - Financial support for expensive travel costs (max up to 80% of eligible costs)</t>
  </si>
  <si>
    <t>5.4 - Personal insurance for in-country activities (100% of eligible costs)</t>
  </si>
  <si>
    <t>5.5 - Support of young people with fewer opportunities (100% of eligible costs)</t>
  </si>
  <si>
    <t>TOTAL EXCEPTIONAL COSTS</t>
  </si>
  <si>
    <t>5.3  - Visa and vaccinations costs,…. (100% of eligible costs)</t>
  </si>
  <si>
    <t>TOTAL FINANCIAL GUARANTEE AND AUDIT REPORT</t>
  </si>
  <si>
    <t>TOTAL FINANCIAL SUPPORT FOR EXPENSIVE TRAVEL COSTS</t>
  </si>
  <si>
    <t>TOTAL VISA AND VACCINATION COSTS</t>
  </si>
  <si>
    <t>TOTAL PERSONAL INSURANCE FOR IN-COUNTRY ACTIVITIES</t>
  </si>
  <si>
    <t>TOTAL SUPPORT OF YOUNG PEOPLE WITH FEWER OPPORTUNITIES</t>
  </si>
  <si>
    <t xml:space="preserve">TOTAL VOLUNTEERING ACTIVITIES </t>
  </si>
  <si>
    <t>Link to Volunteering Team Activity ID</t>
  </si>
  <si>
    <t>N° of representatives</t>
  </si>
  <si>
    <t>Venue of the activity</t>
  </si>
  <si>
    <t>APV.1</t>
  </si>
  <si>
    <t>APV.2</t>
  </si>
  <si>
    <t>APV.3</t>
  </si>
  <si>
    <t>APV.4</t>
  </si>
  <si>
    <t>APV.5</t>
  </si>
  <si>
    <t>2 - EXCEPTIONAL COSTS</t>
  </si>
  <si>
    <t>2.1 - Costs connected to boarding and lodging of participants (max up to 100% of eligible costs)</t>
  </si>
  <si>
    <t>Linked to Activity ID</t>
  </si>
  <si>
    <t>Justification</t>
  </si>
  <si>
    <t>TOTAL COSTS CONNECTED TO BOARDING AND LODGING OF PARTICIPANTS</t>
  </si>
  <si>
    <t>2.2 - Financial support for expensive travel costs (max up to 80% of eligible costs)</t>
  </si>
  <si>
    <t>2.3 - Other exceptional costs (max up to 100% of eligible costs)</t>
  </si>
  <si>
    <t>TOTAL OTHER EXCEPTIONAL COSTS</t>
  </si>
  <si>
    <t>TOTAL ADVANCED PLANNING VISIT</t>
  </si>
  <si>
    <t>EXPENSES</t>
  </si>
  <si>
    <t>Description</t>
  </si>
  <si>
    <t>CA.1</t>
  </si>
  <si>
    <t>CA.2</t>
  </si>
  <si>
    <t>CA.3</t>
  </si>
  <si>
    <t>CA.4</t>
  </si>
  <si>
    <t>CA.5</t>
  </si>
  <si>
    <t>CA.6</t>
  </si>
  <si>
    <t>CA.7</t>
  </si>
  <si>
    <t>CA.8</t>
  </si>
  <si>
    <t>TOTAL DIRECT COSTS</t>
  </si>
  <si>
    <t>Flat rate not exceeding 7% of eligible direct costs</t>
  </si>
  <si>
    <t>TOTAL COSTS COMPLEMENTARY ACTIVITIES</t>
  </si>
  <si>
    <t>Other sources than the EU Grant</t>
  </si>
  <si>
    <t>2 - INDIRECT COSTS (flat rate)</t>
  </si>
  <si>
    <t>TOTAL INCOME COMPLEMENTARY ACTIVITIES</t>
  </si>
  <si>
    <r>
      <t xml:space="preserve">INELIGIBLE AMOUNT
</t>
    </r>
    <r>
      <rPr>
        <sz val="8"/>
        <color theme="1"/>
        <rFont val="Arial"/>
        <family val="2"/>
      </rPr>
      <t>(correction of exchange rate &amp; ineligible costs)</t>
    </r>
  </si>
  <si>
    <r>
      <t xml:space="preserve">ELIGIBLE
</t>
    </r>
    <r>
      <rPr>
        <sz val="8"/>
        <color theme="1"/>
        <rFont val="Arial"/>
        <family val="2"/>
      </rPr>
      <t>after analysis</t>
    </r>
  </si>
  <si>
    <t>Financial analysis</t>
  </si>
  <si>
    <t>Fill in only the blue cells</t>
  </si>
  <si>
    <t>Please remember that total income = total costs. If not balanced, the amount will appear in red. Please adjust</t>
  </si>
  <si>
    <t>Project reference number:</t>
  </si>
  <si>
    <t>(light blue cells to be filled in 
by the beneficiary)</t>
  </si>
  <si>
    <t>TOTAL ADVANCE PLANNING VISITS</t>
  </si>
  <si>
    <r>
      <t xml:space="preserve">Transfer of costs 
</t>
    </r>
    <r>
      <rPr>
        <sz val="8"/>
        <color theme="1"/>
        <rFont val="Arial"/>
        <family val="2"/>
      </rPr>
      <t>(costs recorded in wrong chapters)</t>
    </r>
  </si>
  <si>
    <t>FINANCIAL COMMENTS</t>
  </si>
  <si>
    <t>EXPENDITURE</t>
  </si>
  <si>
    <r>
      <t xml:space="preserve">INELIGIBLE AMOUNT
</t>
    </r>
    <r>
      <rPr>
        <sz val="10"/>
        <color theme="1"/>
        <rFont val="Arial"/>
        <family val="2"/>
      </rPr>
      <t>(correction of exchange rate &amp; ineligible costs)</t>
    </r>
  </si>
  <si>
    <r>
      <t xml:space="preserve">Transfer of costs 
</t>
    </r>
    <r>
      <rPr>
        <sz val="10"/>
        <color theme="1"/>
        <rFont val="Arial"/>
        <family val="2"/>
      </rPr>
      <t>(costs recorded in wrong chapters)</t>
    </r>
  </si>
  <si>
    <r>
      <t xml:space="preserve">ELIGIBLE
</t>
    </r>
    <r>
      <rPr>
        <sz val="10"/>
        <color theme="1"/>
        <rFont val="Arial"/>
        <family val="2"/>
      </rPr>
      <t>after analysis</t>
    </r>
  </si>
  <si>
    <t>Comments</t>
  </si>
  <si>
    <t>This tab of the financial analysis only shows the analysis done in the detailed tabs (VA, APV and CA).
All modifications should be done in the detailed tab.</t>
  </si>
  <si>
    <t>N° of volunteers (not including volunteers with fewer opportunities)</t>
  </si>
  <si>
    <t xml:space="preserve">
</t>
  </si>
  <si>
    <t>1 - TRAVEL COSTS (excluding expensive travel costs)</t>
  </si>
  <si>
    <t>Real costs (100%)</t>
  </si>
  <si>
    <t>Eligible costs</t>
  </si>
  <si>
    <t>VOLUNTEERING ACTIVITIES - TRAVELS</t>
  </si>
  <si>
    <t>A.6</t>
  </si>
  <si>
    <t>A.7</t>
  </si>
  <si>
    <t>A.8</t>
  </si>
  <si>
    <t>A.9</t>
  </si>
  <si>
    <t>A.10</t>
  </si>
  <si>
    <t>VOLUNTEERING ACTIVITIES - ORGANISATIONAL SUPPORT</t>
  </si>
  <si>
    <t>VOLUNTEERING ACTIVITIES - INCLUSION SUPPORT &amp; POCKET MONEY</t>
  </si>
  <si>
    <t>VOLUNTEERING ACTIVITIES - EXCEPTIONAL COSTS</t>
  </si>
  <si>
    <t>TOTAL PARTICIPANTS</t>
  </si>
  <si>
    <t>N/A</t>
  </si>
  <si>
    <t>TOTAL  EU GRANT</t>
  </si>
  <si>
    <t>ELIGIBLE</t>
  </si>
  <si>
    <r>
      <t xml:space="preserve">TOTAL PROJECT MANAGEMENT </t>
    </r>
    <r>
      <rPr>
        <i/>
        <sz val="10"/>
        <color theme="1"/>
        <rFont val="Calibri"/>
        <family val="2"/>
        <scheme val="minor"/>
      </rPr>
      <t>(maximum 8000€ per project)</t>
    </r>
  </si>
  <si>
    <r>
      <rPr>
        <b/>
        <u/>
        <sz val="10"/>
        <color theme="1"/>
        <rFont val="Calibri"/>
        <family val="2"/>
        <scheme val="minor"/>
      </rPr>
      <t>Date:</t>
    </r>
    <r>
      <rPr>
        <b/>
        <sz val="10"/>
        <color theme="1"/>
        <rFont val="Calibri"/>
        <family val="2"/>
        <scheme val="minor"/>
      </rPr>
      <t xml:space="preserve">                                                   </t>
    </r>
    <r>
      <rPr>
        <b/>
        <u/>
        <sz val="10"/>
        <color theme="1"/>
        <rFont val="Calibri"/>
        <family val="2"/>
        <scheme val="minor"/>
      </rPr>
      <t>Name:</t>
    </r>
    <r>
      <rPr>
        <b/>
        <sz val="10"/>
        <color theme="1"/>
        <rFont val="Calibri"/>
        <family val="2"/>
        <scheme val="minor"/>
      </rPr>
      <t xml:space="preserve">                                                         </t>
    </r>
    <r>
      <rPr>
        <b/>
        <u/>
        <sz val="10"/>
        <color theme="1"/>
        <rFont val="Calibri"/>
        <family val="2"/>
        <scheme val="minor"/>
      </rPr>
      <t>Function:</t>
    </r>
    <r>
      <rPr>
        <b/>
        <sz val="10"/>
        <color theme="1"/>
        <rFont val="Calibri"/>
        <family val="2"/>
        <scheme val="minor"/>
      </rPr>
      <t xml:space="preserve">                                                         </t>
    </r>
    <r>
      <rPr>
        <b/>
        <u/>
        <sz val="10"/>
        <color theme="1"/>
        <rFont val="Calibri"/>
        <family val="2"/>
        <scheme val="minor"/>
      </rPr>
      <t>Signature of the Legal Representative:</t>
    </r>
  </si>
  <si>
    <t>TOTAL COSTS</t>
  </si>
  <si>
    <t>TOTAL EU GRANT</t>
  </si>
  <si>
    <t xml:space="preserve">Total income </t>
  </si>
  <si>
    <t>EU Grant for Advance Planning Visits</t>
  </si>
  <si>
    <t>EU Grant for Volunteering Teams' Activities</t>
  </si>
  <si>
    <t>If above 2000€ per activity, the amount will appear in red. Please adjust.</t>
  </si>
  <si>
    <t>If above 7% of total direct costs, the amount will appear in red. Please adjust.</t>
  </si>
  <si>
    <t>The requested grant cannot be above 80% of total direct costs complementary activities. If excess the amount will appear in red. Please adjust.</t>
  </si>
  <si>
    <t>1 - DIRECT COSTS (80% of real costs)</t>
  </si>
  <si>
    <t>EU Requested grant (max. 80% of total direct costs complementary activities) and flat rate for Indirect Dosts</t>
  </si>
  <si>
    <t>CALCULATION OF THE FINAL GRANT</t>
  </si>
  <si>
    <t>Final Grant after assesment</t>
  </si>
  <si>
    <t>Eligible costs (80%)</t>
  </si>
  <si>
    <t>EU Grant for Complementary Activities (including Indirect Costs)</t>
  </si>
  <si>
    <t xml:space="preserve">Pre-financing already paid </t>
  </si>
  <si>
    <t xml:space="preserve">To be paid/reimbursed </t>
  </si>
  <si>
    <r>
      <t>Activity ID</t>
    </r>
    <r>
      <rPr>
        <i/>
        <sz val="10"/>
        <color theme="1"/>
        <rFont val="Calibri"/>
        <family val="2"/>
        <scheme val="minor"/>
      </rPr>
      <t xml:space="preserve"> (2000€ per activity - </t>
    </r>
    <r>
      <rPr>
        <i/>
        <sz val="10"/>
        <color rgb="FFFF0000"/>
        <rFont val="Calibri"/>
        <family val="2"/>
        <scheme val="minor"/>
      </rPr>
      <t>maximum 8000€ per project</t>
    </r>
    <r>
      <rPr>
        <i/>
        <sz val="10"/>
        <color theme="1"/>
        <rFont val="Calibri"/>
        <family val="2"/>
        <scheme val="minor"/>
      </rPr>
      <t>)</t>
    </r>
  </si>
  <si>
    <t>= max 7% of Total Direct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</si>
</sst>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30" x14ac:knownFonts="1">
    <font>
      <sz val="11"/>
      <color theme="1"/>
      <name val="Calibri"/>
      <family val="2"/>
      <scheme val="minor"/>
    </font>
    <font>
      <sz val="12"/>
      <color theme="1"/>
      <name val="Arial"/>
      <family val="2"/>
    </font>
    <font>
      <b/>
      <sz val="12"/>
      <color theme="1"/>
      <name val="Arial"/>
      <family val="2"/>
    </font>
    <font>
      <i/>
      <sz val="10"/>
      <color theme="1"/>
      <name val="Arial"/>
      <family val="2"/>
    </font>
    <font>
      <b/>
      <sz val="11"/>
      <color theme="1"/>
      <name val="Calibri"/>
      <family val="2"/>
      <scheme val="minor"/>
    </font>
    <font>
      <sz val="12"/>
      <color rgb="FFFF0000"/>
      <name val="Arial"/>
      <family val="2"/>
    </font>
    <font>
      <sz val="12"/>
      <name val="Arial"/>
      <family val="2"/>
    </font>
    <font>
      <sz val="10"/>
      <color theme="1"/>
      <name val="Calibri"/>
      <family val="2"/>
      <scheme val="minor"/>
    </font>
    <font>
      <b/>
      <i/>
      <sz val="11"/>
      <color theme="1"/>
      <name val="Calibri"/>
      <family val="2"/>
      <scheme val="minor"/>
    </font>
    <font>
      <b/>
      <sz val="10"/>
      <color theme="1"/>
      <name val="Calibri"/>
      <family val="2"/>
      <scheme val="minor"/>
    </font>
    <font>
      <b/>
      <u/>
      <sz val="10"/>
      <color theme="1"/>
      <name val="Calibri"/>
      <family val="2"/>
      <scheme val="minor"/>
    </font>
    <font>
      <b/>
      <sz val="12"/>
      <color theme="1"/>
      <name val="Calibri"/>
      <family val="2"/>
      <scheme val="minor"/>
    </font>
    <font>
      <sz val="12"/>
      <color theme="1"/>
      <name val="Calibri"/>
      <family val="2"/>
      <scheme val="minor"/>
    </font>
    <font>
      <sz val="11"/>
      <name val="Arial"/>
      <family val="2"/>
    </font>
    <font>
      <sz val="11"/>
      <color theme="1"/>
      <name val="Calibri"/>
      <family val="2"/>
    </font>
    <font>
      <i/>
      <sz val="10"/>
      <color theme="1"/>
      <name val="Calibri"/>
      <family val="2"/>
      <scheme val="minor"/>
    </font>
    <font>
      <b/>
      <i/>
      <sz val="10"/>
      <color theme="1"/>
      <name val="Calibri"/>
      <family val="2"/>
    </font>
    <font>
      <sz val="8"/>
      <color theme="1"/>
      <name val="Arial"/>
      <family val="2"/>
    </font>
    <font>
      <b/>
      <i/>
      <sz val="10"/>
      <color rgb="FFFF0000"/>
      <name val="Calibri"/>
      <family val="2"/>
    </font>
    <font>
      <b/>
      <sz val="14"/>
      <color theme="1"/>
      <name val="Calibri"/>
      <family val="2"/>
    </font>
    <font>
      <b/>
      <sz val="12"/>
      <color theme="1"/>
      <name val="Times New Roman"/>
      <family val="1"/>
    </font>
    <font>
      <sz val="11"/>
      <color theme="1"/>
      <name val="Times New Roman"/>
      <family val="1"/>
    </font>
    <font>
      <b/>
      <sz val="10"/>
      <color theme="1"/>
      <name val="Arial"/>
      <family val="2"/>
    </font>
    <font>
      <sz val="10"/>
      <color theme="1"/>
      <name val="Arial"/>
      <family val="2"/>
    </font>
    <font>
      <sz val="10"/>
      <color rgb="FF1E1E1E"/>
      <name val="Calibri"/>
      <family val="2"/>
      <scheme val="minor"/>
    </font>
    <font>
      <b/>
      <i/>
      <sz val="10"/>
      <color rgb="FFFF0000"/>
      <name val="Calibri"/>
      <family val="2"/>
      <scheme val="minor"/>
    </font>
    <font>
      <i/>
      <sz val="10"/>
      <color rgb="FFFF0000"/>
      <name val="Calibri"/>
      <family val="2"/>
      <scheme val="minor"/>
    </font>
    <font>
      <b/>
      <sz val="8"/>
      <color theme="1"/>
      <name val="Calibri"/>
      <family val="2"/>
      <scheme val="minor"/>
    </font>
    <font>
      <b/>
      <sz val="14"/>
      <name val="Arial"/>
      <family val="2"/>
    </font>
    <font>
      <sz val="14"/>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theme="0"/>
      </patternFill>
    </fill>
    <fill>
      <patternFill patternType="solid">
        <fgColor rgb="FFFF00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2" tint="-0.249977111117893"/>
        <bgColor indexed="64"/>
      </patternFill>
    </fill>
    <fill>
      <patternFill patternType="solid">
        <fgColor theme="2"/>
        <bgColor indexed="64"/>
      </patternFill>
    </fill>
  </fills>
  <borders count="5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4">
    <xf numFmtId="0" fontId="0" fillId="0" borderId="0" xfId="0"/>
    <xf numFmtId="9" fontId="7" fillId="8" borderId="17" xfId="0" applyNumberFormat="1" applyFont="1" applyFill="1" applyBorder="1" applyAlignment="1" applyProtection="1">
      <alignment horizontal="center" vertical="center" wrapText="1"/>
    </xf>
    <xf numFmtId="9" fontId="7" fillId="8" borderId="18" xfId="0" applyNumberFormat="1" applyFont="1" applyFill="1" applyBorder="1" applyAlignment="1" applyProtection="1">
      <alignment horizontal="center" vertical="center" wrapText="1"/>
    </xf>
    <xf numFmtId="4" fontId="1" fillId="10" borderId="15" xfId="0" applyNumberFormat="1" applyFont="1" applyFill="1" applyBorder="1" applyAlignment="1" applyProtection="1">
      <alignment horizontal="right" vertical="center"/>
      <protection locked="0"/>
    </xf>
    <xf numFmtId="4" fontId="1" fillId="10" borderId="14" xfId="0" applyNumberFormat="1" applyFont="1" applyFill="1" applyBorder="1" applyAlignment="1" applyProtection="1">
      <alignment horizontal="right" vertical="center"/>
      <protection locked="0"/>
    </xf>
    <xf numFmtId="4" fontId="1" fillId="10" borderId="16" xfId="0" applyNumberFormat="1" applyFont="1" applyFill="1" applyBorder="1" applyAlignment="1" applyProtection="1">
      <alignment horizontal="right" vertical="center"/>
      <protection locked="0"/>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Alignment="1" applyProtection="1">
      <alignment horizontal="left" vertical="center"/>
    </xf>
    <xf numFmtId="164" fontId="2" fillId="7" borderId="18" xfId="0" applyNumberFormat="1" applyFont="1" applyFill="1" applyBorder="1" applyAlignment="1" applyProtection="1">
      <alignment horizontal="center" vertical="center" wrapText="1"/>
    </xf>
    <xf numFmtId="164" fontId="2" fillId="7" borderId="9"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4" fontId="1" fillId="4" borderId="41" xfId="0" applyNumberFormat="1" applyFont="1" applyFill="1" applyBorder="1" applyAlignment="1" applyProtection="1">
      <alignment horizontal="right" vertical="center"/>
    </xf>
    <xf numFmtId="4" fontId="1" fillId="4" borderId="14" xfId="0" applyNumberFormat="1" applyFont="1" applyFill="1" applyBorder="1" applyAlignment="1" applyProtection="1">
      <alignment horizontal="right" vertical="center"/>
    </xf>
    <xf numFmtId="0" fontId="2" fillId="4" borderId="8" xfId="0" applyFont="1" applyFill="1" applyBorder="1" applyAlignment="1" applyProtection="1">
      <alignment horizontal="left" vertical="center"/>
    </xf>
    <xf numFmtId="0" fontId="2" fillId="4" borderId="10" xfId="0" applyFont="1" applyFill="1" applyBorder="1" applyAlignment="1" applyProtection="1">
      <alignment vertical="center"/>
    </xf>
    <xf numFmtId="0" fontId="2" fillId="4" borderId="13" xfId="0" applyFont="1" applyFill="1" applyBorder="1" applyAlignment="1" applyProtection="1">
      <alignment vertical="center"/>
    </xf>
    <xf numFmtId="4" fontId="2" fillId="4" borderId="18"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164" fontId="1" fillId="0" borderId="0" xfId="0" applyNumberFormat="1" applyFont="1" applyFill="1" applyBorder="1" applyAlignment="1" applyProtection="1">
      <alignment horizontal="right" vertical="center"/>
    </xf>
    <xf numFmtId="4" fontId="1" fillId="4" borderId="15" xfId="0" applyNumberFormat="1" applyFont="1" applyFill="1" applyBorder="1" applyAlignment="1" applyProtection="1">
      <alignment horizontal="right" vertical="center"/>
    </xf>
    <xf numFmtId="4" fontId="1" fillId="4" borderId="16" xfId="0" applyNumberFormat="1" applyFont="1" applyFill="1" applyBorder="1" applyAlignment="1" applyProtection="1">
      <alignment horizontal="right" vertical="center"/>
    </xf>
    <xf numFmtId="0" fontId="1" fillId="0" borderId="0" xfId="0" applyFont="1" applyBorder="1" applyAlignment="1" applyProtection="1">
      <alignment horizontal="left" vertical="center"/>
    </xf>
    <xf numFmtId="4" fontId="2" fillId="0" borderId="0" xfId="0" applyNumberFormat="1" applyFont="1" applyBorder="1" applyAlignment="1" applyProtection="1">
      <alignment horizontal="right" vertical="center"/>
    </xf>
    <xf numFmtId="164" fontId="2" fillId="5" borderId="18" xfId="0" applyNumberFormat="1" applyFont="1" applyFill="1" applyBorder="1" applyAlignment="1" applyProtection="1">
      <alignment horizontal="right" vertical="center"/>
    </xf>
    <xf numFmtId="0" fontId="1" fillId="0" borderId="0" xfId="0" applyFont="1" applyFill="1" applyAlignment="1" applyProtection="1">
      <alignment vertical="center"/>
    </xf>
    <xf numFmtId="10" fontId="1" fillId="0" borderId="7"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xf>
    <xf numFmtId="0" fontId="9" fillId="0" borderId="0" xfId="0" applyFont="1" applyProtection="1"/>
    <xf numFmtId="0" fontId="9" fillId="0" borderId="0" xfId="0" applyNumberFormat="1" applyFont="1" applyAlignment="1" applyProtection="1">
      <alignment horizontal="left"/>
    </xf>
    <xf numFmtId="164" fontId="2" fillId="4" borderId="18" xfId="0" applyNumberFormat="1" applyFont="1" applyFill="1" applyBorder="1" applyAlignment="1" applyProtection="1">
      <alignment horizontal="center" vertical="center" wrapText="1"/>
    </xf>
    <xf numFmtId="164" fontId="2" fillId="4" borderId="9" xfId="0" applyNumberFormat="1" applyFont="1" applyFill="1" applyBorder="1" applyAlignment="1" applyProtection="1">
      <alignment horizontal="center" vertical="center" wrapText="1"/>
    </xf>
    <xf numFmtId="0" fontId="2" fillId="9" borderId="18" xfId="0" applyFont="1" applyFill="1" applyBorder="1" applyAlignment="1" applyProtection="1">
      <alignment horizontal="center" vertical="center" wrapText="1"/>
    </xf>
    <xf numFmtId="0" fontId="2" fillId="12" borderId="13"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1" fillId="4" borderId="38" xfId="0" applyFont="1" applyFill="1" applyBorder="1" applyAlignment="1" applyProtection="1">
      <alignment horizontal="right" vertical="center"/>
    </xf>
    <xf numFmtId="0" fontId="1" fillId="4" borderId="30" xfId="0" applyFont="1" applyFill="1" applyBorder="1" applyAlignment="1" applyProtection="1">
      <alignment horizontal="right" vertical="center"/>
    </xf>
    <xf numFmtId="4" fontId="2" fillId="4" borderId="12" xfId="0" applyNumberFormat="1" applyFont="1" applyFill="1" applyBorder="1" applyAlignment="1" applyProtection="1">
      <alignment horizontal="right" vertical="center"/>
    </xf>
    <xf numFmtId="4" fontId="2" fillId="4" borderId="10" xfId="0" applyNumberFormat="1" applyFont="1" applyFill="1" applyBorder="1" applyAlignment="1" applyProtection="1">
      <alignment horizontal="right" vertical="center"/>
    </xf>
    <xf numFmtId="4" fontId="1" fillId="4" borderId="43" xfId="0" applyNumberFormat="1" applyFont="1" applyFill="1" applyBorder="1" applyAlignment="1" applyProtection="1">
      <alignment horizontal="right" vertical="center"/>
    </xf>
    <xf numFmtId="164" fontId="2" fillId="5" borderId="12" xfId="0" applyNumberFormat="1" applyFont="1" applyFill="1" applyBorder="1" applyAlignment="1" applyProtection="1">
      <alignment horizontal="right" vertical="center"/>
    </xf>
    <xf numFmtId="164" fontId="2" fillId="5" borderId="10" xfId="0" applyNumberFormat="1" applyFont="1" applyFill="1" applyBorder="1" applyAlignment="1" applyProtection="1">
      <alignment horizontal="right" vertical="center"/>
    </xf>
    <xf numFmtId="0" fontId="20" fillId="0" borderId="0" xfId="0" applyFont="1" applyFill="1" applyBorder="1" applyAlignment="1" applyProtection="1"/>
    <xf numFmtId="0" fontId="21" fillId="0" borderId="0" xfId="0" applyFont="1" applyFill="1" applyProtection="1"/>
    <xf numFmtId="4" fontId="21" fillId="0" borderId="0" xfId="0" applyNumberFormat="1" applyFont="1" applyFill="1" applyProtection="1"/>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xf>
    <xf numFmtId="0" fontId="0" fillId="7" borderId="0" xfId="0" applyFill="1" applyProtection="1"/>
    <xf numFmtId="0" fontId="0" fillId="0" borderId="0" xfId="0" applyProtection="1"/>
    <xf numFmtId="0" fontId="0" fillId="7" borderId="31" xfId="0" applyFill="1" applyBorder="1" applyProtection="1"/>
    <xf numFmtId="0" fontId="0" fillId="7" borderId="0" xfId="0" applyFill="1" applyBorder="1" applyProtection="1"/>
    <xf numFmtId="0" fontId="0" fillId="7" borderId="32" xfId="0" applyFill="1" applyBorder="1" applyProtection="1"/>
    <xf numFmtId="0" fontId="7" fillId="7" borderId="0" xfId="0" applyFont="1" applyFill="1" applyBorder="1" applyProtection="1"/>
    <xf numFmtId="0" fontId="8" fillId="9" borderId="28" xfId="0" applyFont="1" applyFill="1" applyBorder="1" applyAlignment="1" applyProtection="1">
      <alignment horizontal="center" vertical="center"/>
    </xf>
    <xf numFmtId="0" fontId="0" fillId="7" borderId="33" xfId="0" applyFill="1" applyBorder="1" applyProtection="1"/>
    <xf numFmtId="0" fontId="0" fillId="7" borderId="34" xfId="0" applyFill="1" applyBorder="1" applyProtection="1"/>
    <xf numFmtId="0" fontId="0" fillId="7" borderId="35" xfId="0" applyFill="1" applyBorder="1" applyProtection="1"/>
    <xf numFmtId="49" fontId="9" fillId="0" borderId="0" xfId="0" applyNumberFormat="1" applyFont="1" applyProtection="1"/>
    <xf numFmtId="0" fontId="9" fillId="4" borderId="15" xfId="0" applyFont="1" applyFill="1" applyBorder="1" applyProtection="1"/>
    <xf numFmtId="0" fontId="9" fillId="4" borderId="16" xfId="0" applyFont="1" applyFill="1" applyBorder="1" applyProtection="1"/>
    <xf numFmtId="0" fontId="9" fillId="4" borderId="40" xfId="0" applyFont="1" applyFill="1" applyBorder="1" applyProtection="1"/>
    <xf numFmtId="0" fontId="19" fillId="0" borderId="0" xfId="0" applyFont="1" applyAlignment="1" applyProtection="1">
      <alignment horizontal="center" vertical="center" wrapText="1"/>
    </xf>
    <xf numFmtId="0" fontId="0" fillId="0" borderId="0" xfId="0" applyFont="1" applyAlignment="1" applyProtection="1"/>
    <xf numFmtId="0" fontId="14" fillId="0" borderId="0" xfId="0" applyFont="1" applyAlignment="1" applyProtection="1">
      <alignment vertical="center" wrapText="1"/>
    </xf>
    <xf numFmtId="0" fontId="18" fillId="0" borderId="0" xfId="0" applyFont="1" applyBorder="1" applyAlignment="1" applyProtection="1">
      <alignment horizontal="left" vertical="center" wrapText="1"/>
    </xf>
    <xf numFmtId="0" fontId="13" fillId="0" borderId="0" xfId="0" applyFont="1" applyBorder="1" applyAlignment="1" applyProtection="1">
      <alignment horizontal="left"/>
    </xf>
    <xf numFmtId="0" fontId="9" fillId="0" borderId="0" xfId="0" applyFont="1" applyAlignment="1" applyProtection="1">
      <alignment vertical="center"/>
    </xf>
    <xf numFmtId="0" fontId="9" fillId="0" borderId="0" xfId="0" applyFont="1" applyAlignment="1" applyProtection="1">
      <alignment horizontal="center" vertical="center" wrapText="1"/>
    </xf>
    <xf numFmtId="0" fontId="7" fillId="7" borderId="28"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0" xfId="0" applyFont="1" applyBorder="1" applyProtection="1"/>
    <xf numFmtId="0" fontId="7" fillId="0" borderId="0" xfId="0" applyFont="1" applyProtection="1"/>
    <xf numFmtId="10" fontId="14" fillId="0" borderId="0" xfId="0" applyNumberFormat="1" applyFont="1" applyAlignment="1" applyProtection="1">
      <alignment vertical="center" wrapText="1"/>
    </xf>
    <xf numFmtId="0" fontId="22" fillId="9" borderId="12" xfId="0" applyFont="1" applyFill="1" applyBorder="1" applyAlignment="1" applyProtection="1">
      <alignment horizontal="center" vertical="center" wrapText="1"/>
    </xf>
    <xf numFmtId="0" fontId="22" fillId="12" borderId="18" xfId="0" applyFont="1" applyFill="1" applyBorder="1" applyAlignment="1" applyProtection="1">
      <alignment horizontal="center" vertical="center" wrapText="1"/>
    </xf>
    <xf numFmtId="0" fontId="22" fillId="11" borderId="17" xfId="0" applyFont="1" applyFill="1" applyBorder="1" applyAlignment="1" applyProtection="1">
      <alignment horizontal="center" vertical="center" wrapText="1"/>
    </xf>
    <xf numFmtId="0" fontId="18"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NumberFormat="1" applyFont="1" applyAlignment="1" applyProtection="1">
      <alignment horizontal="left" vertical="center"/>
    </xf>
    <xf numFmtId="0" fontId="18" fillId="0" borderId="0" xfId="0" applyFont="1" applyAlignment="1" applyProtection="1">
      <alignment horizontal="left" vertical="center" wrapText="1"/>
    </xf>
    <xf numFmtId="0" fontId="0" fillId="0" borderId="0" xfId="0" applyFont="1" applyAlignment="1" applyProtection="1">
      <alignment horizontal="left"/>
    </xf>
    <xf numFmtId="0" fontId="9" fillId="10" borderId="28"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center" vertical="center" wrapText="1"/>
    </xf>
    <xf numFmtId="0" fontId="9" fillId="10" borderId="28" xfId="0" applyFont="1" applyFill="1" applyBorder="1" applyAlignment="1" applyProtection="1">
      <alignment horizontal="left"/>
      <protection locked="0"/>
    </xf>
    <xf numFmtId="0" fontId="9" fillId="10" borderId="28" xfId="0" applyFont="1" applyFill="1" applyBorder="1" applyAlignment="1" applyProtection="1">
      <alignment horizontal="left" vertical="center"/>
      <protection locked="0"/>
    </xf>
    <xf numFmtId="0" fontId="9" fillId="0" borderId="41" xfId="0" applyFont="1" applyBorder="1" applyAlignment="1" applyProtection="1">
      <alignment horizontal="center" vertical="center" wrapText="1"/>
    </xf>
    <xf numFmtId="0" fontId="7" fillId="7" borderId="28" xfId="0" applyFont="1" applyFill="1" applyBorder="1" applyAlignment="1" applyProtection="1">
      <alignment horizontal="right" vertical="center" wrapText="1"/>
    </xf>
    <xf numFmtId="0" fontId="9" fillId="10" borderId="28" xfId="0" applyFont="1" applyFill="1" applyBorder="1" applyAlignment="1" applyProtection="1">
      <alignment horizontal="left" vertical="center"/>
      <protection locked="0"/>
    </xf>
    <xf numFmtId="0" fontId="9" fillId="10" borderId="28" xfId="0" applyFont="1" applyFill="1" applyBorder="1" applyAlignment="1" applyProtection="1">
      <alignment horizontal="left" vertical="center" wrapText="1"/>
      <protection locked="0"/>
    </xf>
    <xf numFmtId="0" fontId="22" fillId="9" borderId="41" xfId="0" applyFont="1" applyFill="1" applyBorder="1" applyAlignment="1" applyProtection="1">
      <alignment horizontal="center" vertical="center" wrapText="1"/>
    </xf>
    <xf numFmtId="0" fontId="22" fillId="12" borderId="20" xfId="0" applyFont="1" applyFill="1" applyBorder="1" applyAlignment="1" applyProtection="1">
      <alignment horizontal="center" vertical="center" wrapText="1"/>
    </xf>
    <xf numFmtId="0" fontId="22" fillId="11" borderId="46" xfId="0" applyFont="1" applyFill="1" applyBorder="1" applyAlignment="1" applyProtection="1">
      <alignment horizontal="center" vertical="center" wrapText="1"/>
    </xf>
    <xf numFmtId="0" fontId="0" fillId="4" borderId="1" xfId="0" applyFill="1" applyBorder="1" applyProtection="1"/>
    <xf numFmtId="0" fontId="0" fillId="4" borderId="3" xfId="0" applyFill="1" applyBorder="1" applyProtection="1"/>
    <xf numFmtId="0" fontId="0" fillId="4" borderId="16" xfId="0" applyFill="1" applyBorder="1" applyProtection="1"/>
    <xf numFmtId="0" fontId="9" fillId="0" borderId="22" xfId="0" applyFont="1" applyBorder="1" applyAlignment="1" applyProtection="1">
      <alignment horizontal="center" vertical="center" wrapText="1"/>
    </xf>
    <xf numFmtId="0" fontId="9" fillId="0" borderId="22" xfId="0" applyFont="1" applyBorder="1" applyProtection="1"/>
    <xf numFmtId="0" fontId="22" fillId="9" borderId="19" xfId="0" applyFont="1" applyFill="1" applyBorder="1" applyAlignment="1" applyProtection="1">
      <alignment horizontal="center" vertical="center" wrapText="1"/>
    </xf>
    <xf numFmtId="0" fontId="22" fillId="12" borderId="41" xfId="0" applyFont="1" applyFill="1" applyBorder="1" applyAlignment="1" applyProtection="1">
      <alignment horizontal="center" vertical="center" wrapText="1"/>
    </xf>
    <xf numFmtId="0" fontId="22" fillId="11" borderId="21" xfId="0" applyFont="1" applyFill="1" applyBorder="1" applyAlignment="1" applyProtection="1">
      <alignment horizontal="center" vertical="center" wrapText="1"/>
    </xf>
    <xf numFmtId="0" fontId="0" fillId="4" borderId="40" xfId="0" applyFill="1" applyBorder="1" applyProtection="1"/>
    <xf numFmtId="0" fontId="0" fillId="4" borderId="14" xfId="0" applyFill="1" applyBorder="1" applyProtection="1"/>
    <xf numFmtId="0" fontId="9" fillId="13" borderId="18" xfId="0" applyFont="1" applyFill="1" applyBorder="1" applyProtection="1"/>
    <xf numFmtId="0" fontId="9" fillId="0" borderId="42"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6" xfId="0" applyFont="1" applyBorder="1" applyAlignment="1" applyProtection="1">
      <alignment horizontal="left"/>
    </xf>
    <xf numFmtId="0" fontId="9" fillId="0" borderId="40"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0" xfId="0" applyFont="1" applyAlignment="1" applyProtection="1">
      <alignment horizontal="left"/>
    </xf>
    <xf numFmtId="0" fontId="9" fillId="4" borderId="18" xfId="0" applyFont="1" applyFill="1" applyBorder="1" applyAlignment="1" applyProtection="1">
      <alignment horizontal="center" vertical="center" wrapText="1"/>
    </xf>
    <xf numFmtId="0" fontId="9" fillId="4" borderId="18" xfId="0" applyFont="1" applyFill="1" applyBorder="1" applyAlignment="1" applyProtection="1">
      <alignment horizontal="left" vertical="center" wrapText="1"/>
    </xf>
    <xf numFmtId="0" fontId="9" fillId="0" borderId="18" xfId="0" quotePrefix="1" applyFont="1" applyBorder="1" applyAlignment="1" applyProtection="1">
      <alignment horizontal="left" vertical="center" wrapText="1"/>
    </xf>
    <xf numFmtId="0" fontId="0" fillId="0" borderId="16" xfId="0" applyBorder="1" applyAlignment="1" applyProtection="1">
      <alignment horizontal="left"/>
    </xf>
    <xf numFmtId="0" fontId="0" fillId="0" borderId="14" xfId="0" applyBorder="1" applyAlignment="1" applyProtection="1">
      <alignment horizontal="left"/>
    </xf>
    <xf numFmtId="0" fontId="0" fillId="0" borderId="25" xfId="0" applyBorder="1" applyAlignment="1" applyProtection="1">
      <alignment horizontal="left"/>
    </xf>
    <xf numFmtId="0" fontId="0" fillId="0" borderId="27" xfId="0" applyBorder="1" applyAlignment="1" applyProtection="1">
      <alignment horizontal="left"/>
    </xf>
    <xf numFmtId="0" fontId="0" fillId="0" borderId="48" xfId="0" applyBorder="1" applyAlignment="1" applyProtection="1">
      <alignment horizontal="left"/>
    </xf>
    <xf numFmtId="0" fontId="0" fillId="0" borderId="26" xfId="0" applyBorder="1" applyAlignment="1" applyProtection="1">
      <alignment horizontal="left"/>
    </xf>
    <xf numFmtId="0" fontId="0" fillId="7" borderId="25" xfId="0" applyFill="1" applyBorder="1" applyAlignment="1" applyProtection="1">
      <alignment horizontal="left"/>
    </xf>
    <xf numFmtId="0" fontId="0" fillId="7" borderId="27" xfId="0" applyFill="1" applyBorder="1" applyAlignment="1" applyProtection="1">
      <alignment horizontal="left"/>
    </xf>
    <xf numFmtId="0" fontId="0" fillId="7" borderId="26" xfId="0" applyFill="1" applyBorder="1" applyAlignment="1" applyProtection="1">
      <alignment horizontal="left"/>
    </xf>
    <xf numFmtId="0" fontId="9" fillId="0" borderId="25"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27" xfId="0" applyFont="1" applyBorder="1" applyAlignment="1" applyProtection="1">
      <alignment horizontal="left"/>
    </xf>
    <xf numFmtId="0" fontId="9" fillId="0" borderId="26" xfId="0" applyFont="1" applyBorder="1" applyAlignment="1" applyProtection="1">
      <alignment horizontal="left" vertical="center" wrapText="1"/>
    </xf>
    <xf numFmtId="0" fontId="0" fillId="0" borderId="0" xfId="0" applyAlignment="1" applyProtection="1">
      <protection locked="0"/>
    </xf>
    <xf numFmtId="2" fontId="24" fillId="0" borderId="28" xfId="0" applyNumberFormat="1" applyFont="1" applyBorder="1" applyAlignment="1" applyProtection="1">
      <alignment horizontal="right"/>
    </xf>
    <xf numFmtId="2" fontId="9" fillId="7" borderId="28" xfId="0" applyNumberFormat="1" applyFont="1" applyFill="1" applyBorder="1" applyAlignment="1" applyProtection="1">
      <alignment horizontal="right" vertical="center" wrapText="1"/>
    </xf>
    <xf numFmtId="2" fontId="9" fillId="5" borderId="28" xfId="0" applyNumberFormat="1" applyFont="1" applyFill="1" applyBorder="1" applyProtection="1"/>
    <xf numFmtId="2" fontId="9" fillId="4" borderId="28" xfId="0" applyNumberFormat="1" applyFont="1" applyFill="1" applyBorder="1" applyAlignment="1" applyProtection="1">
      <alignment horizontal="right" vertical="center" wrapText="1"/>
    </xf>
    <xf numFmtId="2" fontId="9" fillId="4" borderId="15" xfId="0" applyNumberFormat="1" applyFont="1" applyFill="1" applyBorder="1" applyProtection="1"/>
    <xf numFmtId="2" fontId="9" fillId="4" borderId="16" xfId="0" applyNumberFormat="1" applyFont="1" applyFill="1" applyBorder="1" applyProtection="1"/>
    <xf numFmtId="2" fontId="9" fillId="4" borderId="40" xfId="0" applyNumberFormat="1" applyFont="1" applyFill="1" applyBorder="1" applyProtection="1"/>
    <xf numFmtId="2" fontId="9" fillId="5" borderId="18" xfId="0" applyNumberFormat="1" applyFont="1" applyFill="1" applyBorder="1" applyProtection="1"/>
    <xf numFmtId="2" fontId="0" fillId="4" borderId="1" xfId="0" applyNumberFormat="1" applyFill="1" applyBorder="1" applyProtection="1"/>
    <xf numFmtId="2" fontId="0" fillId="0" borderId="3" xfId="0" applyNumberFormat="1" applyBorder="1" applyProtection="1"/>
    <xf numFmtId="2" fontId="0" fillId="0" borderId="16" xfId="0" applyNumberFormat="1" applyBorder="1" applyProtection="1"/>
    <xf numFmtId="2" fontId="0" fillId="0" borderId="5" xfId="0" applyNumberFormat="1" applyBorder="1" applyProtection="1"/>
    <xf numFmtId="2" fontId="0" fillId="0" borderId="44" xfId="0" applyNumberFormat="1" applyBorder="1" applyProtection="1"/>
    <xf numFmtId="2" fontId="0" fillId="0" borderId="40" xfId="0" applyNumberFormat="1" applyBorder="1" applyProtection="1"/>
    <xf numFmtId="2" fontId="0" fillId="4" borderId="3" xfId="0" applyNumberFormat="1" applyFill="1" applyBorder="1" applyProtection="1"/>
    <xf numFmtId="2" fontId="0" fillId="4" borderId="16" xfId="0" applyNumberFormat="1" applyFill="1" applyBorder="1" applyProtection="1"/>
    <xf numFmtId="2" fontId="9" fillId="0" borderId="0" xfId="0" applyNumberFormat="1" applyFont="1" applyProtection="1"/>
    <xf numFmtId="2" fontId="9" fillId="10" borderId="28" xfId="0" applyNumberFormat="1" applyFont="1" applyFill="1" applyBorder="1" applyAlignment="1" applyProtection="1">
      <alignment horizontal="left" vertical="center" wrapText="1"/>
      <protection locked="0"/>
    </xf>
    <xf numFmtId="2" fontId="9" fillId="4" borderId="28" xfId="0" applyNumberFormat="1" applyFont="1" applyFill="1" applyBorder="1" applyProtection="1"/>
    <xf numFmtId="0" fontId="9" fillId="4" borderId="15" xfId="0" applyNumberFormat="1" applyFont="1" applyFill="1" applyBorder="1" applyProtection="1"/>
    <xf numFmtId="0" fontId="9" fillId="4" borderId="16" xfId="0" applyNumberFormat="1" applyFont="1" applyFill="1" applyBorder="1" applyProtection="1"/>
    <xf numFmtId="0" fontId="9" fillId="4" borderId="40" xfId="0" applyNumberFormat="1" applyFont="1" applyFill="1" applyBorder="1" applyProtection="1"/>
    <xf numFmtId="0" fontId="9" fillId="13" borderId="18" xfId="0" applyNumberFormat="1" applyFont="1" applyFill="1" applyBorder="1" applyProtection="1"/>
    <xf numFmtId="2" fontId="7" fillId="0" borderId="47" xfId="0" applyNumberFormat="1" applyFont="1" applyBorder="1" applyAlignment="1" applyProtection="1">
      <alignment horizontal="right" vertical="center" wrapText="1"/>
    </xf>
    <xf numFmtId="2" fontId="7" fillId="0" borderId="42" xfId="0" applyNumberFormat="1" applyFont="1" applyBorder="1" applyAlignment="1" applyProtection="1">
      <alignment horizontal="right" vertical="center" wrapText="1"/>
    </xf>
    <xf numFmtId="2" fontId="7" fillId="4" borderId="34" xfId="0" applyNumberFormat="1" applyFont="1" applyFill="1" applyBorder="1" applyAlignment="1" applyProtection="1">
      <alignment horizontal="right" vertical="center" wrapText="1"/>
    </xf>
    <xf numFmtId="2" fontId="7" fillId="0" borderId="3" xfId="0" applyNumberFormat="1" applyFont="1" applyBorder="1" applyAlignment="1" applyProtection="1">
      <alignment horizontal="right" vertical="center" wrapText="1"/>
    </xf>
    <xf numFmtId="2" fontId="7" fillId="0" borderId="16" xfId="0" applyNumberFormat="1" applyFont="1" applyBorder="1" applyAlignment="1" applyProtection="1">
      <alignment horizontal="right" vertical="center" wrapText="1"/>
    </xf>
    <xf numFmtId="2" fontId="7" fillId="0" borderId="3" xfId="0" applyNumberFormat="1" applyFont="1" applyBorder="1" applyAlignment="1" applyProtection="1">
      <alignment horizontal="right"/>
    </xf>
    <xf numFmtId="2" fontId="7" fillId="0" borderId="16" xfId="0" applyNumberFormat="1" applyFont="1" applyBorder="1" applyAlignment="1" applyProtection="1">
      <alignment horizontal="right"/>
    </xf>
    <xf numFmtId="2" fontId="7" fillId="0" borderId="44" xfId="0" applyNumberFormat="1" applyFont="1" applyBorder="1" applyAlignment="1" applyProtection="1">
      <alignment horizontal="right" vertical="center" wrapText="1"/>
    </xf>
    <xf numFmtId="2" fontId="7" fillId="0" borderId="40" xfId="0" applyNumberFormat="1" applyFont="1" applyBorder="1" applyAlignment="1" applyProtection="1">
      <alignment horizontal="right" vertical="center" wrapText="1"/>
    </xf>
    <xf numFmtId="2" fontId="9" fillId="4" borderId="12" xfId="0" applyNumberFormat="1" applyFont="1" applyFill="1" applyBorder="1" applyAlignment="1" applyProtection="1">
      <alignment horizontal="right" vertical="center" wrapText="1"/>
    </xf>
    <xf numFmtId="2" fontId="9" fillId="4" borderId="18" xfId="0" applyNumberFormat="1" applyFont="1" applyFill="1" applyBorder="1" applyAlignment="1" applyProtection="1">
      <alignment horizontal="right" vertical="center" wrapText="1"/>
    </xf>
    <xf numFmtId="2" fontId="9" fillId="4" borderId="17" xfId="0" applyNumberFormat="1" applyFont="1" applyFill="1" applyBorder="1" applyAlignment="1" applyProtection="1">
      <alignment horizontal="right" vertical="center" wrapText="1"/>
    </xf>
    <xf numFmtId="2" fontId="22" fillId="9" borderId="41" xfId="0" applyNumberFormat="1" applyFont="1" applyFill="1" applyBorder="1" applyAlignment="1" applyProtection="1">
      <alignment horizontal="center" vertical="center" wrapText="1"/>
    </xf>
    <xf numFmtId="2" fontId="22" fillId="12" borderId="19" xfId="0" applyNumberFormat="1" applyFont="1" applyFill="1" applyBorder="1" applyAlignment="1" applyProtection="1">
      <alignment horizontal="center" vertical="center" wrapText="1"/>
    </xf>
    <xf numFmtId="2" fontId="22" fillId="11" borderId="41" xfId="0" applyNumberFormat="1" applyFont="1" applyFill="1" applyBorder="1" applyAlignment="1" applyProtection="1">
      <alignment horizontal="center" vertical="center" wrapText="1"/>
    </xf>
    <xf numFmtId="2" fontId="7" fillId="0" borderId="1" xfId="0" applyNumberFormat="1" applyFont="1" applyBorder="1" applyAlignment="1" applyProtection="1">
      <alignment horizontal="right" vertical="center" wrapText="1"/>
    </xf>
    <xf numFmtId="2" fontId="7" fillId="0" borderId="15" xfId="0" applyNumberFormat="1" applyFont="1" applyBorder="1" applyAlignment="1" applyProtection="1">
      <alignment horizontal="right" vertical="center" wrapText="1"/>
    </xf>
    <xf numFmtId="2" fontId="7" fillId="4" borderId="15" xfId="0" applyNumberFormat="1" applyFont="1" applyFill="1" applyBorder="1" applyAlignment="1" applyProtection="1">
      <alignment horizontal="right" vertical="center" wrapText="1"/>
    </xf>
    <xf numFmtId="2" fontId="7" fillId="4" borderId="16" xfId="0" applyNumberFormat="1" applyFont="1" applyFill="1" applyBorder="1" applyAlignment="1" applyProtection="1">
      <alignment horizontal="right" vertical="center" wrapText="1"/>
    </xf>
    <xf numFmtId="2" fontId="7" fillId="0" borderId="6" xfId="0" applyNumberFormat="1" applyFont="1" applyBorder="1" applyAlignment="1" applyProtection="1">
      <alignment horizontal="right" vertical="center" wrapText="1"/>
    </xf>
    <xf numFmtId="2" fontId="7" fillId="0" borderId="14" xfId="0" applyNumberFormat="1" applyFont="1" applyBorder="1" applyAlignment="1" applyProtection="1">
      <alignment horizontal="right" vertical="center" wrapText="1"/>
    </xf>
    <xf numFmtId="2" fontId="7" fillId="4" borderId="14" xfId="0" applyNumberFormat="1" applyFont="1" applyFill="1" applyBorder="1" applyAlignment="1" applyProtection="1">
      <alignment horizontal="right" vertical="center" wrapText="1"/>
    </xf>
    <xf numFmtId="2" fontId="7" fillId="0" borderId="1" xfId="0" applyNumberFormat="1" applyFont="1" applyBorder="1" applyAlignment="1" applyProtection="1">
      <alignment horizontal="center" vertical="center" wrapText="1"/>
    </xf>
    <xf numFmtId="2" fontId="7" fillId="0" borderId="15" xfId="0" applyNumberFormat="1" applyFont="1" applyBorder="1" applyAlignment="1" applyProtection="1">
      <alignment horizontal="center" vertical="center" wrapText="1"/>
    </xf>
    <xf numFmtId="2" fontId="7" fillId="0" borderId="3" xfId="0" applyNumberFormat="1" applyFont="1" applyBorder="1" applyAlignment="1" applyProtection="1">
      <alignment horizontal="center" vertical="center" wrapText="1"/>
    </xf>
    <xf numFmtId="2" fontId="7" fillId="0" borderId="16" xfId="0" applyNumberFormat="1" applyFont="1" applyBorder="1" applyAlignment="1" applyProtection="1">
      <alignment horizontal="center" vertical="center" wrapText="1"/>
    </xf>
    <xf numFmtId="2" fontId="7" fillId="0" borderId="3" xfId="0" applyNumberFormat="1" applyFont="1" applyBorder="1" applyProtection="1"/>
    <xf numFmtId="2" fontId="7" fillId="0" borderId="16" xfId="0" applyNumberFormat="1" applyFont="1" applyBorder="1" applyProtection="1"/>
    <xf numFmtId="2" fontId="7" fillId="0" borderId="6" xfId="0" applyNumberFormat="1" applyFont="1" applyBorder="1" applyAlignment="1" applyProtection="1">
      <alignment horizontal="center" vertical="center" wrapText="1"/>
    </xf>
    <xf numFmtId="2" fontId="7" fillId="0" borderId="14" xfId="0" applyNumberFormat="1" applyFont="1" applyBorder="1" applyAlignment="1" applyProtection="1">
      <alignment horizontal="center" vertical="center" wrapText="1"/>
    </xf>
    <xf numFmtId="2" fontId="22" fillId="9" borderId="19" xfId="0" applyNumberFormat="1" applyFont="1" applyFill="1" applyBorder="1" applyAlignment="1" applyProtection="1">
      <alignment horizontal="center" vertical="center" wrapText="1"/>
    </xf>
    <xf numFmtId="2" fontId="22" fillId="12" borderId="41" xfId="0" applyNumberFormat="1" applyFont="1" applyFill="1" applyBorder="1" applyAlignment="1" applyProtection="1">
      <alignment horizontal="center" vertical="center" wrapText="1"/>
    </xf>
    <xf numFmtId="2" fontId="22" fillId="11" borderId="21" xfId="0" applyNumberFormat="1" applyFont="1" applyFill="1" applyBorder="1" applyAlignment="1" applyProtection="1">
      <alignment horizontal="center" vertical="center" wrapText="1"/>
    </xf>
    <xf numFmtId="2" fontId="9" fillId="10" borderId="28" xfId="0" applyNumberFormat="1" applyFont="1" applyFill="1" applyBorder="1" applyAlignment="1" applyProtection="1">
      <alignment horizontal="right" vertical="center" wrapText="1"/>
      <protection locked="0"/>
    </xf>
    <xf numFmtId="2" fontId="0" fillId="4" borderId="28" xfId="0" applyNumberFormat="1" applyFill="1" applyBorder="1" applyAlignment="1" applyProtection="1"/>
    <xf numFmtId="2" fontId="0" fillId="0" borderId="27" xfId="0" applyNumberFormat="1" applyBorder="1" applyProtection="1"/>
    <xf numFmtId="2" fontId="0" fillId="4" borderId="44" xfId="0" applyNumberFormat="1" applyFill="1" applyBorder="1" applyProtection="1"/>
    <xf numFmtId="2" fontId="0" fillId="4" borderId="48" xfId="0" applyNumberFormat="1" applyFill="1" applyBorder="1" applyProtection="1"/>
    <xf numFmtId="2" fontId="0" fillId="4" borderId="27" xfId="0" applyNumberFormat="1" applyFill="1" applyBorder="1" applyProtection="1"/>
    <xf numFmtId="2" fontId="9" fillId="4" borderId="28" xfId="0" applyNumberFormat="1" applyFont="1" applyFill="1" applyBorder="1" applyAlignment="1" applyProtection="1">
      <alignment horizontal="center" vertical="center" wrapText="1"/>
    </xf>
    <xf numFmtId="2" fontId="0" fillId="0" borderId="6" xfId="0" applyNumberFormat="1" applyBorder="1" applyProtection="1"/>
    <xf numFmtId="2" fontId="0" fillId="0" borderId="14" xfId="0" applyNumberFormat="1" applyBorder="1" applyProtection="1"/>
    <xf numFmtId="2" fontId="0" fillId="0" borderId="1" xfId="0" applyNumberFormat="1" applyBorder="1" applyProtection="1"/>
    <xf numFmtId="2" fontId="0" fillId="0" borderId="15" xfId="0" applyNumberFormat="1" applyBorder="1" applyProtection="1"/>
    <xf numFmtId="2" fontId="0" fillId="0" borderId="25" xfId="0" applyNumberFormat="1" applyBorder="1" applyProtection="1"/>
    <xf numFmtId="2" fontId="0" fillId="0" borderId="48" xfId="0" applyNumberFormat="1" applyBorder="1" applyProtection="1"/>
    <xf numFmtId="2" fontId="0" fillId="0" borderId="26" xfId="0" applyNumberFormat="1" applyBorder="1" applyProtection="1"/>
    <xf numFmtId="2" fontId="0" fillId="4" borderId="23" xfId="0" applyNumberFormat="1" applyFill="1" applyBorder="1" applyProtection="1"/>
    <xf numFmtId="2" fontId="0" fillId="4" borderId="43" xfId="0" applyNumberFormat="1" applyFill="1" applyBorder="1" applyProtection="1"/>
    <xf numFmtId="2" fontId="9" fillId="0" borderId="18" xfId="0" applyNumberFormat="1" applyFont="1" applyBorder="1" applyAlignment="1" applyProtection="1">
      <alignment horizontal="right" vertical="center" wrapText="1"/>
    </xf>
    <xf numFmtId="2" fontId="9" fillId="0" borderId="47" xfId="0" applyNumberFormat="1" applyFont="1" applyBorder="1" applyAlignment="1" applyProtection="1">
      <alignment horizontal="right" vertical="center" wrapText="1"/>
    </xf>
    <xf numFmtId="2" fontId="9" fillId="0" borderId="42" xfId="0" applyNumberFormat="1" applyFont="1" applyBorder="1" applyAlignment="1" applyProtection="1">
      <alignment horizontal="right" vertical="center" wrapText="1"/>
    </xf>
    <xf numFmtId="2" fontId="9" fillId="0" borderId="34" xfId="0" applyNumberFormat="1" applyFont="1" applyBorder="1" applyAlignment="1" applyProtection="1">
      <alignment horizontal="right" vertical="center" wrapText="1"/>
    </xf>
    <xf numFmtId="2" fontId="9" fillId="0" borderId="3" xfId="0" applyNumberFormat="1" applyFont="1" applyBorder="1" applyAlignment="1" applyProtection="1">
      <alignment horizontal="right" vertical="center" wrapText="1"/>
    </xf>
    <xf numFmtId="2" fontId="9" fillId="0" borderId="16" xfId="0" applyNumberFormat="1" applyFont="1" applyBorder="1" applyAlignment="1" applyProtection="1">
      <alignment horizontal="right" vertical="center" wrapText="1"/>
    </xf>
    <xf numFmtId="2" fontId="9" fillId="0" borderId="5" xfId="0" applyNumberFormat="1" applyFont="1" applyBorder="1" applyAlignment="1" applyProtection="1">
      <alignment horizontal="right" vertical="center" wrapText="1"/>
    </xf>
    <xf numFmtId="2" fontId="9" fillId="0" borderId="44" xfId="0" applyNumberFormat="1" applyFont="1" applyBorder="1" applyAlignment="1" applyProtection="1">
      <alignment horizontal="right" vertical="center" wrapText="1"/>
    </xf>
    <xf numFmtId="2" fontId="9" fillId="0" borderId="40" xfId="0" applyNumberFormat="1" applyFont="1" applyBorder="1" applyAlignment="1" applyProtection="1">
      <alignment horizontal="right" vertical="center" wrapText="1"/>
    </xf>
    <xf numFmtId="2" fontId="9" fillId="0" borderId="45" xfId="0" applyNumberFormat="1" applyFont="1" applyBorder="1" applyAlignment="1" applyProtection="1">
      <alignment horizontal="right" vertical="center" wrapText="1"/>
    </xf>
    <xf numFmtId="2" fontId="1" fillId="4" borderId="36" xfId="0" applyNumberFormat="1" applyFont="1" applyFill="1" applyBorder="1" applyAlignment="1" applyProtection="1">
      <alignment horizontal="right" vertical="center"/>
    </xf>
    <xf numFmtId="2" fontId="1" fillId="4" borderId="39" xfId="0" applyNumberFormat="1" applyFont="1" applyFill="1" applyBorder="1" applyAlignment="1" applyProtection="1">
      <alignment horizontal="right" vertical="center"/>
    </xf>
    <xf numFmtId="2" fontId="1" fillId="4" borderId="41" xfId="0" applyNumberFormat="1" applyFont="1" applyFill="1" applyBorder="1" applyAlignment="1" applyProtection="1">
      <alignment horizontal="right" vertical="center"/>
    </xf>
    <xf numFmtId="2" fontId="1" fillId="4" borderId="38" xfId="0" applyNumberFormat="1" applyFont="1" applyFill="1" applyBorder="1" applyAlignment="1" applyProtection="1">
      <alignment horizontal="right" vertical="center"/>
    </xf>
    <xf numFmtId="2" fontId="1" fillId="4" borderId="30" xfId="0" applyNumberFormat="1" applyFont="1" applyFill="1" applyBorder="1" applyAlignment="1" applyProtection="1">
      <alignment horizontal="right" vertical="center"/>
    </xf>
    <xf numFmtId="2" fontId="1" fillId="4" borderId="14" xfId="0" applyNumberFormat="1" applyFont="1" applyFill="1" applyBorder="1" applyAlignment="1" applyProtection="1">
      <alignment horizontal="right" vertical="center"/>
    </xf>
    <xf numFmtId="2" fontId="1" fillId="4" borderId="36" xfId="0" applyNumberFormat="1" applyFont="1" applyFill="1" applyBorder="1" applyAlignment="1" applyProtection="1">
      <alignment vertical="center"/>
    </xf>
    <xf numFmtId="2" fontId="1" fillId="4" borderId="39" xfId="0" applyNumberFormat="1" applyFont="1" applyFill="1" applyBorder="1" applyAlignment="1" applyProtection="1">
      <alignment vertical="center"/>
    </xf>
    <xf numFmtId="2" fontId="1" fillId="4" borderId="37" xfId="0" applyNumberFormat="1" applyFont="1" applyFill="1" applyBorder="1" applyAlignment="1" applyProtection="1">
      <alignment vertical="center"/>
    </xf>
    <xf numFmtId="2" fontId="1" fillId="4" borderId="29" xfId="0" applyNumberFormat="1" applyFont="1" applyFill="1" applyBorder="1" applyAlignment="1" applyProtection="1">
      <alignment vertical="center"/>
    </xf>
    <xf numFmtId="2" fontId="1" fillId="4" borderId="16" xfId="0" applyNumberFormat="1" applyFont="1" applyFill="1" applyBorder="1" applyAlignment="1" applyProtection="1">
      <alignment horizontal="right" vertical="center"/>
    </xf>
    <xf numFmtId="2" fontId="2" fillId="4" borderId="12" xfId="0" applyNumberFormat="1" applyFont="1" applyFill="1" applyBorder="1" applyAlignment="1" applyProtection="1">
      <alignment horizontal="right" vertical="center"/>
    </xf>
    <xf numFmtId="2" fontId="2" fillId="4" borderId="10" xfId="0" applyNumberFormat="1" applyFont="1" applyFill="1" applyBorder="1" applyAlignment="1" applyProtection="1">
      <alignment horizontal="right" vertical="center"/>
    </xf>
    <xf numFmtId="2" fontId="2" fillId="4" borderId="18" xfId="0" applyNumberFormat="1" applyFont="1" applyFill="1" applyBorder="1" applyAlignment="1" applyProtection="1">
      <alignment horizontal="right" vertical="center"/>
    </xf>
    <xf numFmtId="0" fontId="7" fillId="7" borderId="31" xfId="0" applyFont="1" applyFill="1" applyBorder="1" applyProtection="1"/>
    <xf numFmtId="0" fontId="9" fillId="7" borderId="31" xfId="0" applyFont="1" applyFill="1" applyBorder="1" applyAlignment="1" applyProtection="1">
      <protection locked="0"/>
    </xf>
    <xf numFmtId="0" fontId="1" fillId="0" borderId="22"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4" fontId="1" fillId="4" borderId="49" xfId="0" applyNumberFormat="1" applyFont="1" applyFill="1" applyBorder="1" applyAlignment="1" applyProtection="1">
      <alignment horizontal="right" vertical="center"/>
    </xf>
    <xf numFmtId="0" fontId="1" fillId="0" borderId="3"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4" fontId="1" fillId="10" borderId="49" xfId="0" applyNumberFormat="1" applyFont="1" applyFill="1" applyBorder="1" applyAlignment="1" applyProtection="1">
      <alignment horizontal="right" vertical="center"/>
      <protection locked="0"/>
    </xf>
    <xf numFmtId="2" fontId="9" fillId="10" borderId="28" xfId="0" applyNumberFormat="1" applyFont="1" applyFill="1" applyBorder="1" applyAlignment="1" applyProtection="1">
      <alignment horizontal="left" vertical="center" wrapText="1"/>
      <protection locked="0"/>
    </xf>
    <xf numFmtId="0" fontId="12" fillId="0" borderId="0" xfId="0" applyFont="1" applyBorder="1" applyAlignment="1" applyProtection="1">
      <alignment vertical="center"/>
    </xf>
    <xf numFmtId="0" fontId="9" fillId="4" borderId="50" xfId="0" applyFont="1" applyFill="1" applyBorder="1" applyAlignment="1" applyProtection="1">
      <alignment horizontal="center" vertical="center" wrapText="1"/>
    </xf>
    <xf numFmtId="2" fontId="9" fillId="5" borderId="28" xfId="0" applyNumberFormat="1" applyFont="1" applyFill="1" applyBorder="1" applyAlignment="1" applyProtection="1">
      <alignment vertical="center"/>
    </xf>
    <xf numFmtId="0" fontId="9" fillId="0" borderId="0" xfId="0" applyFont="1" applyBorder="1" applyAlignment="1" applyProtection="1">
      <alignment vertical="center"/>
    </xf>
    <xf numFmtId="2" fontId="9" fillId="10" borderId="28" xfId="0" applyNumberFormat="1" applyFont="1" applyFill="1" applyBorder="1" applyAlignment="1" applyProtection="1">
      <alignment horizontal="right" vertical="center"/>
      <protection locked="0"/>
    </xf>
    <xf numFmtId="2" fontId="9" fillId="4" borderId="12" xfId="0" applyNumberFormat="1" applyFont="1" applyFill="1" applyBorder="1" applyAlignment="1" applyProtection="1">
      <alignment vertical="center"/>
    </xf>
    <xf numFmtId="2" fontId="9" fillId="4" borderId="18" xfId="0" applyNumberFormat="1" applyFont="1" applyFill="1" applyBorder="1" applyAlignment="1" applyProtection="1">
      <alignment vertical="center"/>
    </xf>
    <xf numFmtId="2" fontId="9" fillId="5" borderId="12" xfId="0" applyNumberFormat="1" applyFont="1" applyFill="1" applyBorder="1" applyAlignment="1" applyProtection="1">
      <alignment horizontal="right" vertical="center"/>
    </xf>
    <xf numFmtId="2" fontId="9" fillId="5" borderId="18" xfId="0" applyNumberFormat="1" applyFont="1" applyFill="1" applyBorder="1" applyAlignment="1" applyProtection="1">
      <alignment horizontal="right" vertical="center"/>
    </xf>
    <xf numFmtId="2" fontId="9" fillId="5" borderId="17" xfId="0" applyNumberFormat="1" applyFont="1" applyFill="1" applyBorder="1" applyAlignment="1" applyProtection="1">
      <alignment horizontal="right" vertical="center"/>
    </xf>
    <xf numFmtId="2" fontId="9" fillId="0" borderId="3" xfId="0" applyNumberFormat="1" applyFont="1" applyBorder="1" applyAlignment="1" applyProtection="1">
      <alignment horizontal="right" vertical="center"/>
    </xf>
    <xf numFmtId="2" fontId="9" fillId="0" borderId="16" xfId="0" applyNumberFormat="1" applyFont="1" applyBorder="1" applyAlignment="1" applyProtection="1">
      <alignment horizontal="right" vertical="center"/>
    </xf>
    <xf numFmtId="2" fontId="0" fillId="5" borderId="23" xfId="0" applyNumberFormat="1" applyFill="1" applyBorder="1" applyAlignment="1" applyProtection="1">
      <alignment vertical="center"/>
    </xf>
    <xf numFmtId="2" fontId="0" fillId="5" borderId="18" xfId="0" applyNumberFormat="1" applyFill="1" applyBorder="1" applyAlignment="1" applyProtection="1">
      <alignment vertical="center"/>
    </xf>
    <xf numFmtId="2" fontId="0" fillId="4" borderId="28" xfId="0" applyNumberFormat="1" applyFill="1" applyBorder="1" applyAlignment="1" applyProtection="1">
      <alignment vertical="center"/>
    </xf>
    <xf numFmtId="2" fontId="9" fillId="4" borderId="28" xfId="0" applyNumberFormat="1" applyFont="1" applyFill="1" applyBorder="1" applyAlignment="1" applyProtection="1">
      <alignment vertical="center"/>
    </xf>
    <xf numFmtId="2" fontId="0" fillId="4" borderId="23" xfId="0" applyNumberFormat="1" applyFill="1" applyBorder="1" applyAlignment="1" applyProtection="1">
      <alignment vertical="center"/>
    </xf>
    <xf numFmtId="2" fontId="0" fillId="4" borderId="43" xfId="0" applyNumberFormat="1" applyFill="1" applyBorder="1" applyAlignment="1" applyProtection="1">
      <alignment vertical="center"/>
    </xf>
    <xf numFmtId="2" fontId="0" fillId="5" borderId="28" xfId="0" applyNumberFormat="1" applyFill="1" applyBorder="1" applyAlignment="1" applyProtection="1">
      <alignment vertical="center"/>
    </xf>
    <xf numFmtId="2" fontId="0" fillId="5" borderId="12" xfId="0" applyNumberFormat="1" applyFill="1" applyBorder="1" applyAlignment="1" applyProtection="1">
      <alignment vertical="center"/>
    </xf>
    <xf numFmtId="2" fontId="9" fillId="5" borderId="12" xfId="0" applyNumberFormat="1" applyFont="1" applyFill="1" applyBorder="1" applyAlignment="1" applyProtection="1">
      <alignment vertical="center"/>
    </xf>
    <xf numFmtId="2" fontId="9" fillId="5" borderId="18" xfId="0" applyNumberFormat="1" applyFont="1" applyFill="1" applyBorder="1" applyAlignment="1" applyProtection="1">
      <alignment vertical="center"/>
    </xf>
    <xf numFmtId="2" fontId="9" fillId="5" borderId="17" xfId="0" applyNumberFormat="1" applyFont="1" applyFill="1" applyBorder="1" applyAlignment="1" applyProtection="1">
      <alignment vertical="center"/>
    </xf>
    <xf numFmtId="2" fontId="0" fillId="4" borderId="44" xfId="0" applyNumberFormat="1" applyFill="1" applyBorder="1" applyAlignment="1" applyProtection="1">
      <alignment vertical="center"/>
    </xf>
    <xf numFmtId="2" fontId="0" fillId="4" borderId="40" xfId="0" applyNumberFormat="1" applyFill="1" applyBorder="1" applyAlignment="1" applyProtection="1">
      <alignment vertical="center"/>
    </xf>
    <xf numFmtId="2" fontId="0" fillId="4" borderId="48" xfId="0" applyNumberFormat="1" applyFill="1" applyBorder="1" applyAlignment="1" applyProtection="1">
      <alignment vertical="center"/>
    </xf>
    <xf numFmtId="2" fontId="9" fillId="5" borderId="23" xfId="0" applyNumberFormat="1" applyFont="1" applyFill="1" applyBorder="1" applyAlignment="1" applyProtection="1">
      <alignment vertical="center"/>
    </xf>
    <xf numFmtId="2" fontId="9" fillId="4" borderId="23" xfId="0" applyNumberFormat="1" applyFont="1" applyFill="1" applyBorder="1" applyAlignment="1" applyProtection="1">
      <alignment vertical="center"/>
    </xf>
    <xf numFmtId="2" fontId="0" fillId="4" borderId="28" xfId="0" applyNumberFormat="1" applyFill="1" applyBorder="1" applyAlignment="1" applyProtection="1">
      <alignment horizontal="right" vertical="center" wrapText="1"/>
    </xf>
    <xf numFmtId="2" fontId="9" fillId="0" borderId="0" xfId="0" applyNumberFormat="1" applyFont="1" applyAlignment="1" applyProtection="1">
      <alignment horizontal="center" vertical="center" wrapText="1"/>
    </xf>
    <xf numFmtId="2" fontId="7" fillId="7" borderId="28" xfId="0" applyNumberFormat="1" applyFont="1" applyFill="1" applyBorder="1" applyAlignment="1" applyProtection="1">
      <alignment horizontal="right" vertical="center" wrapText="1"/>
    </xf>
    <xf numFmtId="2" fontId="9" fillId="10" borderId="28" xfId="0" applyNumberFormat="1" applyFont="1" applyFill="1" applyBorder="1" applyAlignment="1" applyProtection="1">
      <alignment horizontal="left" vertical="center"/>
      <protection locked="0"/>
    </xf>
    <xf numFmtId="2" fontId="0" fillId="4" borderId="1" xfId="0" applyNumberFormat="1" applyFill="1" applyBorder="1" applyAlignment="1" applyProtection="1">
      <alignment vertical="center"/>
    </xf>
    <xf numFmtId="2" fontId="0" fillId="4" borderId="15" xfId="0" applyNumberFormat="1" applyFill="1" applyBorder="1" applyAlignment="1" applyProtection="1">
      <alignment horizontal="left" vertical="center"/>
    </xf>
    <xf numFmtId="2" fontId="24" fillId="0" borderId="28" xfId="0" applyNumberFormat="1" applyFont="1" applyBorder="1" applyAlignment="1" applyProtection="1">
      <alignment horizontal="right" vertical="center"/>
    </xf>
    <xf numFmtId="2" fontId="0" fillId="0" borderId="3" xfId="0" applyNumberFormat="1" applyBorder="1" applyAlignment="1" applyProtection="1">
      <alignment vertical="center"/>
    </xf>
    <xf numFmtId="2" fontId="0" fillId="0" borderId="16" xfId="0" applyNumberFormat="1" applyBorder="1" applyAlignment="1" applyProtection="1">
      <alignment vertical="center"/>
    </xf>
    <xf numFmtId="2" fontId="0" fillId="0" borderId="5" xfId="0" applyNumberFormat="1" applyBorder="1" applyAlignment="1" applyProtection="1">
      <alignment vertical="center"/>
    </xf>
    <xf numFmtId="2" fontId="0" fillId="0" borderId="16" xfId="0" applyNumberFormat="1" applyBorder="1" applyAlignment="1" applyProtection="1">
      <alignment horizontal="left" vertical="center"/>
    </xf>
    <xf numFmtId="2" fontId="9" fillId="0" borderId="0" xfId="0" applyNumberFormat="1" applyFont="1" applyAlignment="1" applyProtection="1">
      <alignment vertical="center"/>
    </xf>
    <xf numFmtId="2" fontId="0" fillId="0" borderId="44" xfId="0" applyNumberFormat="1" applyBorder="1" applyAlignment="1" applyProtection="1">
      <alignment vertical="center"/>
    </xf>
    <xf numFmtId="2" fontId="0" fillId="0" borderId="40" xfId="0" applyNumberFormat="1" applyBorder="1" applyAlignment="1" applyProtection="1">
      <alignment vertical="center"/>
    </xf>
    <xf numFmtId="2" fontId="0" fillId="4" borderId="3" xfId="0" applyNumberFormat="1" applyFill="1" applyBorder="1" applyAlignment="1" applyProtection="1">
      <alignment vertical="center"/>
    </xf>
    <xf numFmtId="2" fontId="0" fillId="4" borderId="16" xfId="0" applyNumberFormat="1" applyFill="1" applyBorder="1" applyAlignment="1" applyProtection="1">
      <alignment vertical="center"/>
    </xf>
    <xf numFmtId="2" fontId="0" fillId="4" borderId="16" xfId="0" applyNumberFormat="1" applyFill="1" applyBorder="1" applyAlignment="1" applyProtection="1">
      <alignment horizontal="left" vertical="center"/>
    </xf>
    <xf numFmtId="2" fontId="0" fillId="0" borderId="14" xfId="0" applyNumberFormat="1" applyBorder="1" applyAlignment="1" applyProtection="1">
      <alignment horizontal="left" vertical="center"/>
    </xf>
    <xf numFmtId="2" fontId="0" fillId="0" borderId="0" xfId="0" applyNumberFormat="1" applyAlignment="1" applyProtection="1">
      <alignment vertical="center"/>
    </xf>
    <xf numFmtId="4" fontId="1" fillId="10" borderId="40" xfId="0" applyNumberFormat="1" applyFont="1" applyFill="1" applyBorder="1" applyAlignment="1" applyProtection="1">
      <alignment horizontal="right" vertical="center"/>
      <protection locked="0"/>
    </xf>
    <xf numFmtId="4" fontId="1" fillId="4" borderId="40" xfId="0" applyNumberFormat="1" applyFont="1" applyFill="1" applyBorder="1" applyAlignment="1" applyProtection="1">
      <alignment horizontal="right" vertical="center"/>
    </xf>
    <xf numFmtId="0" fontId="2" fillId="0" borderId="0" xfId="0" applyFont="1" applyAlignment="1" applyProtection="1">
      <alignment horizontal="center" vertical="center"/>
    </xf>
    <xf numFmtId="0" fontId="28" fillId="0" borderId="0" xfId="0" applyFont="1" applyFill="1" applyBorder="1" applyAlignment="1">
      <alignment horizontal="left" vertical="center"/>
    </xf>
    <xf numFmtId="4" fontId="28" fillId="0" borderId="0" xfId="0" applyNumberFormat="1" applyFont="1" applyBorder="1" applyAlignment="1">
      <alignment horizontal="right" vertical="center"/>
    </xf>
    <xf numFmtId="4" fontId="29" fillId="0" borderId="51" xfId="0" applyNumberFormat="1" applyFont="1" applyBorder="1" applyAlignment="1">
      <alignment horizontal="right" vertical="center"/>
    </xf>
    <xf numFmtId="4" fontId="29" fillId="0" borderId="54" xfId="0" applyNumberFormat="1" applyFont="1" applyBorder="1" applyAlignment="1">
      <alignment horizontal="right" vertical="center"/>
    </xf>
    <xf numFmtId="4" fontId="28" fillId="4" borderId="9" xfId="0" applyNumberFormat="1" applyFont="1" applyFill="1" applyBorder="1" applyAlignment="1">
      <alignment horizontal="right" vertical="center"/>
    </xf>
    <xf numFmtId="0" fontId="9" fillId="4" borderId="28" xfId="0" applyFont="1" applyFill="1" applyBorder="1" applyAlignment="1" applyProtection="1">
      <alignment horizontal="center" vertical="center" wrapText="1"/>
    </xf>
    <xf numFmtId="0" fontId="9" fillId="10" borderId="28" xfId="0" applyFont="1" applyFill="1" applyBorder="1" applyAlignment="1" applyProtection="1">
      <alignment horizontal="left" vertical="center"/>
      <protection locked="0"/>
    </xf>
    <xf numFmtId="0" fontId="9" fillId="10" borderId="28" xfId="0" applyFont="1" applyFill="1" applyBorder="1" applyAlignment="1" applyProtection="1">
      <alignment horizontal="left"/>
      <protection locked="0"/>
    </xf>
    <xf numFmtId="2" fontId="9" fillId="10" borderId="28" xfId="0" applyNumberFormat="1" applyFont="1" applyFill="1" applyBorder="1" applyAlignment="1" applyProtection="1">
      <alignment vertical="center"/>
      <protection locked="0"/>
    </xf>
    <xf numFmtId="0" fontId="9" fillId="0" borderId="0" xfId="0" applyFont="1" applyProtection="1">
      <protection hidden="1"/>
    </xf>
    <xf numFmtId="0" fontId="4" fillId="5" borderId="29"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0" fillId="3" borderId="29" xfId="0" applyFill="1" applyBorder="1" applyAlignment="1" applyProtection="1">
      <protection locked="0"/>
    </xf>
    <xf numFmtId="0" fontId="0" fillId="0" borderId="4" xfId="0" applyBorder="1" applyAlignment="1" applyProtection="1">
      <protection locked="0"/>
    </xf>
    <xf numFmtId="0" fontId="27" fillId="7" borderId="45" xfId="0" applyFont="1" applyFill="1" applyBorder="1" applyAlignment="1" applyProtection="1">
      <alignment wrapText="1"/>
    </xf>
    <xf numFmtId="0" fontId="0" fillId="0" borderId="45" xfId="0" applyBorder="1" applyAlignment="1">
      <alignment wrapText="1"/>
    </xf>
    <xf numFmtId="0" fontId="2" fillId="0" borderId="0" xfId="0" applyFont="1" applyAlignment="1" applyProtection="1">
      <alignment horizontal="center" vertical="center"/>
    </xf>
    <xf numFmtId="0" fontId="2" fillId="4" borderId="12" xfId="0" applyFont="1" applyFill="1" applyBorder="1" applyAlignment="1" applyProtection="1">
      <alignment horizontal="left" vertical="center"/>
    </xf>
    <xf numFmtId="0" fontId="2" fillId="4" borderId="13" xfId="0" applyFont="1" applyFill="1" applyBorder="1" applyAlignment="1" applyProtection="1">
      <alignment horizontal="left" vertical="center"/>
    </xf>
    <xf numFmtId="0" fontId="2" fillId="4" borderId="11"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5"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2" fillId="6" borderId="12" xfId="0" applyFont="1" applyFill="1" applyBorder="1" applyAlignment="1" applyProtection="1">
      <alignment horizontal="left" vertical="center"/>
    </xf>
    <xf numFmtId="0" fontId="2" fillId="6" borderId="13" xfId="0" applyFont="1" applyFill="1" applyBorder="1" applyAlignment="1" applyProtection="1">
      <alignment horizontal="left" vertical="center"/>
    </xf>
    <xf numFmtId="0" fontId="0" fillId="6" borderId="13" xfId="0" applyFill="1" applyBorder="1" applyAlignment="1" applyProtection="1">
      <alignment vertical="center"/>
    </xf>
    <xf numFmtId="0" fontId="0" fillId="6" borderId="17" xfId="0" applyFill="1" applyBorder="1" applyAlignment="1" applyProtection="1">
      <alignment vertical="center"/>
    </xf>
    <xf numFmtId="0" fontId="2" fillId="5" borderId="12" xfId="0" applyFont="1" applyFill="1" applyBorder="1" applyAlignment="1" applyProtection="1">
      <alignment horizontal="left" vertical="center"/>
    </xf>
    <xf numFmtId="0" fontId="2" fillId="5" borderId="13" xfId="0" applyFont="1" applyFill="1" applyBorder="1" applyAlignment="1" applyProtection="1">
      <alignment horizontal="left" vertical="center"/>
    </xf>
    <xf numFmtId="0" fontId="2" fillId="6" borderId="12" xfId="0" applyFont="1" applyFill="1" applyBorder="1" applyAlignment="1" applyProtection="1">
      <alignment horizontal="left" vertical="center" wrapText="1"/>
    </xf>
    <xf numFmtId="0" fontId="2" fillId="6" borderId="13" xfId="0" applyFont="1" applyFill="1" applyBorder="1" applyAlignment="1" applyProtection="1">
      <alignment horizontal="left" vertical="center" wrapText="1"/>
    </xf>
    <xf numFmtId="0" fontId="0" fillId="6" borderId="13" xfId="0" applyFill="1" applyBorder="1" applyAlignment="1" applyProtection="1">
      <alignment vertical="center" wrapText="1"/>
    </xf>
    <xf numFmtId="0" fontId="0" fillId="6" borderId="17" xfId="0" applyFill="1" applyBorder="1" applyAlignment="1" applyProtection="1">
      <alignment vertical="center" wrapText="1"/>
    </xf>
    <xf numFmtId="0" fontId="1" fillId="0" borderId="3"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0" fillId="0" borderId="27" xfId="0" applyBorder="1" applyAlignment="1">
      <alignment horizontal="left" vertical="center" wrapText="1"/>
    </xf>
    <xf numFmtId="0" fontId="2" fillId="6" borderId="15" xfId="0" applyFont="1" applyFill="1" applyBorder="1" applyAlignment="1" applyProtection="1">
      <alignment horizontal="left" vertical="center"/>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0" fillId="0" borderId="27" xfId="0" applyBorder="1" applyAlignment="1" applyProtection="1">
      <alignmen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0" fillId="0" borderId="26" xfId="0" applyBorder="1" applyAlignment="1" applyProtection="1">
      <alignment vertical="center"/>
      <protection locked="0"/>
    </xf>
    <xf numFmtId="0" fontId="2" fillId="6" borderId="16"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2" borderId="1" xfId="0" applyFont="1" applyFill="1" applyBorder="1" applyAlignment="1" applyProtection="1">
      <alignment horizontal="left" vertical="center" wrapText="1" readingOrder="1"/>
      <protection locked="0"/>
    </xf>
    <xf numFmtId="0" fontId="2" fillId="2" borderId="2" xfId="0" applyFont="1" applyFill="1" applyBorder="1" applyAlignment="1" applyProtection="1">
      <alignment horizontal="left" vertical="center" wrapText="1" readingOrder="1"/>
      <protection locked="0"/>
    </xf>
    <xf numFmtId="0" fontId="0" fillId="0" borderId="25" xfId="0" applyBorder="1" applyAlignment="1" applyProtection="1">
      <alignment vertical="center" readingOrder="1"/>
      <protection locked="0"/>
    </xf>
    <xf numFmtId="0" fontId="6" fillId="2" borderId="3" xfId="0" applyFont="1" applyFill="1" applyBorder="1" applyAlignment="1" applyProtection="1">
      <alignment horizontal="left" vertical="center" wrapText="1" readingOrder="1"/>
      <protection locked="0"/>
    </xf>
    <xf numFmtId="0" fontId="6" fillId="2" borderId="5" xfId="0" applyFont="1" applyFill="1" applyBorder="1" applyAlignment="1" applyProtection="1">
      <alignment horizontal="left" vertical="center" wrapText="1" readingOrder="1"/>
      <protection locked="0"/>
    </xf>
    <xf numFmtId="0" fontId="9" fillId="4" borderId="36" xfId="0" applyFont="1" applyFill="1" applyBorder="1" applyAlignment="1" applyProtection="1"/>
    <xf numFmtId="0" fontId="9" fillId="4" borderId="39" xfId="0" applyFont="1" applyFill="1" applyBorder="1" applyAlignment="1" applyProtection="1"/>
    <xf numFmtId="0" fontId="9" fillId="4" borderId="38" xfId="0" applyFont="1" applyFill="1" applyBorder="1" applyAlignment="1" applyProtection="1"/>
    <xf numFmtId="0" fontId="9" fillId="4" borderId="30" xfId="0" applyFont="1" applyFill="1" applyBorder="1" applyAlignment="1" applyProtection="1"/>
    <xf numFmtId="0" fontId="9" fillId="5" borderId="8" xfId="0" applyFont="1" applyFill="1" applyBorder="1" applyAlignment="1" applyProtection="1"/>
    <xf numFmtId="0" fontId="9" fillId="5" borderId="10" xfId="0" applyFont="1" applyFill="1" applyBorder="1" applyAlignment="1" applyProtection="1"/>
    <xf numFmtId="0" fontId="22" fillId="11" borderId="12" xfId="0" applyFont="1" applyFill="1" applyBorder="1" applyAlignment="1" applyProtection="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pplyProtection="1"/>
    <xf numFmtId="0" fontId="0" fillId="0" borderId="20" xfId="0" applyBorder="1" applyAlignment="1" applyProtection="1"/>
    <xf numFmtId="0" fontId="0" fillId="0" borderId="21" xfId="0" applyBorder="1" applyAlignment="1" applyProtection="1"/>
    <xf numFmtId="0" fontId="9" fillId="10" borderId="28" xfId="0" applyFont="1" applyFill="1" applyBorder="1" applyAlignment="1" applyProtection="1">
      <alignment horizontal="left"/>
      <protection locked="0"/>
    </xf>
    <xf numFmtId="0" fontId="0" fillId="10" borderId="28" xfId="0" applyFill="1" applyBorder="1" applyAlignment="1" applyProtection="1">
      <alignment horizontal="left"/>
      <protection locked="0"/>
    </xf>
    <xf numFmtId="0" fontId="9" fillId="4" borderId="29" xfId="0" applyFont="1" applyFill="1" applyBorder="1" applyAlignment="1" applyProtection="1">
      <alignment horizontal="left" vertical="center"/>
    </xf>
    <xf numFmtId="0" fontId="0" fillId="0" borderId="5" xfId="0" applyBorder="1" applyAlignment="1" applyProtection="1"/>
    <xf numFmtId="0" fontId="0" fillId="0" borderId="4" xfId="0" applyBorder="1" applyAlignment="1" applyProtection="1"/>
    <xf numFmtId="0" fontId="4" fillId="4" borderId="28" xfId="0" applyFont="1" applyFill="1" applyBorder="1" applyAlignment="1" applyProtection="1">
      <alignment horizontal="left" vertical="center" wrapText="1"/>
    </xf>
    <xf numFmtId="0" fontId="0" fillId="0" borderId="28" xfId="0" applyBorder="1" applyAlignment="1" applyProtection="1">
      <alignment wrapText="1"/>
    </xf>
    <xf numFmtId="0" fontId="4" fillId="5" borderId="28" xfId="0" applyFont="1" applyFill="1" applyBorder="1" applyAlignment="1" applyProtection="1">
      <alignment horizontal="left" vertical="center"/>
    </xf>
    <xf numFmtId="0" fontId="0" fillId="5" borderId="28" xfId="0" applyFill="1" applyBorder="1" applyAlignment="1" applyProtection="1"/>
    <xf numFmtId="164" fontId="2" fillId="7" borderId="12" xfId="0" applyNumberFormat="1" applyFont="1" applyFill="1" applyBorder="1" applyAlignment="1" applyProtection="1">
      <alignment horizontal="center" vertical="center" wrapText="1"/>
    </xf>
    <xf numFmtId="0" fontId="0" fillId="0" borderId="13" xfId="0" applyBorder="1" applyAlignment="1" applyProtection="1">
      <alignment vertical="center"/>
    </xf>
    <xf numFmtId="0" fontId="0" fillId="0" borderId="17" xfId="0" applyBorder="1" applyAlignment="1" applyProtection="1">
      <alignment vertical="center"/>
    </xf>
    <xf numFmtId="0" fontId="9" fillId="4" borderId="28" xfId="0" applyFont="1" applyFill="1" applyBorder="1" applyAlignment="1" applyProtection="1">
      <alignment horizontal="left" vertical="center" wrapText="1"/>
    </xf>
    <xf numFmtId="0" fontId="0" fillId="0" borderId="28" xfId="0" applyBorder="1" applyAlignment="1" applyProtection="1">
      <alignment horizontal="left" vertical="center" wrapText="1"/>
    </xf>
    <xf numFmtId="0" fontId="0" fillId="10" borderId="29"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5" borderId="28" xfId="0" applyFont="1" applyFill="1" applyBorder="1" applyAlignment="1" applyProtection="1">
      <alignment vertical="center"/>
    </xf>
    <xf numFmtId="0" fontId="9" fillId="4" borderId="29"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9" fillId="5" borderId="29" xfId="0" applyFont="1" applyFill="1" applyBorder="1" applyAlignment="1" applyProtection="1">
      <alignment horizontal="left" vertical="center"/>
    </xf>
    <xf numFmtId="0" fontId="0" fillId="0" borderId="5" xfId="0" applyBorder="1" applyAlignment="1" applyProtection="1">
      <alignment vertical="center"/>
    </xf>
    <xf numFmtId="0" fontId="0" fillId="0" borderId="4" xfId="0" applyBorder="1" applyAlignment="1" applyProtection="1">
      <alignment vertical="center"/>
    </xf>
    <xf numFmtId="0" fontId="9" fillId="5" borderId="28" xfId="0" applyFont="1" applyFill="1" applyBorder="1" applyAlignment="1" applyProtection="1">
      <alignment horizontal="left" vertical="center"/>
    </xf>
    <xf numFmtId="0" fontId="11" fillId="4" borderId="28" xfId="0" applyFont="1" applyFill="1" applyBorder="1" applyAlignment="1" applyProtection="1">
      <alignment vertical="center"/>
    </xf>
    <xf numFmtId="0" fontId="12" fillId="0" borderId="28" xfId="0" applyFont="1" applyBorder="1" applyAlignment="1" applyProtection="1">
      <alignment vertical="center"/>
    </xf>
    <xf numFmtId="0" fontId="9" fillId="4" borderId="1" xfId="0" applyFont="1" applyFill="1" applyBorder="1" applyAlignment="1" applyProtection="1"/>
    <xf numFmtId="0" fontId="0" fillId="0" borderId="25" xfId="0" applyBorder="1" applyAlignment="1"/>
    <xf numFmtId="0" fontId="9" fillId="4" borderId="3" xfId="0" applyFont="1" applyFill="1" applyBorder="1" applyAlignment="1" applyProtection="1"/>
    <xf numFmtId="0" fontId="0" fillId="0" borderId="27" xfId="0" applyBorder="1" applyAlignment="1"/>
    <xf numFmtId="0" fontId="9" fillId="4" borderId="6" xfId="0" applyFont="1" applyFill="1" applyBorder="1" applyAlignment="1" applyProtection="1"/>
    <xf numFmtId="0" fontId="0" fillId="0" borderId="26" xfId="0" applyBorder="1" applyAlignment="1"/>
    <xf numFmtId="0" fontId="9" fillId="4" borderId="37" xfId="0" applyFont="1" applyFill="1" applyBorder="1" applyAlignment="1" applyProtection="1"/>
    <xf numFmtId="0" fontId="9" fillId="4" borderId="29" xfId="0" applyFont="1" applyFill="1" applyBorder="1" applyAlignment="1" applyProtection="1"/>
    <xf numFmtId="2" fontId="9" fillId="5" borderId="28" xfId="0" applyNumberFormat="1" applyFont="1" applyFill="1" applyBorder="1" applyAlignment="1" applyProtection="1">
      <alignment horizontal="left" vertical="center"/>
    </xf>
    <xf numFmtId="2" fontId="0" fillId="5" borderId="28" xfId="0" applyNumberFormat="1" applyFill="1" applyBorder="1" applyAlignment="1" applyProtection="1">
      <alignment vertical="center"/>
    </xf>
    <xf numFmtId="2" fontId="9" fillId="4" borderId="29" xfId="0" applyNumberFormat="1" applyFont="1" applyFill="1" applyBorder="1" applyAlignment="1" applyProtection="1">
      <alignment horizontal="left" vertical="center" wrapText="1"/>
    </xf>
    <xf numFmtId="2" fontId="0" fillId="0" borderId="5" xfId="0" applyNumberFormat="1" applyBorder="1" applyAlignment="1">
      <alignment horizontal="left" vertical="center" wrapText="1"/>
    </xf>
    <xf numFmtId="2" fontId="0" fillId="0" borderId="4" xfId="0" applyNumberFormat="1" applyBorder="1" applyAlignment="1">
      <alignment horizontal="left" vertical="center" wrapText="1"/>
    </xf>
    <xf numFmtId="2" fontId="0" fillId="4" borderId="29" xfId="0" applyNumberFormat="1" applyFill="1" applyBorder="1" applyAlignment="1" applyProtection="1">
      <alignment horizontal="right" vertical="center" wrapText="1"/>
    </xf>
    <xf numFmtId="2" fontId="0" fillId="0" borderId="4" xfId="0" applyNumberFormat="1" applyBorder="1" applyAlignment="1">
      <alignment horizontal="right" vertical="center" wrapText="1"/>
    </xf>
    <xf numFmtId="0" fontId="18" fillId="0" borderId="0" xfId="0" applyFont="1" applyAlignment="1" applyProtection="1">
      <alignment horizontal="left" vertical="center" wrapText="1"/>
    </xf>
    <xf numFmtId="0" fontId="0" fillId="0" borderId="0" xfId="0" applyFont="1" applyAlignment="1" applyProtection="1">
      <alignment horizontal="left"/>
    </xf>
    <xf numFmtId="0" fontId="9" fillId="13" borderId="12" xfId="0" applyFont="1" applyFill="1" applyBorder="1" applyAlignment="1" applyProtection="1"/>
    <xf numFmtId="0" fontId="0" fillId="0" borderId="17" xfId="0" applyBorder="1" applyAlignment="1"/>
    <xf numFmtId="0" fontId="9" fillId="10" borderId="29" xfId="0" applyFont="1"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2" fontId="9" fillId="10" borderId="28" xfId="0" applyNumberFormat="1" applyFont="1" applyFill="1" applyBorder="1" applyAlignment="1" applyProtection="1">
      <alignment horizontal="left" vertical="center" wrapText="1"/>
      <protection locked="0"/>
    </xf>
    <xf numFmtId="2" fontId="0" fillId="0" borderId="28" xfId="0" applyNumberFormat="1" applyBorder="1" applyAlignment="1" applyProtection="1">
      <alignment horizontal="left" vertical="center" wrapText="1"/>
      <protection locked="0"/>
    </xf>
    <xf numFmtId="0" fontId="4" fillId="4" borderId="28" xfId="0" applyFont="1" applyFill="1" applyBorder="1" applyAlignment="1" applyProtection="1">
      <alignment horizontal="left" vertical="center"/>
    </xf>
    <xf numFmtId="0" fontId="0" fillId="0" borderId="28" xfId="0" applyBorder="1" applyAlignment="1" applyProtection="1"/>
    <xf numFmtId="0" fontId="22" fillId="9" borderId="41" xfId="0" applyFont="1" applyFill="1" applyBorder="1" applyAlignment="1" applyProtection="1">
      <alignment horizontal="center" vertical="center" wrapText="1"/>
    </xf>
    <xf numFmtId="0" fontId="0" fillId="0" borderId="43" xfId="0" applyBorder="1" applyAlignment="1" applyProtection="1">
      <alignment horizontal="center" vertical="center" wrapText="1"/>
    </xf>
    <xf numFmtId="0" fontId="22" fillId="12" borderId="19"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4" borderId="28"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0" fillId="4" borderId="5" xfId="0" applyFill="1" applyBorder="1" applyAlignment="1" applyProtection="1"/>
    <xf numFmtId="0" fontId="0" fillId="4" borderId="4" xfId="0" applyFill="1" applyBorder="1" applyAlignment="1" applyProtection="1"/>
    <xf numFmtId="2" fontId="4" fillId="4" borderId="29" xfId="0" applyNumberFormat="1" applyFont="1" applyFill="1" applyBorder="1" applyAlignment="1" applyProtection="1">
      <alignment vertical="center"/>
    </xf>
    <xf numFmtId="2" fontId="4" fillId="4" borderId="4" xfId="0" applyNumberFormat="1" applyFont="1" applyFill="1" applyBorder="1" applyAlignment="1" applyProtection="1">
      <alignment vertical="center"/>
    </xf>
    <xf numFmtId="0" fontId="9" fillId="4" borderId="28" xfId="0" applyFont="1" applyFill="1" applyBorder="1" applyAlignment="1" applyProtection="1">
      <alignment horizontal="left" vertical="center"/>
    </xf>
    <xf numFmtId="0" fontId="0" fillId="4" borderId="28" xfId="0" applyFill="1" applyBorder="1" applyAlignment="1" applyProtection="1"/>
    <xf numFmtId="0" fontId="9" fillId="4" borderId="2" xfId="0" applyFont="1" applyFill="1" applyBorder="1" applyAlignment="1" applyProtection="1"/>
    <xf numFmtId="0" fontId="9" fillId="4" borderId="25" xfId="0" applyFont="1" applyFill="1" applyBorder="1" applyAlignment="1" applyProtection="1"/>
    <xf numFmtId="0" fontId="9" fillId="4" borderId="5" xfId="0" applyFont="1" applyFill="1" applyBorder="1" applyAlignment="1" applyProtection="1"/>
    <xf numFmtId="0" fontId="9" fillId="4" borderId="27" xfId="0" applyFont="1" applyFill="1" applyBorder="1" applyAlignment="1" applyProtection="1"/>
    <xf numFmtId="0" fontId="9" fillId="4" borderId="7" xfId="0" applyFont="1" applyFill="1" applyBorder="1" applyAlignment="1" applyProtection="1"/>
    <xf numFmtId="0" fontId="9" fillId="4" borderId="26" xfId="0" applyFont="1" applyFill="1" applyBorder="1" applyAlignment="1" applyProtection="1"/>
    <xf numFmtId="0" fontId="9" fillId="13" borderId="13" xfId="0" applyFont="1" applyFill="1" applyBorder="1" applyAlignment="1" applyProtection="1"/>
    <xf numFmtId="0" fontId="9" fillId="13" borderId="17" xfId="0" applyFont="1" applyFill="1" applyBorder="1" applyAlignment="1" applyProtection="1"/>
    <xf numFmtId="0" fontId="22" fillId="11" borderId="41" xfId="0" applyFont="1" applyFill="1" applyBorder="1" applyAlignment="1" applyProtection="1">
      <alignment horizontal="center" vertical="center" wrapText="1"/>
    </xf>
    <xf numFmtId="2" fontId="2" fillId="7" borderId="12" xfId="0" applyNumberFormat="1" applyFont="1" applyFill="1" applyBorder="1" applyAlignment="1" applyProtection="1">
      <alignment horizontal="center" vertical="center" wrapText="1"/>
    </xf>
    <xf numFmtId="2" fontId="0" fillId="0" borderId="13" xfId="0" applyNumberFormat="1" applyBorder="1" applyAlignment="1" applyProtection="1">
      <alignment vertical="center"/>
    </xf>
    <xf numFmtId="2" fontId="0" fillId="0" borderId="17" xfId="0" applyNumberFormat="1" applyBorder="1" applyAlignment="1" applyProtection="1">
      <alignment vertical="center"/>
    </xf>
    <xf numFmtId="0" fontId="0" fillId="0" borderId="49" xfId="0" applyBorder="1" applyAlignment="1" applyProtection="1"/>
    <xf numFmtId="0" fontId="9" fillId="4" borderId="28" xfId="0" applyFont="1" applyFill="1" applyBorder="1" applyAlignment="1" applyProtection="1"/>
    <xf numFmtId="0" fontId="9" fillId="4" borderId="28" xfId="0" applyFont="1" applyFill="1" applyBorder="1" applyAlignment="1" applyProtection="1">
      <alignment horizontal="center" vertical="center"/>
    </xf>
    <xf numFmtId="0" fontId="0" fillId="4" borderId="28" xfId="0" applyFill="1" applyBorder="1" applyAlignment="1" applyProtection="1">
      <alignment horizontal="center" vertical="center"/>
    </xf>
    <xf numFmtId="0" fontId="9" fillId="10" borderId="28" xfId="0" applyFont="1" applyFill="1" applyBorder="1" applyAlignment="1" applyProtection="1">
      <alignment horizontal="left" vertical="center"/>
      <protection locked="0"/>
    </xf>
    <xf numFmtId="0" fontId="0" fillId="10" borderId="28" xfId="0" applyFill="1" applyBorder="1" applyAlignment="1" applyProtection="1">
      <alignment horizontal="left" vertical="center"/>
      <protection locked="0"/>
    </xf>
    <xf numFmtId="0" fontId="0" fillId="4" borderId="3" xfId="0" applyFill="1" applyBorder="1" applyAlignment="1" applyProtection="1"/>
    <xf numFmtId="0" fontId="0" fillId="0" borderId="27" xfId="0" applyBorder="1" applyAlignment="1" applyProtection="1"/>
    <xf numFmtId="0" fontId="0" fillId="4" borderId="1" xfId="0" applyFill="1" applyBorder="1" applyAlignment="1" applyProtection="1"/>
    <xf numFmtId="0" fontId="0" fillId="0" borderId="2" xfId="0" applyBorder="1" applyAlignment="1" applyProtection="1"/>
    <xf numFmtId="0" fontId="0" fillId="0" borderId="25" xfId="0" applyBorder="1" applyAlignment="1" applyProtection="1"/>
    <xf numFmtId="0" fontId="4" fillId="5" borderId="29"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7" fillId="7" borderId="29" xfId="0" applyFont="1" applyFill="1" applyBorder="1" applyAlignment="1" applyProtection="1">
      <alignment horizontal="left" vertical="center"/>
    </xf>
    <xf numFmtId="0" fontId="7" fillId="7" borderId="5" xfId="0" applyFont="1" applyFill="1" applyBorder="1" applyAlignment="1" applyProtection="1">
      <alignment horizontal="left" vertical="center"/>
    </xf>
    <xf numFmtId="0" fontId="0" fillId="0" borderId="43" xfId="0" applyBorder="1" applyAlignment="1" applyProtection="1"/>
    <xf numFmtId="0" fontId="0" fillId="0" borderId="28" xfId="0" applyBorder="1" applyAlignment="1" applyProtection="1">
      <alignment horizontal="left" vertical="center"/>
    </xf>
    <xf numFmtId="0" fontId="4" fillId="5" borderId="28"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25" fillId="0" borderId="24" xfId="0" applyFont="1" applyBorder="1" applyAlignment="1" applyProtection="1">
      <alignment vertical="center" wrapText="1"/>
    </xf>
    <xf numFmtId="0" fontId="0" fillId="0" borderId="24" xfId="0" applyBorder="1" applyAlignment="1">
      <alignment vertical="center" wrapText="1"/>
    </xf>
    <xf numFmtId="9" fontId="7" fillId="8" borderId="12" xfId="0" applyNumberFormat="1" applyFont="1" applyFill="1" applyBorder="1" applyAlignment="1" applyProtection="1">
      <alignment horizontal="center" vertical="center" wrapText="1"/>
    </xf>
    <xf numFmtId="0" fontId="0" fillId="0" borderId="13"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1" fillId="6" borderId="19" xfId="0" applyFont="1" applyFill="1" applyBorder="1" applyAlignment="1" applyProtection="1">
      <alignment horizontal="center" vertical="center"/>
    </xf>
    <xf numFmtId="0" fontId="0" fillId="6" borderId="20" xfId="0" applyFill="1" applyBorder="1" applyAlignment="1" applyProtection="1">
      <alignment horizontal="center" vertical="center"/>
    </xf>
    <xf numFmtId="0" fontId="0" fillId="6" borderId="21" xfId="0" applyFill="1" applyBorder="1" applyAlignment="1" applyProtection="1">
      <alignment horizontal="center" vertical="center"/>
    </xf>
    <xf numFmtId="0" fontId="21" fillId="0" borderId="12" xfId="0" applyFont="1" applyFill="1" applyBorder="1" applyAlignment="1" applyProtection="1">
      <alignment horizontal="left" vertical="top" wrapText="1"/>
      <protection locked="0"/>
    </xf>
    <xf numFmtId="0" fontId="0" fillId="0" borderId="13" xfId="0" applyBorder="1" applyAlignment="1">
      <alignment horizontal="left" vertical="top"/>
    </xf>
    <xf numFmtId="0" fontId="0" fillId="0" borderId="17" xfId="0" applyBorder="1" applyAlignment="1">
      <alignment horizontal="left" vertical="top"/>
    </xf>
    <xf numFmtId="0" fontId="1" fillId="0" borderId="6"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20" fillId="0" borderId="19" xfId="0" applyFont="1" applyFill="1" applyBorder="1" applyAlignment="1" applyProtection="1">
      <alignment horizontal="left" vertical="center"/>
    </xf>
    <xf numFmtId="0" fontId="20" fillId="0" borderId="20" xfId="0" applyFont="1" applyFill="1" applyBorder="1" applyAlignment="1" applyProtection="1">
      <alignment horizontal="left" vertical="center"/>
    </xf>
    <xf numFmtId="0" fontId="20" fillId="0" borderId="21" xfId="0" applyFont="1" applyFill="1" applyBorder="1" applyAlignment="1" applyProtection="1">
      <alignment horizontal="left" vertical="center"/>
    </xf>
    <xf numFmtId="0" fontId="28" fillId="14" borderId="8" xfId="0" applyFont="1" applyFill="1" applyBorder="1" applyAlignment="1">
      <alignment horizontal="left" vertical="center"/>
    </xf>
    <xf numFmtId="0" fontId="28" fillId="14" borderId="52" xfId="0" applyFont="1" applyFill="1" applyBorder="1" applyAlignment="1">
      <alignment horizontal="left" vertical="center"/>
    </xf>
    <xf numFmtId="0" fontId="28" fillId="14" borderId="9" xfId="0" applyFont="1" applyFill="1" applyBorder="1" applyAlignment="1">
      <alignment horizontal="left" vertical="center"/>
    </xf>
    <xf numFmtId="0" fontId="28" fillId="0" borderId="47"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38" xfId="0" applyFont="1" applyFill="1" applyBorder="1" applyAlignment="1">
      <alignment horizontal="left" vertical="center"/>
    </xf>
    <xf numFmtId="0" fontId="28" fillId="0" borderId="53" xfId="0" applyFont="1" applyFill="1" applyBorder="1" applyAlignment="1">
      <alignment horizontal="left" vertical="center"/>
    </xf>
    <xf numFmtId="0" fontId="28" fillId="4" borderId="8" xfId="0" applyFont="1" applyFill="1" applyBorder="1" applyAlignment="1">
      <alignment horizontal="left" vertical="center"/>
    </xf>
    <xf numFmtId="0" fontId="28" fillId="4" borderId="52" xfId="0" applyFont="1" applyFill="1" applyBorder="1" applyAlignment="1">
      <alignment horizontal="left" vertical="center"/>
    </xf>
  </cellXfs>
  <cellStyles count="1">
    <cellStyle name="Normal" xfId="0" builtinId="0"/>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b/>
        <i val="0"/>
        <strike val="0"/>
        <color rgb="FFCC0000"/>
      </font>
      <fill>
        <patternFill>
          <bgColor rgb="FFFF9999"/>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FF9999"/>
      <color rgb="FFCC0000"/>
      <color rgb="FFF8C0C0"/>
      <color rgb="FFFAD2E2"/>
      <color rgb="FFF7A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123825</xdr:rowOff>
    </xdr:from>
    <xdr:to>
      <xdr:col>2</xdr:col>
      <xdr:colOff>1238250</xdr:colOff>
      <xdr:row>4</xdr:row>
      <xdr:rowOff>144936</xdr:rowOff>
    </xdr:to>
    <xdr:pic>
      <xdr:nvPicPr>
        <xdr:cNvPr id="5"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23825"/>
          <a:ext cx="3048000" cy="7831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UNIT%20A5\EUROPEAN%20SOLIDARITY%20CORPS\Volunteering%20Teams%20in%20High%20Priority%20Areas\d.%20EAC_03_2019\3%20SELECTION\1%20APPLICATIONS\626103\a_15997293222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OLUNTEERING TEAMS"/>
      <sheetName val="APVs"/>
      <sheetName val="COMPLEMENTARY ACTIVITIES"/>
      <sheetName val="Sheet1"/>
    </sheetNames>
    <sheetDataSet>
      <sheetData sheetId="0" refreshError="1"/>
      <sheetData sheetId="1" refreshError="1"/>
      <sheetData sheetId="2" refreshError="1"/>
      <sheetData sheetId="3" refreshError="1"/>
      <sheetData sheetId="4">
        <row r="3">
          <cell r="A3" t="str">
            <v>Austria</v>
          </cell>
          <cell r="B3">
            <v>24</v>
          </cell>
        </row>
        <row r="4">
          <cell r="A4" t="str">
            <v>Belgium</v>
          </cell>
          <cell r="B4">
            <v>27</v>
          </cell>
        </row>
        <row r="5">
          <cell r="A5" t="str">
            <v>Bulgaria</v>
          </cell>
          <cell r="B5">
            <v>18</v>
          </cell>
        </row>
        <row r="6">
          <cell r="A6" t="str">
            <v>Croatia</v>
          </cell>
          <cell r="B6">
            <v>20</v>
          </cell>
        </row>
        <row r="7">
          <cell r="A7" t="str">
            <v>Cyprus</v>
          </cell>
          <cell r="B7">
            <v>22</v>
          </cell>
        </row>
        <row r="8">
          <cell r="A8" t="str">
            <v>Czech Republic</v>
          </cell>
          <cell r="B8">
            <v>18</v>
          </cell>
        </row>
        <row r="9">
          <cell r="A9" t="str">
            <v>Denmark</v>
          </cell>
          <cell r="B9">
            <v>27</v>
          </cell>
        </row>
        <row r="10">
          <cell r="A10" t="str">
            <v>Estonia</v>
          </cell>
          <cell r="B10">
            <v>19</v>
          </cell>
        </row>
        <row r="11">
          <cell r="A11" t="str">
            <v>Finland</v>
          </cell>
          <cell r="B11">
            <v>27</v>
          </cell>
        </row>
        <row r="12">
          <cell r="A12" t="str">
            <v>Former Yugoslav Republic of Macedonia</v>
          </cell>
          <cell r="B12">
            <v>16</v>
          </cell>
        </row>
        <row r="13">
          <cell r="A13" t="str">
            <v>France</v>
          </cell>
          <cell r="B13">
            <v>21</v>
          </cell>
        </row>
        <row r="14">
          <cell r="A14" t="str">
            <v>Germany</v>
          </cell>
          <cell r="B14">
            <v>24</v>
          </cell>
        </row>
        <row r="15">
          <cell r="A15" t="str">
            <v>Greece</v>
          </cell>
          <cell r="B15">
            <v>22</v>
          </cell>
        </row>
        <row r="16">
          <cell r="A16" t="str">
            <v>Hungary</v>
          </cell>
          <cell r="B16">
            <v>18</v>
          </cell>
        </row>
        <row r="17">
          <cell r="A17" t="str">
            <v>Iceland</v>
          </cell>
          <cell r="B17">
            <v>27</v>
          </cell>
        </row>
        <row r="18">
          <cell r="A18" t="str">
            <v>Ireland</v>
          </cell>
          <cell r="B18">
            <v>27</v>
          </cell>
        </row>
        <row r="19">
          <cell r="A19" t="str">
            <v>Italy</v>
          </cell>
          <cell r="B19">
            <v>22</v>
          </cell>
        </row>
        <row r="20">
          <cell r="A20" t="str">
            <v>Latvia</v>
          </cell>
          <cell r="B20">
            <v>20</v>
          </cell>
        </row>
        <row r="21">
          <cell r="A21" t="str">
            <v>Liechtenstein</v>
          </cell>
          <cell r="B21">
            <v>25</v>
          </cell>
        </row>
        <row r="22">
          <cell r="A22" t="str">
            <v>Lithuania</v>
          </cell>
          <cell r="B22">
            <v>19</v>
          </cell>
        </row>
        <row r="23">
          <cell r="A23" t="str">
            <v>Luxembourg</v>
          </cell>
          <cell r="B23">
            <v>27</v>
          </cell>
        </row>
        <row r="24">
          <cell r="A24" t="str">
            <v>Malta</v>
          </cell>
          <cell r="B24">
            <v>23</v>
          </cell>
        </row>
        <row r="25">
          <cell r="A25" t="str">
            <v>Neighbouring partner country</v>
          </cell>
          <cell r="B25">
            <v>16</v>
          </cell>
        </row>
        <row r="26">
          <cell r="A26" t="str">
            <v>Netherlands</v>
          </cell>
          <cell r="B26">
            <v>27</v>
          </cell>
        </row>
        <row r="27">
          <cell r="A27" t="str">
            <v>Norway</v>
          </cell>
          <cell r="B27">
            <v>27</v>
          </cell>
        </row>
        <row r="28">
          <cell r="A28" t="str">
            <v>Poland</v>
          </cell>
          <cell r="B28">
            <v>19</v>
          </cell>
        </row>
        <row r="29">
          <cell r="A29" t="str">
            <v>Portugal</v>
          </cell>
          <cell r="B29">
            <v>21</v>
          </cell>
        </row>
        <row r="30">
          <cell r="A30" t="str">
            <v>Romania</v>
          </cell>
          <cell r="B30">
            <v>18</v>
          </cell>
        </row>
        <row r="31">
          <cell r="A31" t="str">
            <v>Slovakia</v>
          </cell>
          <cell r="B31">
            <v>20</v>
          </cell>
        </row>
        <row r="32">
          <cell r="A32" t="str">
            <v>Slovenia</v>
          </cell>
          <cell r="B32">
            <v>21</v>
          </cell>
        </row>
        <row r="33">
          <cell r="A33" t="str">
            <v>Spain</v>
          </cell>
          <cell r="B33">
            <v>19</v>
          </cell>
        </row>
        <row r="34">
          <cell r="A34" t="str">
            <v>Sweden</v>
          </cell>
          <cell r="B34">
            <v>27</v>
          </cell>
        </row>
        <row r="35">
          <cell r="A35" t="str">
            <v>Turkey</v>
          </cell>
          <cell r="B35">
            <v>18</v>
          </cell>
        </row>
        <row r="36">
          <cell r="A36" t="str">
            <v>United Kingdom</v>
          </cell>
          <cell r="B36">
            <v>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7:G57"/>
  <sheetViews>
    <sheetView tabSelected="1" topLeftCell="A22" zoomScale="85" zoomScaleNormal="85" workbookViewId="0">
      <selection activeCell="E20" sqref="E20"/>
    </sheetView>
  </sheetViews>
  <sheetFormatPr defaultColWidth="9.28515625" defaultRowHeight="15" x14ac:dyDescent="0.25"/>
  <cols>
    <col min="1" max="1" width="2.5703125" style="6" customWidth="1"/>
    <col min="2" max="2" width="28.42578125" style="7" customWidth="1"/>
    <col min="3" max="3" width="31.28515625" style="6" customWidth="1"/>
    <col min="4" max="4" width="11.28515625" style="6" customWidth="1"/>
    <col min="5" max="5" width="32.28515625" style="8" customWidth="1"/>
    <col min="6" max="6" width="32.28515625" style="6" customWidth="1"/>
    <col min="7" max="16384" width="9.28515625" style="6"/>
  </cols>
  <sheetData>
    <row r="7" spans="2:6" ht="18" customHeight="1" x14ac:dyDescent="0.25">
      <c r="B7" s="303" t="s">
        <v>0</v>
      </c>
      <c r="C7" s="303"/>
      <c r="D7" s="303"/>
      <c r="E7" s="303"/>
      <c r="F7" s="303"/>
    </row>
    <row r="8" spans="2:6" ht="18" customHeight="1" x14ac:dyDescent="0.25">
      <c r="B8" s="303" t="s">
        <v>19</v>
      </c>
      <c r="C8" s="303"/>
      <c r="D8" s="303"/>
      <c r="E8" s="303"/>
      <c r="F8" s="303"/>
    </row>
    <row r="9" spans="2:6" ht="15.75" x14ac:dyDescent="0.25">
      <c r="B9" s="9"/>
      <c r="C9" s="9"/>
      <c r="D9" s="9"/>
      <c r="E9" s="9"/>
    </row>
    <row r="10" spans="2:6" ht="16.5" thickBot="1" x14ac:dyDescent="0.3">
      <c r="B10" s="9"/>
      <c r="C10" s="9"/>
      <c r="D10" s="9"/>
      <c r="E10" s="9"/>
    </row>
    <row r="11" spans="2:6" ht="26.25" customHeight="1" x14ac:dyDescent="0.25">
      <c r="B11" s="330" t="s">
        <v>32</v>
      </c>
      <c r="C11" s="330"/>
      <c r="D11" s="339"/>
      <c r="E11" s="340"/>
      <c r="F11" s="341"/>
    </row>
    <row r="12" spans="2:6" ht="26.25" customHeight="1" x14ac:dyDescent="0.25">
      <c r="B12" s="337" t="s">
        <v>15</v>
      </c>
      <c r="C12" s="337"/>
      <c r="D12" s="342"/>
      <c r="E12" s="343"/>
      <c r="F12" s="333"/>
    </row>
    <row r="13" spans="2:6" ht="26.25" customHeight="1" x14ac:dyDescent="0.25">
      <c r="B13" s="337" t="s">
        <v>16</v>
      </c>
      <c r="C13" s="337"/>
      <c r="D13" s="331"/>
      <c r="E13" s="332"/>
      <c r="F13" s="333"/>
    </row>
    <row r="14" spans="2:6" ht="26.25" customHeight="1" thickBot="1" x14ac:dyDescent="0.3">
      <c r="B14" s="338" t="s">
        <v>17</v>
      </c>
      <c r="C14" s="338"/>
      <c r="D14" s="334"/>
      <c r="E14" s="335"/>
      <c r="F14" s="336"/>
    </row>
    <row r="15" spans="2:6" ht="16.5" thickBot="1" x14ac:dyDescent="0.3">
      <c r="B15" s="10"/>
      <c r="C15" s="10"/>
      <c r="D15" s="11"/>
      <c r="E15" s="11"/>
    </row>
    <row r="16" spans="2:6" ht="31.5" customHeight="1" thickBot="1" x14ac:dyDescent="0.3">
      <c r="B16" s="12"/>
      <c r="C16" s="9"/>
      <c r="E16" s="13" t="s">
        <v>18</v>
      </c>
      <c r="F16" s="14" t="s">
        <v>20</v>
      </c>
    </row>
    <row r="17" spans="2:6" ht="26.25" thickBot="1" x14ac:dyDescent="0.3">
      <c r="B17" s="12"/>
      <c r="C17" s="9"/>
      <c r="E17" s="2" t="s">
        <v>123</v>
      </c>
      <c r="F17" s="1" t="s">
        <v>21</v>
      </c>
    </row>
    <row r="18" spans="2:6" s="15" customFormat="1" ht="17.25" customHeight="1" thickBot="1" x14ac:dyDescent="0.3">
      <c r="B18" s="317" t="s">
        <v>1</v>
      </c>
      <c r="C18" s="318"/>
      <c r="D18" s="318"/>
      <c r="E18" s="319"/>
      <c r="F18" s="320"/>
    </row>
    <row r="19" spans="2:6" s="15" customFormat="1" x14ac:dyDescent="0.25">
      <c r="B19" s="307" t="s">
        <v>2</v>
      </c>
      <c r="C19" s="308"/>
      <c r="D19" s="308"/>
      <c r="E19" s="3"/>
      <c r="F19" s="16">
        <f>'Advance Planning Visits'!L138</f>
        <v>0</v>
      </c>
    </row>
    <row r="20" spans="2:6" s="15" customFormat="1" ht="15.75" thickBot="1" x14ac:dyDescent="0.3">
      <c r="B20" s="315" t="s">
        <v>3</v>
      </c>
      <c r="C20" s="316"/>
      <c r="D20" s="316"/>
      <c r="E20" s="4"/>
      <c r="F20" s="17">
        <f>'Advance Planning Visits'!L207</f>
        <v>0</v>
      </c>
    </row>
    <row r="21" spans="2:6" s="15" customFormat="1" ht="20.25" customHeight="1" thickBot="1" x14ac:dyDescent="0.3">
      <c r="B21" s="18" t="s">
        <v>24</v>
      </c>
      <c r="C21" s="19"/>
      <c r="D21" s="20"/>
      <c r="E21" s="21">
        <f>SUM(E19:E20)</f>
        <v>0</v>
      </c>
      <c r="F21" s="21">
        <f>SUM(F19:F20)</f>
        <v>0</v>
      </c>
    </row>
    <row r="22" spans="2:6" s="15" customFormat="1" ht="6.75" customHeight="1" thickBot="1" x14ac:dyDescent="0.3">
      <c r="B22" s="22"/>
      <c r="C22" s="22"/>
      <c r="D22" s="22"/>
      <c r="E22" s="23"/>
    </row>
    <row r="23" spans="2:6" ht="17.25" customHeight="1" thickBot="1" x14ac:dyDescent="0.3">
      <c r="B23" s="323" t="s">
        <v>4</v>
      </c>
      <c r="C23" s="324"/>
      <c r="D23" s="324"/>
      <c r="E23" s="325"/>
      <c r="F23" s="326"/>
    </row>
    <row r="24" spans="2:6" x14ac:dyDescent="0.25">
      <c r="B24" s="309" t="s">
        <v>5</v>
      </c>
      <c r="C24" s="310"/>
      <c r="D24" s="310"/>
      <c r="E24" s="3"/>
      <c r="F24" s="24">
        <f>'1. VTA - Travels'!L227</f>
        <v>0</v>
      </c>
    </row>
    <row r="25" spans="2:6" x14ac:dyDescent="0.25">
      <c r="B25" s="311" t="s">
        <v>6</v>
      </c>
      <c r="C25" s="312"/>
      <c r="D25" s="312"/>
      <c r="E25" s="5"/>
      <c r="F25" s="25">
        <f>'2. VTA - Organisational'!L72</f>
        <v>0</v>
      </c>
    </row>
    <row r="26" spans="2:6" x14ac:dyDescent="0.25">
      <c r="B26" s="311" t="s">
        <v>7</v>
      </c>
      <c r="C26" s="312"/>
      <c r="D26" s="312"/>
      <c r="E26" s="5"/>
      <c r="F26" s="25">
        <f>'3. VTA - Inclusion-Pocket Money'!L56</f>
        <v>0</v>
      </c>
    </row>
    <row r="27" spans="2:6" x14ac:dyDescent="0.25">
      <c r="B27" s="311" t="s">
        <v>8</v>
      </c>
      <c r="C27" s="312"/>
      <c r="D27" s="312"/>
      <c r="E27" s="5"/>
      <c r="F27" s="25">
        <f>'3. VTA - Inclusion-Pocket Money'!L100</f>
        <v>0</v>
      </c>
    </row>
    <row r="28" spans="2:6" s="7" customFormat="1" ht="15.75" thickBot="1" x14ac:dyDescent="0.3">
      <c r="B28" s="313" t="s">
        <v>9</v>
      </c>
      <c r="C28" s="314"/>
      <c r="D28" s="314"/>
      <c r="E28" s="4"/>
      <c r="F28" s="25">
        <f>'4. VTA - Exceptional'!L116</f>
        <v>0</v>
      </c>
    </row>
    <row r="29" spans="2:6" s="7" customFormat="1" ht="20.25" customHeight="1" thickBot="1" x14ac:dyDescent="0.3">
      <c r="B29" s="304" t="s">
        <v>25</v>
      </c>
      <c r="C29" s="305"/>
      <c r="D29" s="305"/>
      <c r="E29" s="21">
        <f>SUM(E24:E28)</f>
        <v>0</v>
      </c>
      <c r="F29" s="21">
        <f>SUM(F24:F28)</f>
        <v>0</v>
      </c>
    </row>
    <row r="30" spans="2:6" s="26" customFormat="1" ht="6.75" customHeight="1" thickBot="1" x14ac:dyDescent="0.3">
      <c r="B30" s="10"/>
      <c r="C30" s="10"/>
      <c r="D30" s="10"/>
      <c r="E30" s="27"/>
    </row>
    <row r="31" spans="2:6" ht="17.25" customHeight="1" thickBot="1" x14ac:dyDescent="0.3">
      <c r="B31" s="317" t="s">
        <v>10</v>
      </c>
      <c r="C31" s="318"/>
      <c r="D31" s="318"/>
      <c r="E31" s="319"/>
      <c r="F31" s="320"/>
    </row>
    <row r="32" spans="2:6" x14ac:dyDescent="0.25">
      <c r="B32" s="309" t="s">
        <v>11</v>
      </c>
      <c r="C32" s="310"/>
      <c r="D32" s="310"/>
      <c r="E32" s="3"/>
      <c r="F32" s="24">
        <f>'Complementary Activities'!E90</f>
        <v>0</v>
      </c>
    </row>
    <row r="33" spans="1:7" ht="15.75" thickBot="1" x14ac:dyDescent="0.3">
      <c r="B33" s="313" t="s">
        <v>12</v>
      </c>
      <c r="C33" s="314"/>
      <c r="D33" s="314"/>
      <c r="E33" s="5"/>
      <c r="F33" s="25">
        <f>'Complementary Activities'!E93</f>
        <v>0</v>
      </c>
    </row>
    <row r="34" spans="1:7" ht="20.25" customHeight="1" thickBot="1" x14ac:dyDescent="0.3">
      <c r="B34" s="304" t="s">
        <v>26</v>
      </c>
      <c r="C34" s="305"/>
      <c r="D34" s="305"/>
      <c r="E34" s="21">
        <f>SUM(E32:E33)</f>
        <v>0</v>
      </c>
      <c r="F34" s="21">
        <f>SUM(F32:F33)</f>
        <v>0</v>
      </c>
    </row>
    <row r="35" spans="1:7" ht="15" customHeight="1" thickBot="1" x14ac:dyDescent="0.3"/>
    <row r="36" spans="1:7" ht="27" customHeight="1" thickBot="1" x14ac:dyDescent="0.3">
      <c r="B36" s="321" t="s">
        <v>22</v>
      </c>
      <c r="C36" s="322"/>
      <c r="D36" s="322"/>
      <c r="E36" s="28">
        <f>E21+E29+E34</f>
        <v>0</v>
      </c>
      <c r="F36" s="28">
        <f>F21+F29+F34</f>
        <v>0</v>
      </c>
    </row>
    <row r="37" spans="1:7" ht="15.75" thickBot="1" x14ac:dyDescent="0.3"/>
    <row r="38" spans="1:7" ht="26.25" thickBot="1" x14ac:dyDescent="0.3">
      <c r="B38" s="304" t="s">
        <v>23</v>
      </c>
      <c r="C38" s="305"/>
      <c r="D38" s="306"/>
      <c r="E38" s="2" t="s">
        <v>123</v>
      </c>
      <c r="F38" s="1" t="s">
        <v>21</v>
      </c>
    </row>
    <row r="39" spans="1:7" s="29" customFormat="1" x14ac:dyDescent="0.25">
      <c r="B39" s="307" t="s">
        <v>13</v>
      </c>
      <c r="C39" s="308"/>
      <c r="D39" s="308"/>
      <c r="E39" s="3"/>
      <c r="F39" s="24">
        <f>'Complementary Activities'!E98</f>
        <v>0</v>
      </c>
    </row>
    <row r="40" spans="1:7" s="29" customFormat="1" x14ac:dyDescent="0.25">
      <c r="B40" s="228" t="s">
        <v>156</v>
      </c>
      <c r="C40" s="229"/>
      <c r="D40" s="229"/>
      <c r="E40" s="234"/>
      <c r="F40" s="230">
        <f>'Advance Planning Visits'!L209</f>
        <v>0</v>
      </c>
    </row>
    <row r="41" spans="1:7" s="29" customFormat="1" x14ac:dyDescent="0.25">
      <c r="B41" s="231" t="s">
        <v>157</v>
      </c>
      <c r="C41" s="232"/>
      <c r="D41" s="232"/>
      <c r="E41" s="5"/>
      <c r="F41" s="25">
        <f>'4. VTA - Exceptional'!D8</f>
        <v>0</v>
      </c>
    </row>
    <row r="42" spans="1:7" s="29" customFormat="1" ht="18.75" customHeight="1" thickBot="1" x14ac:dyDescent="0.3">
      <c r="B42" s="327" t="s">
        <v>166</v>
      </c>
      <c r="C42" s="328"/>
      <c r="D42" s="329"/>
      <c r="E42" s="283"/>
      <c r="F42" s="284">
        <f>'Complementary Activities'!E99</f>
        <v>0</v>
      </c>
    </row>
    <row r="43" spans="1:7" ht="21" customHeight="1" thickBot="1" x14ac:dyDescent="0.3">
      <c r="B43" s="304" t="s">
        <v>155</v>
      </c>
      <c r="C43" s="305"/>
      <c r="D43" s="305"/>
      <c r="E43" s="21">
        <f>SUM(E39:E42)</f>
        <v>0</v>
      </c>
      <c r="F43" s="31">
        <f>SUM(F39:F42)</f>
        <v>0</v>
      </c>
    </row>
    <row r="44" spans="1:7" ht="28.5" customHeight="1" thickBot="1" x14ac:dyDescent="0.3">
      <c r="B44" s="321" t="s">
        <v>149</v>
      </c>
      <c r="C44" s="322"/>
      <c r="D44" s="322"/>
      <c r="E44" s="28">
        <f>E36-E39</f>
        <v>0</v>
      </c>
      <c r="F44" s="28">
        <f>F36-F39</f>
        <v>0</v>
      </c>
    </row>
    <row r="47" spans="1:7" s="52" customFormat="1" x14ac:dyDescent="0.25">
      <c r="A47" s="51"/>
      <c r="B47" s="51"/>
      <c r="C47" s="51"/>
      <c r="D47" s="51"/>
      <c r="E47" s="51"/>
      <c r="F47" s="51"/>
      <c r="G47" s="51"/>
    </row>
    <row r="48" spans="1:7" s="52" customFormat="1" x14ac:dyDescent="0.25">
      <c r="A48" s="51"/>
      <c r="B48" s="296" t="s">
        <v>27</v>
      </c>
      <c r="C48" s="297"/>
      <c r="D48" s="297"/>
      <c r="E48" s="297"/>
      <c r="F48" s="298"/>
      <c r="G48" s="51"/>
    </row>
    <row r="49" spans="1:7" s="52" customFormat="1" x14ac:dyDescent="0.25">
      <c r="A49" s="51"/>
      <c r="B49" s="53"/>
      <c r="C49" s="54"/>
      <c r="D49" s="54"/>
      <c r="E49" s="54"/>
      <c r="F49" s="55"/>
      <c r="G49" s="51"/>
    </row>
    <row r="50" spans="1:7" s="52" customFormat="1" x14ac:dyDescent="0.25">
      <c r="A50" s="51"/>
      <c r="B50" s="226" t="s">
        <v>30</v>
      </c>
      <c r="C50" s="56"/>
      <c r="D50" s="57" t="s">
        <v>28</v>
      </c>
      <c r="E50" s="299"/>
      <c r="F50" s="300"/>
      <c r="G50" s="51"/>
    </row>
    <row r="51" spans="1:7" s="52" customFormat="1" ht="24" customHeight="1" x14ac:dyDescent="0.25">
      <c r="A51" s="51"/>
      <c r="B51" s="53"/>
      <c r="C51" s="54"/>
      <c r="D51" s="54"/>
      <c r="E51" s="54"/>
      <c r="F51" s="55"/>
      <c r="G51" s="51"/>
    </row>
    <row r="52" spans="1:7" s="52" customFormat="1" x14ac:dyDescent="0.25">
      <c r="A52" s="51"/>
      <c r="B52" s="226" t="s">
        <v>29</v>
      </c>
      <c r="C52" s="56"/>
      <c r="D52" s="54"/>
      <c r="E52" s="54"/>
      <c r="F52" s="55"/>
      <c r="G52" s="51"/>
    </row>
    <row r="53" spans="1:7" s="52" customFormat="1" ht="24" customHeight="1" x14ac:dyDescent="0.25">
      <c r="A53" s="51"/>
      <c r="B53" s="53"/>
      <c r="C53" s="54"/>
      <c r="D53" s="54"/>
      <c r="E53" s="54"/>
      <c r="F53" s="55"/>
      <c r="G53" s="51"/>
    </row>
    <row r="54" spans="1:7" s="52" customFormat="1" x14ac:dyDescent="0.25">
      <c r="A54" s="51"/>
      <c r="B54" s="227" t="s">
        <v>152</v>
      </c>
      <c r="C54" s="129"/>
      <c r="D54" s="129"/>
      <c r="F54" s="55"/>
      <c r="G54" s="51"/>
    </row>
    <row r="55" spans="1:7" s="52" customFormat="1" ht="26.25" customHeight="1" x14ac:dyDescent="0.25">
      <c r="A55" s="51"/>
      <c r="B55" s="58"/>
      <c r="C55" s="59"/>
      <c r="D55" s="59"/>
      <c r="E55" s="59"/>
      <c r="F55" s="60"/>
      <c r="G55" s="51"/>
    </row>
    <row r="56" spans="1:7" s="52" customFormat="1" ht="29.25" customHeight="1" x14ac:dyDescent="0.25">
      <c r="A56" s="51"/>
      <c r="B56" s="301" t="s">
        <v>31</v>
      </c>
      <c r="C56" s="302"/>
      <c r="D56" s="302"/>
      <c r="E56" s="302"/>
      <c r="F56" s="302"/>
      <c r="G56" s="51"/>
    </row>
    <row r="57" spans="1:7" s="52" customFormat="1" x14ac:dyDescent="0.25">
      <c r="A57" s="51"/>
      <c r="C57" s="51"/>
      <c r="D57" s="51"/>
      <c r="E57" s="51"/>
      <c r="F57" s="51"/>
      <c r="G57" s="51"/>
    </row>
  </sheetData>
  <mergeCells count="33">
    <mergeCell ref="B11:C11"/>
    <mergeCell ref="D13:F13"/>
    <mergeCell ref="D14:F14"/>
    <mergeCell ref="B13:C13"/>
    <mergeCell ref="B14:C14"/>
    <mergeCell ref="D11:F11"/>
    <mergeCell ref="D12:F12"/>
    <mergeCell ref="B12:C12"/>
    <mergeCell ref="B20:D20"/>
    <mergeCell ref="B18:F18"/>
    <mergeCell ref="B44:D44"/>
    <mergeCell ref="B43:D43"/>
    <mergeCell ref="B36:D36"/>
    <mergeCell ref="B19:D19"/>
    <mergeCell ref="B23:F23"/>
    <mergeCell ref="B31:F31"/>
    <mergeCell ref="B42:D42"/>
    <mergeCell ref="B48:F48"/>
    <mergeCell ref="E50:F50"/>
    <mergeCell ref="B56:F56"/>
    <mergeCell ref="B7:F7"/>
    <mergeCell ref="B8:F8"/>
    <mergeCell ref="B38:D38"/>
    <mergeCell ref="B39:D39"/>
    <mergeCell ref="B24:D24"/>
    <mergeCell ref="B25:D25"/>
    <mergeCell ref="B26:D26"/>
    <mergeCell ref="B27:D27"/>
    <mergeCell ref="B28:D28"/>
    <mergeCell ref="B29:D29"/>
    <mergeCell ref="B32:D32"/>
    <mergeCell ref="B33:D33"/>
    <mergeCell ref="B34:D34"/>
  </mergeCells>
  <conditionalFormatting sqref="E34 E43">
    <cfRule type="expression" dxfId="17" priority="17">
      <formula>$E$34&gt;#REF!</formula>
    </cfRule>
    <cfRule type="cellIs" dxfId="16" priority="18" operator="greaterThan">
      <formula>#REF!</formula>
    </cfRule>
  </conditionalFormatting>
  <conditionalFormatting sqref="F34">
    <cfRule type="expression" dxfId="15" priority="8">
      <formula>$E$34&gt;#REF!</formula>
    </cfRule>
    <cfRule type="cellIs" dxfId="14" priority="9" operator="greaterThan">
      <formula>#REF!</formula>
    </cfRule>
  </conditionalFormatting>
  <pageMargins left="0.70866141732283472" right="0.70866141732283472" top="0.74803149606299213" bottom="0.74803149606299213" header="0.31496062992125984" footer="0.31496062992125984"/>
  <pageSetup paperSize="9" scale="63"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B1:Q46"/>
  <sheetViews>
    <sheetView zoomScale="85" zoomScaleNormal="85" workbookViewId="0">
      <selection activeCell="E19" sqref="E19"/>
    </sheetView>
  </sheetViews>
  <sheetFormatPr defaultColWidth="9.28515625" defaultRowHeight="15" x14ac:dyDescent="0.25"/>
  <cols>
    <col min="1" max="1" width="3.7109375" style="6" customWidth="1"/>
    <col min="2" max="2" width="28.42578125" style="7" customWidth="1"/>
    <col min="3" max="3" width="31.28515625" style="6" customWidth="1"/>
    <col min="4" max="4" width="11.28515625" style="6" customWidth="1"/>
    <col min="5" max="5" width="32.28515625" style="8" customWidth="1"/>
    <col min="6" max="6" width="32.28515625" style="6" customWidth="1"/>
    <col min="7" max="7" width="2.85546875" style="6" customWidth="1"/>
    <col min="8" max="10" width="32.140625" style="6" customWidth="1"/>
    <col min="11" max="16384" width="9.28515625" style="6"/>
  </cols>
  <sheetData>
    <row r="1" spans="2:10" s="70" customFormat="1" ht="23.25" customHeight="1" thickBot="1" x14ac:dyDescent="0.3">
      <c r="B1" s="70" t="s">
        <v>122</v>
      </c>
      <c r="C1" s="82">
        <f>'BUDGET SUMMARY'!D11</f>
        <v>0</v>
      </c>
      <c r="H1" s="457"/>
      <c r="I1" s="458"/>
      <c r="J1" s="458"/>
    </row>
    <row r="2" spans="2:10" ht="31.5" customHeight="1" thickBot="1" x14ac:dyDescent="0.3">
      <c r="B2" s="457" t="s">
        <v>132</v>
      </c>
      <c r="C2" s="458"/>
      <c r="D2" s="458"/>
      <c r="E2" s="462"/>
      <c r="H2" s="365" t="s">
        <v>119</v>
      </c>
      <c r="I2" s="366"/>
      <c r="J2" s="367"/>
    </row>
    <row r="3" spans="2:10" ht="39" thickBot="1" x14ac:dyDescent="0.3">
      <c r="B3" s="304" t="s">
        <v>127</v>
      </c>
      <c r="C3" s="305"/>
      <c r="D3" s="306"/>
      <c r="E3" s="34" t="s">
        <v>18</v>
      </c>
      <c r="F3" s="35" t="s">
        <v>20</v>
      </c>
      <c r="H3" s="36" t="s">
        <v>117</v>
      </c>
      <c r="I3" s="37" t="s">
        <v>125</v>
      </c>
      <c r="J3" s="38" t="s">
        <v>118</v>
      </c>
    </row>
    <row r="4" spans="2:10" s="15" customFormat="1" ht="17.25" customHeight="1" thickBot="1" x14ac:dyDescent="0.3">
      <c r="B4" s="317" t="s">
        <v>1</v>
      </c>
      <c r="C4" s="318"/>
      <c r="D4" s="318"/>
      <c r="E4" s="319"/>
      <c r="F4" s="320"/>
      <c r="G4" s="6"/>
      <c r="H4" s="463"/>
      <c r="I4" s="464"/>
      <c r="J4" s="465"/>
    </row>
    <row r="5" spans="2:10" s="15" customFormat="1" x14ac:dyDescent="0.25">
      <c r="B5" s="307" t="s">
        <v>2</v>
      </c>
      <c r="C5" s="308"/>
      <c r="D5" s="308"/>
      <c r="E5" s="16">
        <f>'BUDGET SUMMARY'!E19</f>
        <v>0</v>
      </c>
      <c r="F5" s="16">
        <f>'Advance Planning Visits'!L138</f>
        <v>0</v>
      </c>
      <c r="G5" s="6"/>
      <c r="H5" s="212">
        <f>'Advance Planning Visits'!N138</f>
        <v>0</v>
      </c>
      <c r="I5" s="213">
        <f>'Advance Planning Visits'!O138</f>
        <v>0</v>
      </c>
      <c r="J5" s="214">
        <f>'Advance Planning Visits'!P138</f>
        <v>0</v>
      </c>
    </row>
    <row r="6" spans="2:10" s="15" customFormat="1" ht="15.75" thickBot="1" x14ac:dyDescent="0.3">
      <c r="B6" s="315" t="s">
        <v>3</v>
      </c>
      <c r="C6" s="316"/>
      <c r="D6" s="316"/>
      <c r="E6" s="17">
        <f>'BUDGET SUMMARY'!E20</f>
        <v>0</v>
      </c>
      <c r="F6" s="17">
        <f>'Advance Planning Visits'!L207</f>
        <v>0</v>
      </c>
      <c r="G6" s="6"/>
      <c r="H6" s="215">
        <f>'Advance Planning Visits'!N207</f>
        <v>0</v>
      </c>
      <c r="I6" s="216">
        <f>'Advance Planning Visits'!O207</f>
        <v>0</v>
      </c>
      <c r="J6" s="217">
        <f>'Advance Planning Visits'!P207</f>
        <v>0</v>
      </c>
    </row>
    <row r="7" spans="2:10" s="15" customFormat="1" ht="20.25" customHeight="1" thickBot="1" x14ac:dyDescent="0.3">
      <c r="B7" s="18" t="s">
        <v>24</v>
      </c>
      <c r="C7" s="19"/>
      <c r="D7" s="20"/>
      <c r="E7" s="21">
        <f>SUM(E5:E6)</f>
        <v>0</v>
      </c>
      <c r="F7" s="21">
        <f>SUM(F5:F6)</f>
        <v>0</v>
      </c>
      <c r="G7" s="6"/>
      <c r="H7" s="41">
        <f>SUM(H5:H6)</f>
        <v>0</v>
      </c>
      <c r="I7" s="42">
        <f>SUM(I5:I6)</f>
        <v>0</v>
      </c>
      <c r="J7" s="21">
        <f>J5+J6</f>
        <v>0</v>
      </c>
    </row>
    <row r="8" spans="2:10" s="15" customFormat="1" ht="6.75" customHeight="1" thickBot="1" x14ac:dyDescent="0.3">
      <c r="B8" s="22"/>
      <c r="C8" s="22"/>
      <c r="D8" s="22"/>
      <c r="E8" s="23"/>
      <c r="G8" s="6"/>
    </row>
    <row r="9" spans="2:10" ht="17.25" customHeight="1" thickBot="1" x14ac:dyDescent="0.3">
      <c r="B9" s="323" t="s">
        <v>4</v>
      </c>
      <c r="C9" s="324"/>
      <c r="D9" s="324"/>
      <c r="E9" s="325"/>
      <c r="F9" s="326"/>
      <c r="H9" s="463"/>
      <c r="I9" s="464"/>
      <c r="J9" s="465"/>
    </row>
    <row r="10" spans="2:10" ht="15.75" x14ac:dyDescent="0.25">
      <c r="B10" s="309" t="s">
        <v>5</v>
      </c>
      <c r="C10" s="310"/>
      <c r="D10" s="310"/>
      <c r="E10" s="16">
        <f>'BUDGET SUMMARY'!E24</f>
        <v>0</v>
      </c>
      <c r="F10" s="24">
        <f>'1. VTA - Travels'!L227</f>
        <v>0</v>
      </c>
      <c r="G10" s="9"/>
      <c r="H10" s="218">
        <f>'1. VTA - Travels'!N227</f>
        <v>0</v>
      </c>
      <c r="I10" s="219">
        <f>'1. VTA - Travels'!O227</f>
        <v>0</v>
      </c>
      <c r="J10" s="214">
        <f>'1. VTA - Travels'!P227</f>
        <v>0</v>
      </c>
    </row>
    <row r="11" spans="2:10" x14ac:dyDescent="0.25">
      <c r="B11" s="311" t="s">
        <v>6</v>
      </c>
      <c r="C11" s="312"/>
      <c r="D11" s="312"/>
      <c r="E11" s="25">
        <f>'BUDGET SUMMARY'!E25</f>
        <v>0</v>
      </c>
      <c r="F11" s="25">
        <f>'2. VTA - Organisational'!L72</f>
        <v>0</v>
      </c>
      <c r="H11" s="220">
        <f>'2. VTA - Organisational'!N72</f>
        <v>0</v>
      </c>
      <c r="I11" s="221">
        <f>'2. VTA - Organisational'!O72</f>
        <v>0</v>
      </c>
      <c r="J11" s="222">
        <f>'2. VTA - Organisational'!P72</f>
        <v>0</v>
      </c>
    </row>
    <row r="12" spans="2:10" x14ac:dyDescent="0.25">
      <c r="B12" s="311" t="s">
        <v>7</v>
      </c>
      <c r="C12" s="312"/>
      <c r="D12" s="312"/>
      <c r="E12" s="25">
        <f>'BUDGET SUMMARY'!E26</f>
        <v>0</v>
      </c>
      <c r="F12" s="25">
        <f>'3. VTA - Inclusion-Pocket Money'!L56</f>
        <v>0</v>
      </c>
      <c r="H12" s="220">
        <f>'3. VTA - Inclusion-Pocket Money'!N56</f>
        <v>0</v>
      </c>
      <c r="I12" s="221">
        <f>'3. VTA - Inclusion-Pocket Money'!O56</f>
        <v>0</v>
      </c>
      <c r="J12" s="222">
        <f>'3. VTA - Inclusion-Pocket Money'!P56</f>
        <v>0</v>
      </c>
    </row>
    <row r="13" spans="2:10" x14ac:dyDescent="0.25">
      <c r="B13" s="311" t="s">
        <v>8</v>
      </c>
      <c r="C13" s="312"/>
      <c r="D13" s="312"/>
      <c r="E13" s="25">
        <f>'BUDGET SUMMARY'!E27</f>
        <v>0</v>
      </c>
      <c r="F13" s="25">
        <f>'3. VTA - Inclusion-Pocket Money'!L100</f>
        <v>0</v>
      </c>
      <c r="H13" s="220">
        <f>'3. VTA - Inclusion-Pocket Money'!N100</f>
        <v>0</v>
      </c>
      <c r="I13" s="221">
        <f>'3. VTA - Inclusion-Pocket Money'!O100</f>
        <v>0</v>
      </c>
      <c r="J13" s="222">
        <f>'3. VTA - Inclusion-Pocket Money'!P100</f>
        <v>0</v>
      </c>
    </row>
    <row r="14" spans="2:10" s="7" customFormat="1" ht="15.75" thickBot="1" x14ac:dyDescent="0.3">
      <c r="B14" s="313" t="s">
        <v>9</v>
      </c>
      <c r="C14" s="314"/>
      <c r="D14" s="314"/>
      <c r="E14" s="43">
        <f>'BUDGET SUMMARY'!E28</f>
        <v>0</v>
      </c>
      <c r="F14" s="25">
        <f>'4. VTA - Exceptional'!L116</f>
        <v>0</v>
      </c>
      <c r="G14" s="6"/>
      <c r="H14" s="215">
        <f>'4. VTA - Exceptional'!N116</f>
        <v>0</v>
      </c>
      <c r="I14" s="216">
        <f>'4. VTA - Exceptional'!O116</f>
        <v>0</v>
      </c>
      <c r="J14" s="217">
        <f>'4. VTA - Exceptional'!P116</f>
        <v>0</v>
      </c>
    </row>
    <row r="15" spans="2:10" s="7" customFormat="1" ht="20.25" customHeight="1" thickBot="1" x14ac:dyDescent="0.3">
      <c r="B15" s="304" t="s">
        <v>25</v>
      </c>
      <c r="C15" s="305"/>
      <c r="D15" s="305"/>
      <c r="E15" s="21">
        <f>SUM(E10:E14)</f>
        <v>0</v>
      </c>
      <c r="F15" s="21">
        <f>SUM(F10:F14)</f>
        <v>0</v>
      </c>
      <c r="G15" s="9"/>
      <c r="H15" s="223">
        <f>SUM(H10:H14)</f>
        <v>0</v>
      </c>
      <c r="I15" s="224">
        <f>SUM(I10:I14)</f>
        <v>0</v>
      </c>
      <c r="J15" s="225">
        <f>J10+J11+J12+J13+J14</f>
        <v>0</v>
      </c>
    </row>
    <row r="16" spans="2:10" s="26" customFormat="1" ht="6.75" customHeight="1" thickBot="1" x14ac:dyDescent="0.3">
      <c r="B16" s="10"/>
      <c r="C16" s="10"/>
      <c r="D16" s="10"/>
      <c r="E16" s="27"/>
      <c r="G16" s="6"/>
    </row>
    <row r="17" spans="2:10" ht="17.25" customHeight="1" thickBot="1" x14ac:dyDescent="0.3">
      <c r="B17" s="317" t="s">
        <v>10</v>
      </c>
      <c r="C17" s="318"/>
      <c r="D17" s="318"/>
      <c r="E17" s="319"/>
      <c r="F17" s="320"/>
      <c r="H17" s="463"/>
      <c r="I17" s="464"/>
      <c r="J17" s="465"/>
    </row>
    <row r="18" spans="2:10" x14ac:dyDescent="0.25">
      <c r="B18" s="309" t="s">
        <v>11</v>
      </c>
      <c r="C18" s="310"/>
      <c r="D18" s="310"/>
      <c r="E18" s="25">
        <f>'BUDGET SUMMARY'!E32</f>
        <v>0</v>
      </c>
      <c r="F18" s="24">
        <f>'Complementary Activities'!E90</f>
        <v>0</v>
      </c>
      <c r="H18" s="218">
        <f>'Complementary Activities'!H90</f>
        <v>0</v>
      </c>
      <c r="I18" s="219">
        <f>'Complementary Activities'!I90</f>
        <v>0</v>
      </c>
      <c r="J18" s="214">
        <f>'Complementary Activities'!J90</f>
        <v>0</v>
      </c>
    </row>
    <row r="19" spans="2:10" ht="15.75" thickBot="1" x14ac:dyDescent="0.3">
      <c r="B19" s="313" t="s">
        <v>12</v>
      </c>
      <c r="C19" s="314"/>
      <c r="D19" s="314"/>
      <c r="E19" s="25">
        <f>'BUDGET SUMMARY'!E33</f>
        <v>0</v>
      </c>
      <c r="F19" s="17">
        <f>'Complementary Activities'!E93</f>
        <v>0</v>
      </c>
      <c r="H19" s="39" t="s">
        <v>148</v>
      </c>
      <c r="I19" s="40" t="s">
        <v>148</v>
      </c>
      <c r="J19" s="17">
        <f>'Complementary Activities'!J93</f>
        <v>0</v>
      </c>
    </row>
    <row r="20" spans="2:10" ht="20.25" customHeight="1" thickBot="1" x14ac:dyDescent="0.3">
      <c r="B20" s="304" t="s">
        <v>26</v>
      </c>
      <c r="C20" s="305"/>
      <c r="D20" s="305"/>
      <c r="E20" s="21">
        <f>E18+E19</f>
        <v>0</v>
      </c>
      <c r="F20" s="21">
        <f>SUM(F18:F19)</f>
        <v>0</v>
      </c>
      <c r="G20" s="9"/>
      <c r="H20" s="41">
        <f>H18</f>
        <v>0</v>
      </c>
      <c r="I20" s="42">
        <f>I18</f>
        <v>0</v>
      </c>
      <c r="J20" s="21">
        <f>J18+J19</f>
        <v>0</v>
      </c>
    </row>
    <row r="21" spans="2:10" ht="6.75" customHeight="1" thickBot="1" x14ac:dyDescent="0.3"/>
    <row r="22" spans="2:10" ht="27" customHeight="1" thickBot="1" x14ac:dyDescent="0.3">
      <c r="B22" s="321" t="s">
        <v>153</v>
      </c>
      <c r="C22" s="322"/>
      <c r="D22" s="322"/>
      <c r="E22" s="28">
        <f>E7+E15+E20</f>
        <v>0</v>
      </c>
      <c r="F22" s="28">
        <f>F7+F15+F20</f>
        <v>0</v>
      </c>
      <c r="H22" s="44">
        <f>H7+H15+H20</f>
        <v>0</v>
      </c>
      <c r="I22" s="45">
        <f>I7+I15+I20</f>
        <v>0</v>
      </c>
      <c r="J22" s="28">
        <f>J7+J15+J20</f>
        <v>0</v>
      </c>
    </row>
    <row r="23" spans="2:10" ht="18" customHeight="1" x14ac:dyDescent="0.25">
      <c r="B23" s="6"/>
      <c r="E23" s="6"/>
    </row>
    <row r="24" spans="2:10" ht="15.75" thickBot="1" x14ac:dyDescent="0.3"/>
    <row r="25" spans="2:10" ht="30.75" customHeight="1" thickBot="1" x14ac:dyDescent="0.3">
      <c r="B25" s="304" t="s">
        <v>23</v>
      </c>
      <c r="C25" s="305"/>
      <c r="D25" s="305"/>
      <c r="E25" s="460"/>
      <c r="F25" s="461"/>
      <c r="G25" s="9"/>
      <c r="H25" s="459"/>
      <c r="I25" s="351"/>
      <c r="J25" s="352"/>
    </row>
    <row r="26" spans="2:10" s="29" customFormat="1" x14ac:dyDescent="0.25">
      <c r="B26" s="307" t="s">
        <v>13</v>
      </c>
      <c r="C26" s="308"/>
      <c r="D26" s="308"/>
      <c r="E26" s="24">
        <f>'BUDGET SUMMARY'!E39</f>
        <v>0</v>
      </c>
      <c r="F26" s="24">
        <f>'Complementary Activities'!E98</f>
        <v>0</v>
      </c>
      <c r="G26" s="6"/>
      <c r="H26" s="24">
        <f>'BUDGET SUMMARY'!H39</f>
        <v>0</v>
      </c>
      <c r="I26" s="24">
        <f>'BUDGET SUMMARY'!I39</f>
        <v>0</v>
      </c>
      <c r="J26" s="24">
        <f>'Complementary Activities'!E98</f>
        <v>0</v>
      </c>
    </row>
    <row r="27" spans="2:10" s="29" customFormat="1" x14ac:dyDescent="0.25">
      <c r="B27" s="228" t="s">
        <v>156</v>
      </c>
      <c r="C27" s="229"/>
      <c r="D27" s="229"/>
      <c r="E27" s="230">
        <f>E7</f>
        <v>0</v>
      </c>
      <c r="F27" s="230">
        <f>'Advance Planning Visits'!L209</f>
        <v>0</v>
      </c>
      <c r="G27" s="6"/>
      <c r="H27" s="230">
        <f>H7</f>
        <v>0</v>
      </c>
      <c r="I27" s="230">
        <f t="shared" ref="I27:J27" si="0">I7</f>
        <v>0</v>
      </c>
      <c r="J27" s="230">
        <f t="shared" si="0"/>
        <v>0</v>
      </c>
    </row>
    <row r="28" spans="2:10" s="29" customFormat="1" x14ac:dyDescent="0.25">
      <c r="B28" s="231" t="s">
        <v>157</v>
      </c>
      <c r="C28" s="232"/>
      <c r="D28" s="233"/>
      <c r="E28" s="25">
        <f>E15</f>
        <v>0</v>
      </c>
      <c r="F28" s="25">
        <f>'4. VTA - Exceptional'!D8</f>
        <v>0</v>
      </c>
      <c r="G28" s="6"/>
      <c r="H28" s="25">
        <f>H15</f>
        <v>0</v>
      </c>
      <c r="I28" s="25">
        <f t="shared" ref="I28:J28" si="1">I15</f>
        <v>0</v>
      </c>
      <c r="J28" s="25">
        <f t="shared" si="1"/>
        <v>0</v>
      </c>
    </row>
    <row r="29" spans="2:10" s="29" customFormat="1" ht="15.75" thickBot="1" x14ac:dyDescent="0.3">
      <c r="B29" s="469" t="s">
        <v>14</v>
      </c>
      <c r="C29" s="470"/>
      <c r="D29" s="30"/>
      <c r="E29" s="17">
        <f>'BUDGET SUMMARY'!E42</f>
        <v>0</v>
      </c>
      <c r="F29" s="17">
        <f>'Complementary Activities'!E99</f>
        <v>0</v>
      </c>
      <c r="G29" s="6"/>
      <c r="H29" s="17">
        <f>'BUDGET SUMMARY'!H42</f>
        <v>0</v>
      </c>
      <c r="I29" s="17">
        <f>'BUDGET SUMMARY'!I42</f>
        <v>0</v>
      </c>
      <c r="J29" s="17">
        <f>'Complementary Activities'!E99</f>
        <v>0</v>
      </c>
    </row>
    <row r="30" spans="2:10" ht="21" customHeight="1" thickBot="1" x14ac:dyDescent="0.3">
      <c r="B30" s="304" t="s">
        <v>155</v>
      </c>
      <c r="C30" s="305"/>
      <c r="D30" s="305"/>
      <c r="E30" s="21">
        <f>SUM(E26:E29)</f>
        <v>0</v>
      </c>
      <c r="F30" s="31">
        <f>SUM(F26:F29)</f>
        <v>0</v>
      </c>
      <c r="H30" s="21">
        <f>SUM(H26:H29)</f>
        <v>0</v>
      </c>
      <c r="I30" s="21">
        <f>SUM(I26:I29)</f>
        <v>0</v>
      </c>
      <c r="J30" s="31">
        <f>SUM(J26:J29)</f>
        <v>0</v>
      </c>
    </row>
    <row r="31" spans="2:10" ht="15.75" thickBot="1" x14ac:dyDescent="0.3"/>
    <row r="32" spans="2:10" ht="27" customHeight="1" thickBot="1" x14ac:dyDescent="0.3">
      <c r="B32" s="321" t="s">
        <v>154</v>
      </c>
      <c r="C32" s="322"/>
      <c r="D32" s="322"/>
      <c r="E32" s="28">
        <f>E22-E26</f>
        <v>0</v>
      </c>
      <c r="F32" s="28">
        <f>F22-F26</f>
        <v>0</v>
      </c>
      <c r="H32" s="44">
        <f>H22-H26</f>
        <v>0</v>
      </c>
      <c r="I32" s="44">
        <f t="shared" ref="I32:J32" si="2">I22-I26</f>
        <v>0</v>
      </c>
      <c r="J32" s="28">
        <f t="shared" si="2"/>
        <v>0</v>
      </c>
    </row>
    <row r="33" spans="2:17" s="47" customFormat="1" ht="15.75" thickBot="1" x14ac:dyDescent="0.3">
      <c r="B33" s="49"/>
      <c r="C33" s="49"/>
      <c r="D33" s="49"/>
      <c r="E33" s="49"/>
      <c r="F33" s="49"/>
      <c r="G33" s="49"/>
      <c r="H33" s="49"/>
      <c r="I33" s="49"/>
      <c r="J33" s="49"/>
      <c r="K33" s="49"/>
      <c r="L33" s="49"/>
      <c r="M33" s="49"/>
      <c r="N33" s="49"/>
      <c r="O33" s="49"/>
      <c r="P33" s="50"/>
      <c r="Q33" s="50"/>
    </row>
    <row r="34" spans="2:17" s="47" customFormat="1" ht="18.75" thickBot="1" x14ac:dyDescent="0.3">
      <c r="B34" s="474" t="s">
        <v>163</v>
      </c>
      <c r="C34" s="475"/>
      <c r="D34" s="475"/>
      <c r="E34" s="476"/>
      <c r="F34" s="49"/>
      <c r="G34" s="49"/>
      <c r="H34" s="49"/>
      <c r="I34" s="49"/>
      <c r="J34" s="49"/>
      <c r="K34" s="49"/>
      <c r="L34" s="49"/>
      <c r="M34" s="49"/>
      <c r="N34" s="49"/>
      <c r="O34" s="49"/>
      <c r="P34" s="50"/>
      <c r="Q34" s="50"/>
    </row>
    <row r="35" spans="2:17" s="47" customFormat="1" ht="18" x14ac:dyDescent="0.25">
      <c r="B35" s="477" t="s">
        <v>164</v>
      </c>
      <c r="C35" s="478"/>
      <c r="D35" s="479"/>
      <c r="E35" s="288">
        <f>MIN(E32,F32,J32)</f>
        <v>0</v>
      </c>
      <c r="F35" s="49"/>
      <c r="G35" s="49"/>
      <c r="H35" s="49"/>
      <c r="I35" s="49"/>
      <c r="J35" s="49"/>
      <c r="K35" s="49"/>
      <c r="L35" s="49"/>
      <c r="M35" s="49"/>
      <c r="N35" s="49"/>
      <c r="O35" s="49"/>
      <c r="P35" s="50"/>
      <c r="Q35" s="50"/>
    </row>
    <row r="36" spans="2:17" s="47" customFormat="1" ht="18.75" thickBot="1" x14ac:dyDescent="0.3">
      <c r="B36" s="480" t="s">
        <v>167</v>
      </c>
      <c r="C36" s="481"/>
      <c r="D36" s="481"/>
      <c r="E36" s="289"/>
      <c r="F36" s="49"/>
      <c r="G36" s="49"/>
      <c r="H36" s="49"/>
      <c r="I36" s="49"/>
      <c r="J36" s="49"/>
      <c r="K36" s="49"/>
      <c r="L36" s="49"/>
      <c r="M36" s="49"/>
      <c r="N36" s="49"/>
      <c r="O36" s="49"/>
      <c r="P36" s="50"/>
      <c r="Q36" s="50"/>
    </row>
    <row r="37" spans="2:17" ht="18.75" thickBot="1" x14ac:dyDescent="0.3">
      <c r="B37" s="482" t="s">
        <v>168</v>
      </c>
      <c r="C37" s="483"/>
      <c r="D37" s="483"/>
      <c r="E37" s="290">
        <f>E35-E36</f>
        <v>0</v>
      </c>
      <c r="G37" s="9"/>
    </row>
    <row r="38" spans="2:17" ht="18.75" thickBot="1" x14ac:dyDescent="0.3">
      <c r="B38" s="286"/>
      <c r="C38" s="286"/>
      <c r="D38" s="286"/>
      <c r="E38" s="287"/>
      <c r="G38" s="285"/>
    </row>
    <row r="39" spans="2:17" s="47" customFormat="1" ht="20.25" customHeight="1" thickBot="1" x14ac:dyDescent="0.3">
      <c r="B39" s="471" t="s">
        <v>126</v>
      </c>
      <c r="C39" s="472"/>
      <c r="D39" s="473"/>
      <c r="E39" s="46"/>
      <c r="J39" s="48"/>
      <c r="M39" s="48"/>
    </row>
    <row r="40" spans="2:17" s="47" customFormat="1" ht="81.75" customHeight="1" thickBot="1" x14ac:dyDescent="0.3">
      <c r="B40" s="466" t="s">
        <v>134</v>
      </c>
      <c r="C40" s="467"/>
      <c r="D40" s="467"/>
      <c r="E40" s="467"/>
      <c r="F40" s="468"/>
      <c r="G40" s="6"/>
      <c r="H40" s="6"/>
      <c r="I40" s="6"/>
      <c r="J40" s="6"/>
      <c r="K40" s="49"/>
      <c r="L40" s="49"/>
      <c r="M40" s="49"/>
      <c r="N40" s="49"/>
      <c r="O40" s="49"/>
      <c r="P40" s="50"/>
      <c r="Q40" s="50"/>
    </row>
    <row r="41" spans="2:17" s="47" customFormat="1" x14ac:dyDescent="0.25">
      <c r="B41" s="49"/>
      <c r="C41" s="49"/>
      <c r="D41" s="49"/>
      <c r="E41" s="49"/>
      <c r="F41" s="49"/>
      <c r="G41" s="49"/>
      <c r="H41" s="49"/>
      <c r="I41" s="49"/>
      <c r="J41" s="49"/>
      <c r="K41" s="49"/>
      <c r="L41" s="49"/>
      <c r="M41" s="49"/>
      <c r="N41" s="49"/>
      <c r="O41" s="49"/>
      <c r="P41" s="50"/>
      <c r="Q41" s="50"/>
    </row>
    <row r="42" spans="2:17" s="47" customFormat="1" x14ac:dyDescent="0.25">
      <c r="B42" s="49"/>
      <c r="C42" s="49"/>
      <c r="D42" s="49"/>
      <c r="E42" s="49"/>
      <c r="F42" s="49"/>
      <c r="G42" s="49"/>
      <c r="H42" s="49"/>
      <c r="I42" s="49"/>
      <c r="J42" s="49"/>
      <c r="K42" s="49"/>
      <c r="L42" s="49"/>
      <c r="M42" s="49"/>
      <c r="N42" s="49"/>
      <c r="O42" s="49"/>
      <c r="P42" s="50"/>
      <c r="Q42" s="50"/>
    </row>
    <row r="43" spans="2:17" s="47" customFormat="1" x14ac:dyDescent="0.25">
      <c r="B43" s="49"/>
      <c r="C43" s="49"/>
      <c r="D43" s="49"/>
      <c r="E43" s="49"/>
      <c r="F43" s="49"/>
      <c r="G43" s="49"/>
      <c r="H43" s="49"/>
      <c r="I43" s="49"/>
      <c r="J43" s="49"/>
      <c r="K43" s="49"/>
      <c r="L43" s="49"/>
      <c r="M43" s="49"/>
      <c r="N43" s="49"/>
      <c r="O43" s="49"/>
      <c r="P43" s="50"/>
      <c r="Q43" s="50"/>
    </row>
    <row r="44" spans="2:17" s="47" customFormat="1" x14ac:dyDescent="0.25">
      <c r="B44" s="49"/>
      <c r="C44" s="49"/>
      <c r="D44" s="49"/>
      <c r="E44" s="49"/>
      <c r="F44" s="49"/>
      <c r="G44" s="49"/>
      <c r="H44" s="49"/>
      <c r="I44" s="49"/>
      <c r="J44" s="49"/>
      <c r="K44" s="49"/>
      <c r="L44" s="49"/>
      <c r="M44" s="49"/>
      <c r="N44" s="49"/>
      <c r="O44" s="49"/>
      <c r="P44" s="50"/>
      <c r="Q44" s="50"/>
    </row>
    <row r="45" spans="2:17" s="47" customFormat="1" x14ac:dyDescent="0.25">
      <c r="B45" s="49"/>
      <c r="C45" s="49"/>
      <c r="D45" s="49"/>
      <c r="E45" s="49"/>
      <c r="F45" s="49"/>
      <c r="G45" s="49"/>
      <c r="H45" s="49"/>
      <c r="I45" s="49"/>
      <c r="J45" s="49"/>
      <c r="K45" s="49"/>
      <c r="L45" s="49"/>
      <c r="M45" s="49"/>
      <c r="N45" s="49"/>
      <c r="O45" s="49"/>
      <c r="P45" s="50"/>
      <c r="Q45" s="50"/>
    </row>
    <row r="46" spans="2:17" s="47" customFormat="1" x14ac:dyDescent="0.25">
      <c r="B46" s="49"/>
      <c r="C46" s="49"/>
      <c r="D46" s="49"/>
      <c r="E46" s="49"/>
      <c r="F46" s="49"/>
      <c r="G46" s="49"/>
      <c r="H46" s="49"/>
      <c r="I46" s="49"/>
      <c r="J46" s="49"/>
      <c r="K46" s="49"/>
      <c r="L46" s="49"/>
      <c r="M46" s="49"/>
      <c r="N46" s="49"/>
      <c r="O46" s="49"/>
      <c r="P46" s="50"/>
      <c r="Q46" s="50"/>
    </row>
  </sheetData>
  <sheetProtection selectLockedCells="1" selectUnlockedCells="1"/>
  <mergeCells count="34">
    <mergeCell ref="B26:D26"/>
    <mergeCell ref="B15:D15"/>
    <mergeCell ref="B17:F17"/>
    <mergeCell ref="B40:F40"/>
    <mergeCell ref="B9:F9"/>
    <mergeCell ref="B29:C29"/>
    <mergeCell ref="B30:D30"/>
    <mergeCell ref="B39:D39"/>
    <mergeCell ref="B32:D32"/>
    <mergeCell ref="B34:E34"/>
    <mergeCell ref="B35:D35"/>
    <mergeCell ref="B36:D36"/>
    <mergeCell ref="B37:D37"/>
    <mergeCell ref="H9:J9"/>
    <mergeCell ref="B10:D10"/>
    <mergeCell ref="B18:D18"/>
    <mergeCell ref="B19:D19"/>
    <mergeCell ref="B11:D11"/>
    <mergeCell ref="B3:D3"/>
    <mergeCell ref="H1:J1"/>
    <mergeCell ref="H25:J25"/>
    <mergeCell ref="B25:F25"/>
    <mergeCell ref="B2:E2"/>
    <mergeCell ref="H2:J2"/>
    <mergeCell ref="H17:J17"/>
    <mergeCell ref="B5:D5"/>
    <mergeCell ref="B6:D6"/>
    <mergeCell ref="B20:D20"/>
    <mergeCell ref="B22:D22"/>
    <mergeCell ref="B12:D12"/>
    <mergeCell ref="B13:D13"/>
    <mergeCell ref="B14:D14"/>
    <mergeCell ref="B4:F4"/>
    <mergeCell ref="H4:J4"/>
  </mergeCells>
  <conditionalFormatting sqref="D29">
    <cfRule type="expression" dxfId="8" priority="16">
      <formula>$D$29&gt;80%</formula>
    </cfRule>
  </conditionalFormatting>
  <conditionalFormatting sqref="E20 E30">
    <cfRule type="expression" dxfId="7" priority="17">
      <formula>$E$20&gt;#REF!</formula>
    </cfRule>
    <cfRule type="cellIs" dxfId="6" priority="18" operator="greaterThan">
      <formula>#REF!</formula>
    </cfRule>
  </conditionalFormatting>
  <conditionalFormatting sqref="F20">
    <cfRule type="expression" dxfId="5" priority="14">
      <formula>$E$20&gt;#REF!</formula>
    </cfRule>
    <cfRule type="cellIs" dxfId="4" priority="15" operator="greaterThan">
      <formula>#REF!</formula>
    </cfRule>
  </conditionalFormatting>
  <conditionalFormatting sqref="H30">
    <cfRule type="expression" dxfId="3" priority="9">
      <formula>$E$20&gt;#REF!</formula>
    </cfRule>
    <cfRule type="cellIs" dxfId="2" priority="10" operator="greaterThan">
      <formula>#REF!</formula>
    </cfRule>
  </conditionalFormatting>
  <conditionalFormatting sqref="I30">
    <cfRule type="expression" dxfId="1" priority="4">
      <formula>$E$20&gt;#REF!</formula>
    </cfRule>
    <cfRule type="cellIs" dxfId="0" priority="5" operator="greaterThan">
      <formula>#REF!</formula>
    </cfRule>
  </conditionalFormatting>
  <pageMargins left="0.70866141732283472" right="0.70866141732283472" top="0.74803149606299213" bottom="0.74803149606299213" header="0.31496062992125984" footer="0.31496062992125984"/>
  <pageSetup paperSize="9" scale="63"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39997558519241921"/>
  </sheetPr>
  <dimension ref="B1:Y209"/>
  <sheetViews>
    <sheetView topLeftCell="D4" zoomScale="130" zoomScaleNormal="130" workbookViewId="0">
      <selection activeCell="M4" sqref="M1:R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28515625" style="32" customWidth="1"/>
    <col min="14" max="16" width="24.28515625" style="32" hidden="1" customWidth="1"/>
    <col min="17" max="17" width="46.7109375" style="32" hidden="1" customWidth="1"/>
    <col min="18" max="16384" width="9.140625" style="32"/>
  </cols>
  <sheetData>
    <row r="1" spans="2:25" ht="13.5" thickBot="1" x14ac:dyDescent="0.25">
      <c r="B1" s="32" t="s">
        <v>122</v>
      </c>
      <c r="C1" s="33">
        <f>'1. VTA - Travels'!C1</f>
        <v>0</v>
      </c>
    </row>
    <row r="2" spans="2:25" ht="15.75" thickBot="1" x14ac:dyDescent="0.25">
      <c r="N2" s="350" t="s">
        <v>150</v>
      </c>
      <c r="O2" s="351"/>
      <c r="P2" s="352"/>
    </row>
    <row r="3" spans="2:25" x14ac:dyDescent="0.2">
      <c r="B3" s="344" t="s">
        <v>57</v>
      </c>
      <c r="C3" s="345"/>
      <c r="D3" s="134">
        <f>L138</f>
        <v>0</v>
      </c>
      <c r="N3" s="344" t="s">
        <v>57</v>
      </c>
      <c r="O3" s="345"/>
      <c r="P3" s="134">
        <f>P138</f>
        <v>0</v>
      </c>
    </row>
    <row r="4" spans="2:25" ht="13.5" thickBot="1" x14ac:dyDescent="0.25">
      <c r="B4" s="346" t="s">
        <v>76</v>
      </c>
      <c r="C4" s="347"/>
      <c r="D4" s="136">
        <f>L207</f>
        <v>0</v>
      </c>
      <c r="N4" s="346" t="s">
        <v>76</v>
      </c>
      <c r="O4" s="347"/>
      <c r="P4" s="136">
        <f>P207</f>
        <v>0</v>
      </c>
    </row>
    <row r="5" spans="2:25" ht="13.5" thickBot="1" x14ac:dyDescent="0.25">
      <c r="B5" s="348" t="s">
        <v>124</v>
      </c>
      <c r="C5" s="349"/>
      <c r="D5" s="137">
        <f>L209</f>
        <v>0</v>
      </c>
      <c r="N5" s="348" t="s">
        <v>124</v>
      </c>
      <c r="O5" s="349"/>
      <c r="P5" s="137">
        <f>SUM(P3:P4)</f>
        <v>0</v>
      </c>
    </row>
    <row r="7" spans="2:25" s="66" customFormat="1" ht="12" customHeight="1" x14ac:dyDescent="0.25">
      <c r="B7" s="83" t="s">
        <v>120</v>
      </c>
      <c r="C7" s="84"/>
      <c r="E7" s="65"/>
      <c r="F7" s="65"/>
      <c r="G7" s="65"/>
      <c r="H7" s="65"/>
      <c r="I7" s="65"/>
      <c r="J7" s="65"/>
      <c r="K7" s="67"/>
      <c r="L7" s="67"/>
      <c r="M7" s="67"/>
      <c r="N7" s="76"/>
      <c r="O7" s="67"/>
      <c r="P7" s="67"/>
      <c r="Q7" s="67"/>
      <c r="R7" s="67"/>
      <c r="S7" s="67"/>
      <c r="T7" s="67"/>
      <c r="U7" s="67"/>
      <c r="V7" s="67"/>
      <c r="W7" s="67"/>
      <c r="X7" s="67"/>
      <c r="Y7" s="67"/>
    </row>
    <row r="9" spans="2:25" s="70" customFormat="1" ht="24.75" customHeight="1" x14ac:dyDescent="0.25">
      <c r="B9" s="381" t="s">
        <v>1</v>
      </c>
      <c r="C9" s="382"/>
      <c r="D9" s="382"/>
      <c r="E9" s="382"/>
      <c r="F9" s="382"/>
      <c r="G9" s="382"/>
      <c r="H9" s="382"/>
      <c r="I9" s="382"/>
      <c r="J9" s="382"/>
      <c r="K9" s="382"/>
      <c r="L9" s="382"/>
    </row>
    <row r="10" spans="2:25" ht="13.5" thickBot="1" x14ac:dyDescent="0.25"/>
    <row r="11" spans="2:25" ht="19.5" customHeight="1" thickBot="1" x14ac:dyDescent="0.3">
      <c r="B11" s="363" t="s">
        <v>135</v>
      </c>
      <c r="C11" s="364"/>
      <c r="D11" s="364"/>
      <c r="E11" s="364"/>
      <c r="F11" s="364"/>
      <c r="G11" s="364"/>
      <c r="H11" s="364"/>
      <c r="I11" s="364"/>
      <c r="J11" s="364"/>
      <c r="K11" s="364"/>
      <c r="L11" s="364"/>
      <c r="N11" s="365" t="s">
        <v>119</v>
      </c>
      <c r="O11" s="366"/>
      <c r="P11" s="367"/>
    </row>
    <row r="12" spans="2:25" s="71" customFormat="1" ht="51.75" thickBot="1" x14ac:dyDescent="0.3">
      <c r="B12" s="86" t="s">
        <v>33</v>
      </c>
      <c r="C12" s="86" t="s">
        <v>84</v>
      </c>
      <c r="D12" s="86" t="s">
        <v>34</v>
      </c>
      <c r="E12" s="86" t="s">
        <v>85</v>
      </c>
      <c r="F12" s="86" t="s">
        <v>37</v>
      </c>
      <c r="G12" s="86" t="s">
        <v>39</v>
      </c>
      <c r="H12" s="86" t="s">
        <v>43</v>
      </c>
      <c r="I12" s="86" t="s">
        <v>86</v>
      </c>
      <c r="J12" s="86" t="s">
        <v>40</v>
      </c>
      <c r="K12" s="86" t="s">
        <v>41</v>
      </c>
      <c r="L12" s="86" t="s">
        <v>42</v>
      </c>
      <c r="N12" s="93" t="s">
        <v>128</v>
      </c>
      <c r="O12" s="94" t="s">
        <v>129</v>
      </c>
      <c r="P12" s="95" t="s">
        <v>130</v>
      </c>
      <c r="Q12" s="89" t="s">
        <v>131</v>
      </c>
    </row>
    <row r="13" spans="2:25" s="71" customFormat="1" ht="15" x14ac:dyDescent="0.25">
      <c r="B13" s="368" t="s">
        <v>87</v>
      </c>
      <c r="C13" s="369"/>
      <c r="D13" s="369"/>
      <c r="E13" s="369"/>
      <c r="F13" s="369"/>
      <c r="G13" s="369"/>
      <c r="H13" s="369"/>
      <c r="I13" s="369"/>
      <c r="J13" s="369"/>
      <c r="K13" s="369"/>
      <c r="L13" s="133">
        <f>SUM(L14:L37)</f>
        <v>0</v>
      </c>
      <c r="N13" s="138">
        <f>SUM(N14:N37)</f>
        <v>0</v>
      </c>
      <c r="O13" s="138">
        <f>SUM(O14:O37)</f>
        <v>0</v>
      </c>
      <c r="P13" s="138">
        <f>SUM(P14:P37)</f>
        <v>0</v>
      </c>
      <c r="Q13" s="96"/>
    </row>
    <row r="14" spans="2:25" s="71" customFormat="1" ht="15" x14ac:dyDescent="0.25">
      <c r="B14" s="85"/>
      <c r="C14" s="85"/>
      <c r="D14" s="85"/>
      <c r="E14" s="85"/>
      <c r="F14" s="85"/>
      <c r="G14" s="90">
        <f>E14+F14</f>
        <v>0</v>
      </c>
      <c r="H14" s="85"/>
      <c r="I14" s="85"/>
      <c r="J14" s="85"/>
      <c r="K14" s="130">
        <f>IF(J14&gt;7999,1500,IF(J14&gt;3999,820,IF(J14&gt;2999,530,IF(J14&gt;1999,360,IF(J14&gt;499,275,IF(J14&gt;99,180,IF(J14&gt;9,20,0)))))))</f>
        <v>0</v>
      </c>
      <c r="L14" s="131">
        <f>G14*K14</f>
        <v>0</v>
      </c>
      <c r="N14" s="139"/>
      <c r="O14" s="140"/>
      <c r="P14" s="141">
        <f>L14-N14-O14</f>
        <v>0</v>
      </c>
      <c r="Q14" s="116"/>
    </row>
    <row r="15" spans="2:25" s="71" customFormat="1" ht="15" x14ac:dyDescent="0.25">
      <c r="B15" s="85"/>
      <c r="C15" s="85"/>
      <c r="D15" s="85"/>
      <c r="E15" s="85"/>
      <c r="F15" s="85"/>
      <c r="G15" s="90">
        <f t="shared" ref="G15:G16" si="0">E15+F15</f>
        <v>0</v>
      </c>
      <c r="H15" s="85"/>
      <c r="I15" s="85"/>
      <c r="J15" s="85"/>
      <c r="K15" s="130">
        <f t="shared" ref="K15:K16" si="1">IF(J15&gt;7999,1500,IF(J15&gt;3999,820,IF(J15&gt;2999,530,IF(J15&gt;1999,360,IF(J15&gt;499,275,IF(J15&gt;99,180,IF(J15&gt;9,20,0)))))))</f>
        <v>0</v>
      </c>
      <c r="L15" s="131">
        <f t="shared" ref="L15:L16" si="2">G15*K15</f>
        <v>0</v>
      </c>
      <c r="N15" s="139"/>
      <c r="O15" s="140"/>
      <c r="P15" s="141">
        <f t="shared" ref="P15:P37" si="3">L15-N15-O15</f>
        <v>0</v>
      </c>
      <c r="Q15" s="116"/>
    </row>
    <row r="16" spans="2:25" ht="15" x14ac:dyDescent="0.25">
      <c r="B16" s="88"/>
      <c r="C16" s="88"/>
      <c r="D16" s="88"/>
      <c r="E16" s="87"/>
      <c r="F16" s="87"/>
      <c r="G16" s="90">
        <f t="shared" si="0"/>
        <v>0</v>
      </c>
      <c r="H16" s="87"/>
      <c r="I16" s="87"/>
      <c r="J16" s="87"/>
      <c r="K16" s="130">
        <f t="shared" si="1"/>
        <v>0</v>
      </c>
      <c r="L16" s="131">
        <f t="shared" si="2"/>
        <v>0</v>
      </c>
      <c r="N16" s="139"/>
      <c r="O16" s="140"/>
      <c r="P16" s="141">
        <f t="shared" si="3"/>
        <v>0</v>
      </c>
      <c r="Q16" s="116"/>
    </row>
    <row r="17" spans="2:17" s="71" customFormat="1" ht="15" x14ac:dyDescent="0.25">
      <c r="B17" s="85"/>
      <c r="C17" s="85"/>
      <c r="D17" s="85"/>
      <c r="E17" s="85"/>
      <c r="F17" s="85"/>
      <c r="G17" s="90">
        <f>E17+F17</f>
        <v>0</v>
      </c>
      <c r="H17" s="85"/>
      <c r="I17" s="85"/>
      <c r="J17" s="85"/>
      <c r="K17" s="130">
        <f>IF(J17&gt;7999,1500,IF(J17&gt;3999,820,IF(J17&gt;2999,530,IF(J17&gt;1999,360,IF(J17&gt;499,275,IF(J17&gt;99,180,IF(J17&gt;9,20,0)))))))</f>
        <v>0</v>
      </c>
      <c r="L17" s="131">
        <f>G17*K17</f>
        <v>0</v>
      </c>
      <c r="N17" s="139"/>
      <c r="O17" s="140"/>
      <c r="P17" s="141">
        <f t="shared" si="3"/>
        <v>0</v>
      </c>
      <c r="Q17" s="116"/>
    </row>
    <row r="18" spans="2:17" s="71" customFormat="1" ht="15" x14ac:dyDescent="0.25">
      <c r="B18" s="85"/>
      <c r="C18" s="85"/>
      <c r="D18" s="85"/>
      <c r="E18" s="85"/>
      <c r="F18" s="85"/>
      <c r="G18" s="90">
        <f t="shared" ref="G18:G19" si="4">E18+F18</f>
        <v>0</v>
      </c>
      <c r="H18" s="85"/>
      <c r="I18" s="85"/>
      <c r="J18" s="85"/>
      <c r="K18" s="130">
        <f t="shared" ref="K18:K19" si="5">IF(J18&gt;7999,1500,IF(J18&gt;3999,820,IF(J18&gt;2999,530,IF(J18&gt;1999,360,IF(J18&gt;499,275,IF(J18&gt;99,180,IF(J18&gt;9,20,0)))))))</f>
        <v>0</v>
      </c>
      <c r="L18" s="131">
        <f t="shared" ref="L18:L19" si="6">G18*K18</f>
        <v>0</v>
      </c>
      <c r="N18" s="139"/>
      <c r="O18" s="140"/>
      <c r="P18" s="141">
        <f t="shared" si="3"/>
        <v>0</v>
      </c>
      <c r="Q18" s="116"/>
    </row>
    <row r="19" spans="2:17" ht="15" x14ac:dyDescent="0.25">
      <c r="B19" s="88"/>
      <c r="C19" s="88"/>
      <c r="D19" s="88"/>
      <c r="E19" s="87"/>
      <c r="F19" s="87"/>
      <c r="G19" s="90">
        <f t="shared" si="4"/>
        <v>0</v>
      </c>
      <c r="H19" s="87"/>
      <c r="I19" s="87"/>
      <c r="J19" s="87"/>
      <c r="K19" s="130">
        <f t="shared" si="5"/>
        <v>0</v>
      </c>
      <c r="L19" s="131">
        <f t="shared" si="6"/>
        <v>0</v>
      </c>
      <c r="N19" s="139"/>
      <c r="O19" s="140"/>
      <c r="P19" s="141">
        <f t="shared" si="3"/>
        <v>0</v>
      </c>
      <c r="Q19" s="116"/>
    </row>
    <row r="20" spans="2:17" s="71" customFormat="1" ht="15" x14ac:dyDescent="0.25">
      <c r="B20" s="85"/>
      <c r="C20" s="85"/>
      <c r="D20" s="85"/>
      <c r="E20" s="85"/>
      <c r="F20" s="85"/>
      <c r="G20" s="90">
        <f>E20+F20</f>
        <v>0</v>
      </c>
      <c r="H20" s="85"/>
      <c r="I20" s="85"/>
      <c r="J20" s="85"/>
      <c r="K20" s="130">
        <f>IF(J20&gt;7999,1500,IF(J20&gt;3999,820,IF(J20&gt;2999,530,IF(J20&gt;1999,360,IF(J20&gt;499,275,IF(J20&gt;99,180,IF(J20&gt;9,20,0)))))))</f>
        <v>0</v>
      </c>
      <c r="L20" s="131">
        <f>G20*K20</f>
        <v>0</v>
      </c>
      <c r="N20" s="139"/>
      <c r="O20" s="140"/>
      <c r="P20" s="141">
        <f t="shared" si="3"/>
        <v>0</v>
      </c>
      <c r="Q20" s="116"/>
    </row>
    <row r="21" spans="2:17" s="71" customFormat="1" ht="15" x14ac:dyDescent="0.25">
      <c r="B21" s="85"/>
      <c r="C21" s="85"/>
      <c r="D21" s="85"/>
      <c r="E21" s="85"/>
      <c r="F21" s="85"/>
      <c r="G21" s="90">
        <f t="shared" ref="G21:G22" si="7">E21+F21</f>
        <v>0</v>
      </c>
      <c r="H21" s="85"/>
      <c r="I21" s="85"/>
      <c r="J21" s="85"/>
      <c r="K21" s="130">
        <f t="shared" ref="K21:K22" si="8">IF(J21&gt;7999,1500,IF(J21&gt;3999,820,IF(J21&gt;2999,530,IF(J21&gt;1999,360,IF(J21&gt;499,275,IF(J21&gt;99,180,IF(J21&gt;9,20,0)))))))</f>
        <v>0</v>
      </c>
      <c r="L21" s="131">
        <f t="shared" ref="L21:L22" si="9">G21*K21</f>
        <v>0</v>
      </c>
      <c r="N21" s="139"/>
      <c r="O21" s="140"/>
      <c r="P21" s="141">
        <f t="shared" si="3"/>
        <v>0</v>
      </c>
      <c r="Q21" s="116"/>
    </row>
    <row r="22" spans="2:17" ht="15" x14ac:dyDescent="0.25">
      <c r="B22" s="88"/>
      <c r="C22" s="88"/>
      <c r="D22" s="88"/>
      <c r="E22" s="87"/>
      <c r="F22" s="87"/>
      <c r="G22" s="90">
        <f t="shared" si="7"/>
        <v>0</v>
      </c>
      <c r="H22" s="87"/>
      <c r="I22" s="87"/>
      <c r="J22" s="87"/>
      <c r="K22" s="130">
        <f t="shared" si="8"/>
        <v>0</v>
      </c>
      <c r="L22" s="131">
        <f t="shared" si="9"/>
        <v>0</v>
      </c>
      <c r="N22" s="139"/>
      <c r="O22" s="140"/>
      <c r="P22" s="141">
        <f t="shared" si="3"/>
        <v>0</v>
      </c>
      <c r="Q22" s="116"/>
    </row>
    <row r="23" spans="2:17" s="71" customFormat="1" ht="15" x14ac:dyDescent="0.25">
      <c r="B23" s="85"/>
      <c r="C23" s="85"/>
      <c r="D23" s="85"/>
      <c r="E23" s="85"/>
      <c r="F23" s="85"/>
      <c r="G23" s="90">
        <f>E23+F23</f>
        <v>0</v>
      </c>
      <c r="H23" s="85"/>
      <c r="I23" s="85"/>
      <c r="J23" s="85"/>
      <c r="K23" s="130">
        <f>IF(J23&gt;7999,1500,IF(J23&gt;3999,820,IF(J23&gt;2999,530,IF(J23&gt;1999,360,IF(J23&gt;499,275,IF(J23&gt;99,180,IF(J23&gt;9,20,0)))))))</f>
        <v>0</v>
      </c>
      <c r="L23" s="131">
        <f>G23*K23</f>
        <v>0</v>
      </c>
      <c r="N23" s="139"/>
      <c r="O23" s="140"/>
      <c r="P23" s="141">
        <f t="shared" si="3"/>
        <v>0</v>
      </c>
      <c r="Q23" s="116"/>
    </row>
    <row r="24" spans="2:17" s="71" customFormat="1" ht="15" x14ac:dyDescent="0.25">
      <c r="B24" s="85"/>
      <c r="C24" s="85"/>
      <c r="D24" s="85"/>
      <c r="E24" s="85"/>
      <c r="F24" s="85"/>
      <c r="G24" s="90">
        <f t="shared" ref="G24:G25" si="10">E24+F24</f>
        <v>0</v>
      </c>
      <c r="H24" s="85"/>
      <c r="I24" s="85"/>
      <c r="J24" s="85"/>
      <c r="K24" s="130">
        <f t="shared" ref="K24:K25" si="11">IF(J24&gt;7999,1500,IF(J24&gt;3999,820,IF(J24&gt;2999,530,IF(J24&gt;1999,360,IF(J24&gt;499,275,IF(J24&gt;99,180,IF(J24&gt;9,20,0)))))))</f>
        <v>0</v>
      </c>
      <c r="L24" s="131">
        <f t="shared" ref="L24:L25" si="12">G24*K24</f>
        <v>0</v>
      </c>
      <c r="N24" s="139"/>
      <c r="O24" s="140"/>
      <c r="P24" s="141">
        <f t="shared" si="3"/>
        <v>0</v>
      </c>
      <c r="Q24" s="116"/>
    </row>
    <row r="25" spans="2:17" ht="15" x14ac:dyDescent="0.25">
      <c r="B25" s="88"/>
      <c r="C25" s="88"/>
      <c r="D25" s="88"/>
      <c r="E25" s="87"/>
      <c r="F25" s="87"/>
      <c r="G25" s="90">
        <f t="shared" si="10"/>
        <v>0</v>
      </c>
      <c r="H25" s="87"/>
      <c r="I25" s="87"/>
      <c r="J25" s="87"/>
      <c r="K25" s="130">
        <f t="shared" si="11"/>
        <v>0</v>
      </c>
      <c r="L25" s="131">
        <f t="shared" si="12"/>
        <v>0</v>
      </c>
      <c r="N25" s="139"/>
      <c r="O25" s="140"/>
      <c r="P25" s="141">
        <f t="shared" si="3"/>
        <v>0</v>
      </c>
      <c r="Q25" s="116"/>
    </row>
    <row r="26" spans="2:17" s="71" customFormat="1" ht="15" x14ac:dyDescent="0.25">
      <c r="B26" s="85"/>
      <c r="C26" s="85"/>
      <c r="D26" s="85"/>
      <c r="E26" s="85"/>
      <c r="F26" s="85"/>
      <c r="G26" s="90">
        <f>E26+F26</f>
        <v>0</v>
      </c>
      <c r="H26" s="85"/>
      <c r="I26" s="85"/>
      <c r="J26" s="85"/>
      <c r="K26" s="130">
        <f>IF(J26&gt;7999,1500,IF(J26&gt;3999,820,IF(J26&gt;2999,530,IF(J26&gt;1999,360,IF(J26&gt;499,275,IF(J26&gt;99,180,IF(J26&gt;9,20,0)))))))</f>
        <v>0</v>
      </c>
      <c r="L26" s="131">
        <f>G26*K26</f>
        <v>0</v>
      </c>
      <c r="N26" s="139"/>
      <c r="O26" s="140"/>
      <c r="P26" s="141">
        <f t="shared" si="3"/>
        <v>0</v>
      </c>
      <c r="Q26" s="116"/>
    </row>
    <row r="27" spans="2:17" s="71" customFormat="1" ht="15" x14ac:dyDescent="0.25">
      <c r="B27" s="85"/>
      <c r="C27" s="85"/>
      <c r="D27" s="85"/>
      <c r="E27" s="85"/>
      <c r="F27" s="85"/>
      <c r="G27" s="90">
        <f t="shared" ref="G27:G28" si="13">E27+F27</f>
        <v>0</v>
      </c>
      <c r="H27" s="85"/>
      <c r="I27" s="85"/>
      <c r="J27" s="85"/>
      <c r="K27" s="130">
        <f t="shared" ref="K27:K28" si="14">IF(J27&gt;7999,1500,IF(J27&gt;3999,820,IF(J27&gt;2999,530,IF(J27&gt;1999,360,IF(J27&gt;499,275,IF(J27&gt;99,180,IF(J27&gt;9,20,0)))))))</f>
        <v>0</v>
      </c>
      <c r="L27" s="131">
        <f t="shared" ref="L27:L28" si="15">G27*K27</f>
        <v>0</v>
      </c>
      <c r="N27" s="139"/>
      <c r="O27" s="140"/>
      <c r="P27" s="141">
        <f t="shared" si="3"/>
        <v>0</v>
      </c>
      <c r="Q27" s="116"/>
    </row>
    <row r="28" spans="2:17" ht="15" x14ac:dyDescent="0.25">
      <c r="B28" s="88"/>
      <c r="C28" s="88"/>
      <c r="D28" s="88"/>
      <c r="E28" s="87"/>
      <c r="F28" s="87"/>
      <c r="G28" s="90">
        <f t="shared" si="13"/>
        <v>0</v>
      </c>
      <c r="H28" s="87"/>
      <c r="I28" s="87"/>
      <c r="J28" s="87"/>
      <c r="K28" s="130">
        <f t="shared" si="14"/>
        <v>0</v>
      </c>
      <c r="L28" s="131">
        <f t="shared" si="15"/>
        <v>0</v>
      </c>
      <c r="N28" s="139"/>
      <c r="O28" s="140"/>
      <c r="P28" s="141">
        <f t="shared" si="3"/>
        <v>0</v>
      </c>
      <c r="Q28" s="116"/>
    </row>
    <row r="29" spans="2:17" s="71" customFormat="1" ht="15" x14ac:dyDescent="0.25">
      <c r="B29" s="85"/>
      <c r="C29" s="85"/>
      <c r="D29" s="85"/>
      <c r="E29" s="85"/>
      <c r="F29" s="85"/>
      <c r="G29" s="90">
        <f>E29+F29</f>
        <v>0</v>
      </c>
      <c r="H29" s="85"/>
      <c r="I29" s="85"/>
      <c r="J29" s="85"/>
      <c r="K29" s="130">
        <f>IF(J29&gt;7999,1500,IF(J29&gt;3999,820,IF(J29&gt;2999,530,IF(J29&gt;1999,360,IF(J29&gt;499,275,IF(J29&gt;99,180,IF(J29&gt;9,20,0)))))))</f>
        <v>0</v>
      </c>
      <c r="L29" s="131">
        <f>G29*K29</f>
        <v>0</v>
      </c>
      <c r="N29" s="139"/>
      <c r="O29" s="140"/>
      <c r="P29" s="141">
        <f t="shared" si="3"/>
        <v>0</v>
      </c>
      <c r="Q29" s="116"/>
    </row>
    <row r="30" spans="2:17" s="71" customFormat="1" ht="15" x14ac:dyDescent="0.25">
      <c r="B30" s="85"/>
      <c r="C30" s="85"/>
      <c r="D30" s="85"/>
      <c r="E30" s="85"/>
      <c r="F30" s="85"/>
      <c r="G30" s="90">
        <f t="shared" ref="G30:G31" si="16">E30+F30</f>
        <v>0</v>
      </c>
      <c r="H30" s="85"/>
      <c r="I30" s="85"/>
      <c r="J30" s="85"/>
      <c r="K30" s="130">
        <f t="shared" ref="K30:K31" si="17">IF(J30&gt;7999,1500,IF(J30&gt;3999,820,IF(J30&gt;2999,530,IF(J30&gt;1999,360,IF(J30&gt;499,275,IF(J30&gt;99,180,IF(J30&gt;9,20,0)))))))</f>
        <v>0</v>
      </c>
      <c r="L30" s="131">
        <f t="shared" ref="L30:L31" si="18">G30*K30</f>
        <v>0</v>
      </c>
      <c r="N30" s="139"/>
      <c r="O30" s="140"/>
      <c r="P30" s="141">
        <f t="shared" si="3"/>
        <v>0</v>
      </c>
      <c r="Q30" s="116"/>
    </row>
    <row r="31" spans="2:17" ht="15" x14ac:dyDescent="0.25">
      <c r="B31" s="88"/>
      <c r="C31" s="88"/>
      <c r="D31" s="88"/>
      <c r="E31" s="87"/>
      <c r="F31" s="87"/>
      <c r="G31" s="90">
        <f t="shared" si="16"/>
        <v>0</v>
      </c>
      <c r="H31" s="87"/>
      <c r="I31" s="87"/>
      <c r="J31" s="87"/>
      <c r="K31" s="130">
        <f t="shared" si="17"/>
        <v>0</v>
      </c>
      <c r="L31" s="131">
        <f t="shared" si="18"/>
        <v>0</v>
      </c>
      <c r="N31" s="139"/>
      <c r="O31" s="140"/>
      <c r="P31" s="141">
        <f t="shared" si="3"/>
        <v>0</v>
      </c>
      <c r="Q31" s="116"/>
    </row>
    <row r="32" spans="2:17" s="71" customFormat="1" ht="15" x14ac:dyDescent="0.25">
      <c r="B32" s="85"/>
      <c r="C32" s="85"/>
      <c r="D32" s="85"/>
      <c r="E32" s="85"/>
      <c r="F32" s="85"/>
      <c r="G32" s="90">
        <f>E32+F32</f>
        <v>0</v>
      </c>
      <c r="H32" s="85"/>
      <c r="I32" s="85"/>
      <c r="J32" s="85"/>
      <c r="K32" s="130">
        <f>IF(J32&gt;7999,1500,IF(J32&gt;3999,820,IF(J32&gt;2999,530,IF(J32&gt;1999,360,IF(J32&gt;499,275,IF(J32&gt;99,180,IF(J32&gt;9,20,0)))))))</f>
        <v>0</v>
      </c>
      <c r="L32" s="131">
        <f>G32*K32</f>
        <v>0</v>
      </c>
      <c r="N32" s="139"/>
      <c r="O32" s="140"/>
      <c r="P32" s="141">
        <f t="shared" si="3"/>
        <v>0</v>
      </c>
      <c r="Q32" s="116"/>
    </row>
    <row r="33" spans="2:17" s="71" customFormat="1" ht="15" x14ac:dyDescent="0.25">
      <c r="B33" s="85"/>
      <c r="C33" s="85"/>
      <c r="D33" s="85"/>
      <c r="E33" s="85"/>
      <c r="F33" s="85"/>
      <c r="G33" s="90">
        <f t="shared" ref="G33:G34" si="19">E33+F33</f>
        <v>0</v>
      </c>
      <c r="H33" s="85"/>
      <c r="I33" s="85"/>
      <c r="J33" s="85"/>
      <c r="K33" s="130">
        <f t="shared" ref="K33:K34" si="20">IF(J33&gt;7999,1500,IF(J33&gt;3999,820,IF(J33&gt;2999,530,IF(J33&gt;1999,360,IF(J33&gt;499,275,IF(J33&gt;99,180,IF(J33&gt;9,20,0)))))))</f>
        <v>0</v>
      </c>
      <c r="L33" s="131">
        <f t="shared" ref="L33:L34" si="21">G33*K33</f>
        <v>0</v>
      </c>
      <c r="N33" s="139"/>
      <c r="O33" s="140"/>
      <c r="P33" s="141">
        <f t="shared" si="3"/>
        <v>0</v>
      </c>
      <c r="Q33" s="116"/>
    </row>
    <row r="34" spans="2:17" ht="15" x14ac:dyDescent="0.25">
      <c r="B34" s="88"/>
      <c r="C34" s="88"/>
      <c r="D34" s="88"/>
      <c r="E34" s="87"/>
      <c r="F34" s="87"/>
      <c r="G34" s="90">
        <f t="shared" si="19"/>
        <v>0</v>
      </c>
      <c r="H34" s="87"/>
      <c r="I34" s="87"/>
      <c r="J34" s="87"/>
      <c r="K34" s="130">
        <f t="shared" si="20"/>
        <v>0</v>
      </c>
      <c r="L34" s="131">
        <f t="shared" si="21"/>
        <v>0</v>
      </c>
      <c r="N34" s="139"/>
      <c r="O34" s="140"/>
      <c r="P34" s="141">
        <f t="shared" si="3"/>
        <v>0</v>
      </c>
      <c r="Q34" s="116"/>
    </row>
    <row r="35" spans="2:17" s="71" customFormat="1" ht="15" x14ac:dyDescent="0.25">
      <c r="B35" s="85"/>
      <c r="C35" s="85"/>
      <c r="D35" s="85"/>
      <c r="E35" s="85"/>
      <c r="F35" s="85"/>
      <c r="G35" s="90">
        <f>E35+F35</f>
        <v>0</v>
      </c>
      <c r="H35" s="85"/>
      <c r="I35" s="85"/>
      <c r="J35" s="85"/>
      <c r="K35" s="130">
        <f>IF(J35&gt;7999,1500,IF(J35&gt;3999,820,IF(J35&gt;2999,530,IF(J35&gt;1999,360,IF(J35&gt;499,275,IF(J35&gt;99,180,IF(J35&gt;9,20,0)))))))</f>
        <v>0</v>
      </c>
      <c r="L35" s="131">
        <f>G35*K35</f>
        <v>0</v>
      </c>
      <c r="N35" s="139"/>
      <c r="O35" s="140"/>
      <c r="P35" s="141">
        <f t="shared" si="3"/>
        <v>0</v>
      </c>
      <c r="Q35" s="116"/>
    </row>
    <row r="36" spans="2:17" s="71" customFormat="1" ht="15" x14ac:dyDescent="0.25">
      <c r="B36" s="85"/>
      <c r="C36" s="85"/>
      <c r="D36" s="85"/>
      <c r="E36" s="85"/>
      <c r="F36" s="85"/>
      <c r="G36" s="90">
        <f t="shared" ref="G36:G37" si="22">E36+F36</f>
        <v>0</v>
      </c>
      <c r="H36" s="85"/>
      <c r="I36" s="85"/>
      <c r="J36" s="85"/>
      <c r="K36" s="130">
        <f t="shared" ref="K36:K37" si="23">IF(J36&gt;7999,1500,IF(J36&gt;3999,820,IF(J36&gt;2999,530,IF(J36&gt;1999,360,IF(J36&gt;499,275,IF(J36&gt;99,180,IF(J36&gt;9,20,0)))))))</f>
        <v>0</v>
      </c>
      <c r="L36" s="131">
        <f t="shared" ref="L36:L37" si="24">G36*K36</f>
        <v>0</v>
      </c>
      <c r="N36" s="139"/>
      <c r="O36" s="140"/>
      <c r="P36" s="141">
        <f t="shared" si="3"/>
        <v>0</v>
      </c>
      <c r="Q36" s="116"/>
    </row>
    <row r="37" spans="2:17" ht="15" x14ac:dyDescent="0.25">
      <c r="B37" s="88"/>
      <c r="C37" s="88"/>
      <c r="D37" s="88"/>
      <c r="E37" s="87"/>
      <c r="F37" s="87"/>
      <c r="G37" s="90">
        <f t="shared" si="22"/>
        <v>0</v>
      </c>
      <c r="H37" s="87"/>
      <c r="I37" s="87"/>
      <c r="J37" s="87"/>
      <c r="K37" s="130">
        <f t="shared" si="23"/>
        <v>0</v>
      </c>
      <c r="L37" s="131">
        <f t="shared" si="24"/>
        <v>0</v>
      </c>
      <c r="N37" s="139"/>
      <c r="O37" s="140"/>
      <c r="P37" s="141">
        <f t="shared" si="3"/>
        <v>0</v>
      </c>
      <c r="Q37" s="116"/>
    </row>
    <row r="38" spans="2:17" s="71" customFormat="1" ht="15" x14ac:dyDescent="0.25">
      <c r="B38" s="368" t="s">
        <v>88</v>
      </c>
      <c r="C38" s="369"/>
      <c r="D38" s="369"/>
      <c r="E38" s="369"/>
      <c r="F38" s="369"/>
      <c r="G38" s="369"/>
      <c r="H38" s="369"/>
      <c r="I38" s="369"/>
      <c r="J38" s="369"/>
      <c r="K38" s="369"/>
      <c r="L38" s="133">
        <f>SUM(L39:L62)</f>
        <v>0</v>
      </c>
      <c r="N38" s="144">
        <f>SUM(N39:N62)</f>
        <v>0</v>
      </c>
      <c r="O38" s="144">
        <f>SUM(O39:O62)</f>
        <v>0</v>
      </c>
      <c r="P38" s="144">
        <f>SUM(P39:P62)</f>
        <v>0</v>
      </c>
      <c r="Q38" s="97"/>
    </row>
    <row r="39" spans="2:17" s="71" customFormat="1" ht="15" x14ac:dyDescent="0.25">
      <c r="B39" s="85"/>
      <c r="C39" s="85"/>
      <c r="D39" s="85"/>
      <c r="E39" s="85"/>
      <c r="F39" s="85"/>
      <c r="G39" s="90">
        <f>E39+F39</f>
        <v>0</v>
      </c>
      <c r="H39" s="85"/>
      <c r="I39" s="85"/>
      <c r="J39" s="85"/>
      <c r="K39" s="130">
        <f>IF(J39&gt;7999,1500,IF(J39&gt;3999,820,IF(J39&gt;2999,530,IF(J39&gt;1999,360,IF(J39&gt;499,275,IF(J39&gt;99,180,IF(J39&gt;9,20,0)))))))</f>
        <v>0</v>
      </c>
      <c r="L39" s="131">
        <f>G39*K39</f>
        <v>0</v>
      </c>
      <c r="N39" s="139"/>
      <c r="O39" s="140"/>
      <c r="P39" s="141">
        <f>L39-N39-O39</f>
        <v>0</v>
      </c>
      <c r="Q39" s="116"/>
    </row>
    <row r="40" spans="2:17" s="71" customFormat="1" ht="15" x14ac:dyDescent="0.25">
      <c r="B40" s="85"/>
      <c r="C40" s="85"/>
      <c r="D40" s="85"/>
      <c r="E40" s="85"/>
      <c r="F40" s="85"/>
      <c r="G40" s="90">
        <f t="shared" ref="G40:G41" si="25">E40+F40</f>
        <v>0</v>
      </c>
      <c r="H40" s="85"/>
      <c r="I40" s="85"/>
      <c r="J40" s="85"/>
      <c r="K40" s="130">
        <f t="shared" ref="K40:K41" si="26">IF(J40&gt;7999,1500,IF(J40&gt;3999,820,IF(J40&gt;2999,530,IF(J40&gt;1999,360,IF(J40&gt;499,275,IF(J40&gt;99,180,IF(J40&gt;9,20,0)))))))</f>
        <v>0</v>
      </c>
      <c r="L40" s="131">
        <f t="shared" ref="L40:L41" si="27">G40*K40</f>
        <v>0</v>
      </c>
      <c r="N40" s="139"/>
      <c r="O40" s="140"/>
      <c r="P40" s="141">
        <f t="shared" ref="P40:P62" si="28">L40-N40-O40</f>
        <v>0</v>
      </c>
      <c r="Q40" s="116"/>
    </row>
    <row r="41" spans="2:17" ht="15" x14ac:dyDescent="0.25">
      <c r="B41" s="88"/>
      <c r="C41" s="88"/>
      <c r="D41" s="88"/>
      <c r="E41" s="87"/>
      <c r="F41" s="87"/>
      <c r="G41" s="90">
        <f t="shared" si="25"/>
        <v>0</v>
      </c>
      <c r="H41" s="87"/>
      <c r="I41" s="87"/>
      <c r="J41" s="87"/>
      <c r="K41" s="130">
        <f t="shared" si="26"/>
        <v>0</v>
      </c>
      <c r="L41" s="131">
        <f t="shared" si="27"/>
        <v>0</v>
      </c>
      <c r="N41" s="139"/>
      <c r="O41" s="140"/>
      <c r="P41" s="141">
        <f t="shared" si="28"/>
        <v>0</v>
      </c>
      <c r="Q41" s="116"/>
    </row>
    <row r="42" spans="2:17" s="71" customFormat="1" ht="15" x14ac:dyDescent="0.25">
      <c r="B42" s="85"/>
      <c r="C42" s="85"/>
      <c r="D42" s="85"/>
      <c r="E42" s="85"/>
      <c r="F42" s="85"/>
      <c r="G42" s="90">
        <f>E42+F42</f>
        <v>0</v>
      </c>
      <c r="H42" s="85"/>
      <c r="I42" s="85"/>
      <c r="J42" s="85"/>
      <c r="K42" s="130">
        <f>IF(J42&gt;7999,1500,IF(J42&gt;3999,820,IF(J42&gt;2999,530,IF(J42&gt;1999,360,IF(J42&gt;499,275,IF(J42&gt;99,180,IF(J42&gt;9,20,0)))))))</f>
        <v>0</v>
      </c>
      <c r="L42" s="131">
        <f>G42*K42</f>
        <v>0</v>
      </c>
      <c r="N42" s="139"/>
      <c r="O42" s="140"/>
      <c r="P42" s="141">
        <f t="shared" si="28"/>
        <v>0</v>
      </c>
      <c r="Q42" s="116"/>
    </row>
    <row r="43" spans="2:17" s="71" customFormat="1" ht="15" x14ac:dyDescent="0.25">
      <c r="B43" s="85"/>
      <c r="C43" s="85"/>
      <c r="D43" s="85"/>
      <c r="E43" s="85"/>
      <c r="F43" s="85"/>
      <c r="G43" s="90">
        <f t="shared" ref="G43:G44" si="29">E43+F43</f>
        <v>0</v>
      </c>
      <c r="H43" s="85"/>
      <c r="I43" s="85"/>
      <c r="J43" s="85"/>
      <c r="K43" s="130">
        <f t="shared" ref="K43:K44" si="30">IF(J43&gt;7999,1500,IF(J43&gt;3999,820,IF(J43&gt;2999,530,IF(J43&gt;1999,360,IF(J43&gt;499,275,IF(J43&gt;99,180,IF(J43&gt;9,20,0)))))))</f>
        <v>0</v>
      </c>
      <c r="L43" s="131">
        <f t="shared" ref="L43:L44" si="31">G43*K43</f>
        <v>0</v>
      </c>
      <c r="N43" s="139"/>
      <c r="O43" s="140"/>
      <c r="P43" s="141">
        <f t="shared" si="28"/>
        <v>0</v>
      </c>
      <c r="Q43" s="116"/>
    </row>
    <row r="44" spans="2:17" ht="15" x14ac:dyDescent="0.25">
      <c r="B44" s="88"/>
      <c r="C44" s="88"/>
      <c r="D44" s="88"/>
      <c r="E44" s="87"/>
      <c r="F44" s="87"/>
      <c r="G44" s="90">
        <f t="shared" si="29"/>
        <v>0</v>
      </c>
      <c r="H44" s="87"/>
      <c r="I44" s="87"/>
      <c r="J44" s="87"/>
      <c r="K44" s="130">
        <f t="shared" si="30"/>
        <v>0</v>
      </c>
      <c r="L44" s="131">
        <f t="shared" si="31"/>
        <v>0</v>
      </c>
      <c r="N44" s="139"/>
      <c r="O44" s="140"/>
      <c r="P44" s="141">
        <f t="shared" si="28"/>
        <v>0</v>
      </c>
      <c r="Q44" s="116"/>
    </row>
    <row r="45" spans="2:17" s="71" customFormat="1" ht="15" x14ac:dyDescent="0.25">
      <c r="B45" s="85"/>
      <c r="C45" s="85"/>
      <c r="D45" s="85"/>
      <c r="E45" s="85"/>
      <c r="F45" s="85"/>
      <c r="G45" s="90">
        <f>E45+F45</f>
        <v>0</v>
      </c>
      <c r="H45" s="85"/>
      <c r="I45" s="85"/>
      <c r="J45" s="85"/>
      <c r="K45" s="130">
        <f>IF(J45&gt;7999,1500,IF(J45&gt;3999,820,IF(J45&gt;2999,530,IF(J45&gt;1999,360,IF(J45&gt;499,275,IF(J45&gt;99,180,IF(J45&gt;9,20,0)))))))</f>
        <v>0</v>
      </c>
      <c r="L45" s="131">
        <f>G45*K45</f>
        <v>0</v>
      </c>
      <c r="N45" s="139"/>
      <c r="O45" s="140"/>
      <c r="P45" s="141">
        <f t="shared" si="28"/>
        <v>0</v>
      </c>
      <c r="Q45" s="116"/>
    </row>
    <row r="46" spans="2:17" s="71" customFormat="1" ht="15" x14ac:dyDescent="0.25">
      <c r="B46" s="85"/>
      <c r="C46" s="85"/>
      <c r="D46" s="85"/>
      <c r="E46" s="85"/>
      <c r="F46" s="85"/>
      <c r="G46" s="90">
        <f t="shared" ref="G46:G47" si="32">E46+F46</f>
        <v>0</v>
      </c>
      <c r="H46" s="85"/>
      <c r="I46" s="85"/>
      <c r="J46" s="85"/>
      <c r="K46" s="130">
        <f t="shared" ref="K46:K47" si="33">IF(J46&gt;7999,1500,IF(J46&gt;3999,820,IF(J46&gt;2999,530,IF(J46&gt;1999,360,IF(J46&gt;499,275,IF(J46&gt;99,180,IF(J46&gt;9,20,0)))))))</f>
        <v>0</v>
      </c>
      <c r="L46" s="131">
        <f t="shared" ref="L46:L47" si="34">G46*K46</f>
        <v>0</v>
      </c>
      <c r="N46" s="139"/>
      <c r="O46" s="140"/>
      <c r="P46" s="141">
        <f t="shared" si="28"/>
        <v>0</v>
      </c>
      <c r="Q46" s="116"/>
    </row>
    <row r="47" spans="2:17" ht="15" x14ac:dyDescent="0.25">
      <c r="B47" s="88"/>
      <c r="C47" s="88"/>
      <c r="D47" s="88"/>
      <c r="E47" s="87"/>
      <c r="F47" s="87"/>
      <c r="G47" s="90">
        <f t="shared" si="32"/>
        <v>0</v>
      </c>
      <c r="H47" s="87"/>
      <c r="I47" s="87"/>
      <c r="J47" s="87"/>
      <c r="K47" s="130">
        <f t="shared" si="33"/>
        <v>0</v>
      </c>
      <c r="L47" s="131">
        <f t="shared" si="34"/>
        <v>0</v>
      </c>
      <c r="N47" s="139"/>
      <c r="O47" s="140"/>
      <c r="P47" s="141">
        <f t="shared" si="28"/>
        <v>0</v>
      </c>
      <c r="Q47" s="116"/>
    </row>
    <row r="48" spans="2:17" s="71" customFormat="1" ht="15" x14ac:dyDescent="0.25">
      <c r="B48" s="85"/>
      <c r="C48" s="85"/>
      <c r="D48" s="85"/>
      <c r="E48" s="85"/>
      <c r="F48" s="85"/>
      <c r="G48" s="90">
        <f>E48+F48</f>
        <v>0</v>
      </c>
      <c r="H48" s="85"/>
      <c r="I48" s="85"/>
      <c r="J48" s="85"/>
      <c r="K48" s="130">
        <f>IF(J48&gt;7999,1500,IF(J48&gt;3999,820,IF(J48&gt;2999,530,IF(J48&gt;1999,360,IF(J48&gt;499,275,IF(J48&gt;99,180,IF(J48&gt;9,20,0)))))))</f>
        <v>0</v>
      </c>
      <c r="L48" s="131">
        <f>G48*K48</f>
        <v>0</v>
      </c>
      <c r="N48" s="139"/>
      <c r="O48" s="140"/>
      <c r="P48" s="141">
        <f t="shared" si="28"/>
        <v>0</v>
      </c>
      <c r="Q48" s="116"/>
    </row>
    <row r="49" spans="2:17" s="71" customFormat="1" ht="15" x14ac:dyDescent="0.25">
      <c r="B49" s="85"/>
      <c r="C49" s="85"/>
      <c r="D49" s="85"/>
      <c r="E49" s="85"/>
      <c r="F49" s="85"/>
      <c r="G49" s="90">
        <f t="shared" ref="G49:G50" si="35">E49+F49</f>
        <v>0</v>
      </c>
      <c r="H49" s="85"/>
      <c r="I49" s="85"/>
      <c r="J49" s="85"/>
      <c r="K49" s="130">
        <f t="shared" ref="K49:K50" si="36">IF(J49&gt;7999,1500,IF(J49&gt;3999,820,IF(J49&gt;2999,530,IF(J49&gt;1999,360,IF(J49&gt;499,275,IF(J49&gt;99,180,IF(J49&gt;9,20,0)))))))</f>
        <v>0</v>
      </c>
      <c r="L49" s="131">
        <f t="shared" ref="L49:L50" si="37">G49*K49</f>
        <v>0</v>
      </c>
      <c r="N49" s="139"/>
      <c r="O49" s="140"/>
      <c r="P49" s="141">
        <f t="shared" si="28"/>
        <v>0</v>
      </c>
      <c r="Q49" s="116"/>
    </row>
    <row r="50" spans="2:17" ht="15" x14ac:dyDescent="0.25">
      <c r="B50" s="88"/>
      <c r="C50" s="88"/>
      <c r="D50" s="88"/>
      <c r="E50" s="87"/>
      <c r="F50" s="87"/>
      <c r="G50" s="90">
        <f t="shared" si="35"/>
        <v>0</v>
      </c>
      <c r="H50" s="87"/>
      <c r="I50" s="87"/>
      <c r="J50" s="87"/>
      <c r="K50" s="130">
        <f t="shared" si="36"/>
        <v>0</v>
      </c>
      <c r="L50" s="131">
        <f t="shared" si="37"/>
        <v>0</v>
      </c>
      <c r="N50" s="139"/>
      <c r="O50" s="140"/>
      <c r="P50" s="141">
        <f t="shared" si="28"/>
        <v>0</v>
      </c>
      <c r="Q50" s="116"/>
    </row>
    <row r="51" spans="2:17" s="71" customFormat="1" ht="15" x14ac:dyDescent="0.25">
      <c r="B51" s="85"/>
      <c r="C51" s="85"/>
      <c r="D51" s="85"/>
      <c r="E51" s="85"/>
      <c r="F51" s="85"/>
      <c r="G51" s="90">
        <f>E51+F51</f>
        <v>0</v>
      </c>
      <c r="H51" s="85"/>
      <c r="I51" s="85"/>
      <c r="J51" s="85"/>
      <c r="K51" s="130">
        <f>IF(J51&gt;7999,1500,IF(J51&gt;3999,820,IF(J51&gt;2999,530,IF(J51&gt;1999,360,IF(J51&gt;499,275,IF(J51&gt;99,180,IF(J51&gt;9,20,0)))))))</f>
        <v>0</v>
      </c>
      <c r="L51" s="131">
        <f>G51*K51</f>
        <v>0</v>
      </c>
      <c r="N51" s="139"/>
      <c r="O51" s="140"/>
      <c r="P51" s="141">
        <f t="shared" si="28"/>
        <v>0</v>
      </c>
      <c r="Q51" s="116"/>
    </row>
    <row r="52" spans="2:17" s="71" customFormat="1" ht="15" x14ac:dyDescent="0.25">
      <c r="B52" s="85"/>
      <c r="C52" s="85"/>
      <c r="D52" s="85"/>
      <c r="E52" s="85"/>
      <c r="F52" s="85"/>
      <c r="G52" s="90">
        <f t="shared" ref="G52:G53" si="38">E52+F52</f>
        <v>0</v>
      </c>
      <c r="H52" s="85"/>
      <c r="I52" s="85"/>
      <c r="J52" s="85"/>
      <c r="K52" s="130">
        <f t="shared" ref="K52:K53" si="39">IF(J52&gt;7999,1500,IF(J52&gt;3999,820,IF(J52&gt;2999,530,IF(J52&gt;1999,360,IF(J52&gt;499,275,IF(J52&gt;99,180,IF(J52&gt;9,20,0)))))))</f>
        <v>0</v>
      </c>
      <c r="L52" s="131">
        <f t="shared" ref="L52:L53" si="40">G52*K52</f>
        <v>0</v>
      </c>
      <c r="N52" s="139"/>
      <c r="O52" s="140"/>
      <c r="P52" s="141">
        <f t="shared" si="28"/>
        <v>0</v>
      </c>
      <c r="Q52" s="116"/>
    </row>
    <row r="53" spans="2:17" ht="15" x14ac:dyDescent="0.25">
      <c r="B53" s="88"/>
      <c r="C53" s="88"/>
      <c r="D53" s="88"/>
      <c r="E53" s="87"/>
      <c r="F53" s="87"/>
      <c r="G53" s="90">
        <f t="shared" si="38"/>
        <v>0</v>
      </c>
      <c r="H53" s="87"/>
      <c r="I53" s="87"/>
      <c r="J53" s="87"/>
      <c r="K53" s="130">
        <f t="shared" si="39"/>
        <v>0</v>
      </c>
      <c r="L53" s="131">
        <f t="shared" si="40"/>
        <v>0</v>
      </c>
      <c r="N53" s="139"/>
      <c r="O53" s="140"/>
      <c r="P53" s="141">
        <f t="shared" si="28"/>
        <v>0</v>
      </c>
      <c r="Q53" s="116"/>
    </row>
    <row r="54" spans="2:17" s="71" customFormat="1" ht="15" x14ac:dyDescent="0.25">
      <c r="B54" s="85"/>
      <c r="C54" s="85"/>
      <c r="D54" s="85"/>
      <c r="E54" s="85"/>
      <c r="F54" s="85"/>
      <c r="G54" s="90">
        <f>E54+F54</f>
        <v>0</v>
      </c>
      <c r="H54" s="85"/>
      <c r="I54" s="85"/>
      <c r="J54" s="85"/>
      <c r="K54" s="130">
        <f>IF(J54&gt;7999,1500,IF(J54&gt;3999,820,IF(J54&gt;2999,530,IF(J54&gt;1999,360,IF(J54&gt;499,275,IF(J54&gt;99,180,IF(J54&gt;9,20,0)))))))</f>
        <v>0</v>
      </c>
      <c r="L54" s="131">
        <f>G54*K54</f>
        <v>0</v>
      </c>
      <c r="N54" s="139"/>
      <c r="O54" s="140"/>
      <c r="P54" s="141">
        <f t="shared" si="28"/>
        <v>0</v>
      </c>
      <c r="Q54" s="116"/>
    </row>
    <row r="55" spans="2:17" s="71" customFormat="1" ht="15" x14ac:dyDescent="0.25">
      <c r="B55" s="85"/>
      <c r="C55" s="85"/>
      <c r="D55" s="85"/>
      <c r="E55" s="85"/>
      <c r="F55" s="85"/>
      <c r="G55" s="90">
        <f t="shared" ref="G55:G56" si="41">E55+F55</f>
        <v>0</v>
      </c>
      <c r="H55" s="85"/>
      <c r="I55" s="85"/>
      <c r="J55" s="85"/>
      <c r="K55" s="130">
        <f t="shared" ref="K55:K56" si="42">IF(J55&gt;7999,1500,IF(J55&gt;3999,820,IF(J55&gt;2999,530,IF(J55&gt;1999,360,IF(J55&gt;499,275,IF(J55&gt;99,180,IF(J55&gt;9,20,0)))))))</f>
        <v>0</v>
      </c>
      <c r="L55" s="131">
        <f t="shared" ref="L55:L56" si="43">G55*K55</f>
        <v>0</v>
      </c>
      <c r="N55" s="139"/>
      <c r="O55" s="140"/>
      <c r="P55" s="141">
        <f t="shared" si="28"/>
        <v>0</v>
      </c>
      <c r="Q55" s="116"/>
    </row>
    <row r="56" spans="2:17" ht="15" x14ac:dyDescent="0.25">
      <c r="B56" s="88"/>
      <c r="C56" s="88"/>
      <c r="D56" s="88"/>
      <c r="E56" s="87"/>
      <c r="F56" s="87"/>
      <c r="G56" s="90">
        <f t="shared" si="41"/>
        <v>0</v>
      </c>
      <c r="H56" s="87"/>
      <c r="I56" s="87"/>
      <c r="J56" s="87"/>
      <c r="K56" s="130">
        <f t="shared" si="42"/>
        <v>0</v>
      </c>
      <c r="L56" s="131">
        <f t="shared" si="43"/>
        <v>0</v>
      </c>
      <c r="N56" s="139"/>
      <c r="O56" s="140"/>
      <c r="P56" s="141">
        <f t="shared" si="28"/>
        <v>0</v>
      </c>
      <c r="Q56" s="116"/>
    </row>
    <row r="57" spans="2:17" s="71" customFormat="1" ht="15" x14ac:dyDescent="0.25">
      <c r="B57" s="85"/>
      <c r="C57" s="85"/>
      <c r="D57" s="85"/>
      <c r="E57" s="85"/>
      <c r="F57" s="85"/>
      <c r="G57" s="90">
        <f>E57+F57</f>
        <v>0</v>
      </c>
      <c r="H57" s="85"/>
      <c r="I57" s="85"/>
      <c r="J57" s="85"/>
      <c r="K57" s="130">
        <f>IF(J57&gt;7999,1500,IF(J57&gt;3999,820,IF(J57&gt;2999,530,IF(J57&gt;1999,360,IF(J57&gt;499,275,IF(J57&gt;99,180,IF(J57&gt;9,20,0)))))))</f>
        <v>0</v>
      </c>
      <c r="L57" s="131">
        <f>G57*K57</f>
        <v>0</v>
      </c>
      <c r="N57" s="139"/>
      <c r="O57" s="140"/>
      <c r="P57" s="141">
        <f t="shared" si="28"/>
        <v>0</v>
      </c>
      <c r="Q57" s="116"/>
    </row>
    <row r="58" spans="2:17" s="71" customFormat="1" ht="15" x14ac:dyDescent="0.25">
      <c r="B58" s="85"/>
      <c r="C58" s="85"/>
      <c r="D58" s="85"/>
      <c r="E58" s="85"/>
      <c r="F58" s="85"/>
      <c r="G58" s="90">
        <f t="shared" ref="G58:G59" si="44">E58+F58</f>
        <v>0</v>
      </c>
      <c r="H58" s="85"/>
      <c r="I58" s="85"/>
      <c r="J58" s="85"/>
      <c r="K58" s="130">
        <f t="shared" ref="K58:K59" si="45">IF(J58&gt;7999,1500,IF(J58&gt;3999,820,IF(J58&gt;2999,530,IF(J58&gt;1999,360,IF(J58&gt;499,275,IF(J58&gt;99,180,IF(J58&gt;9,20,0)))))))</f>
        <v>0</v>
      </c>
      <c r="L58" s="131">
        <f t="shared" ref="L58:L59" si="46">G58*K58</f>
        <v>0</v>
      </c>
      <c r="N58" s="139"/>
      <c r="O58" s="140"/>
      <c r="P58" s="141">
        <f t="shared" si="28"/>
        <v>0</v>
      </c>
      <c r="Q58" s="116"/>
    </row>
    <row r="59" spans="2:17" ht="15" x14ac:dyDescent="0.25">
      <c r="B59" s="88"/>
      <c r="C59" s="88"/>
      <c r="D59" s="88"/>
      <c r="E59" s="87"/>
      <c r="F59" s="87"/>
      <c r="G59" s="90">
        <f t="shared" si="44"/>
        <v>0</v>
      </c>
      <c r="H59" s="87"/>
      <c r="I59" s="87"/>
      <c r="J59" s="87"/>
      <c r="K59" s="130">
        <f t="shared" si="45"/>
        <v>0</v>
      </c>
      <c r="L59" s="131">
        <f t="shared" si="46"/>
        <v>0</v>
      </c>
      <c r="N59" s="139"/>
      <c r="O59" s="140"/>
      <c r="P59" s="141">
        <f t="shared" si="28"/>
        <v>0</v>
      </c>
      <c r="Q59" s="116"/>
    </row>
    <row r="60" spans="2:17" s="71" customFormat="1" ht="15" x14ac:dyDescent="0.25">
      <c r="B60" s="85"/>
      <c r="C60" s="85"/>
      <c r="D60" s="85"/>
      <c r="E60" s="85"/>
      <c r="F60" s="85"/>
      <c r="G60" s="90">
        <f>E60+F60</f>
        <v>0</v>
      </c>
      <c r="H60" s="85"/>
      <c r="I60" s="85"/>
      <c r="J60" s="85"/>
      <c r="K60" s="130">
        <f>IF(J60&gt;7999,1500,IF(J60&gt;3999,820,IF(J60&gt;2999,530,IF(J60&gt;1999,360,IF(J60&gt;499,275,IF(J60&gt;99,180,IF(J60&gt;9,20,0)))))))</f>
        <v>0</v>
      </c>
      <c r="L60" s="131">
        <f>G60*K60</f>
        <v>0</v>
      </c>
      <c r="N60" s="139"/>
      <c r="O60" s="140"/>
      <c r="P60" s="141">
        <f t="shared" si="28"/>
        <v>0</v>
      </c>
      <c r="Q60" s="116"/>
    </row>
    <row r="61" spans="2:17" s="71" customFormat="1" ht="15" x14ac:dyDescent="0.25">
      <c r="B61" s="85"/>
      <c r="C61" s="85"/>
      <c r="D61" s="85"/>
      <c r="E61" s="85"/>
      <c r="F61" s="85"/>
      <c r="G61" s="90">
        <f t="shared" ref="G61:G62" si="47">E61+F61</f>
        <v>0</v>
      </c>
      <c r="H61" s="85"/>
      <c r="I61" s="85"/>
      <c r="J61" s="85"/>
      <c r="K61" s="130">
        <f t="shared" ref="K61:K62" si="48">IF(J61&gt;7999,1500,IF(J61&gt;3999,820,IF(J61&gt;2999,530,IF(J61&gt;1999,360,IF(J61&gt;499,275,IF(J61&gt;99,180,IF(J61&gt;9,20,0)))))))</f>
        <v>0</v>
      </c>
      <c r="L61" s="131">
        <f t="shared" ref="L61:L62" si="49">G61*K61</f>
        <v>0</v>
      </c>
      <c r="N61" s="139"/>
      <c r="O61" s="140"/>
      <c r="P61" s="141">
        <f t="shared" si="28"/>
        <v>0</v>
      </c>
      <c r="Q61" s="116"/>
    </row>
    <row r="62" spans="2:17" ht="15" x14ac:dyDescent="0.25">
      <c r="B62" s="88"/>
      <c r="C62" s="88"/>
      <c r="D62" s="88"/>
      <c r="E62" s="87"/>
      <c r="F62" s="87"/>
      <c r="G62" s="90">
        <f t="shared" si="47"/>
        <v>0</v>
      </c>
      <c r="H62" s="87"/>
      <c r="I62" s="87"/>
      <c r="J62" s="87"/>
      <c r="K62" s="130">
        <f t="shared" si="48"/>
        <v>0</v>
      </c>
      <c r="L62" s="131">
        <f t="shared" si="49"/>
        <v>0</v>
      </c>
      <c r="N62" s="139"/>
      <c r="O62" s="140"/>
      <c r="P62" s="141">
        <f t="shared" si="28"/>
        <v>0</v>
      </c>
      <c r="Q62" s="116"/>
    </row>
    <row r="63" spans="2:17" s="71" customFormat="1" ht="15" x14ac:dyDescent="0.25">
      <c r="B63" s="368" t="s">
        <v>89</v>
      </c>
      <c r="C63" s="369"/>
      <c r="D63" s="369"/>
      <c r="E63" s="369"/>
      <c r="F63" s="369"/>
      <c r="G63" s="369"/>
      <c r="H63" s="369"/>
      <c r="I63" s="369"/>
      <c r="J63" s="369"/>
      <c r="K63" s="369"/>
      <c r="L63" s="133">
        <f>SUM(L64:L87)</f>
        <v>0</v>
      </c>
      <c r="N63" s="144">
        <f>SUM(N64:N87)</f>
        <v>0</v>
      </c>
      <c r="O63" s="144">
        <f>SUM(O64:O87)</f>
        <v>0</v>
      </c>
      <c r="P63" s="144">
        <f>SUM(P64:P87)</f>
        <v>0</v>
      </c>
      <c r="Q63" s="97"/>
    </row>
    <row r="64" spans="2:17" s="71" customFormat="1" ht="15" x14ac:dyDescent="0.25">
      <c r="B64" s="85"/>
      <c r="C64" s="85"/>
      <c r="D64" s="85"/>
      <c r="E64" s="85"/>
      <c r="F64" s="85"/>
      <c r="G64" s="90">
        <f>E64+F64</f>
        <v>0</v>
      </c>
      <c r="H64" s="85"/>
      <c r="I64" s="85"/>
      <c r="J64" s="85"/>
      <c r="K64" s="130">
        <f>IF(J64&gt;7999,1500,IF(J64&gt;3999,820,IF(J64&gt;2999,530,IF(J64&gt;1999,360,IF(J64&gt;499,275,IF(J64&gt;99,180,IF(J64&gt;9,20,0)))))))</f>
        <v>0</v>
      </c>
      <c r="L64" s="131">
        <f>G64*K64</f>
        <v>0</v>
      </c>
      <c r="N64" s="139"/>
      <c r="O64" s="140"/>
      <c r="P64" s="141">
        <f>L64-N64-O64</f>
        <v>0</v>
      </c>
      <c r="Q64" s="116"/>
    </row>
    <row r="65" spans="2:17" ht="15" x14ac:dyDescent="0.25">
      <c r="B65" s="88"/>
      <c r="C65" s="88"/>
      <c r="D65" s="88"/>
      <c r="E65" s="87"/>
      <c r="F65" s="87"/>
      <c r="G65" s="90">
        <f t="shared" ref="G65" si="50">E65+F65</f>
        <v>0</v>
      </c>
      <c r="H65" s="87"/>
      <c r="I65" s="87"/>
      <c r="J65" s="87"/>
      <c r="K65" s="130">
        <f t="shared" ref="K65" si="51">IF(J65&gt;7999,1500,IF(J65&gt;3999,820,IF(J65&gt;2999,530,IF(J65&gt;1999,360,IF(J65&gt;499,275,IF(J65&gt;99,180,IF(J65&gt;9,20,0)))))))</f>
        <v>0</v>
      </c>
      <c r="L65" s="131">
        <f t="shared" ref="L65" si="52">G65*K65</f>
        <v>0</v>
      </c>
      <c r="N65" s="139"/>
      <c r="O65" s="140"/>
      <c r="P65" s="141">
        <f t="shared" ref="P65:P87" si="53">L65-N65-O65</f>
        <v>0</v>
      </c>
      <c r="Q65" s="116"/>
    </row>
    <row r="66" spans="2:17" s="71" customFormat="1" ht="15" x14ac:dyDescent="0.25">
      <c r="B66" s="85"/>
      <c r="C66" s="85"/>
      <c r="D66" s="85"/>
      <c r="E66" s="85"/>
      <c r="F66" s="85"/>
      <c r="G66" s="90">
        <f>E66+F66</f>
        <v>0</v>
      </c>
      <c r="H66" s="85"/>
      <c r="I66" s="85"/>
      <c r="J66" s="85"/>
      <c r="K66" s="130">
        <f>IF(J66&gt;7999,1500,IF(J66&gt;3999,820,IF(J66&gt;2999,530,IF(J66&gt;1999,360,IF(J66&gt;499,275,IF(J66&gt;99,180,IF(J66&gt;9,20,0)))))))</f>
        <v>0</v>
      </c>
      <c r="L66" s="131">
        <f>G66*K66</f>
        <v>0</v>
      </c>
      <c r="N66" s="139"/>
      <c r="O66" s="140"/>
      <c r="P66" s="141">
        <f t="shared" si="53"/>
        <v>0</v>
      </c>
      <c r="Q66" s="116"/>
    </row>
    <row r="67" spans="2:17" s="71" customFormat="1" ht="15" x14ac:dyDescent="0.25">
      <c r="B67" s="85"/>
      <c r="C67" s="85"/>
      <c r="D67" s="85"/>
      <c r="E67" s="85"/>
      <c r="F67" s="85"/>
      <c r="G67" s="90">
        <f t="shared" ref="G67:G68" si="54">E67+F67</f>
        <v>0</v>
      </c>
      <c r="H67" s="85"/>
      <c r="I67" s="85"/>
      <c r="J67" s="85"/>
      <c r="K67" s="130">
        <f t="shared" ref="K67:K68" si="55">IF(J67&gt;7999,1500,IF(J67&gt;3999,820,IF(J67&gt;2999,530,IF(J67&gt;1999,360,IF(J67&gt;499,275,IF(J67&gt;99,180,IF(J67&gt;9,20,0)))))))</f>
        <v>0</v>
      </c>
      <c r="L67" s="131">
        <f t="shared" ref="L67:L68" si="56">G67*K67</f>
        <v>0</v>
      </c>
      <c r="N67" s="139"/>
      <c r="O67" s="140"/>
      <c r="P67" s="141">
        <f t="shared" si="53"/>
        <v>0</v>
      </c>
      <c r="Q67" s="116"/>
    </row>
    <row r="68" spans="2:17" ht="15" x14ac:dyDescent="0.25">
      <c r="B68" s="88"/>
      <c r="C68" s="88"/>
      <c r="D68" s="88"/>
      <c r="E68" s="87"/>
      <c r="F68" s="87"/>
      <c r="G68" s="90">
        <f t="shared" si="54"/>
        <v>0</v>
      </c>
      <c r="H68" s="87"/>
      <c r="I68" s="87"/>
      <c r="J68" s="87"/>
      <c r="K68" s="130">
        <f t="shared" si="55"/>
        <v>0</v>
      </c>
      <c r="L68" s="131">
        <f t="shared" si="56"/>
        <v>0</v>
      </c>
      <c r="N68" s="139"/>
      <c r="O68" s="140"/>
      <c r="P68" s="141">
        <f t="shared" si="53"/>
        <v>0</v>
      </c>
      <c r="Q68" s="116"/>
    </row>
    <row r="69" spans="2:17" s="71" customFormat="1" ht="15" x14ac:dyDescent="0.25">
      <c r="B69" s="85"/>
      <c r="C69" s="85"/>
      <c r="D69" s="85"/>
      <c r="E69" s="85"/>
      <c r="F69" s="85"/>
      <c r="G69" s="90">
        <f>E69+F69</f>
        <v>0</v>
      </c>
      <c r="H69" s="85"/>
      <c r="I69" s="85"/>
      <c r="J69" s="85"/>
      <c r="K69" s="130">
        <f>IF(J69&gt;7999,1500,IF(J69&gt;3999,820,IF(J69&gt;2999,530,IF(J69&gt;1999,360,IF(J69&gt;499,275,IF(J69&gt;99,180,IF(J69&gt;9,20,0)))))))</f>
        <v>0</v>
      </c>
      <c r="L69" s="131">
        <f>G69*K69</f>
        <v>0</v>
      </c>
      <c r="N69" s="139"/>
      <c r="O69" s="140"/>
      <c r="P69" s="141">
        <f t="shared" si="53"/>
        <v>0</v>
      </c>
      <c r="Q69" s="116"/>
    </row>
    <row r="70" spans="2:17" s="71" customFormat="1" ht="15" x14ac:dyDescent="0.25">
      <c r="B70" s="85"/>
      <c r="C70" s="85"/>
      <c r="D70" s="85"/>
      <c r="E70" s="85"/>
      <c r="F70" s="85"/>
      <c r="G70" s="90">
        <f t="shared" ref="G70:G71" si="57">E70+F70</f>
        <v>0</v>
      </c>
      <c r="H70" s="85"/>
      <c r="I70" s="85"/>
      <c r="J70" s="85"/>
      <c r="K70" s="130">
        <f t="shared" ref="K70:K71" si="58">IF(J70&gt;7999,1500,IF(J70&gt;3999,820,IF(J70&gt;2999,530,IF(J70&gt;1999,360,IF(J70&gt;499,275,IF(J70&gt;99,180,IF(J70&gt;9,20,0)))))))</f>
        <v>0</v>
      </c>
      <c r="L70" s="131">
        <f t="shared" ref="L70:L71" si="59">G70*K70</f>
        <v>0</v>
      </c>
      <c r="N70" s="139"/>
      <c r="O70" s="140"/>
      <c r="P70" s="141">
        <f t="shared" si="53"/>
        <v>0</v>
      </c>
      <c r="Q70" s="116"/>
    </row>
    <row r="71" spans="2:17" ht="15" x14ac:dyDescent="0.25">
      <c r="B71" s="88"/>
      <c r="C71" s="88"/>
      <c r="D71" s="88"/>
      <c r="E71" s="87"/>
      <c r="F71" s="87"/>
      <c r="G71" s="90">
        <f t="shared" si="57"/>
        <v>0</v>
      </c>
      <c r="H71" s="87"/>
      <c r="I71" s="87"/>
      <c r="J71" s="87"/>
      <c r="K71" s="130">
        <f t="shared" si="58"/>
        <v>0</v>
      </c>
      <c r="L71" s="131">
        <f t="shared" si="59"/>
        <v>0</v>
      </c>
      <c r="N71" s="139"/>
      <c r="O71" s="140"/>
      <c r="P71" s="141">
        <f t="shared" si="53"/>
        <v>0</v>
      </c>
      <c r="Q71" s="116"/>
    </row>
    <row r="72" spans="2:17" s="71" customFormat="1" ht="15" x14ac:dyDescent="0.25">
      <c r="B72" s="85"/>
      <c r="C72" s="85"/>
      <c r="D72" s="85"/>
      <c r="E72" s="85"/>
      <c r="F72" s="85"/>
      <c r="G72" s="90">
        <f>E72+F72</f>
        <v>0</v>
      </c>
      <c r="H72" s="85"/>
      <c r="I72" s="85"/>
      <c r="J72" s="85"/>
      <c r="K72" s="130">
        <f>IF(J72&gt;7999,1500,IF(J72&gt;3999,820,IF(J72&gt;2999,530,IF(J72&gt;1999,360,IF(J72&gt;499,275,IF(J72&gt;99,180,IF(J72&gt;9,20,0)))))))</f>
        <v>0</v>
      </c>
      <c r="L72" s="131">
        <f>G72*K72</f>
        <v>0</v>
      </c>
      <c r="N72" s="139"/>
      <c r="O72" s="140"/>
      <c r="P72" s="141">
        <f t="shared" si="53"/>
        <v>0</v>
      </c>
      <c r="Q72" s="116"/>
    </row>
    <row r="73" spans="2:17" s="71" customFormat="1" ht="15" x14ac:dyDescent="0.25">
      <c r="B73" s="85"/>
      <c r="C73" s="85"/>
      <c r="D73" s="85"/>
      <c r="E73" s="85"/>
      <c r="F73" s="85"/>
      <c r="G73" s="90">
        <f t="shared" ref="G73:G74" si="60">E73+F73</f>
        <v>0</v>
      </c>
      <c r="H73" s="85"/>
      <c r="I73" s="85"/>
      <c r="J73" s="85"/>
      <c r="K73" s="130">
        <f t="shared" ref="K73:K74" si="61">IF(J73&gt;7999,1500,IF(J73&gt;3999,820,IF(J73&gt;2999,530,IF(J73&gt;1999,360,IF(J73&gt;499,275,IF(J73&gt;99,180,IF(J73&gt;9,20,0)))))))</f>
        <v>0</v>
      </c>
      <c r="L73" s="131">
        <f t="shared" ref="L73:L74" si="62">G73*K73</f>
        <v>0</v>
      </c>
      <c r="N73" s="139"/>
      <c r="O73" s="140"/>
      <c r="P73" s="141">
        <f t="shared" si="53"/>
        <v>0</v>
      </c>
      <c r="Q73" s="116"/>
    </row>
    <row r="74" spans="2:17" ht="15" x14ac:dyDescent="0.25">
      <c r="B74" s="88"/>
      <c r="C74" s="88"/>
      <c r="D74" s="88"/>
      <c r="E74" s="87"/>
      <c r="F74" s="87"/>
      <c r="G74" s="90">
        <f t="shared" si="60"/>
        <v>0</v>
      </c>
      <c r="H74" s="87"/>
      <c r="I74" s="87"/>
      <c r="J74" s="87"/>
      <c r="K74" s="130">
        <f t="shared" si="61"/>
        <v>0</v>
      </c>
      <c r="L74" s="131">
        <f t="shared" si="62"/>
        <v>0</v>
      </c>
      <c r="N74" s="139"/>
      <c r="O74" s="140"/>
      <c r="P74" s="141">
        <f t="shared" si="53"/>
        <v>0</v>
      </c>
      <c r="Q74" s="116"/>
    </row>
    <row r="75" spans="2:17" s="71" customFormat="1" ht="15" x14ac:dyDescent="0.25">
      <c r="B75" s="85"/>
      <c r="C75" s="85"/>
      <c r="D75" s="85"/>
      <c r="E75" s="85"/>
      <c r="F75" s="85"/>
      <c r="G75" s="90">
        <f>E75+F75</f>
        <v>0</v>
      </c>
      <c r="H75" s="85"/>
      <c r="I75" s="85"/>
      <c r="J75" s="85"/>
      <c r="K75" s="130">
        <f>IF(J75&gt;7999,1500,IF(J75&gt;3999,820,IF(J75&gt;2999,530,IF(J75&gt;1999,360,IF(J75&gt;499,275,IF(J75&gt;99,180,IF(J75&gt;9,20,0)))))))</f>
        <v>0</v>
      </c>
      <c r="L75" s="131">
        <f>G75*K75</f>
        <v>0</v>
      </c>
      <c r="N75" s="139"/>
      <c r="O75" s="140"/>
      <c r="P75" s="141">
        <f t="shared" si="53"/>
        <v>0</v>
      </c>
      <c r="Q75" s="116"/>
    </row>
    <row r="76" spans="2:17" s="71" customFormat="1" ht="15" x14ac:dyDescent="0.25">
      <c r="B76" s="85"/>
      <c r="C76" s="85"/>
      <c r="D76" s="85"/>
      <c r="E76" s="85"/>
      <c r="F76" s="85"/>
      <c r="G76" s="90">
        <f t="shared" ref="G76:G77" si="63">E76+F76</f>
        <v>0</v>
      </c>
      <c r="H76" s="85"/>
      <c r="I76" s="85"/>
      <c r="J76" s="85"/>
      <c r="K76" s="130">
        <f t="shared" ref="K76:K77" si="64">IF(J76&gt;7999,1500,IF(J76&gt;3999,820,IF(J76&gt;2999,530,IF(J76&gt;1999,360,IF(J76&gt;499,275,IF(J76&gt;99,180,IF(J76&gt;9,20,0)))))))</f>
        <v>0</v>
      </c>
      <c r="L76" s="131">
        <f t="shared" ref="L76:L77" si="65">G76*K76</f>
        <v>0</v>
      </c>
      <c r="N76" s="139"/>
      <c r="O76" s="140"/>
      <c r="P76" s="141">
        <f t="shared" si="53"/>
        <v>0</v>
      </c>
      <c r="Q76" s="116"/>
    </row>
    <row r="77" spans="2:17" ht="15" x14ac:dyDescent="0.25">
      <c r="B77" s="88"/>
      <c r="C77" s="88"/>
      <c r="D77" s="88"/>
      <c r="E77" s="87"/>
      <c r="F77" s="87"/>
      <c r="G77" s="90">
        <f t="shared" si="63"/>
        <v>0</v>
      </c>
      <c r="H77" s="87"/>
      <c r="I77" s="87"/>
      <c r="J77" s="87"/>
      <c r="K77" s="130">
        <f t="shared" si="64"/>
        <v>0</v>
      </c>
      <c r="L77" s="131">
        <f t="shared" si="65"/>
        <v>0</v>
      </c>
      <c r="N77" s="139"/>
      <c r="O77" s="140"/>
      <c r="P77" s="141">
        <f t="shared" si="53"/>
        <v>0</v>
      </c>
      <c r="Q77" s="116"/>
    </row>
    <row r="78" spans="2:17" s="71" customFormat="1" ht="15" x14ac:dyDescent="0.25">
      <c r="B78" s="85"/>
      <c r="C78" s="85"/>
      <c r="D78" s="85"/>
      <c r="E78" s="85"/>
      <c r="F78" s="85"/>
      <c r="G78" s="90">
        <f>E78+F78</f>
        <v>0</v>
      </c>
      <c r="H78" s="85"/>
      <c r="I78" s="85"/>
      <c r="J78" s="85"/>
      <c r="K78" s="130">
        <f>IF(J78&gt;7999,1500,IF(J78&gt;3999,820,IF(J78&gt;2999,530,IF(J78&gt;1999,360,IF(J78&gt;499,275,IF(J78&gt;99,180,IF(J78&gt;9,20,0)))))))</f>
        <v>0</v>
      </c>
      <c r="L78" s="131">
        <f>G78*K78</f>
        <v>0</v>
      </c>
      <c r="N78" s="139"/>
      <c r="O78" s="140"/>
      <c r="P78" s="141">
        <f t="shared" si="53"/>
        <v>0</v>
      </c>
      <c r="Q78" s="116"/>
    </row>
    <row r="79" spans="2:17" s="71" customFormat="1" ht="15" x14ac:dyDescent="0.25">
      <c r="B79" s="85"/>
      <c r="C79" s="85"/>
      <c r="D79" s="85"/>
      <c r="E79" s="85"/>
      <c r="F79" s="85"/>
      <c r="G79" s="90">
        <f t="shared" ref="G79:G80" si="66">E79+F79</f>
        <v>0</v>
      </c>
      <c r="H79" s="85"/>
      <c r="I79" s="85"/>
      <c r="J79" s="85"/>
      <c r="K79" s="130">
        <f t="shared" ref="K79:K80" si="67">IF(J79&gt;7999,1500,IF(J79&gt;3999,820,IF(J79&gt;2999,530,IF(J79&gt;1999,360,IF(J79&gt;499,275,IF(J79&gt;99,180,IF(J79&gt;9,20,0)))))))</f>
        <v>0</v>
      </c>
      <c r="L79" s="131">
        <f t="shared" ref="L79:L80" si="68">G79*K79</f>
        <v>0</v>
      </c>
      <c r="N79" s="139"/>
      <c r="O79" s="140"/>
      <c r="P79" s="141">
        <f t="shared" si="53"/>
        <v>0</v>
      </c>
      <c r="Q79" s="116"/>
    </row>
    <row r="80" spans="2:17" ht="15" x14ac:dyDescent="0.25">
      <c r="B80" s="88"/>
      <c r="C80" s="88"/>
      <c r="D80" s="88"/>
      <c r="E80" s="87"/>
      <c r="F80" s="87"/>
      <c r="G80" s="90">
        <f t="shared" si="66"/>
        <v>0</v>
      </c>
      <c r="H80" s="87"/>
      <c r="I80" s="87"/>
      <c r="J80" s="87"/>
      <c r="K80" s="130">
        <f t="shared" si="67"/>
        <v>0</v>
      </c>
      <c r="L80" s="131">
        <f t="shared" si="68"/>
        <v>0</v>
      </c>
      <c r="N80" s="139"/>
      <c r="O80" s="140"/>
      <c r="P80" s="141">
        <f t="shared" si="53"/>
        <v>0</v>
      </c>
      <c r="Q80" s="116"/>
    </row>
    <row r="81" spans="2:17" s="71" customFormat="1" ht="15" x14ac:dyDescent="0.25">
      <c r="B81" s="85"/>
      <c r="C81" s="85"/>
      <c r="D81" s="85"/>
      <c r="E81" s="85"/>
      <c r="F81" s="85"/>
      <c r="G81" s="90">
        <f>E81+F81</f>
        <v>0</v>
      </c>
      <c r="H81" s="85"/>
      <c r="I81" s="85"/>
      <c r="J81" s="85"/>
      <c r="K81" s="130">
        <f>IF(J81&gt;7999,1500,IF(J81&gt;3999,820,IF(J81&gt;2999,530,IF(J81&gt;1999,360,IF(J81&gt;499,275,IF(J81&gt;99,180,IF(J81&gt;9,20,0)))))))</f>
        <v>0</v>
      </c>
      <c r="L81" s="131">
        <f>G81*K81</f>
        <v>0</v>
      </c>
      <c r="N81" s="139"/>
      <c r="O81" s="140"/>
      <c r="P81" s="141">
        <f t="shared" si="53"/>
        <v>0</v>
      </c>
      <c r="Q81" s="116"/>
    </row>
    <row r="82" spans="2:17" s="71" customFormat="1" ht="15" x14ac:dyDescent="0.25">
      <c r="B82" s="85"/>
      <c r="C82" s="85"/>
      <c r="D82" s="85"/>
      <c r="E82" s="85"/>
      <c r="F82" s="85"/>
      <c r="G82" s="90">
        <f t="shared" ref="G82:G83" si="69">E82+F82</f>
        <v>0</v>
      </c>
      <c r="H82" s="85"/>
      <c r="I82" s="85"/>
      <c r="J82" s="85"/>
      <c r="K82" s="130">
        <f t="shared" ref="K82:K83" si="70">IF(J82&gt;7999,1500,IF(J82&gt;3999,820,IF(J82&gt;2999,530,IF(J82&gt;1999,360,IF(J82&gt;499,275,IF(J82&gt;99,180,IF(J82&gt;9,20,0)))))))</f>
        <v>0</v>
      </c>
      <c r="L82" s="131">
        <f t="shared" ref="L82:L83" si="71">G82*K82</f>
        <v>0</v>
      </c>
      <c r="N82" s="139"/>
      <c r="O82" s="140"/>
      <c r="P82" s="141">
        <f t="shared" si="53"/>
        <v>0</v>
      </c>
      <c r="Q82" s="116"/>
    </row>
    <row r="83" spans="2:17" ht="15" x14ac:dyDescent="0.25">
      <c r="B83" s="88"/>
      <c r="C83" s="88"/>
      <c r="D83" s="88"/>
      <c r="E83" s="87"/>
      <c r="F83" s="87"/>
      <c r="G83" s="90">
        <f t="shared" si="69"/>
        <v>0</v>
      </c>
      <c r="H83" s="87"/>
      <c r="I83" s="87"/>
      <c r="J83" s="87"/>
      <c r="K83" s="130">
        <f t="shared" si="70"/>
        <v>0</v>
      </c>
      <c r="L83" s="131">
        <f t="shared" si="71"/>
        <v>0</v>
      </c>
      <c r="N83" s="139"/>
      <c r="O83" s="140"/>
      <c r="P83" s="141">
        <f t="shared" si="53"/>
        <v>0</v>
      </c>
      <c r="Q83" s="116"/>
    </row>
    <row r="84" spans="2:17" s="71" customFormat="1" ht="15" x14ac:dyDescent="0.25">
      <c r="B84" s="85"/>
      <c r="C84" s="85"/>
      <c r="D84" s="85"/>
      <c r="E84" s="85"/>
      <c r="F84" s="85"/>
      <c r="G84" s="90">
        <f>E84+F84</f>
        <v>0</v>
      </c>
      <c r="H84" s="85"/>
      <c r="I84" s="85"/>
      <c r="J84" s="85"/>
      <c r="K84" s="130">
        <f>IF(J84&gt;7999,1500,IF(J84&gt;3999,820,IF(J84&gt;2999,530,IF(J84&gt;1999,360,IF(J84&gt;499,275,IF(J84&gt;99,180,IF(J84&gt;9,20,0)))))))</f>
        <v>0</v>
      </c>
      <c r="L84" s="131">
        <f>G84*K84</f>
        <v>0</v>
      </c>
      <c r="N84" s="139"/>
      <c r="O84" s="140"/>
      <c r="P84" s="141">
        <f t="shared" si="53"/>
        <v>0</v>
      </c>
      <c r="Q84" s="116"/>
    </row>
    <row r="85" spans="2:17" s="71" customFormat="1" ht="15" x14ac:dyDescent="0.25">
      <c r="B85" s="85"/>
      <c r="C85" s="85"/>
      <c r="D85" s="85"/>
      <c r="E85" s="85"/>
      <c r="F85" s="85"/>
      <c r="G85" s="90">
        <f t="shared" ref="G85" si="72">E85+F85</f>
        <v>0</v>
      </c>
      <c r="H85" s="85"/>
      <c r="I85" s="85"/>
      <c r="J85" s="85"/>
      <c r="K85" s="130">
        <f t="shared" ref="K85" si="73">IF(J85&gt;7999,1500,IF(J85&gt;3999,820,IF(J85&gt;2999,530,IF(J85&gt;1999,360,IF(J85&gt;499,275,IF(J85&gt;99,180,IF(J85&gt;9,20,0)))))))</f>
        <v>0</v>
      </c>
      <c r="L85" s="131">
        <f t="shared" ref="L85" si="74">G85*K85</f>
        <v>0</v>
      </c>
      <c r="N85" s="139"/>
      <c r="O85" s="140"/>
      <c r="P85" s="141">
        <f t="shared" si="53"/>
        <v>0</v>
      </c>
      <c r="Q85" s="116"/>
    </row>
    <row r="86" spans="2:17" s="71" customFormat="1" ht="15" x14ac:dyDescent="0.25">
      <c r="B86" s="85"/>
      <c r="C86" s="85"/>
      <c r="D86" s="85"/>
      <c r="E86" s="85"/>
      <c r="F86" s="85"/>
      <c r="G86" s="90">
        <f t="shared" ref="G86:G87" si="75">E86+F86</f>
        <v>0</v>
      </c>
      <c r="H86" s="85"/>
      <c r="I86" s="85"/>
      <c r="J86" s="85"/>
      <c r="K86" s="130">
        <f t="shared" ref="K86:K87" si="76">IF(J86&gt;7999,1500,IF(J86&gt;3999,820,IF(J86&gt;2999,530,IF(J86&gt;1999,360,IF(J86&gt;499,275,IF(J86&gt;99,180,IF(J86&gt;9,20,0)))))))</f>
        <v>0</v>
      </c>
      <c r="L86" s="131">
        <f t="shared" ref="L86:L87" si="77">G86*K86</f>
        <v>0</v>
      </c>
      <c r="N86" s="139"/>
      <c r="O86" s="140"/>
      <c r="P86" s="141">
        <f t="shared" si="53"/>
        <v>0</v>
      </c>
      <c r="Q86" s="116"/>
    </row>
    <row r="87" spans="2:17" ht="15" x14ac:dyDescent="0.25">
      <c r="B87" s="88"/>
      <c r="C87" s="88"/>
      <c r="D87" s="88"/>
      <c r="E87" s="87"/>
      <c r="F87" s="87"/>
      <c r="G87" s="90">
        <f t="shared" si="75"/>
        <v>0</v>
      </c>
      <c r="H87" s="87"/>
      <c r="I87" s="87"/>
      <c r="J87" s="87"/>
      <c r="K87" s="130">
        <f t="shared" si="76"/>
        <v>0</v>
      </c>
      <c r="L87" s="131">
        <f t="shared" si="77"/>
        <v>0</v>
      </c>
      <c r="N87" s="139"/>
      <c r="O87" s="140"/>
      <c r="P87" s="141">
        <f t="shared" si="53"/>
        <v>0</v>
      </c>
      <c r="Q87" s="116"/>
    </row>
    <row r="88" spans="2:17" s="71" customFormat="1" ht="15" x14ac:dyDescent="0.25">
      <c r="B88" s="368" t="s">
        <v>90</v>
      </c>
      <c r="C88" s="369"/>
      <c r="D88" s="369"/>
      <c r="E88" s="369"/>
      <c r="F88" s="369"/>
      <c r="G88" s="369"/>
      <c r="H88" s="369"/>
      <c r="I88" s="369"/>
      <c r="J88" s="369"/>
      <c r="K88" s="369"/>
      <c r="L88" s="133">
        <f>SUM(L89:L112)</f>
        <v>0</v>
      </c>
      <c r="N88" s="144">
        <f>SUM(N89:N112)</f>
        <v>0</v>
      </c>
      <c r="O88" s="144">
        <f>SUM(O89:O112)</f>
        <v>0</v>
      </c>
      <c r="P88" s="144">
        <f>SUM(P89:P112)</f>
        <v>0</v>
      </c>
      <c r="Q88" s="97"/>
    </row>
    <row r="89" spans="2:17" s="71" customFormat="1" ht="15" x14ac:dyDescent="0.25">
      <c r="B89" s="85"/>
      <c r="C89" s="85"/>
      <c r="D89" s="85"/>
      <c r="E89" s="85"/>
      <c r="F89" s="85"/>
      <c r="G89" s="90">
        <f>E89+F89</f>
        <v>0</v>
      </c>
      <c r="H89" s="85"/>
      <c r="I89" s="85"/>
      <c r="J89" s="85"/>
      <c r="K89" s="130">
        <f>IF(J89&gt;7999,1500,IF(J89&gt;3999,820,IF(J89&gt;2999,530,IF(J89&gt;1999,360,IF(J89&gt;499,275,IF(J89&gt;99,180,IF(J89&gt;9,20,0)))))))</f>
        <v>0</v>
      </c>
      <c r="L89" s="131">
        <f>G89*K89</f>
        <v>0</v>
      </c>
      <c r="N89" s="139"/>
      <c r="O89" s="140"/>
      <c r="P89" s="141">
        <f>L89-N89-O89</f>
        <v>0</v>
      </c>
      <c r="Q89" s="116"/>
    </row>
    <row r="90" spans="2:17" ht="15" x14ac:dyDescent="0.25">
      <c r="B90" s="88"/>
      <c r="C90" s="88"/>
      <c r="D90" s="88"/>
      <c r="E90" s="87"/>
      <c r="F90" s="87"/>
      <c r="G90" s="90">
        <f t="shared" ref="G90" si="78">E90+F90</f>
        <v>0</v>
      </c>
      <c r="H90" s="87"/>
      <c r="I90" s="87"/>
      <c r="J90" s="87"/>
      <c r="K90" s="130">
        <f t="shared" ref="K90" si="79">IF(J90&gt;7999,1500,IF(J90&gt;3999,820,IF(J90&gt;2999,530,IF(J90&gt;1999,360,IF(J90&gt;499,275,IF(J90&gt;99,180,IF(J90&gt;9,20,0)))))))</f>
        <v>0</v>
      </c>
      <c r="L90" s="131">
        <f t="shared" ref="L90" si="80">G90*K90</f>
        <v>0</v>
      </c>
      <c r="N90" s="139"/>
      <c r="O90" s="140"/>
      <c r="P90" s="141">
        <f t="shared" ref="P90:P112" si="81">L90-N90-O90</f>
        <v>0</v>
      </c>
      <c r="Q90" s="116"/>
    </row>
    <row r="91" spans="2:17" s="71" customFormat="1" ht="15" x14ac:dyDescent="0.25">
      <c r="B91" s="85"/>
      <c r="C91" s="85"/>
      <c r="D91" s="85"/>
      <c r="E91" s="85"/>
      <c r="F91" s="85"/>
      <c r="G91" s="90">
        <f>E91+F91</f>
        <v>0</v>
      </c>
      <c r="H91" s="85"/>
      <c r="I91" s="85"/>
      <c r="J91" s="85"/>
      <c r="K91" s="130">
        <f>IF(J91&gt;7999,1500,IF(J91&gt;3999,820,IF(J91&gt;2999,530,IF(J91&gt;1999,360,IF(J91&gt;499,275,IF(J91&gt;99,180,IF(J91&gt;9,20,0)))))))</f>
        <v>0</v>
      </c>
      <c r="L91" s="131">
        <f>G91*K91</f>
        <v>0</v>
      </c>
      <c r="N91" s="139"/>
      <c r="O91" s="140"/>
      <c r="P91" s="141">
        <f t="shared" si="81"/>
        <v>0</v>
      </c>
      <c r="Q91" s="116"/>
    </row>
    <row r="92" spans="2:17" s="71" customFormat="1" ht="15" x14ac:dyDescent="0.25">
      <c r="B92" s="85"/>
      <c r="C92" s="85"/>
      <c r="D92" s="85"/>
      <c r="E92" s="85"/>
      <c r="F92" s="85"/>
      <c r="G92" s="90">
        <f t="shared" ref="G92:G93" si="82">E92+F92</f>
        <v>0</v>
      </c>
      <c r="H92" s="85"/>
      <c r="I92" s="85"/>
      <c r="J92" s="85"/>
      <c r="K92" s="130">
        <f t="shared" ref="K92:K93" si="83">IF(J92&gt;7999,1500,IF(J92&gt;3999,820,IF(J92&gt;2999,530,IF(J92&gt;1999,360,IF(J92&gt;499,275,IF(J92&gt;99,180,IF(J92&gt;9,20,0)))))))</f>
        <v>0</v>
      </c>
      <c r="L92" s="131">
        <f t="shared" ref="L92:L93" si="84">G92*K92</f>
        <v>0</v>
      </c>
      <c r="N92" s="139"/>
      <c r="O92" s="140"/>
      <c r="P92" s="141">
        <f t="shared" si="81"/>
        <v>0</v>
      </c>
      <c r="Q92" s="116"/>
    </row>
    <row r="93" spans="2:17" ht="15" x14ac:dyDescent="0.25">
      <c r="B93" s="88"/>
      <c r="C93" s="88"/>
      <c r="D93" s="88"/>
      <c r="E93" s="87"/>
      <c r="F93" s="87"/>
      <c r="G93" s="90">
        <f t="shared" si="82"/>
        <v>0</v>
      </c>
      <c r="H93" s="87"/>
      <c r="I93" s="87"/>
      <c r="J93" s="87"/>
      <c r="K93" s="130">
        <f t="shared" si="83"/>
        <v>0</v>
      </c>
      <c r="L93" s="131">
        <f t="shared" si="84"/>
        <v>0</v>
      </c>
      <c r="N93" s="139"/>
      <c r="O93" s="140"/>
      <c r="P93" s="141">
        <f t="shared" si="81"/>
        <v>0</v>
      </c>
      <c r="Q93" s="116"/>
    </row>
    <row r="94" spans="2:17" s="71" customFormat="1" ht="15" x14ac:dyDescent="0.25">
      <c r="B94" s="85"/>
      <c r="C94" s="85"/>
      <c r="D94" s="85"/>
      <c r="E94" s="85"/>
      <c r="F94" s="85"/>
      <c r="G94" s="90">
        <f>E94+F94</f>
        <v>0</v>
      </c>
      <c r="H94" s="85"/>
      <c r="I94" s="85"/>
      <c r="J94" s="85"/>
      <c r="K94" s="130">
        <f>IF(J94&gt;7999,1500,IF(J94&gt;3999,820,IF(J94&gt;2999,530,IF(J94&gt;1999,360,IF(J94&gt;499,275,IF(J94&gt;99,180,IF(J94&gt;9,20,0)))))))</f>
        <v>0</v>
      </c>
      <c r="L94" s="131">
        <f>G94*K94</f>
        <v>0</v>
      </c>
      <c r="N94" s="139"/>
      <c r="O94" s="140"/>
      <c r="P94" s="141">
        <f t="shared" si="81"/>
        <v>0</v>
      </c>
      <c r="Q94" s="116"/>
    </row>
    <row r="95" spans="2:17" s="71" customFormat="1" ht="15" x14ac:dyDescent="0.25">
      <c r="B95" s="85"/>
      <c r="C95" s="85"/>
      <c r="D95" s="85"/>
      <c r="E95" s="85"/>
      <c r="F95" s="85"/>
      <c r="G95" s="90">
        <f t="shared" ref="G95:G96" si="85">E95+F95</f>
        <v>0</v>
      </c>
      <c r="H95" s="85"/>
      <c r="I95" s="85"/>
      <c r="J95" s="85"/>
      <c r="K95" s="130">
        <f t="shared" ref="K95:K96" si="86">IF(J95&gt;7999,1500,IF(J95&gt;3999,820,IF(J95&gt;2999,530,IF(J95&gt;1999,360,IF(J95&gt;499,275,IF(J95&gt;99,180,IF(J95&gt;9,20,0)))))))</f>
        <v>0</v>
      </c>
      <c r="L95" s="131">
        <f t="shared" ref="L95:L96" si="87">G95*K95</f>
        <v>0</v>
      </c>
      <c r="N95" s="139"/>
      <c r="O95" s="140"/>
      <c r="P95" s="141">
        <f t="shared" si="81"/>
        <v>0</v>
      </c>
      <c r="Q95" s="116"/>
    </row>
    <row r="96" spans="2:17" ht="15" x14ac:dyDescent="0.25">
      <c r="B96" s="88"/>
      <c r="C96" s="88"/>
      <c r="D96" s="88"/>
      <c r="E96" s="87"/>
      <c r="F96" s="87"/>
      <c r="G96" s="90">
        <f t="shared" si="85"/>
        <v>0</v>
      </c>
      <c r="H96" s="87"/>
      <c r="I96" s="87"/>
      <c r="J96" s="87"/>
      <c r="K96" s="130">
        <f t="shared" si="86"/>
        <v>0</v>
      </c>
      <c r="L96" s="131">
        <f t="shared" si="87"/>
        <v>0</v>
      </c>
      <c r="N96" s="139"/>
      <c r="O96" s="140"/>
      <c r="P96" s="141">
        <f t="shared" si="81"/>
        <v>0</v>
      </c>
      <c r="Q96" s="116"/>
    </row>
    <row r="97" spans="2:17" s="71" customFormat="1" ht="15" x14ac:dyDescent="0.25">
      <c r="B97" s="85"/>
      <c r="C97" s="85"/>
      <c r="D97" s="85"/>
      <c r="E97" s="85"/>
      <c r="F97" s="85"/>
      <c r="G97" s="90">
        <f>E97+F97</f>
        <v>0</v>
      </c>
      <c r="H97" s="85"/>
      <c r="I97" s="85"/>
      <c r="J97" s="85"/>
      <c r="K97" s="130">
        <f>IF(J97&gt;7999,1500,IF(J97&gt;3999,820,IF(J97&gt;2999,530,IF(J97&gt;1999,360,IF(J97&gt;499,275,IF(J97&gt;99,180,IF(J97&gt;9,20,0)))))))</f>
        <v>0</v>
      </c>
      <c r="L97" s="131">
        <f>G97*K97</f>
        <v>0</v>
      </c>
      <c r="N97" s="139"/>
      <c r="O97" s="140"/>
      <c r="P97" s="141">
        <f t="shared" si="81"/>
        <v>0</v>
      </c>
      <c r="Q97" s="116"/>
    </row>
    <row r="98" spans="2:17" s="71" customFormat="1" ht="15" x14ac:dyDescent="0.25">
      <c r="B98" s="85"/>
      <c r="C98" s="85"/>
      <c r="D98" s="85"/>
      <c r="E98" s="85"/>
      <c r="F98" s="85"/>
      <c r="G98" s="90">
        <f t="shared" ref="G98:G99" si="88">E98+F98</f>
        <v>0</v>
      </c>
      <c r="H98" s="85"/>
      <c r="I98" s="85"/>
      <c r="J98" s="85"/>
      <c r="K98" s="130">
        <f t="shared" ref="K98:K99" si="89">IF(J98&gt;7999,1500,IF(J98&gt;3999,820,IF(J98&gt;2999,530,IF(J98&gt;1999,360,IF(J98&gt;499,275,IF(J98&gt;99,180,IF(J98&gt;9,20,0)))))))</f>
        <v>0</v>
      </c>
      <c r="L98" s="131">
        <f t="shared" ref="L98:L99" si="90">G98*K98</f>
        <v>0</v>
      </c>
      <c r="N98" s="139"/>
      <c r="O98" s="140"/>
      <c r="P98" s="141">
        <f t="shared" si="81"/>
        <v>0</v>
      </c>
      <c r="Q98" s="116"/>
    </row>
    <row r="99" spans="2:17" ht="15" x14ac:dyDescent="0.25">
      <c r="B99" s="88"/>
      <c r="C99" s="88"/>
      <c r="D99" s="88"/>
      <c r="E99" s="87"/>
      <c r="F99" s="87"/>
      <c r="G99" s="90">
        <f t="shared" si="88"/>
        <v>0</v>
      </c>
      <c r="H99" s="87"/>
      <c r="I99" s="87"/>
      <c r="J99" s="87"/>
      <c r="K99" s="130">
        <f t="shared" si="89"/>
        <v>0</v>
      </c>
      <c r="L99" s="131">
        <f t="shared" si="90"/>
        <v>0</v>
      </c>
      <c r="N99" s="139"/>
      <c r="O99" s="140"/>
      <c r="P99" s="141">
        <f t="shared" si="81"/>
        <v>0</v>
      </c>
      <c r="Q99" s="116"/>
    </row>
    <row r="100" spans="2:17" s="71" customFormat="1" ht="15" x14ac:dyDescent="0.25">
      <c r="B100" s="85"/>
      <c r="C100" s="85"/>
      <c r="D100" s="85"/>
      <c r="E100" s="85"/>
      <c r="F100" s="85"/>
      <c r="G100" s="90">
        <f>E100+F100</f>
        <v>0</v>
      </c>
      <c r="H100" s="85"/>
      <c r="I100" s="85"/>
      <c r="J100" s="85"/>
      <c r="K100" s="130">
        <f>IF(J100&gt;7999,1500,IF(J100&gt;3999,820,IF(J100&gt;2999,530,IF(J100&gt;1999,360,IF(J100&gt;499,275,IF(J100&gt;99,180,IF(J100&gt;9,20,0)))))))</f>
        <v>0</v>
      </c>
      <c r="L100" s="131">
        <f>G100*K100</f>
        <v>0</v>
      </c>
      <c r="N100" s="139"/>
      <c r="O100" s="140"/>
      <c r="P100" s="141">
        <f t="shared" si="81"/>
        <v>0</v>
      </c>
      <c r="Q100" s="116"/>
    </row>
    <row r="101" spans="2:17" s="71" customFormat="1" ht="15" x14ac:dyDescent="0.25">
      <c r="B101" s="85"/>
      <c r="C101" s="85"/>
      <c r="D101" s="85"/>
      <c r="E101" s="85"/>
      <c r="F101" s="85"/>
      <c r="G101" s="90">
        <f t="shared" ref="G101:G102" si="91">E101+F101</f>
        <v>0</v>
      </c>
      <c r="H101" s="85"/>
      <c r="I101" s="85"/>
      <c r="J101" s="85"/>
      <c r="K101" s="130">
        <f t="shared" ref="K101:K102" si="92">IF(J101&gt;7999,1500,IF(J101&gt;3999,820,IF(J101&gt;2999,530,IF(J101&gt;1999,360,IF(J101&gt;499,275,IF(J101&gt;99,180,IF(J101&gt;9,20,0)))))))</f>
        <v>0</v>
      </c>
      <c r="L101" s="131">
        <f t="shared" ref="L101:L102" si="93">G101*K101</f>
        <v>0</v>
      </c>
      <c r="N101" s="139"/>
      <c r="O101" s="140"/>
      <c r="P101" s="141">
        <f t="shared" si="81"/>
        <v>0</v>
      </c>
      <c r="Q101" s="116"/>
    </row>
    <row r="102" spans="2:17" ht="15" x14ac:dyDescent="0.25">
      <c r="B102" s="88"/>
      <c r="C102" s="88"/>
      <c r="D102" s="88"/>
      <c r="E102" s="87"/>
      <c r="F102" s="87"/>
      <c r="G102" s="90">
        <f t="shared" si="91"/>
        <v>0</v>
      </c>
      <c r="H102" s="87"/>
      <c r="I102" s="87"/>
      <c r="J102" s="87"/>
      <c r="K102" s="130">
        <f t="shared" si="92"/>
        <v>0</v>
      </c>
      <c r="L102" s="131">
        <f t="shared" si="93"/>
        <v>0</v>
      </c>
      <c r="N102" s="139"/>
      <c r="O102" s="140"/>
      <c r="P102" s="141">
        <f t="shared" si="81"/>
        <v>0</v>
      </c>
      <c r="Q102" s="116"/>
    </row>
    <row r="103" spans="2:17" s="71" customFormat="1" ht="15" x14ac:dyDescent="0.25">
      <c r="B103" s="85"/>
      <c r="C103" s="85"/>
      <c r="D103" s="85"/>
      <c r="E103" s="85"/>
      <c r="F103" s="85"/>
      <c r="G103" s="90">
        <f>E103+F103</f>
        <v>0</v>
      </c>
      <c r="H103" s="85"/>
      <c r="I103" s="85"/>
      <c r="J103" s="85"/>
      <c r="K103" s="130">
        <f>IF(J103&gt;7999,1500,IF(J103&gt;3999,820,IF(J103&gt;2999,530,IF(J103&gt;1999,360,IF(J103&gt;499,275,IF(J103&gt;99,180,IF(J103&gt;9,20,0)))))))</f>
        <v>0</v>
      </c>
      <c r="L103" s="131">
        <f>G103*K103</f>
        <v>0</v>
      </c>
      <c r="N103" s="139"/>
      <c r="O103" s="140"/>
      <c r="P103" s="141">
        <f t="shared" si="81"/>
        <v>0</v>
      </c>
      <c r="Q103" s="116"/>
    </row>
    <row r="104" spans="2:17" s="71" customFormat="1" ht="15" x14ac:dyDescent="0.25">
      <c r="B104" s="85"/>
      <c r="C104" s="85"/>
      <c r="D104" s="85"/>
      <c r="E104" s="85"/>
      <c r="F104" s="85"/>
      <c r="G104" s="90">
        <f t="shared" ref="G104:G105" si="94">E104+F104</f>
        <v>0</v>
      </c>
      <c r="H104" s="85"/>
      <c r="I104" s="85"/>
      <c r="J104" s="85"/>
      <c r="K104" s="130">
        <f t="shared" ref="K104:K105" si="95">IF(J104&gt;7999,1500,IF(J104&gt;3999,820,IF(J104&gt;2999,530,IF(J104&gt;1999,360,IF(J104&gt;499,275,IF(J104&gt;99,180,IF(J104&gt;9,20,0)))))))</f>
        <v>0</v>
      </c>
      <c r="L104" s="131">
        <f t="shared" ref="L104:L105" si="96">G104*K104</f>
        <v>0</v>
      </c>
      <c r="N104" s="139"/>
      <c r="O104" s="140"/>
      <c r="P104" s="141">
        <f t="shared" si="81"/>
        <v>0</v>
      </c>
      <c r="Q104" s="116"/>
    </row>
    <row r="105" spans="2:17" ht="15" x14ac:dyDescent="0.25">
      <c r="B105" s="88"/>
      <c r="C105" s="88"/>
      <c r="D105" s="88"/>
      <c r="E105" s="87"/>
      <c r="F105" s="87"/>
      <c r="G105" s="90">
        <f t="shared" si="94"/>
        <v>0</v>
      </c>
      <c r="H105" s="87"/>
      <c r="I105" s="87"/>
      <c r="J105" s="87"/>
      <c r="K105" s="130">
        <f t="shared" si="95"/>
        <v>0</v>
      </c>
      <c r="L105" s="131">
        <f t="shared" si="96"/>
        <v>0</v>
      </c>
      <c r="N105" s="139"/>
      <c r="O105" s="140"/>
      <c r="P105" s="141">
        <f t="shared" si="81"/>
        <v>0</v>
      </c>
      <c r="Q105" s="116"/>
    </row>
    <row r="106" spans="2:17" s="71" customFormat="1" ht="15" x14ac:dyDescent="0.25">
      <c r="B106" s="85"/>
      <c r="C106" s="85"/>
      <c r="D106" s="85"/>
      <c r="E106" s="85"/>
      <c r="F106" s="85"/>
      <c r="G106" s="90">
        <f>E106+F106</f>
        <v>0</v>
      </c>
      <c r="H106" s="85"/>
      <c r="I106" s="85"/>
      <c r="J106" s="85"/>
      <c r="K106" s="130">
        <f>IF(J106&gt;7999,1500,IF(J106&gt;3999,820,IF(J106&gt;2999,530,IF(J106&gt;1999,360,IF(J106&gt;499,275,IF(J106&gt;99,180,IF(J106&gt;9,20,0)))))))</f>
        <v>0</v>
      </c>
      <c r="L106" s="131">
        <f>G106*K106</f>
        <v>0</v>
      </c>
      <c r="N106" s="139"/>
      <c r="O106" s="140"/>
      <c r="P106" s="141">
        <f t="shared" si="81"/>
        <v>0</v>
      </c>
      <c r="Q106" s="116"/>
    </row>
    <row r="107" spans="2:17" s="71" customFormat="1" ht="15" x14ac:dyDescent="0.25">
      <c r="B107" s="85"/>
      <c r="C107" s="85"/>
      <c r="D107" s="85"/>
      <c r="E107" s="85"/>
      <c r="F107" s="85"/>
      <c r="G107" s="90">
        <f t="shared" ref="G107:G108" si="97">E107+F107</f>
        <v>0</v>
      </c>
      <c r="H107" s="85"/>
      <c r="I107" s="85"/>
      <c r="J107" s="85"/>
      <c r="K107" s="130">
        <f t="shared" ref="K107:K108" si="98">IF(J107&gt;7999,1500,IF(J107&gt;3999,820,IF(J107&gt;2999,530,IF(J107&gt;1999,360,IF(J107&gt;499,275,IF(J107&gt;99,180,IF(J107&gt;9,20,0)))))))</f>
        <v>0</v>
      </c>
      <c r="L107" s="131">
        <f t="shared" ref="L107:L108" si="99">G107*K107</f>
        <v>0</v>
      </c>
      <c r="N107" s="139"/>
      <c r="O107" s="140"/>
      <c r="P107" s="141">
        <f t="shared" si="81"/>
        <v>0</v>
      </c>
      <c r="Q107" s="116"/>
    </row>
    <row r="108" spans="2:17" ht="15" x14ac:dyDescent="0.25">
      <c r="B108" s="88"/>
      <c r="C108" s="88"/>
      <c r="D108" s="88"/>
      <c r="E108" s="87"/>
      <c r="F108" s="87"/>
      <c r="G108" s="90">
        <f t="shared" si="97"/>
        <v>0</v>
      </c>
      <c r="H108" s="87"/>
      <c r="I108" s="87"/>
      <c r="J108" s="87"/>
      <c r="K108" s="130">
        <f t="shared" si="98"/>
        <v>0</v>
      </c>
      <c r="L108" s="131">
        <f t="shared" si="99"/>
        <v>0</v>
      </c>
      <c r="N108" s="139"/>
      <c r="O108" s="140"/>
      <c r="P108" s="141">
        <f t="shared" si="81"/>
        <v>0</v>
      </c>
      <c r="Q108" s="116"/>
    </row>
    <row r="109" spans="2:17" s="71" customFormat="1" ht="15" x14ac:dyDescent="0.25">
      <c r="B109" s="85"/>
      <c r="C109" s="85"/>
      <c r="D109" s="85"/>
      <c r="E109" s="85"/>
      <c r="F109" s="85"/>
      <c r="G109" s="90">
        <f>E109+F109</f>
        <v>0</v>
      </c>
      <c r="H109" s="85"/>
      <c r="I109" s="85"/>
      <c r="J109" s="85"/>
      <c r="K109" s="130">
        <f>IF(J109&gt;7999,1500,IF(J109&gt;3999,820,IF(J109&gt;2999,530,IF(J109&gt;1999,360,IF(J109&gt;499,275,IF(J109&gt;99,180,IF(J109&gt;9,20,0)))))))</f>
        <v>0</v>
      </c>
      <c r="L109" s="131">
        <f>G109*K109</f>
        <v>0</v>
      </c>
      <c r="N109" s="139"/>
      <c r="O109" s="140"/>
      <c r="P109" s="141">
        <f t="shared" si="81"/>
        <v>0</v>
      </c>
      <c r="Q109" s="116"/>
    </row>
    <row r="110" spans="2:17" s="71" customFormat="1" ht="15" x14ac:dyDescent="0.25">
      <c r="B110" s="85"/>
      <c r="C110" s="85"/>
      <c r="D110" s="85"/>
      <c r="E110" s="85"/>
      <c r="F110" s="85"/>
      <c r="G110" s="90">
        <f t="shared" ref="G110" si="100">E110+F110</f>
        <v>0</v>
      </c>
      <c r="H110" s="85"/>
      <c r="I110" s="85"/>
      <c r="J110" s="85"/>
      <c r="K110" s="130">
        <f t="shared" ref="K110" si="101">IF(J110&gt;7999,1500,IF(J110&gt;3999,820,IF(J110&gt;2999,530,IF(J110&gt;1999,360,IF(J110&gt;499,275,IF(J110&gt;99,180,IF(J110&gt;9,20,0)))))))</f>
        <v>0</v>
      </c>
      <c r="L110" s="131">
        <f t="shared" ref="L110" si="102">G110*K110</f>
        <v>0</v>
      </c>
      <c r="N110" s="139"/>
      <c r="O110" s="140"/>
      <c r="P110" s="141">
        <f t="shared" si="81"/>
        <v>0</v>
      </c>
      <c r="Q110" s="116"/>
    </row>
    <row r="111" spans="2:17" s="71" customFormat="1" ht="15" x14ac:dyDescent="0.25">
      <c r="B111" s="85"/>
      <c r="C111" s="85"/>
      <c r="D111" s="85"/>
      <c r="E111" s="85"/>
      <c r="F111" s="85"/>
      <c r="G111" s="90">
        <f t="shared" ref="G111:G112" si="103">E111+F111</f>
        <v>0</v>
      </c>
      <c r="H111" s="85"/>
      <c r="I111" s="85"/>
      <c r="J111" s="85"/>
      <c r="K111" s="130">
        <f t="shared" ref="K111:K112" si="104">IF(J111&gt;7999,1500,IF(J111&gt;3999,820,IF(J111&gt;2999,530,IF(J111&gt;1999,360,IF(J111&gt;499,275,IF(J111&gt;99,180,IF(J111&gt;9,20,0)))))))</f>
        <v>0</v>
      </c>
      <c r="L111" s="131">
        <f t="shared" ref="L111:L112" si="105">G111*K111</f>
        <v>0</v>
      </c>
      <c r="N111" s="139"/>
      <c r="O111" s="140"/>
      <c r="P111" s="141">
        <f t="shared" si="81"/>
        <v>0</v>
      </c>
      <c r="Q111" s="116"/>
    </row>
    <row r="112" spans="2:17" ht="15" x14ac:dyDescent="0.25">
      <c r="B112" s="88"/>
      <c r="C112" s="88"/>
      <c r="D112" s="88"/>
      <c r="E112" s="87"/>
      <c r="F112" s="87"/>
      <c r="G112" s="90">
        <f t="shared" si="103"/>
        <v>0</v>
      </c>
      <c r="H112" s="87"/>
      <c r="I112" s="87"/>
      <c r="J112" s="87"/>
      <c r="K112" s="130">
        <f t="shared" si="104"/>
        <v>0</v>
      </c>
      <c r="L112" s="131">
        <f t="shared" si="105"/>
        <v>0</v>
      </c>
      <c r="N112" s="139"/>
      <c r="O112" s="140"/>
      <c r="P112" s="141">
        <f t="shared" si="81"/>
        <v>0</v>
      </c>
      <c r="Q112" s="116"/>
    </row>
    <row r="113" spans="2:17" s="71" customFormat="1" ht="15" x14ac:dyDescent="0.25">
      <c r="B113" s="368" t="s">
        <v>91</v>
      </c>
      <c r="C113" s="369"/>
      <c r="D113" s="369"/>
      <c r="E113" s="369"/>
      <c r="F113" s="369"/>
      <c r="G113" s="369"/>
      <c r="H113" s="369"/>
      <c r="I113" s="369"/>
      <c r="J113" s="369"/>
      <c r="K113" s="369"/>
      <c r="L113" s="133">
        <f>SUM(L114:L137)</f>
        <v>0</v>
      </c>
      <c r="N113" s="144">
        <f>SUM(N114:N137)</f>
        <v>0</v>
      </c>
      <c r="O113" s="144">
        <f>SUM(O114:O137)</f>
        <v>0</v>
      </c>
      <c r="P113" s="144">
        <f>SUM(P114:P137)</f>
        <v>0</v>
      </c>
      <c r="Q113" s="97"/>
    </row>
    <row r="114" spans="2:17" s="71" customFormat="1" ht="15" x14ac:dyDescent="0.25">
      <c r="B114" s="85"/>
      <c r="C114" s="85"/>
      <c r="D114" s="85"/>
      <c r="E114" s="85"/>
      <c r="F114" s="85"/>
      <c r="G114" s="90">
        <f>E114+F114</f>
        <v>0</v>
      </c>
      <c r="H114" s="85"/>
      <c r="I114" s="85"/>
      <c r="J114" s="85"/>
      <c r="K114" s="130">
        <f>IF(J114&gt;7999,1500,IF(J114&gt;3999,820,IF(J114&gt;2999,530,IF(J114&gt;1999,360,IF(J114&gt;499,275,IF(J114&gt;99,180,IF(J114&gt;9,20,0)))))))</f>
        <v>0</v>
      </c>
      <c r="L114" s="131">
        <f>G114*K114</f>
        <v>0</v>
      </c>
      <c r="N114" s="139"/>
      <c r="O114" s="140"/>
      <c r="P114" s="141">
        <f>L114-N114-O114</f>
        <v>0</v>
      </c>
      <c r="Q114" s="116"/>
    </row>
    <row r="115" spans="2:17" ht="15" x14ac:dyDescent="0.25">
      <c r="B115" s="88"/>
      <c r="C115" s="88"/>
      <c r="D115" s="88"/>
      <c r="E115" s="87"/>
      <c r="F115" s="87"/>
      <c r="G115" s="90">
        <f t="shared" ref="G115" si="106">E115+F115</f>
        <v>0</v>
      </c>
      <c r="H115" s="87"/>
      <c r="I115" s="87"/>
      <c r="J115" s="87"/>
      <c r="K115" s="130">
        <f t="shared" ref="K115" si="107">IF(J115&gt;7999,1500,IF(J115&gt;3999,820,IF(J115&gt;2999,530,IF(J115&gt;1999,360,IF(J115&gt;499,275,IF(J115&gt;99,180,IF(J115&gt;9,20,0)))))))</f>
        <v>0</v>
      </c>
      <c r="L115" s="131">
        <f t="shared" ref="L115" si="108">G115*K115</f>
        <v>0</v>
      </c>
      <c r="N115" s="139"/>
      <c r="O115" s="140"/>
      <c r="P115" s="141">
        <f t="shared" ref="P115:P137" si="109">L115-N115-O115</f>
        <v>0</v>
      </c>
      <c r="Q115" s="116"/>
    </row>
    <row r="116" spans="2:17" s="71" customFormat="1" ht="15" x14ac:dyDescent="0.25">
      <c r="B116" s="85"/>
      <c r="C116" s="85"/>
      <c r="D116" s="85"/>
      <c r="E116" s="85"/>
      <c r="F116" s="85"/>
      <c r="G116" s="90">
        <f>E116+F116</f>
        <v>0</v>
      </c>
      <c r="H116" s="85"/>
      <c r="I116" s="85"/>
      <c r="J116" s="85"/>
      <c r="K116" s="130">
        <f>IF(J116&gt;7999,1500,IF(J116&gt;3999,820,IF(J116&gt;2999,530,IF(J116&gt;1999,360,IF(J116&gt;499,275,IF(J116&gt;99,180,IF(J116&gt;9,20,0)))))))</f>
        <v>0</v>
      </c>
      <c r="L116" s="131">
        <f>G116*K116</f>
        <v>0</v>
      </c>
      <c r="N116" s="139"/>
      <c r="O116" s="140"/>
      <c r="P116" s="141">
        <f t="shared" si="109"/>
        <v>0</v>
      </c>
      <c r="Q116" s="116"/>
    </row>
    <row r="117" spans="2:17" s="71" customFormat="1" ht="15" x14ac:dyDescent="0.25">
      <c r="B117" s="85"/>
      <c r="C117" s="85"/>
      <c r="D117" s="85"/>
      <c r="E117" s="85"/>
      <c r="F117" s="85"/>
      <c r="G117" s="90">
        <f t="shared" ref="G117:G118" si="110">E117+F117</f>
        <v>0</v>
      </c>
      <c r="H117" s="85"/>
      <c r="I117" s="85"/>
      <c r="J117" s="85"/>
      <c r="K117" s="130">
        <f t="shared" ref="K117:K118" si="111">IF(J117&gt;7999,1500,IF(J117&gt;3999,820,IF(J117&gt;2999,530,IF(J117&gt;1999,360,IF(J117&gt;499,275,IF(J117&gt;99,180,IF(J117&gt;9,20,0)))))))</f>
        <v>0</v>
      </c>
      <c r="L117" s="131">
        <f t="shared" ref="L117:L118" si="112">G117*K117</f>
        <v>0</v>
      </c>
      <c r="N117" s="139"/>
      <c r="O117" s="140"/>
      <c r="P117" s="141">
        <f t="shared" si="109"/>
        <v>0</v>
      </c>
      <c r="Q117" s="116"/>
    </row>
    <row r="118" spans="2:17" ht="15" x14ac:dyDescent="0.25">
      <c r="B118" s="88"/>
      <c r="C118" s="88"/>
      <c r="D118" s="88"/>
      <c r="E118" s="87"/>
      <c r="F118" s="87"/>
      <c r="G118" s="90">
        <f t="shared" si="110"/>
        <v>0</v>
      </c>
      <c r="H118" s="87"/>
      <c r="I118" s="87"/>
      <c r="J118" s="87"/>
      <c r="K118" s="130">
        <f t="shared" si="111"/>
        <v>0</v>
      </c>
      <c r="L118" s="131">
        <f t="shared" si="112"/>
        <v>0</v>
      </c>
      <c r="N118" s="139"/>
      <c r="O118" s="140"/>
      <c r="P118" s="141">
        <f t="shared" si="109"/>
        <v>0</v>
      </c>
      <c r="Q118" s="116"/>
    </row>
    <row r="119" spans="2:17" s="71" customFormat="1" ht="15" x14ac:dyDescent="0.25">
      <c r="B119" s="85"/>
      <c r="C119" s="85"/>
      <c r="D119" s="85"/>
      <c r="E119" s="85"/>
      <c r="F119" s="85"/>
      <c r="G119" s="90">
        <f>E119+F119</f>
        <v>0</v>
      </c>
      <c r="H119" s="85"/>
      <c r="I119" s="85"/>
      <c r="J119" s="85"/>
      <c r="K119" s="130">
        <f>IF(J119&gt;7999,1500,IF(J119&gt;3999,820,IF(J119&gt;2999,530,IF(J119&gt;1999,360,IF(J119&gt;499,275,IF(J119&gt;99,180,IF(J119&gt;9,20,0)))))))</f>
        <v>0</v>
      </c>
      <c r="L119" s="131">
        <f>G119*K119</f>
        <v>0</v>
      </c>
      <c r="N119" s="139"/>
      <c r="O119" s="140"/>
      <c r="P119" s="141">
        <f t="shared" si="109"/>
        <v>0</v>
      </c>
      <c r="Q119" s="116"/>
    </row>
    <row r="120" spans="2:17" s="71" customFormat="1" ht="15" x14ac:dyDescent="0.25">
      <c r="B120" s="85"/>
      <c r="C120" s="85"/>
      <c r="D120" s="85"/>
      <c r="E120" s="85"/>
      <c r="F120" s="85"/>
      <c r="G120" s="90">
        <f t="shared" ref="G120:G121" si="113">E120+F120</f>
        <v>0</v>
      </c>
      <c r="H120" s="85"/>
      <c r="I120" s="85"/>
      <c r="J120" s="85"/>
      <c r="K120" s="130">
        <f t="shared" ref="K120:K121" si="114">IF(J120&gt;7999,1500,IF(J120&gt;3999,820,IF(J120&gt;2999,530,IF(J120&gt;1999,360,IF(J120&gt;499,275,IF(J120&gt;99,180,IF(J120&gt;9,20,0)))))))</f>
        <v>0</v>
      </c>
      <c r="L120" s="131">
        <f t="shared" ref="L120:L121" si="115">G120*K120</f>
        <v>0</v>
      </c>
      <c r="N120" s="139"/>
      <c r="O120" s="140"/>
      <c r="P120" s="141">
        <f t="shared" si="109"/>
        <v>0</v>
      </c>
      <c r="Q120" s="116"/>
    </row>
    <row r="121" spans="2:17" ht="15" x14ac:dyDescent="0.25">
      <c r="B121" s="88"/>
      <c r="C121" s="88"/>
      <c r="D121" s="88"/>
      <c r="E121" s="87"/>
      <c r="F121" s="87"/>
      <c r="G121" s="90">
        <f t="shared" si="113"/>
        <v>0</v>
      </c>
      <c r="H121" s="87"/>
      <c r="I121" s="87"/>
      <c r="J121" s="87"/>
      <c r="K121" s="130">
        <f t="shared" si="114"/>
        <v>0</v>
      </c>
      <c r="L121" s="131">
        <f t="shared" si="115"/>
        <v>0</v>
      </c>
      <c r="N121" s="139"/>
      <c r="O121" s="140"/>
      <c r="P121" s="141">
        <f t="shared" si="109"/>
        <v>0</v>
      </c>
      <c r="Q121" s="116"/>
    </row>
    <row r="122" spans="2:17" s="71" customFormat="1" ht="15" x14ac:dyDescent="0.25">
      <c r="B122" s="85"/>
      <c r="C122" s="85"/>
      <c r="D122" s="85"/>
      <c r="E122" s="85"/>
      <c r="F122" s="85"/>
      <c r="G122" s="90">
        <f>E122+F122</f>
        <v>0</v>
      </c>
      <c r="H122" s="85"/>
      <c r="I122" s="85"/>
      <c r="J122" s="85"/>
      <c r="K122" s="130">
        <f>IF(J122&gt;7999,1500,IF(J122&gt;3999,820,IF(J122&gt;2999,530,IF(J122&gt;1999,360,IF(J122&gt;499,275,IF(J122&gt;99,180,IF(J122&gt;9,20,0)))))))</f>
        <v>0</v>
      </c>
      <c r="L122" s="131">
        <f>G122*K122</f>
        <v>0</v>
      </c>
      <c r="N122" s="139"/>
      <c r="O122" s="140"/>
      <c r="P122" s="141">
        <f t="shared" si="109"/>
        <v>0</v>
      </c>
      <c r="Q122" s="116"/>
    </row>
    <row r="123" spans="2:17" s="71" customFormat="1" ht="15" x14ac:dyDescent="0.25">
      <c r="B123" s="85"/>
      <c r="C123" s="85"/>
      <c r="D123" s="85"/>
      <c r="E123" s="85"/>
      <c r="F123" s="85"/>
      <c r="G123" s="90">
        <f t="shared" ref="G123:G124" si="116">E123+F123</f>
        <v>0</v>
      </c>
      <c r="H123" s="85"/>
      <c r="I123" s="85"/>
      <c r="J123" s="85"/>
      <c r="K123" s="130">
        <f t="shared" ref="K123:K124" si="117">IF(J123&gt;7999,1500,IF(J123&gt;3999,820,IF(J123&gt;2999,530,IF(J123&gt;1999,360,IF(J123&gt;499,275,IF(J123&gt;99,180,IF(J123&gt;9,20,0)))))))</f>
        <v>0</v>
      </c>
      <c r="L123" s="131">
        <f t="shared" ref="L123:L124" si="118">G123*K123</f>
        <v>0</v>
      </c>
      <c r="N123" s="139"/>
      <c r="O123" s="140"/>
      <c r="P123" s="141">
        <f t="shared" si="109"/>
        <v>0</v>
      </c>
      <c r="Q123" s="116"/>
    </row>
    <row r="124" spans="2:17" ht="15" x14ac:dyDescent="0.25">
      <c r="B124" s="88"/>
      <c r="C124" s="88"/>
      <c r="D124" s="88"/>
      <c r="E124" s="87"/>
      <c r="F124" s="87"/>
      <c r="G124" s="90">
        <f t="shared" si="116"/>
        <v>0</v>
      </c>
      <c r="H124" s="87"/>
      <c r="I124" s="87"/>
      <c r="J124" s="87"/>
      <c r="K124" s="130">
        <f t="shared" si="117"/>
        <v>0</v>
      </c>
      <c r="L124" s="131">
        <f t="shared" si="118"/>
        <v>0</v>
      </c>
      <c r="N124" s="139"/>
      <c r="O124" s="140"/>
      <c r="P124" s="141">
        <f t="shared" si="109"/>
        <v>0</v>
      </c>
      <c r="Q124" s="116"/>
    </row>
    <row r="125" spans="2:17" s="71" customFormat="1" ht="15" x14ac:dyDescent="0.25">
      <c r="B125" s="85"/>
      <c r="C125" s="85"/>
      <c r="D125" s="85"/>
      <c r="E125" s="85"/>
      <c r="F125" s="85"/>
      <c r="G125" s="90">
        <f>E125+F125</f>
        <v>0</v>
      </c>
      <c r="H125" s="85"/>
      <c r="I125" s="85"/>
      <c r="J125" s="85"/>
      <c r="K125" s="130">
        <f>IF(J125&gt;7999,1500,IF(J125&gt;3999,820,IF(J125&gt;2999,530,IF(J125&gt;1999,360,IF(J125&gt;499,275,IF(J125&gt;99,180,IF(J125&gt;9,20,0)))))))</f>
        <v>0</v>
      </c>
      <c r="L125" s="131">
        <f>G125*K125</f>
        <v>0</v>
      </c>
      <c r="N125" s="139"/>
      <c r="O125" s="140"/>
      <c r="P125" s="141">
        <f t="shared" si="109"/>
        <v>0</v>
      </c>
      <c r="Q125" s="116"/>
    </row>
    <row r="126" spans="2:17" s="71" customFormat="1" ht="15" x14ac:dyDescent="0.25">
      <c r="B126" s="85"/>
      <c r="C126" s="85"/>
      <c r="D126" s="85"/>
      <c r="E126" s="85"/>
      <c r="F126" s="85"/>
      <c r="G126" s="90">
        <f t="shared" ref="G126:G127" si="119">E126+F126</f>
        <v>0</v>
      </c>
      <c r="H126" s="85"/>
      <c r="I126" s="85"/>
      <c r="J126" s="85"/>
      <c r="K126" s="130">
        <f t="shared" ref="K126:K127" si="120">IF(J126&gt;7999,1500,IF(J126&gt;3999,820,IF(J126&gt;2999,530,IF(J126&gt;1999,360,IF(J126&gt;499,275,IF(J126&gt;99,180,IF(J126&gt;9,20,0)))))))</f>
        <v>0</v>
      </c>
      <c r="L126" s="131">
        <f t="shared" ref="L126:L127" si="121">G126*K126</f>
        <v>0</v>
      </c>
      <c r="N126" s="139"/>
      <c r="O126" s="140"/>
      <c r="P126" s="141">
        <f t="shared" si="109"/>
        <v>0</v>
      </c>
      <c r="Q126" s="116"/>
    </row>
    <row r="127" spans="2:17" ht="15" x14ac:dyDescent="0.25">
      <c r="B127" s="88"/>
      <c r="C127" s="88"/>
      <c r="D127" s="88"/>
      <c r="E127" s="87"/>
      <c r="F127" s="87"/>
      <c r="G127" s="90">
        <f t="shared" si="119"/>
        <v>0</v>
      </c>
      <c r="H127" s="87"/>
      <c r="I127" s="87"/>
      <c r="J127" s="87"/>
      <c r="K127" s="130">
        <f t="shared" si="120"/>
        <v>0</v>
      </c>
      <c r="L127" s="131">
        <f t="shared" si="121"/>
        <v>0</v>
      </c>
      <c r="N127" s="139"/>
      <c r="O127" s="140"/>
      <c r="P127" s="141">
        <f t="shared" si="109"/>
        <v>0</v>
      </c>
      <c r="Q127" s="116"/>
    </row>
    <row r="128" spans="2:17" s="71" customFormat="1" ht="15" x14ac:dyDescent="0.25">
      <c r="B128" s="85"/>
      <c r="C128" s="85"/>
      <c r="D128" s="85"/>
      <c r="E128" s="85"/>
      <c r="F128" s="85"/>
      <c r="G128" s="90">
        <f>E128+F128</f>
        <v>0</v>
      </c>
      <c r="H128" s="85"/>
      <c r="I128" s="85"/>
      <c r="J128" s="85"/>
      <c r="K128" s="130">
        <f>IF(J128&gt;7999,1500,IF(J128&gt;3999,820,IF(J128&gt;2999,530,IF(J128&gt;1999,360,IF(J128&gt;499,275,IF(J128&gt;99,180,IF(J128&gt;9,20,0)))))))</f>
        <v>0</v>
      </c>
      <c r="L128" s="131">
        <f>G128*K128</f>
        <v>0</v>
      </c>
      <c r="N128" s="139"/>
      <c r="O128" s="140"/>
      <c r="P128" s="141">
        <f t="shared" si="109"/>
        <v>0</v>
      </c>
      <c r="Q128" s="116"/>
    </row>
    <row r="129" spans="2:17" s="71" customFormat="1" ht="15" x14ac:dyDescent="0.25">
      <c r="B129" s="85"/>
      <c r="C129" s="85"/>
      <c r="D129" s="85"/>
      <c r="E129" s="85"/>
      <c r="F129" s="85"/>
      <c r="G129" s="90">
        <f t="shared" ref="G129:G130" si="122">E129+F129</f>
        <v>0</v>
      </c>
      <c r="H129" s="85"/>
      <c r="I129" s="85"/>
      <c r="J129" s="85"/>
      <c r="K129" s="130">
        <f t="shared" ref="K129:K130" si="123">IF(J129&gt;7999,1500,IF(J129&gt;3999,820,IF(J129&gt;2999,530,IF(J129&gt;1999,360,IF(J129&gt;499,275,IF(J129&gt;99,180,IF(J129&gt;9,20,0)))))))</f>
        <v>0</v>
      </c>
      <c r="L129" s="131">
        <f t="shared" ref="L129:L130" si="124">G129*K129</f>
        <v>0</v>
      </c>
      <c r="N129" s="139"/>
      <c r="O129" s="140"/>
      <c r="P129" s="141">
        <f t="shared" si="109"/>
        <v>0</v>
      </c>
      <c r="Q129" s="116"/>
    </row>
    <row r="130" spans="2:17" ht="15" x14ac:dyDescent="0.25">
      <c r="B130" s="88"/>
      <c r="C130" s="88"/>
      <c r="D130" s="88"/>
      <c r="E130" s="87"/>
      <c r="F130" s="87"/>
      <c r="G130" s="90">
        <f t="shared" si="122"/>
        <v>0</v>
      </c>
      <c r="H130" s="87"/>
      <c r="I130" s="87"/>
      <c r="J130" s="87"/>
      <c r="K130" s="130">
        <f t="shared" si="123"/>
        <v>0</v>
      </c>
      <c r="L130" s="131">
        <f t="shared" si="124"/>
        <v>0</v>
      </c>
      <c r="N130" s="139"/>
      <c r="O130" s="140"/>
      <c r="P130" s="141">
        <f t="shared" si="109"/>
        <v>0</v>
      </c>
      <c r="Q130" s="116"/>
    </row>
    <row r="131" spans="2:17" s="71" customFormat="1" ht="15" x14ac:dyDescent="0.25">
      <c r="B131" s="85"/>
      <c r="C131" s="85"/>
      <c r="D131" s="85"/>
      <c r="E131" s="85"/>
      <c r="F131" s="85"/>
      <c r="G131" s="90">
        <f>E131+F131</f>
        <v>0</v>
      </c>
      <c r="H131" s="85"/>
      <c r="I131" s="85"/>
      <c r="J131" s="85"/>
      <c r="K131" s="130">
        <f>IF(J131&gt;7999,1500,IF(J131&gt;3999,820,IF(J131&gt;2999,530,IF(J131&gt;1999,360,IF(J131&gt;499,275,IF(J131&gt;99,180,IF(J131&gt;9,20,0)))))))</f>
        <v>0</v>
      </c>
      <c r="L131" s="131">
        <f>G131*K131</f>
        <v>0</v>
      </c>
      <c r="N131" s="139"/>
      <c r="O131" s="140"/>
      <c r="P131" s="141">
        <f t="shared" si="109"/>
        <v>0</v>
      </c>
      <c r="Q131" s="116"/>
    </row>
    <row r="132" spans="2:17" s="71" customFormat="1" ht="15" x14ac:dyDescent="0.25">
      <c r="B132" s="85"/>
      <c r="C132" s="85"/>
      <c r="D132" s="85"/>
      <c r="E132" s="85"/>
      <c r="F132" s="85"/>
      <c r="G132" s="90">
        <f t="shared" ref="G132:G133" si="125">E132+F132</f>
        <v>0</v>
      </c>
      <c r="H132" s="85"/>
      <c r="I132" s="85"/>
      <c r="J132" s="85"/>
      <c r="K132" s="130">
        <f t="shared" ref="K132:K133" si="126">IF(J132&gt;7999,1500,IF(J132&gt;3999,820,IF(J132&gt;2999,530,IF(J132&gt;1999,360,IF(J132&gt;499,275,IF(J132&gt;99,180,IF(J132&gt;9,20,0)))))))</f>
        <v>0</v>
      </c>
      <c r="L132" s="131">
        <f t="shared" ref="L132:L133" si="127">G132*K132</f>
        <v>0</v>
      </c>
      <c r="N132" s="139"/>
      <c r="O132" s="140"/>
      <c r="P132" s="141">
        <f t="shared" si="109"/>
        <v>0</v>
      </c>
      <c r="Q132" s="116"/>
    </row>
    <row r="133" spans="2:17" ht="15" x14ac:dyDescent="0.25">
      <c r="B133" s="88"/>
      <c r="C133" s="88"/>
      <c r="D133" s="88"/>
      <c r="E133" s="87"/>
      <c r="F133" s="87"/>
      <c r="G133" s="90">
        <f t="shared" si="125"/>
        <v>0</v>
      </c>
      <c r="H133" s="87"/>
      <c r="I133" s="87"/>
      <c r="J133" s="87"/>
      <c r="K133" s="130">
        <f t="shared" si="126"/>
        <v>0</v>
      </c>
      <c r="L133" s="131">
        <f t="shared" si="127"/>
        <v>0</v>
      </c>
      <c r="N133" s="139"/>
      <c r="O133" s="140"/>
      <c r="P133" s="141">
        <f t="shared" si="109"/>
        <v>0</v>
      </c>
      <c r="Q133" s="116"/>
    </row>
    <row r="134" spans="2:17" s="71" customFormat="1" ht="15" x14ac:dyDescent="0.25">
      <c r="B134" s="85"/>
      <c r="C134" s="85"/>
      <c r="D134" s="85"/>
      <c r="E134" s="85"/>
      <c r="F134" s="85"/>
      <c r="G134" s="90">
        <f>E134+F134</f>
        <v>0</v>
      </c>
      <c r="H134" s="85"/>
      <c r="I134" s="85"/>
      <c r="J134" s="85"/>
      <c r="K134" s="130">
        <f>IF(J134&gt;7999,1500,IF(J134&gt;3999,820,IF(J134&gt;2999,530,IF(J134&gt;1999,360,IF(J134&gt;499,275,IF(J134&gt;99,180,IF(J134&gt;9,20,0)))))))</f>
        <v>0</v>
      </c>
      <c r="L134" s="131">
        <f>G134*K134</f>
        <v>0</v>
      </c>
      <c r="N134" s="139"/>
      <c r="O134" s="140"/>
      <c r="P134" s="141">
        <f t="shared" si="109"/>
        <v>0</v>
      </c>
      <c r="Q134" s="116"/>
    </row>
    <row r="135" spans="2:17" s="71" customFormat="1" ht="15" x14ac:dyDescent="0.25">
      <c r="B135" s="85"/>
      <c r="C135" s="85"/>
      <c r="D135" s="85"/>
      <c r="E135" s="85"/>
      <c r="F135" s="85"/>
      <c r="G135" s="90">
        <f t="shared" ref="G135" si="128">E135+F135</f>
        <v>0</v>
      </c>
      <c r="H135" s="85"/>
      <c r="I135" s="85"/>
      <c r="J135" s="85"/>
      <c r="K135" s="130">
        <f t="shared" ref="K135" si="129">IF(J135&gt;7999,1500,IF(J135&gt;3999,820,IF(J135&gt;2999,530,IF(J135&gt;1999,360,IF(J135&gt;499,275,IF(J135&gt;99,180,IF(J135&gt;9,20,0)))))))</f>
        <v>0</v>
      </c>
      <c r="L135" s="131">
        <f t="shared" ref="L135" si="130">G135*K135</f>
        <v>0</v>
      </c>
      <c r="N135" s="139"/>
      <c r="O135" s="140"/>
      <c r="P135" s="141">
        <f t="shared" si="109"/>
        <v>0</v>
      </c>
      <c r="Q135" s="116"/>
    </row>
    <row r="136" spans="2:17" s="71" customFormat="1" ht="15" x14ac:dyDescent="0.25">
      <c r="B136" s="85"/>
      <c r="C136" s="85"/>
      <c r="D136" s="85"/>
      <c r="E136" s="85"/>
      <c r="F136" s="85"/>
      <c r="G136" s="90">
        <f t="shared" ref="G136:G137" si="131">E136+F136</f>
        <v>0</v>
      </c>
      <c r="H136" s="85"/>
      <c r="I136" s="85"/>
      <c r="J136" s="85"/>
      <c r="K136" s="130">
        <f t="shared" ref="K136:K137" si="132">IF(J136&gt;7999,1500,IF(J136&gt;3999,820,IF(J136&gt;2999,530,IF(J136&gt;1999,360,IF(J136&gt;499,275,IF(J136&gt;99,180,IF(J136&gt;9,20,0)))))))</f>
        <v>0</v>
      </c>
      <c r="L136" s="131">
        <f t="shared" ref="L136:L137" si="133">G136*K136</f>
        <v>0</v>
      </c>
      <c r="N136" s="139"/>
      <c r="O136" s="140"/>
      <c r="P136" s="141">
        <f t="shared" si="109"/>
        <v>0</v>
      </c>
      <c r="Q136" s="116"/>
    </row>
    <row r="137" spans="2:17" ht="15.75" thickBot="1" x14ac:dyDescent="0.3">
      <c r="B137" s="88"/>
      <c r="C137" s="88"/>
      <c r="D137" s="88"/>
      <c r="E137" s="87"/>
      <c r="F137" s="87"/>
      <c r="G137" s="90">
        <f t="shared" si="131"/>
        <v>0</v>
      </c>
      <c r="H137" s="87"/>
      <c r="I137" s="87"/>
      <c r="J137" s="87"/>
      <c r="K137" s="130">
        <f t="shared" si="132"/>
        <v>0</v>
      </c>
      <c r="L137" s="131">
        <f t="shared" si="133"/>
        <v>0</v>
      </c>
      <c r="N137" s="193"/>
      <c r="O137" s="194"/>
      <c r="P137" s="141">
        <f t="shared" si="109"/>
        <v>0</v>
      </c>
      <c r="Q137" s="117"/>
    </row>
    <row r="138" spans="2:17" ht="20.25" customHeight="1" thickBot="1" x14ac:dyDescent="0.3">
      <c r="B138" s="380" t="s">
        <v>57</v>
      </c>
      <c r="C138" s="364"/>
      <c r="D138" s="364"/>
      <c r="E138" s="364"/>
      <c r="F138" s="364"/>
      <c r="G138" s="364"/>
      <c r="H138" s="364"/>
      <c r="I138" s="364"/>
      <c r="J138" s="364"/>
      <c r="K138" s="364"/>
      <c r="L138" s="238">
        <f>L13+L38+L63+L88+L113</f>
        <v>0</v>
      </c>
      <c r="M138" s="70"/>
      <c r="N138" s="248">
        <f>N13+N38+N63+N88+N113</f>
        <v>0</v>
      </c>
      <c r="O138" s="248">
        <f>O13+O38+O63+O88+O113</f>
        <v>0</v>
      </c>
      <c r="P138" s="249">
        <f>P13+P38+P63+P88+P113</f>
        <v>0</v>
      </c>
      <c r="Q138" s="74"/>
    </row>
    <row r="139" spans="2:17" ht="15" customHeight="1" thickBot="1" x14ac:dyDescent="0.25">
      <c r="B139" s="73"/>
      <c r="C139" s="73"/>
      <c r="D139" s="73"/>
      <c r="E139" s="74"/>
    </row>
    <row r="140" spans="2:17" ht="20.25" customHeight="1" thickBot="1" x14ac:dyDescent="0.3">
      <c r="B140" s="363" t="s">
        <v>92</v>
      </c>
      <c r="C140" s="364"/>
      <c r="D140" s="364"/>
      <c r="E140" s="364"/>
      <c r="F140" s="364"/>
      <c r="G140" s="364"/>
      <c r="H140" s="364"/>
      <c r="I140" s="364"/>
      <c r="J140" s="364"/>
      <c r="K140" s="364"/>
      <c r="L140" s="364"/>
      <c r="N140" s="365" t="s">
        <v>119</v>
      </c>
      <c r="O140" s="366"/>
      <c r="P140" s="367"/>
    </row>
    <row r="141" spans="2:17" ht="43.5" customHeight="1" thickBot="1" x14ac:dyDescent="0.3">
      <c r="B141" s="361" t="s">
        <v>93</v>
      </c>
      <c r="C141" s="362"/>
      <c r="D141" s="362"/>
      <c r="E141" s="362"/>
      <c r="F141" s="86" t="s">
        <v>94</v>
      </c>
      <c r="G141" s="374" t="s">
        <v>95</v>
      </c>
      <c r="H141" s="375"/>
      <c r="I141" s="375"/>
      <c r="J141" s="376"/>
      <c r="K141" s="86" t="s">
        <v>136</v>
      </c>
      <c r="L141" s="86" t="s">
        <v>137</v>
      </c>
      <c r="N141" s="93" t="s">
        <v>128</v>
      </c>
      <c r="O141" s="94" t="s">
        <v>129</v>
      </c>
      <c r="P141" s="95" t="s">
        <v>130</v>
      </c>
      <c r="Q141" s="89" t="s">
        <v>131</v>
      </c>
    </row>
    <row r="142" spans="2:17" ht="15" x14ac:dyDescent="0.25">
      <c r="B142" s="356"/>
      <c r="C142" s="357"/>
      <c r="D142" s="357"/>
      <c r="E142" s="357"/>
      <c r="F142" s="91"/>
      <c r="G142" s="370"/>
      <c r="H142" s="371"/>
      <c r="I142" s="371"/>
      <c r="J142" s="372"/>
      <c r="K142" s="186"/>
      <c r="L142" s="131">
        <f t="shared" ref="L142:L143" si="134">K142</f>
        <v>0</v>
      </c>
      <c r="N142" s="195"/>
      <c r="O142" s="196"/>
      <c r="P142" s="197">
        <f t="shared" ref="P142:P161" si="135">L142-N142-O142</f>
        <v>0</v>
      </c>
      <c r="Q142" s="118"/>
    </row>
    <row r="143" spans="2:17" ht="15" x14ac:dyDescent="0.25">
      <c r="B143" s="356"/>
      <c r="C143" s="357"/>
      <c r="D143" s="357"/>
      <c r="E143" s="357"/>
      <c r="F143" s="91"/>
      <c r="G143" s="370"/>
      <c r="H143" s="371"/>
      <c r="I143" s="371"/>
      <c r="J143" s="372"/>
      <c r="K143" s="186"/>
      <c r="L143" s="131">
        <f t="shared" si="134"/>
        <v>0</v>
      </c>
      <c r="N143" s="139"/>
      <c r="O143" s="140"/>
      <c r="P143" s="188">
        <f t="shared" si="135"/>
        <v>0</v>
      </c>
      <c r="Q143" s="119"/>
    </row>
    <row r="144" spans="2:17" ht="15" x14ac:dyDescent="0.25">
      <c r="B144" s="356"/>
      <c r="C144" s="357"/>
      <c r="D144" s="357"/>
      <c r="E144" s="357"/>
      <c r="F144" s="91"/>
      <c r="G144" s="370"/>
      <c r="H144" s="371"/>
      <c r="I144" s="371"/>
      <c r="J144" s="372"/>
      <c r="K144" s="186"/>
      <c r="L144" s="131">
        <f>K144</f>
        <v>0</v>
      </c>
      <c r="N144" s="139"/>
      <c r="O144" s="140"/>
      <c r="P144" s="188">
        <f t="shared" si="135"/>
        <v>0</v>
      </c>
      <c r="Q144" s="119"/>
    </row>
    <row r="145" spans="2:17" ht="15" x14ac:dyDescent="0.25">
      <c r="B145" s="356"/>
      <c r="C145" s="357"/>
      <c r="D145" s="357"/>
      <c r="E145" s="357"/>
      <c r="F145" s="91"/>
      <c r="G145" s="370"/>
      <c r="H145" s="371"/>
      <c r="I145" s="371"/>
      <c r="J145" s="372"/>
      <c r="K145" s="186"/>
      <c r="L145" s="131">
        <f t="shared" ref="L145" si="136">K145</f>
        <v>0</v>
      </c>
      <c r="N145" s="139"/>
      <c r="O145" s="140"/>
      <c r="P145" s="188">
        <f t="shared" si="135"/>
        <v>0</v>
      </c>
      <c r="Q145" s="119"/>
    </row>
    <row r="146" spans="2:17" ht="15" x14ac:dyDescent="0.25">
      <c r="B146" s="356"/>
      <c r="C146" s="357"/>
      <c r="D146" s="357"/>
      <c r="E146" s="357"/>
      <c r="F146" s="91"/>
      <c r="G146" s="370"/>
      <c r="H146" s="371"/>
      <c r="I146" s="371"/>
      <c r="J146" s="372"/>
      <c r="K146" s="186"/>
      <c r="L146" s="131">
        <f>K146</f>
        <v>0</v>
      </c>
      <c r="N146" s="139"/>
      <c r="O146" s="140"/>
      <c r="P146" s="188">
        <f t="shared" si="135"/>
        <v>0</v>
      </c>
      <c r="Q146" s="119"/>
    </row>
    <row r="147" spans="2:17" ht="15" x14ac:dyDescent="0.25">
      <c r="B147" s="356"/>
      <c r="C147" s="357"/>
      <c r="D147" s="357"/>
      <c r="E147" s="357"/>
      <c r="F147" s="91"/>
      <c r="G147" s="370"/>
      <c r="H147" s="371"/>
      <c r="I147" s="371"/>
      <c r="J147" s="372"/>
      <c r="K147" s="186"/>
      <c r="L147" s="131">
        <f t="shared" ref="L147:L148" si="137">K147</f>
        <v>0</v>
      </c>
      <c r="N147" s="139"/>
      <c r="O147" s="140"/>
      <c r="P147" s="188">
        <f t="shared" si="135"/>
        <v>0</v>
      </c>
      <c r="Q147" s="119"/>
    </row>
    <row r="148" spans="2:17" ht="15" x14ac:dyDescent="0.25">
      <c r="B148" s="356"/>
      <c r="C148" s="357"/>
      <c r="D148" s="357"/>
      <c r="E148" s="357"/>
      <c r="F148" s="91"/>
      <c r="G148" s="370"/>
      <c r="H148" s="371"/>
      <c r="I148" s="371"/>
      <c r="J148" s="372"/>
      <c r="K148" s="186"/>
      <c r="L148" s="131">
        <f t="shared" si="137"/>
        <v>0</v>
      </c>
      <c r="N148" s="139"/>
      <c r="O148" s="140"/>
      <c r="P148" s="188">
        <f t="shared" si="135"/>
        <v>0</v>
      </c>
      <c r="Q148" s="119"/>
    </row>
    <row r="149" spans="2:17" ht="15" x14ac:dyDescent="0.25">
      <c r="B149" s="356"/>
      <c r="C149" s="357"/>
      <c r="D149" s="357"/>
      <c r="E149" s="357"/>
      <c r="F149" s="91"/>
      <c r="G149" s="370"/>
      <c r="H149" s="371"/>
      <c r="I149" s="371"/>
      <c r="J149" s="372"/>
      <c r="K149" s="186"/>
      <c r="L149" s="131">
        <f>K149</f>
        <v>0</v>
      </c>
      <c r="N149" s="139"/>
      <c r="O149" s="140"/>
      <c r="P149" s="188">
        <f t="shared" si="135"/>
        <v>0</v>
      </c>
      <c r="Q149" s="119"/>
    </row>
    <row r="150" spans="2:17" ht="15" x14ac:dyDescent="0.25">
      <c r="B150" s="356"/>
      <c r="C150" s="357"/>
      <c r="D150" s="357"/>
      <c r="E150" s="357"/>
      <c r="F150" s="91"/>
      <c r="G150" s="370"/>
      <c r="H150" s="371"/>
      <c r="I150" s="371"/>
      <c r="J150" s="372"/>
      <c r="K150" s="186"/>
      <c r="L150" s="131">
        <f t="shared" ref="L150:L151" si="138">K150</f>
        <v>0</v>
      </c>
      <c r="N150" s="139"/>
      <c r="O150" s="140"/>
      <c r="P150" s="188">
        <f t="shared" si="135"/>
        <v>0</v>
      </c>
      <c r="Q150" s="119"/>
    </row>
    <row r="151" spans="2:17" ht="15" x14ac:dyDescent="0.25">
      <c r="B151" s="356"/>
      <c r="C151" s="357"/>
      <c r="D151" s="357"/>
      <c r="E151" s="357"/>
      <c r="F151" s="91"/>
      <c r="G151" s="370"/>
      <c r="H151" s="371"/>
      <c r="I151" s="371"/>
      <c r="J151" s="372"/>
      <c r="K151" s="186"/>
      <c r="L151" s="131">
        <f t="shared" si="138"/>
        <v>0</v>
      </c>
      <c r="N151" s="142"/>
      <c r="O151" s="143"/>
      <c r="P151" s="198">
        <f t="shared" si="135"/>
        <v>0</v>
      </c>
      <c r="Q151" s="120"/>
    </row>
    <row r="152" spans="2:17" ht="15" x14ac:dyDescent="0.25">
      <c r="B152" s="356"/>
      <c r="C152" s="357"/>
      <c r="D152" s="357"/>
      <c r="E152" s="357"/>
      <c r="F152" s="91"/>
      <c r="G152" s="370"/>
      <c r="H152" s="371"/>
      <c r="I152" s="371"/>
      <c r="J152" s="372"/>
      <c r="K152" s="186"/>
      <c r="L152" s="131">
        <f t="shared" ref="L152:L153" si="139">K152</f>
        <v>0</v>
      </c>
      <c r="N152" s="139"/>
      <c r="O152" s="140"/>
      <c r="P152" s="188">
        <f t="shared" si="135"/>
        <v>0</v>
      </c>
      <c r="Q152" s="119"/>
    </row>
    <row r="153" spans="2:17" ht="15" x14ac:dyDescent="0.25">
      <c r="B153" s="356"/>
      <c r="C153" s="357"/>
      <c r="D153" s="357"/>
      <c r="E153" s="357"/>
      <c r="F153" s="91"/>
      <c r="G153" s="370"/>
      <c r="H153" s="371"/>
      <c r="I153" s="371"/>
      <c r="J153" s="372"/>
      <c r="K153" s="186"/>
      <c r="L153" s="131">
        <f t="shared" si="139"/>
        <v>0</v>
      </c>
      <c r="N153" s="139"/>
      <c r="O153" s="140"/>
      <c r="P153" s="188">
        <f t="shared" si="135"/>
        <v>0</v>
      </c>
      <c r="Q153" s="119"/>
    </row>
    <row r="154" spans="2:17" ht="15" x14ac:dyDescent="0.25">
      <c r="B154" s="356"/>
      <c r="C154" s="357"/>
      <c r="D154" s="357"/>
      <c r="E154" s="357"/>
      <c r="F154" s="91"/>
      <c r="G154" s="370"/>
      <c r="H154" s="371"/>
      <c r="I154" s="371"/>
      <c r="J154" s="372"/>
      <c r="K154" s="186"/>
      <c r="L154" s="131">
        <f>K154</f>
        <v>0</v>
      </c>
      <c r="N154" s="139"/>
      <c r="O154" s="140"/>
      <c r="P154" s="188">
        <f t="shared" si="135"/>
        <v>0</v>
      </c>
      <c r="Q154" s="119"/>
    </row>
    <row r="155" spans="2:17" ht="15" x14ac:dyDescent="0.25">
      <c r="B155" s="356"/>
      <c r="C155" s="357"/>
      <c r="D155" s="357"/>
      <c r="E155" s="357"/>
      <c r="F155" s="91"/>
      <c r="G155" s="370"/>
      <c r="H155" s="371"/>
      <c r="I155" s="371"/>
      <c r="J155" s="372"/>
      <c r="K155" s="186"/>
      <c r="L155" s="131">
        <f t="shared" ref="L155" si="140">K155</f>
        <v>0</v>
      </c>
      <c r="N155" s="139"/>
      <c r="O155" s="140"/>
      <c r="P155" s="188">
        <f t="shared" si="135"/>
        <v>0</v>
      </c>
      <c r="Q155" s="119"/>
    </row>
    <row r="156" spans="2:17" ht="15" x14ac:dyDescent="0.25">
      <c r="B156" s="356"/>
      <c r="C156" s="357"/>
      <c r="D156" s="357"/>
      <c r="E156" s="357"/>
      <c r="F156" s="91"/>
      <c r="G156" s="370"/>
      <c r="H156" s="371"/>
      <c r="I156" s="371"/>
      <c r="J156" s="372"/>
      <c r="K156" s="186"/>
      <c r="L156" s="131">
        <f>K156</f>
        <v>0</v>
      </c>
      <c r="N156" s="139"/>
      <c r="O156" s="140"/>
      <c r="P156" s="188">
        <f t="shared" si="135"/>
        <v>0</v>
      </c>
      <c r="Q156" s="119"/>
    </row>
    <row r="157" spans="2:17" ht="15" x14ac:dyDescent="0.25">
      <c r="B157" s="356"/>
      <c r="C157" s="357"/>
      <c r="D157" s="357"/>
      <c r="E157" s="357"/>
      <c r="F157" s="91"/>
      <c r="G157" s="370"/>
      <c r="H157" s="371"/>
      <c r="I157" s="371"/>
      <c r="J157" s="372"/>
      <c r="K157" s="186"/>
      <c r="L157" s="131">
        <f t="shared" ref="L157:L158" si="141">K157</f>
        <v>0</v>
      </c>
      <c r="N157" s="139"/>
      <c r="O157" s="140"/>
      <c r="P157" s="188">
        <f t="shared" si="135"/>
        <v>0</v>
      </c>
      <c r="Q157" s="119"/>
    </row>
    <row r="158" spans="2:17" ht="15" x14ac:dyDescent="0.25">
      <c r="B158" s="356"/>
      <c r="C158" s="357"/>
      <c r="D158" s="357"/>
      <c r="E158" s="357"/>
      <c r="F158" s="91"/>
      <c r="G158" s="370"/>
      <c r="H158" s="371"/>
      <c r="I158" s="371"/>
      <c r="J158" s="372"/>
      <c r="K158" s="186"/>
      <c r="L158" s="131">
        <f t="shared" si="141"/>
        <v>0</v>
      </c>
      <c r="N158" s="139"/>
      <c r="O158" s="140"/>
      <c r="P158" s="188">
        <f t="shared" si="135"/>
        <v>0</v>
      </c>
      <c r="Q158" s="119"/>
    </row>
    <row r="159" spans="2:17" ht="15" x14ac:dyDescent="0.25">
      <c r="B159" s="356"/>
      <c r="C159" s="357"/>
      <c r="D159" s="357"/>
      <c r="E159" s="357"/>
      <c r="F159" s="91"/>
      <c r="G159" s="370"/>
      <c r="H159" s="371"/>
      <c r="I159" s="371"/>
      <c r="J159" s="372"/>
      <c r="K159" s="186"/>
      <c r="L159" s="131">
        <f>K159</f>
        <v>0</v>
      </c>
      <c r="N159" s="139"/>
      <c r="O159" s="140"/>
      <c r="P159" s="188">
        <f t="shared" si="135"/>
        <v>0</v>
      </c>
      <c r="Q159" s="119"/>
    </row>
    <row r="160" spans="2:17" ht="15" x14ac:dyDescent="0.25">
      <c r="B160" s="356"/>
      <c r="C160" s="357"/>
      <c r="D160" s="357"/>
      <c r="E160" s="357"/>
      <c r="F160" s="91"/>
      <c r="G160" s="370"/>
      <c r="H160" s="371"/>
      <c r="I160" s="371"/>
      <c r="J160" s="372"/>
      <c r="K160" s="186"/>
      <c r="L160" s="131">
        <f t="shared" ref="L160:L161" si="142">K160</f>
        <v>0</v>
      </c>
      <c r="N160" s="139"/>
      <c r="O160" s="140"/>
      <c r="P160" s="188">
        <f t="shared" si="135"/>
        <v>0</v>
      </c>
      <c r="Q160" s="119"/>
    </row>
    <row r="161" spans="2:17" ht="15.75" thickBot="1" x14ac:dyDescent="0.3">
      <c r="B161" s="356"/>
      <c r="C161" s="357"/>
      <c r="D161" s="357"/>
      <c r="E161" s="357"/>
      <c r="F161" s="91"/>
      <c r="G161" s="370"/>
      <c r="H161" s="371"/>
      <c r="I161" s="371"/>
      <c r="J161" s="372"/>
      <c r="K161" s="186"/>
      <c r="L161" s="131">
        <f t="shared" si="142"/>
        <v>0</v>
      </c>
      <c r="N161" s="193"/>
      <c r="O161" s="194"/>
      <c r="P161" s="199">
        <f t="shared" si="135"/>
        <v>0</v>
      </c>
      <c r="Q161" s="121"/>
    </row>
    <row r="162" spans="2:17" ht="15.75" thickBot="1" x14ac:dyDescent="0.3">
      <c r="B162" s="358" t="s">
        <v>96</v>
      </c>
      <c r="C162" s="359"/>
      <c r="D162" s="359"/>
      <c r="E162" s="359"/>
      <c r="F162" s="359"/>
      <c r="G162" s="359"/>
      <c r="H162" s="359"/>
      <c r="I162" s="359"/>
      <c r="J162" s="360"/>
      <c r="K162" s="187">
        <f>SUM(K142:K161)</f>
        <v>0</v>
      </c>
      <c r="L162" s="148">
        <f>SUM(L142:L161)</f>
        <v>0</v>
      </c>
      <c r="N162" s="200">
        <f>SUM(N142:N161)</f>
        <v>0</v>
      </c>
      <c r="O162" s="200">
        <f>SUM(O142:O161)</f>
        <v>0</v>
      </c>
      <c r="P162" s="201">
        <f>SUM(P142:P161)</f>
        <v>0</v>
      </c>
    </row>
    <row r="163" spans="2:17" ht="37.5" customHeight="1" thickBot="1" x14ac:dyDescent="0.3">
      <c r="B163" s="361" t="s">
        <v>97</v>
      </c>
      <c r="C163" s="362"/>
      <c r="D163" s="362"/>
      <c r="E163" s="362"/>
      <c r="F163" s="86" t="s">
        <v>94</v>
      </c>
      <c r="G163" s="374" t="s">
        <v>95</v>
      </c>
      <c r="H163" s="375"/>
      <c r="I163" s="375"/>
      <c r="J163" s="376"/>
      <c r="K163" s="192" t="s">
        <v>136</v>
      </c>
      <c r="L163" s="192" t="s">
        <v>137</v>
      </c>
      <c r="N163" s="353"/>
      <c r="O163" s="354"/>
      <c r="P163" s="354"/>
      <c r="Q163" s="355"/>
    </row>
    <row r="164" spans="2:17" ht="15" x14ac:dyDescent="0.25">
      <c r="B164" s="356"/>
      <c r="C164" s="357"/>
      <c r="D164" s="357"/>
      <c r="E164" s="357"/>
      <c r="F164" s="91"/>
      <c r="G164" s="370"/>
      <c r="H164" s="371"/>
      <c r="I164" s="371"/>
      <c r="J164" s="372"/>
      <c r="K164" s="186"/>
      <c r="L164" s="131">
        <f>K164*0.8</f>
        <v>0</v>
      </c>
      <c r="N164" s="195"/>
      <c r="O164" s="196"/>
      <c r="P164" s="196">
        <f t="shared" ref="P164:P183" si="143">L164-N164-O164</f>
        <v>0</v>
      </c>
      <c r="Q164" s="118"/>
    </row>
    <row r="165" spans="2:17" ht="15" x14ac:dyDescent="0.25">
      <c r="B165" s="356"/>
      <c r="C165" s="357"/>
      <c r="D165" s="357"/>
      <c r="E165" s="357"/>
      <c r="F165" s="91"/>
      <c r="G165" s="370"/>
      <c r="H165" s="371"/>
      <c r="I165" s="371"/>
      <c r="J165" s="372"/>
      <c r="K165" s="186"/>
      <c r="L165" s="131">
        <f t="shared" ref="L165:L183" si="144">K165*0.8</f>
        <v>0</v>
      </c>
      <c r="N165" s="139"/>
      <c r="O165" s="140"/>
      <c r="P165" s="140">
        <f t="shared" si="143"/>
        <v>0</v>
      </c>
      <c r="Q165" s="119"/>
    </row>
    <row r="166" spans="2:17" ht="15" x14ac:dyDescent="0.25">
      <c r="B166" s="356"/>
      <c r="C166" s="357"/>
      <c r="D166" s="357"/>
      <c r="E166" s="357"/>
      <c r="F166" s="91"/>
      <c r="G166" s="370"/>
      <c r="H166" s="371"/>
      <c r="I166" s="371"/>
      <c r="J166" s="372"/>
      <c r="K166" s="186"/>
      <c r="L166" s="131">
        <f t="shared" si="144"/>
        <v>0</v>
      </c>
      <c r="N166" s="139"/>
      <c r="O166" s="140"/>
      <c r="P166" s="140">
        <f t="shared" si="143"/>
        <v>0</v>
      </c>
      <c r="Q166" s="119"/>
    </row>
    <row r="167" spans="2:17" ht="15" x14ac:dyDescent="0.25">
      <c r="B167" s="356"/>
      <c r="C167" s="357"/>
      <c r="D167" s="357"/>
      <c r="E167" s="357"/>
      <c r="F167" s="91"/>
      <c r="G167" s="370"/>
      <c r="H167" s="371"/>
      <c r="I167" s="371"/>
      <c r="J167" s="372"/>
      <c r="K167" s="186"/>
      <c r="L167" s="131">
        <f t="shared" si="144"/>
        <v>0</v>
      </c>
      <c r="N167" s="139"/>
      <c r="O167" s="140"/>
      <c r="P167" s="140">
        <f t="shared" si="143"/>
        <v>0</v>
      </c>
      <c r="Q167" s="119"/>
    </row>
    <row r="168" spans="2:17" ht="15" x14ac:dyDescent="0.25">
      <c r="B168" s="356"/>
      <c r="C168" s="357"/>
      <c r="D168" s="357"/>
      <c r="E168" s="357"/>
      <c r="F168" s="91"/>
      <c r="G168" s="370"/>
      <c r="H168" s="371"/>
      <c r="I168" s="371"/>
      <c r="J168" s="372"/>
      <c r="K168" s="186"/>
      <c r="L168" s="131">
        <f t="shared" si="144"/>
        <v>0</v>
      </c>
      <c r="N168" s="139"/>
      <c r="O168" s="140"/>
      <c r="P168" s="140">
        <f t="shared" si="143"/>
        <v>0</v>
      </c>
      <c r="Q168" s="119"/>
    </row>
    <row r="169" spans="2:17" ht="15" x14ac:dyDescent="0.25">
      <c r="B169" s="356"/>
      <c r="C169" s="357"/>
      <c r="D169" s="357"/>
      <c r="E169" s="357"/>
      <c r="F169" s="91"/>
      <c r="G169" s="370"/>
      <c r="H169" s="371"/>
      <c r="I169" s="371"/>
      <c r="J169" s="372"/>
      <c r="K169" s="186"/>
      <c r="L169" s="131">
        <f t="shared" si="144"/>
        <v>0</v>
      </c>
      <c r="N169" s="139"/>
      <c r="O169" s="140"/>
      <c r="P169" s="140">
        <f t="shared" si="143"/>
        <v>0</v>
      </c>
      <c r="Q169" s="119"/>
    </row>
    <row r="170" spans="2:17" ht="15" x14ac:dyDescent="0.25">
      <c r="B170" s="356"/>
      <c r="C170" s="357"/>
      <c r="D170" s="357"/>
      <c r="E170" s="357"/>
      <c r="F170" s="91"/>
      <c r="G170" s="370"/>
      <c r="H170" s="371"/>
      <c r="I170" s="371"/>
      <c r="J170" s="372"/>
      <c r="K170" s="186"/>
      <c r="L170" s="131">
        <f t="shared" si="144"/>
        <v>0</v>
      </c>
      <c r="N170" s="139"/>
      <c r="O170" s="140"/>
      <c r="P170" s="140">
        <f t="shared" si="143"/>
        <v>0</v>
      </c>
      <c r="Q170" s="119"/>
    </row>
    <row r="171" spans="2:17" ht="15" x14ac:dyDescent="0.25">
      <c r="B171" s="356"/>
      <c r="C171" s="357"/>
      <c r="D171" s="357"/>
      <c r="E171" s="357"/>
      <c r="F171" s="91"/>
      <c r="G171" s="370"/>
      <c r="H171" s="371"/>
      <c r="I171" s="371"/>
      <c r="J171" s="372"/>
      <c r="K171" s="186"/>
      <c r="L171" s="131">
        <f t="shared" si="144"/>
        <v>0</v>
      </c>
      <c r="N171" s="139"/>
      <c r="O171" s="140"/>
      <c r="P171" s="140">
        <f t="shared" si="143"/>
        <v>0</v>
      </c>
      <c r="Q171" s="119"/>
    </row>
    <row r="172" spans="2:17" ht="15" x14ac:dyDescent="0.25">
      <c r="B172" s="356"/>
      <c r="C172" s="357"/>
      <c r="D172" s="357"/>
      <c r="E172" s="357"/>
      <c r="F172" s="91"/>
      <c r="G172" s="370"/>
      <c r="H172" s="371"/>
      <c r="I172" s="371"/>
      <c r="J172" s="372"/>
      <c r="K172" s="186"/>
      <c r="L172" s="131">
        <f t="shared" si="144"/>
        <v>0</v>
      </c>
      <c r="N172" s="139"/>
      <c r="O172" s="140"/>
      <c r="P172" s="140">
        <f t="shared" si="143"/>
        <v>0</v>
      </c>
      <c r="Q172" s="119"/>
    </row>
    <row r="173" spans="2:17" ht="15" x14ac:dyDescent="0.25">
      <c r="B173" s="356"/>
      <c r="C173" s="357"/>
      <c r="D173" s="357"/>
      <c r="E173" s="357"/>
      <c r="F173" s="91"/>
      <c r="G173" s="370"/>
      <c r="H173" s="371"/>
      <c r="I173" s="371"/>
      <c r="J173" s="372"/>
      <c r="K173" s="186"/>
      <c r="L173" s="131">
        <f t="shared" si="144"/>
        <v>0</v>
      </c>
      <c r="N173" s="142"/>
      <c r="O173" s="143"/>
      <c r="P173" s="143">
        <f t="shared" si="143"/>
        <v>0</v>
      </c>
      <c r="Q173" s="120"/>
    </row>
    <row r="174" spans="2:17" ht="15" x14ac:dyDescent="0.25">
      <c r="B174" s="356"/>
      <c r="C174" s="357"/>
      <c r="D174" s="357"/>
      <c r="E174" s="357"/>
      <c r="F174" s="91"/>
      <c r="G174" s="370"/>
      <c r="H174" s="371"/>
      <c r="I174" s="371"/>
      <c r="J174" s="372"/>
      <c r="K174" s="186"/>
      <c r="L174" s="131">
        <f t="shared" si="144"/>
        <v>0</v>
      </c>
      <c r="N174" s="139"/>
      <c r="O174" s="140"/>
      <c r="P174" s="140">
        <f t="shared" si="143"/>
        <v>0</v>
      </c>
      <c r="Q174" s="119"/>
    </row>
    <row r="175" spans="2:17" ht="15" x14ac:dyDescent="0.25">
      <c r="B175" s="356"/>
      <c r="C175" s="357"/>
      <c r="D175" s="357"/>
      <c r="E175" s="357"/>
      <c r="F175" s="91"/>
      <c r="G175" s="370"/>
      <c r="H175" s="371"/>
      <c r="I175" s="371"/>
      <c r="J175" s="372"/>
      <c r="K175" s="186"/>
      <c r="L175" s="131">
        <f t="shared" si="144"/>
        <v>0</v>
      </c>
      <c r="N175" s="139"/>
      <c r="O175" s="140"/>
      <c r="P175" s="140">
        <f t="shared" si="143"/>
        <v>0</v>
      </c>
      <c r="Q175" s="119"/>
    </row>
    <row r="176" spans="2:17" ht="15" x14ac:dyDescent="0.25">
      <c r="B176" s="356"/>
      <c r="C176" s="357"/>
      <c r="D176" s="357"/>
      <c r="E176" s="357"/>
      <c r="F176" s="91"/>
      <c r="G176" s="370"/>
      <c r="H176" s="371"/>
      <c r="I176" s="371"/>
      <c r="J176" s="372"/>
      <c r="K176" s="186"/>
      <c r="L176" s="131">
        <f t="shared" si="144"/>
        <v>0</v>
      </c>
      <c r="N176" s="139"/>
      <c r="O176" s="140"/>
      <c r="P176" s="140">
        <f t="shared" si="143"/>
        <v>0</v>
      </c>
      <c r="Q176" s="119"/>
    </row>
    <row r="177" spans="2:17" ht="15" x14ac:dyDescent="0.25">
      <c r="B177" s="356"/>
      <c r="C177" s="357"/>
      <c r="D177" s="357"/>
      <c r="E177" s="357"/>
      <c r="F177" s="91"/>
      <c r="G177" s="370"/>
      <c r="H177" s="371"/>
      <c r="I177" s="371"/>
      <c r="J177" s="372"/>
      <c r="K177" s="186"/>
      <c r="L177" s="131">
        <f t="shared" si="144"/>
        <v>0</v>
      </c>
      <c r="N177" s="139"/>
      <c r="O177" s="140"/>
      <c r="P177" s="140">
        <f t="shared" si="143"/>
        <v>0</v>
      </c>
      <c r="Q177" s="119"/>
    </row>
    <row r="178" spans="2:17" ht="15" x14ac:dyDescent="0.25">
      <c r="B178" s="356"/>
      <c r="C178" s="357"/>
      <c r="D178" s="357"/>
      <c r="E178" s="357"/>
      <c r="F178" s="91"/>
      <c r="G178" s="370"/>
      <c r="H178" s="371"/>
      <c r="I178" s="371"/>
      <c r="J178" s="372"/>
      <c r="K178" s="186"/>
      <c r="L178" s="131">
        <f t="shared" si="144"/>
        <v>0</v>
      </c>
      <c r="N178" s="139"/>
      <c r="O178" s="140"/>
      <c r="P178" s="140">
        <f t="shared" si="143"/>
        <v>0</v>
      </c>
      <c r="Q178" s="119"/>
    </row>
    <row r="179" spans="2:17" ht="15" x14ac:dyDescent="0.25">
      <c r="B179" s="356"/>
      <c r="C179" s="357"/>
      <c r="D179" s="357"/>
      <c r="E179" s="357"/>
      <c r="F179" s="91"/>
      <c r="G179" s="370"/>
      <c r="H179" s="371"/>
      <c r="I179" s="371"/>
      <c r="J179" s="372"/>
      <c r="K179" s="186"/>
      <c r="L179" s="131">
        <f t="shared" si="144"/>
        <v>0</v>
      </c>
      <c r="N179" s="139"/>
      <c r="O179" s="140"/>
      <c r="P179" s="140">
        <f t="shared" si="143"/>
        <v>0</v>
      </c>
      <c r="Q179" s="119"/>
    </row>
    <row r="180" spans="2:17" ht="15" x14ac:dyDescent="0.25">
      <c r="B180" s="356"/>
      <c r="C180" s="357"/>
      <c r="D180" s="357"/>
      <c r="E180" s="357"/>
      <c r="F180" s="91"/>
      <c r="G180" s="370"/>
      <c r="H180" s="371"/>
      <c r="I180" s="371"/>
      <c r="J180" s="372"/>
      <c r="K180" s="186"/>
      <c r="L180" s="131">
        <f t="shared" si="144"/>
        <v>0</v>
      </c>
      <c r="N180" s="139"/>
      <c r="O180" s="140"/>
      <c r="P180" s="140">
        <f t="shared" si="143"/>
        <v>0</v>
      </c>
      <c r="Q180" s="119"/>
    </row>
    <row r="181" spans="2:17" ht="15" x14ac:dyDescent="0.25">
      <c r="B181" s="356"/>
      <c r="C181" s="357"/>
      <c r="D181" s="357"/>
      <c r="E181" s="357"/>
      <c r="F181" s="91"/>
      <c r="G181" s="370"/>
      <c r="H181" s="371"/>
      <c r="I181" s="371"/>
      <c r="J181" s="372"/>
      <c r="K181" s="186"/>
      <c r="L181" s="131">
        <f t="shared" si="144"/>
        <v>0</v>
      </c>
      <c r="N181" s="139"/>
      <c r="O181" s="140"/>
      <c r="P181" s="140">
        <f t="shared" si="143"/>
        <v>0</v>
      </c>
      <c r="Q181" s="119"/>
    </row>
    <row r="182" spans="2:17" ht="15" x14ac:dyDescent="0.25">
      <c r="B182" s="356"/>
      <c r="C182" s="357"/>
      <c r="D182" s="357"/>
      <c r="E182" s="357"/>
      <c r="F182" s="91"/>
      <c r="G182" s="370"/>
      <c r="H182" s="371"/>
      <c r="I182" s="371"/>
      <c r="J182" s="372"/>
      <c r="K182" s="186"/>
      <c r="L182" s="131">
        <f t="shared" si="144"/>
        <v>0</v>
      </c>
      <c r="N182" s="139"/>
      <c r="O182" s="140"/>
      <c r="P182" s="140">
        <f t="shared" si="143"/>
        <v>0</v>
      </c>
      <c r="Q182" s="119"/>
    </row>
    <row r="183" spans="2:17" ht="15.75" thickBot="1" x14ac:dyDescent="0.3">
      <c r="B183" s="356"/>
      <c r="C183" s="357"/>
      <c r="D183" s="357"/>
      <c r="E183" s="357"/>
      <c r="F183" s="91"/>
      <c r="G183" s="370"/>
      <c r="H183" s="371"/>
      <c r="I183" s="371"/>
      <c r="J183" s="372"/>
      <c r="K183" s="186"/>
      <c r="L183" s="131">
        <f t="shared" si="144"/>
        <v>0</v>
      </c>
      <c r="N183" s="193"/>
      <c r="O183" s="194"/>
      <c r="P183" s="194">
        <f t="shared" si="143"/>
        <v>0</v>
      </c>
      <c r="Q183" s="121"/>
    </row>
    <row r="184" spans="2:17" ht="15.75" thickBot="1" x14ac:dyDescent="0.3">
      <c r="B184" s="358" t="s">
        <v>79</v>
      </c>
      <c r="C184" s="359"/>
      <c r="D184" s="359"/>
      <c r="E184" s="359"/>
      <c r="F184" s="359"/>
      <c r="G184" s="359"/>
      <c r="H184" s="359"/>
      <c r="I184" s="359"/>
      <c r="J184" s="360"/>
      <c r="K184" s="187">
        <f>SUM(K164:K183)</f>
        <v>0</v>
      </c>
      <c r="L184" s="148">
        <f>SUM(L164:L183)</f>
        <v>0</v>
      </c>
      <c r="N184" s="200">
        <f>SUM(N164:N183)</f>
        <v>0</v>
      </c>
      <c r="O184" s="200">
        <f>SUM(O164:O183)</f>
        <v>0</v>
      </c>
      <c r="P184" s="201">
        <f>SUM(P164:P183)</f>
        <v>0</v>
      </c>
    </row>
    <row r="185" spans="2:17" ht="37.5" customHeight="1" thickBot="1" x14ac:dyDescent="0.3">
      <c r="B185" s="361" t="s">
        <v>98</v>
      </c>
      <c r="C185" s="362"/>
      <c r="D185" s="362"/>
      <c r="E185" s="362"/>
      <c r="F185" s="86" t="s">
        <v>94</v>
      </c>
      <c r="G185" s="374" t="s">
        <v>95</v>
      </c>
      <c r="H185" s="375"/>
      <c r="I185" s="375"/>
      <c r="J185" s="376"/>
      <c r="K185" s="192" t="s">
        <v>136</v>
      </c>
      <c r="L185" s="192" t="s">
        <v>137</v>
      </c>
      <c r="N185" s="353"/>
      <c r="O185" s="354"/>
      <c r="P185" s="354"/>
      <c r="Q185" s="355"/>
    </row>
    <row r="186" spans="2:17" ht="15" x14ac:dyDescent="0.25">
      <c r="B186" s="356"/>
      <c r="C186" s="357"/>
      <c r="D186" s="357"/>
      <c r="E186" s="357"/>
      <c r="F186" s="91"/>
      <c r="G186" s="370"/>
      <c r="H186" s="371"/>
      <c r="I186" s="371"/>
      <c r="J186" s="372"/>
      <c r="K186" s="186"/>
      <c r="L186" s="131">
        <f>K186</f>
        <v>0</v>
      </c>
      <c r="N186" s="195"/>
      <c r="O186" s="196"/>
      <c r="P186" s="197">
        <f t="shared" ref="P186:P205" si="145">L186-N186-O186</f>
        <v>0</v>
      </c>
      <c r="Q186" s="122"/>
    </row>
    <row r="187" spans="2:17" ht="15" x14ac:dyDescent="0.25">
      <c r="B187" s="356"/>
      <c r="C187" s="357"/>
      <c r="D187" s="357"/>
      <c r="E187" s="357"/>
      <c r="F187" s="91"/>
      <c r="G187" s="370"/>
      <c r="H187" s="371"/>
      <c r="I187" s="371"/>
      <c r="J187" s="372"/>
      <c r="K187" s="186"/>
      <c r="L187" s="131">
        <f t="shared" ref="L187" si="146">K187</f>
        <v>0</v>
      </c>
      <c r="N187" s="139"/>
      <c r="O187" s="140"/>
      <c r="P187" s="188">
        <f t="shared" si="145"/>
        <v>0</v>
      </c>
      <c r="Q187" s="119"/>
    </row>
    <row r="188" spans="2:17" ht="15" x14ac:dyDescent="0.25">
      <c r="B188" s="356"/>
      <c r="C188" s="357"/>
      <c r="D188" s="357"/>
      <c r="E188" s="357"/>
      <c r="F188" s="91"/>
      <c r="G188" s="370"/>
      <c r="H188" s="371"/>
      <c r="I188" s="371"/>
      <c r="J188" s="372"/>
      <c r="K188" s="186"/>
      <c r="L188" s="131">
        <f>K188</f>
        <v>0</v>
      </c>
      <c r="N188" s="139"/>
      <c r="O188" s="140"/>
      <c r="P188" s="188">
        <f t="shared" si="145"/>
        <v>0</v>
      </c>
      <c r="Q188" s="119"/>
    </row>
    <row r="189" spans="2:17" ht="15" x14ac:dyDescent="0.25">
      <c r="B189" s="356"/>
      <c r="C189" s="357"/>
      <c r="D189" s="357"/>
      <c r="E189" s="357"/>
      <c r="F189" s="91"/>
      <c r="G189" s="370"/>
      <c r="H189" s="371"/>
      <c r="I189" s="371"/>
      <c r="J189" s="372"/>
      <c r="K189" s="186"/>
      <c r="L189" s="131">
        <f t="shared" ref="L189" si="147">K189</f>
        <v>0</v>
      </c>
      <c r="N189" s="139"/>
      <c r="O189" s="140"/>
      <c r="P189" s="188">
        <f t="shared" si="145"/>
        <v>0</v>
      </c>
      <c r="Q189" s="119"/>
    </row>
    <row r="190" spans="2:17" ht="15" x14ac:dyDescent="0.25">
      <c r="B190" s="356"/>
      <c r="C190" s="357"/>
      <c r="D190" s="357"/>
      <c r="E190" s="357"/>
      <c r="F190" s="91"/>
      <c r="G190" s="370"/>
      <c r="H190" s="371"/>
      <c r="I190" s="371"/>
      <c r="J190" s="372"/>
      <c r="K190" s="186"/>
      <c r="L190" s="131">
        <f>K190</f>
        <v>0</v>
      </c>
      <c r="N190" s="139"/>
      <c r="O190" s="140"/>
      <c r="P190" s="188">
        <f t="shared" si="145"/>
        <v>0</v>
      </c>
      <c r="Q190" s="119"/>
    </row>
    <row r="191" spans="2:17" ht="15" x14ac:dyDescent="0.25">
      <c r="B191" s="356"/>
      <c r="C191" s="357"/>
      <c r="D191" s="357"/>
      <c r="E191" s="357"/>
      <c r="F191" s="91"/>
      <c r="G191" s="370"/>
      <c r="H191" s="371"/>
      <c r="I191" s="371"/>
      <c r="J191" s="372"/>
      <c r="K191" s="186"/>
      <c r="L191" s="131">
        <f t="shared" ref="L191:L192" si="148">K191</f>
        <v>0</v>
      </c>
      <c r="N191" s="139"/>
      <c r="O191" s="140"/>
      <c r="P191" s="188">
        <f t="shared" si="145"/>
        <v>0</v>
      </c>
      <c r="Q191" s="119"/>
    </row>
    <row r="192" spans="2:17" ht="15" x14ac:dyDescent="0.25">
      <c r="B192" s="356"/>
      <c r="C192" s="357"/>
      <c r="D192" s="357"/>
      <c r="E192" s="357"/>
      <c r="F192" s="91"/>
      <c r="G192" s="370"/>
      <c r="H192" s="371"/>
      <c r="I192" s="371"/>
      <c r="J192" s="372"/>
      <c r="K192" s="186"/>
      <c r="L192" s="131">
        <f t="shared" si="148"/>
        <v>0</v>
      </c>
      <c r="N192" s="139"/>
      <c r="O192" s="140"/>
      <c r="P192" s="188">
        <f t="shared" si="145"/>
        <v>0</v>
      </c>
      <c r="Q192" s="119"/>
    </row>
    <row r="193" spans="2:17" ht="15" x14ac:dyDescent="0.25">
      <c r="B193" s="356"/>
      <c r="C193" s="357"/>
      <c r="D193" s="357"/>
      <c r="E193" s="357"/>
      <c r="F193" s="91"/>
      <c r="G193" s="370"/>
      <c r="H193" s="371"/>
      <c r="I193" s="371"/>
      <c r="J193" s="372"/>
      <c r="K193" s="186"/>
      <c r="L193" s="131">
        <f>K193</f>
        <v>0</v>
      </c>
      <c r="N193" s="139"/>
      <c r="O193" s="140"/>
      <c r="P193" s="188">
        <f t="shared" si="145"/>
        <v>0</v>
      </c>
      <c r="Q193" s="119"/>
    </row>
    <row r="194" spans="2:17" ht="15" x14ac:dyDescent="0.25">
      <c r="B194" s="356"/>
      <c r="C194" s="357"/>
      <c r="D194" s="357"/>
      <c r="E194" s="357"/>
      <c r="F194" s="91"/>
      <c r="G194" s="370"/>
      <c r="H194" s="371"/>
      <c r="I194" s="371"/>
      <c r="J194" s="372"/>
      <c r="K194" s="186"/>
      <c r="L194" s="131">
        <f t="shared" ref="L194:L195" si="149">K194</f>
        <v>0</v>
      </c>
      <c r="N194" s="139"/>
      <c r="O194" s="140"/>
      <c r="P194" s="188">
        <f t="shared" si="145"/>
        <v>0</v>
      </c>
      <c r="Q194" s="123"/>
    </row>
    <row r="195" spans="2:17" ht="15" x14ac:dyDescent="0.25">
      <c r="B195" s="356"/>
      <c r="C195" s="357"/>
      <c r="D195" s="357"/>
      <c r="E195" s="357"/>
      <c r="F195" s="91"/>
      <c r="G195" s="370"/>
      <c r="H195" s="371"/>
      <c r="I195" s="371"/>
      <c r="J195" s="372"/>
      <c r="K195" s="186"/>
      <c r="L195" s="131">
        <f t="shared" si="149"/>
        <v>0</v>
      </c>
      <c r="N195" s="139"/>
      <c r="O195" s="140"/>
      <c r="P195" s="188">
        <f t="shared" si="145"/>
        <v>0</v>
      </c>
      <c r="Q195" s="123"/>
    </row>
    <row r="196" spans="2:17" ht="15" x14ac:dyDescent="0.25">
      <c r="B196" s="356"/>
      <c r="C196" s="357"/>
      <c r="D196" s="357"/>
      <c r="E196" s="357"/>
      <c r="F196" s="91"/>
      <c r="G196" s="370"/>
      <c r="H196" s="371"/>
      <c r="I196" s="371"/>
      <c r="J196" s="372"/>
      <c r="K196" s="186"/>
      <c r="L196" s="131">
        <f>K196</f>
        <v>0</v>
      </c>
      <c r="N196" s="139"/>
      <c r="O196" s="140"/>
      <c r="P196" s="188">
        <f t="shared" si="145"/>
        <v>0</v>
      </c>
      <c r="Q196" s="123"/>
    </row>
    <row r="197" spans="2:17" ht="15" x14ac:dyDescent="0.25">
      <c r="B197" s="356"/>
      <c r="C197" s="357"/>
      <c r="D197" s="357"/>
      <c r="E197" s="357"/>
      <c r="F197" s="91"/>
      <c r="G197" s="370"/>
      <c r="H197" s="371"/>
      <c r="I197" s="371"/>
      <c r="J197" s="372"/>
      <c r="K197" s="186"/>
      <c r="L197" s="131">
        <f t="shared" ref="L197" si="150">K197</f>
        <v>0</v>
      </c>
      <c r="N197" s="139"/>
      <c r="O197" s="140"/>
      <c r="P197" s="188">
        <f t="shared" si="145"/>
        <v>0</v>
      </c>
      <c r="Q197" s="119"/>
    </row>
    <row r="198" spans="2:17" ht="15" x14ac:dyDescent="0.25">
      <c r="B198" s="356"/>
      <c r="C198" s="357"/>
      <c r="D198" s="357"/>
      <c r="E198" s="357"/>
      <c r="F198" s="91"/>
      <c r="G198" s="370"/>
      <c r="H198" s="371"/>
      <c r="I198" s="371"/>
      <c r="J198" s="372"/>
      <c r="K198" s="186"/>
      <c r="L198" s="131">
        <f>K198</f>
        <v>0</v>
      </c>
      <c r="N198" s="139"/>
      <c r="O198" s="140"/>
      <c r="P198" s="188">
        <f t="shared" si="145"/>
        <v>0</v>
      </c>
      <c r="Q198" s="119"/>
    </row>
    <row r="199" spans="2:17" ht="15" x14ac:dyDescent="0.25">
      <c r="B199" s="356"/>
      <c r="C199" s="357"/>
      <c r="D199" s="357"/>
      <c r="E199" s="357"/>
      <c r="F199" s="91"/>
      <c r="G199" s="370"/>
      <c r="H199" s="371"/>
      <c r="I199" s="371"/>
      <c r="J199" s="372"/>
      <c r="K199" s="186"/>
      <c r="L199" s="131">
        <f t="shared" ref="L199" si="151">K199</f>
        <v>0</v>
      </c>
      <c r="N199" s="139"/>
      <c r="O199" s="140"/>
      <c r="P199" s="188">
        <f t="shared" si="145"/>
        <v>0</v>
      </c>
      <c r="Q199" s="119"/>
    </row>
    <row r="200" spans="2:17" ht="15" x14ac:dyDescent="0.25">
      <c r="B200" s="356"/>
      <c r="C200" s="357"/>
      <c r="D200" s="357"/>
      <c r="E200" s="357"/>
      <c r="F200" s="91"/>
      <c r="G200" s="370"/>
      <c r="H200" s="371"/>
      <c r="I200" s="371"/>
      <c r="J200" s="372"/>
      <c r="K200" s="186"/>
      <c r="L200" s="131">
        <f>K200</f>
        <v>0</v>
      </c>
      <c r="N200" s="139"/>
      <c r="O200" s="140"/>
      <c r="P200" s="188">
        <f t="shared" si="145"/>
        <v>0</v>
      </c>
      <c r="Q200" s="119"/>
    </row>
    <row r="201" spans="2:17" ht="15" x14ac:dyDescent="0.25">
      <c r="B201" s="356"/>
      <c r="C201" s="357"/>
      <c r="D201" s="357"/>
      <c r="E201" s="357"/>
      <c r="F201" s="91"/>
      <c r="G201" s="370"/>
      <c r="H201" s="371"/>
      <c r="I201" s="371"/>
      <c r="J201" s="372"/>
      <c r="K201" s="186"/>
      <c r="L201" s="131">
        <f t="shared" ref="L201:L202" si="152">K201</f>
        <v>0</v>
      </c>
      <c r="N201" s="139"/>
      <c r="O201" s="140"/>
      <c r="P201" s="188">
        <f t="shared" si="145"/>
        <v>0</v>
      </c>
      <c r="Q201" s="119"/>
    </row>
    <row r="202" spans="2:17" ht="15" x14ac:dyDescent="0.25">
      <c r="B202" s="356"/>
      <c r="C202" s="357"/>
      <c r="D202" s="357"/>
      <c r="E202" s="357"/>
      <c r="F202" s="91"/>
      <c r="G202" s="370"/>
      <c r="H202" s="371"/>
      <c r="I202" s="371"/>
      <c r="J202" s="372"/>
      <c r="K202" s="186"/>
      <c r="L202" s="131">
        <f t="shared" si="152"/>
        <v>0</v>
      </c>
      <c r="N202" s="139"/>
      <c r="O202" s="140"/>
      <c r="P202" s="188">
        <f t="shared" si="145"/>
        <v>0</v>
      </c>
      <c r="Q202" s="119"/>
    </row>
    <row r="203" spans="2:17" ht="15" x14ac:dyDescent="0.25">
      <c r="B203" s="356"/>
      <c r="C203" s="357"/>
      <c r="D203" s="357"/>
      <c r="E203" s="357"/>
      <c r="F203" s="91"/>
      <c r="G203" s="370"/>
      <c r="H203" s="371"/>
      <c r="I203" s="371"/>
      <c r="J203" s="372"/>
      <c r="K203" s="186"/>
      <c r="L203" s="131">
        <f>K203</f>
        <v>0</v>
      </c>
      <c r="N203" s="139"/>
      <c r="O203" s="140"/>
      <c r="P203" s="188">
        <f t="shared" si="145"/>
        <v>0</v>
      </c>
      <c r="Q203" s="119"/>
    </row>
    <row r="204" spans="2:17" ht="15" x14ac:dyDescent="0.25">
      <c r="B204" s="356"/>
      <c r="C204" s="357"/>
      <c r="D204" s="357"/>
      <c r="E204" s="357"/>
      <c r="F204" s="91"/>
      <c r="G204" s="370"/>
      <c r="H204" s="371"/>
      <c r="I204" s="371"/>
      <c r="J204" s="372"/>
      <c r="K204" s="186"/>
      <c r="L204" s="131">
        <f t="shared" ref="L204:L205" si="153">K204</f>
        <v>0</v>
      </c>
      <c r="N204" s="139"/>
      <c r="O204" s="140"/>
      <c r="P204" s="188">
        <f t="shared" si="145"/>
        <v>0</v>
      </c>
      <c r="Q204" s="123"/>
    </row>
    <row r="205" spans="2:17" ht="15.75" thickBot="1" x14ac:dyDescent="0.3">
      <c r="B205" s="356"/>
      <c r="C205" s="357"/>
      <c r="D205" s="357"/>
      <c r="E205" s="357"/>
      <c r="F205" s="91"/>
      <c r="G205" s="370"/>
      <c r="H205" s="371"/>
      <c r="I205" s="371"/>
      <c r="J205" s="372"/>
      <c r="K205" s="186"/>
      <c r="L205" s="131">
        <f t="shared" si="153"/>
        <v>0</v>
      </c>
      <c r="N205" s="193"/>
      <c r="O205" s="194"/>
      <c r="P205" s="199">
        <f t="shared" si="145"/>
        <v>0</v>
      </c>
      <c r="Q205" s="124"/>
    </row>
    <row r="206" spans="2:17" ht="15.75" thickBot="1" x14ac:dyDescent="0.25">
      <c r="B206" s="358" t="s">
        <v>99</v>
      </c>
      <c r="C206" s="378"/>
      <c r="D206" s="378"/>
      <c r="E206" s="378"/>
      <c r="F206" s="378"/>
      <c r="G206" s="378"/>
      <c r="H206" s="378"/>
      <c r="I206" s="378"/>
      <c r="J206" s="379"/>
      <c r="K206" s="250">
        <f>SUM(K186:K205)</f>
        <v>0</v>
      </c>
      <c r="L206" s="251">
        <f>SUM(L186:L205)</f>
        <v>0</v>
      </c>
      <c r="M206" s="70"/>
      <c r="N206" s="252">
        <f>SUM(N186:N205)</f>
        <v>0</v>
      </c>
      <c r="O206" s="252">
        <f>SUM(O186:O205)</f>
        <v>0</v>
      </c>
      <c r="P206" s="253">
        <f>SUM(P186:P205)</f>
        <v>0</v>
      </c>
    </row>
    <row r="207" spans="2:17" ht="20.25" customHeight="1" thickBot="1" x14ac:dyDescent="0.25">
      <c r="B207" s="377" t="s">
        <v>76</v>
      </c>
      <c r="C207" s="378"/>
      <c r="D207" s="378"/>
      <c r="E207" s="378"/>
      <c r="F207" s="378"/>
      <c r="G207" s="378"/>
      <c r="H207" s="378"/>
      <c r="I207" s="378"/>
      <c r="J207" s="379"/>
      <c r="K207" s="254">
        <f>K162+K184+K206</f>
        <v>0</v>
      </c>
      <c r="L207" s="238">
        <f>L162+L184+L206</f>
        <v>0</v>
      </c>
      <c r="M207" s="70"/>
      <c r="N207" s="255">
        <f>N162+N184+N206</f>
        <v>0</v>
      </c>
      <c r="O207" s="255">
        <f>O162+O184+O206</f>
        <v>0</v>
      </c>
      <c r="P207" s="249">
        <f>P162+P184+P206</f>
        <v>0</v>
      </c>
    </row>
    <row r="208" spans="2:17" ht="13.5" thickBot="1" x14ac:dyDescent="0.25">
      <c r="B208" s="70"/>
      <c r="C208" s="70"/>
      <c r="D208" s="70"/>
      <c r="E208" s="70"/>
      <c r="F208" s="70"/>
      <c r="G208" s="70"/>
      <c r="H208" s="70"/>
      <c r="I208" s="70"/>
      <c r="J208" s="70"/>
      <c r="K208" s="70"/>
      <c r="L208" s="70"/>
      <c r="M208" s="70"/>
      <c r="N208" s="70"/>
      <c r="O208" s="70"/>
      <c r="P208" s="70"/>
    </row>
    <row r="209" spans="2:16" ht="20.25" customHeight="1" thickBot="1" x14ac:dyDescent="0.25">
      <c r="B209" s="363" t="s">
        <v>100</v>
      </c>
      <c r="C209" s="373"/>
      <c r="D209" s="373"/>
      <c r="E209" s="373"/>
      <c r="F209" s="373"/>
      <c r="G209" s="373"/>
      <c r="H209" s="373"/>
      <c r="I209" s="373"/>
      <c r="J209" s="373"/>
      <c r="K209" s="373"/>
      <c r="L209" s="238">
        <f>L138+L207</f>
        <v>0</v>
      </c>
      <c r="M209" s="70"/>
      <c r="N209" s="256">
        <f>N138+N207</f>
        <v>0</v>
      </c>
      <c r="O209" s="257">
        <f>O138+O207</f>
        <v>0</v>
      </c>
      <c r="P209" s="258">
        <f>P138+P207</f>
        <v>0</v>
      </c>
    </row>
  </sheetData>
  <sheetProtection algorithmName="SHA-512" hashValue="DA1pz3sRt/5Alw0YCMaoXw3xa7MkkknUqdqrI2p52kfgzvV5YSvU+OPsdF8kX+t+QNN0C9hbx1ZYAdjLALb6tg==" saltValue="Dc5zcvXrGmSI7UM+SCr9ZA==" spinCount="100000" sheet="1" objects="1" scenarios="1"/>
  <mergeCells count="151">
    <mergeCell ref="G173:J173"/>
    <mergeCell ref="B186:E186"/>
    <mergeCell ref="G186:J186"/>
    <mergeCell ref="B188:E188"/>
    <mergeCell ref="G188:J188"/>
    <mergeCell ref="B189:E189"/>
    <mergeCell ref="G189:J189"/>
    <mergeCell ref="B203:E203"/>
    <mergeCell ref="G203:J203"/>
    <mergeCell ref="B200:E200"/>
    <mergeCell ref="G200:J200"/>
    <mergeCell ref="B201:E201"/>
    <mergeCell ref="G201:J201"/>
    <mergeCell ref="B202:E202"/>
    <mergeCell ref="G202:J202"/>
    <mergeCell ref="G193:J193"/>
    <mergeCell ref="B194:E194"/>
    <mergeCell ref="G194:J194"/>
    <mergeCell ref="B182:E182"/>
    <mergeCell ref="B183:E183"/>
    <mergeCell ref="B184:J184"/>
    <mergeCell ref="B142:E142"/>
    <mergeCell ref="G142:J142"/>
    <mergeCell ref="B143:E143"/>
    <mergeCell ref="G143:J143"/>
    <mergeCell ref="B144:E144"/>
    <mergeCell ref="G144:J144"/>
    <mergeCell ref="B145:E145"/>
    <mergeCell ref="G145:J145"/>
    <mergeCell ref="B146:E146"/>
    <mergeCell ref="G146:J146"/>
    <mergeCell ref="B147:E147"/>
    <mergeCell ref="G147:J147"/>
    <mergeCell ref="B148:E148"/>
    <mergeCell ref="G148:J148"/>
    <mergeCell ref="B180:E180"/>
    <mergeCell ref="G180:J180"/>
    <mergeCell ref="B181:E181"/>
    <mergeCell ref="G181:J181"/>
    <mergeCell ref="B197:E197"/>
    <mergeCell ref="G191:J191"/>
    <mergeCell ref="B177:E177"/>
    <mergeCell ref="G177:J177"/>
    <mergeCell ref="B157:E157"/>
    <mergeCell ref="G154:J154"/>
    <mergeCell ref="B158:E158"/>
    <mergeCell ref="G158:J158"/>
    <mergeCell ref="G197:J197"/>
    <mergeCell ref="B187:E187"/>
    <mergeCell ref="G187:J187"/>
    <mergeCell ref="B195:E195"/>
    <mergeCell ref="G195:J195"/>
    <mergeCell ref="B192:E192"/>
    <mergeCell ref="G192:J192"/>
    <mergeCell ref="B193:E193"/>
    <mergeCell ref="B204:E204"/>
    <mergeCell ref="B178:E178"/>
    <mergeCell ref="G178:J178"/>
    <mergeCell ref="B179:E179"/>
    <mergeCell ref="G179:J179"/>
    <mergeCell ref="B155:E155"/>
    <mergeCell ref="G155:J155"/>
    <mergeCell ref="B175:E175"/>
    <mergeCell ref="G175:J175"/>
    <mergeCell ref="B176:E176"/>
    <mergeCell ref="G176:J176"/>
    <mergeCell ref="B164:E164"/>
    <mergeCell ref="G164:J164"/>
    <mergeCell ref="B165:E165"/>
    <mergeCell ref="G165:J165"/>
    <mergeCell ref="B166:E166"/>
    <mergeCell ref="G166:J166"/>
    <mergeCell ref="B167:E167"/>
    <mergeCell ref="G167:J167"/>
    <mergeCell ref="B168:E168"/>
    <mergeCell ref="G168:J168"/>
    <mergeCell ref="B190:E190"/>
    <mergeCell ref="G190:J190"/>
    <mergeCell ref="B191:E191"/>
    <mergeCell ref="B172:E172"/>
    <mergeCell ref="G172:J172"/>
    <mergeCell ref="B173:E173"/>
    <mergeCell ref="B198:E198"/>
    <mergeCell ref="G198:J198"/>
    <mergeCell ref="B199:E199"/>
    <mergeCell ref="G199:J199"/>
    <mergeCell ref="B138:K138"/>
    <mergeCell ref="B9:L9"/>
    <mergeCell ref="B11:L11"/>
    <mergeCell ref="B13:K13"/>
    <mergeCell ref="B38:K38"/>
    <mergeCell ref="B63:K63"/>
    <mergeCell ref="B88:K88"/>
    <mergeCell ref="B196:E196"/>
    <mergeCell ref="G157:J157"/>
    <mergeCell ref="B169:E169"/>
    <mergeCell ref="G169:J169"/>
    <mergeCell ref="B170:E170"/>
    <mergeCell ref="G170:J170"/>
    <mergeCell ref="B171:E171"/>
    <mergeCell ref="G171:J171"/>
    <mergeCell ref="B149:E149"/>
    <mergeCell ref="G149:J149"/>
    <mergeCell ref="B150:E150"/>
    <mergeCell ref="B156:E156"/>
    <mergeCell ref="G156:J156"/>
    <mergeCell ref="G152:J152"/>
    <mergeCell ref="B153:E153"/>
    <mergeCell ref="G153:J153"/>
    <mergeCell ref="B154:E154"/>
    <mergeCell ref="B209:K209"/>
    <mergeCell ref="G141:J141"/>
    <mergeCell ref="G159:J159"/>
    <mergeCell ref="G160:J160"/>
    <mergeCell ref="G161:J161"/>
    <mergeCell ref="G163:J163"/>
    <mergeCell ref="G174:J174"/>
    <mergeCell ref="G182:J182"/>
    <mergeCell ref="G183:J183"/>
    <mergeCell ref="B185:E185"/>
    <mergeCell ref="B207:J207"/>
    <mergeCell ref="G185:J185"/>
    <mergeCell ref="G196:J196"/>
    <mergeCell ref="G204:J204"/>
    <mergeCell ref="G205:J205"/>
    <mergeCell ref="B206:J206"/>
    <mergeCell ref="B205:E205"/>
    <mergeCell ref="N3:O3"/>
    <mergeCell ref="N4:O4"/>
    <mergeCell ref="N5:O5"/>
    <mergeCell ref="N2:P2"/>
    <mergeCell ref="N185:Q185"/>
    <mergeCell ref="N163:Q163"/>
    <mergeCell ref="B3:C3"/>
    <mergeCell ref="B4:C4"/>
    <mergeCell ref="B5:C5"/>
    <mergeCell ref="B161:E161"/>
    <mergeCell ref="B162:J162"/>
    <mergeCell ref="B141:E141"/>
    <mergeCell ref="B159:E159"/>
    <mergeCell ref="B160:E160"/>
    <mergeCell ref="B140:L140"/>
    <mergeCell ref="B174:E174"/>
    <mergeCell ref="B163:E163"/>
    <mergeCell ref="N11:P11"/>
    <mergeCell ref="N140:P140"/>
    <mergeCell ref="B113:K113"/>
    <mergeCell ref="G150:J150"/>
    <mergeCell ref="B151:E151"/>
    <mergeCell ref="G151:J151"/>
    <mergeCell ref="B152:E152"/>
  </mergeCells>
  <pageMargins left="0.7" right="0.7" top="0.75" bottom="0.75" header="0.3" footer="0.3"/>
  <pageSetup paperSize="9" orientation="portrait" verticalDpi="0" r:id="rId1"/>
  <ignoredErrors>
    <ignoredError sqref="L113 L38 L63 L88 P113 P88 P63 P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Z237"/>
  <sheetViews>
    <sheetView zoomScale="85" zoomScaleNormal="85" workbookViewId="0">
      <selection activeCell="L1" sqref="L1:R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customWidth="1"/>
    <col min="14" max="16" width="23" style="32" hidden="1" customWidth="1"/>
    <col min="17" max="17" width="42.5703125" style="32" hidden="1" customWidth="1"/>
    <col min="18" max="16384" width="9.140625" style="32"/>
  </cols>
  <sheetData>
    <row r="1" spans="1:26" ht="15.75" thickBot="1" x14ac:dyDescent="0.25">
      <c r="B1" s="32" t="s">
        <v>122</v>
      </c>
      <c r="C1" s="33">
        <f>'BUDGET SUMMARY'!D11</f>
        <v>0</v>
      </c>
      <c r="N1" s="350" t="s">
        <v>150</v>
      </c>
      <c r="O1" s="351"/>
      <c r="P1" s="352"/>
    </row>
    <row r="2" spans="1:26" ht="13.5" customHeight="1" x14ac:dyDescent="0.2">
      <c r="C2" s="33"/>
      <c r="N2" s="344" t="s">
        <v>57</v>
      </c>
      <c r="O2" s="345"/>
      <c r="P2" s="134">
        <f>'1. VTA - Travels'!P227</f>
        <v>0</v>
      </c>
    </row>
    <row r="3" spans="1:26" ht="13.5" customHeight="1" thickBot="1" x14ac:dyDescent="0.25">
      <c r="C3" s="61"/>
      <c r="N3" s="389" t="s">
        <v>64</v>
      </c>
      <c r="O3" s="390"/>
      <c r="P3" s="135">
        <f>'2. VTA - Organisational'!P72</f>
        <v>0</v>
      </c>
    </row>
    <row r="4" spans="1:26" ht="13.5" customHeight="1" x14ac:dyDescent="0.2">
      <c r="B4" s="344" t="s">
        <v>57</v>
      </c>
      <c r="C4" s="345"/>
      <c r="D4" s="134">
        <f>L227</f>
        <v>0</v>
      </c>
      <c r="N4" s="389" t="s">
        <v>70</v>
      </c>
      <c r="O4" s="390"/>
      <c r="P4" s="135">
        <f>'3. VTA - Inclusion-Pocket Money'!P56</f>
        <v>0</v>
      </c>
    </row>
    <row r="5" spans="1:26" ht="13.5" customHeight="1" x14ac:dyDescent="0.2">
      <c r="B5" s="389" t="s">
        <v>64</v>
      </c>
      <c r="C5" s="390"/>
      <c r="D5" s="135">
        <f>'2. VTA - Organisational'!L72</f>
        <v>0</v>
      </c>
      <c r="N5" s="389" t="s">
        <v>71</v>
      </c>
      <c r="O5" s="390"/>
      <c r="P5" s="135">
        <f>'3. VTA - Inclusion-Pocket Money'!P100</f>
        <v>0</v>
      </c>
    </row>
    <row r="6" spans="1:26" ht="13.5" customHeight="1" thickBot="1" x14ac:dyDescent="0.25">
      <c r="B6" s="389" t="s">
        <v>70</v>
      </c>
      <c r="C6" s="390"/>
      <c r="D6" s="135">
        <f>'3. VTA - Inclusion-Pocket Money'!L56</f>
        <v>0</v>
      </c>
      <c r="N6" s="346" t="s">
        <v>76</v>
      </c>
      <c r="O6" s="347"/>
      <c r="P6" s="136">
        <f>'4. VTA - Exceptional'!P116</f>
        <v>0</v>
      </c>
    </row>
    <row r="7" spans="1:26" ht="13.5" customHeight="1" thickBot="1" x14ac:dyDescent="0.25">
      <c r="B7" s="389" t="s">
        <v>71</v>
      </c>
      <c r="C7" s="390"/>
      <c r="D7" s="135">
        <f>'3. VTA - Inclusion-Pocket Money'!L100</f>
        <v>0</v>
      </c>
      <c r="N7" s="348" t="s">
        <v>83</v>
      </c>
      <c r="O7" s="349"/>
      <c r="P7" s="137">
        <f>SUM(P2:P6)</f>
        <v>0</v>
      </c>
    </row>
    <row r="8" spans="1:26" ht="13.5" customHeight="1" thickBot="1" x14ac:dyDescent="0.25">
      <c r="B8" s="346" t="s">
        <v>76</v>
      </c>
      <c r="C8" s="347"/>
      <c r="D8" s="136">
        <f>'4. VTA - Exceptional'!L116</f>
        <v>0</v>
      </c>
      <c r="P8" s="146"/>
    </row>
    <row r="9" spans="1:26" ht="13.5" customHeight="1" thickBot="1" x14ac:dyDescent="0.3">
      <c r="B9" s="348" t="s">
        <v>83</v>
      </c>
      <c r="C9" s="349"/>
      <c r="D9" s="137">
        <f>SUM(D4:D8)</f>
        <v>0</v>
      </c>
      <c r="N9" s="383" t="s">
        <v>133</v>
      </c>
      <c r="O9" s="384"/>
      <c r="P9" s="149">
        <f>F17+F38+F59+F80+F101+F122+F143+F164+F185+F206</f>
        <v>0</v>
      </c>
    </row>
    <row r="10" spans="1:26" ht="13.5" customHeight="1" x14ac:dyDescent="0.25">
      <c r="N10" s="385" t="s">
        <v>37</v>
      </c>
      <c r="O10" s="386"/>
      <c r="P10" s="150">
        <f>G17+G38+G59+G80+G101+G122+G143+G164+G185+G206</f>
        <v>0</v>
      </c>
    </row>
    <row r="11" spans="1:26" s="66" customFormat="1" ht="13.5" customHeight="1" thickBot="1" x14ac:dyDescent="0.3">
      <c r="A11" s="65"/>
      <c r="B11" s="398" t="s">
        <v>120</v>
      </c>
      <c r="C11" s="399"/>
      <c r="F11" s="65"/>
      <c r="G11" s="65"/>
      <c r="H11" s="65"/>
      <c r="I11" s="65"/>
      <c r="J11" s="65"/>
      <c r="K11" s="65"/>
      <c r="L11" s="67"/>
      <c r="M11" s="67"/>
      <c r="N11" s="387" t="s">
        <v>38</v>
      </c>
      <c r="O11" s="388"/>
      <c r="P11" s="151">
        <f>H17+H38+H59+H80+H101+H122+H143+H164+H185+H206</f>
        <v>0</v>
      </c>
      <c r="R11" s="67"/>
      <c r="S11" s="67"/>
      <c r="T11" s="67"/>
      <c r="U11" s="67"/>
      <c r="V11" s="67"/>
      <c r="W11" s="67"/>
      <c r="X11" s="67"/>
      <c r="Y11" s="67"/>
      <c r="Z11" s="67"/>
    </row>
    <row r="12" spans="1:26" ht="13.5" customHeight="1" thickBot="1" x14ac:dyDescent="0.3">
      <c r="N12" s="400" t="s">
        <v>147</v>
      </c>
      <c r="O12" s="401"/>
      <c r="P12" s="152">
        <f>SUM(P9:P11)</f>
        <v>0</v>
      </c>
    </row>
    <row r="13" spans="1:26" s="70" customFormat="1" ht="24" customHeight="1" x14ac:dyDescent="0.25">
      <c r="B13" s="381" t="s">
        <v>138</v>
      </c>
      <c r="C13" s="382"/>
      <c r="D13" s="382"/>
      <c r="E13" s="382"/>
      <c r="F13" s="382"/>
      <c r="G13" s="382"/>
      <c r="H13" s="382"/>
      <c r="I13" s="382"/>
      <c r="J13" s="382"/>
      <c r="K13" s="382"/>
      <c r="L13" s="382"/>
    </row>
    <row r="14" spans="1:26" ht="13.5" thickBot="1" x14ac:dyDescent="0.25"/>
    <row r="15" spans="1:26" ht="19.5" customHeight="1" thickBot="1" x14ac:dyDescent="0.3">
      <c r="B15" s="363" t="s">
        <v>65</v>
      </c>
      <c r="C15" s="364"/>
      <c r="D15" s="364"/>
      <c r="E15" s="364"/>
      <c r="F15" s="364"/>
      <c r="G15" s="364"/>
      <c r="H15" s="364"/>
      <c r="I15" s="364"/>
      <c r="J15" s="364"/>
      <c r="K15" s="364"/>
      <c r="L15" s="364"/>
      <c r="N15" s="365" t="s">
        <v>119</v>
      </c>
      <c r="O15" s="366"/>
      <c r="P15" s="367"/>
    </row>
    <row r="16" spans="1:26" s="71" customFormat="1" ht="77.25" thickBot="1" x14ac:dyDescent="0.3">
      <c r="B16" s="86" t="s">
        <v>33</v>
      </c>
      <c r="C16" s="86" t="s">
        <v>34</v>
      </c>
      <c r="D16" s="86" t="s">
        <v>43</v>
      </c>
      <c r="E16" s="86" t="s">
        <v>35</v>
      </c>
      <c r="F16" s="86" t="s">
        <v>133</v>
      </c>
      <c r="G16" s="86" t="s">
        <v>37</v>
      </c>
      <c r="H16" s="86" t="s">
        <v>38</v>
      </c>
      <c r="I16" s="86" t="s">
        <v>39</v>
      </c>
      <c r="J16" s="86" t="s">
        <v>40</v>
      </c>
      <c r="K16" s="86" t="s">
        <v>41</v>
      </c>
      <c r="L16" s="86" t="s">
        <v>42</v>
      </c>
      <c r="N16" s="93" t="s">
        <v>128</v>
      </c>
      <c r="O16" s="94" t="s">
        <v>129</v>
      </c>
      <c r="P16" s="95" t="s">
        <v>130</v>
      </c>
      <c r="Q16" s="89" t="s">
        <v>131</v>
      </c>
    </row>
    <row r="17" spans="2:17" s="265" customFormat="1" ht="15" customHeight="1" x14ac:dyDescent="0.25">
      <c r="B17" s="393" t="s">
        <v>52</v>
      </c>
      <c r="C17" s="394"/>
      <c r="D17" s="394"/>
      <c r="E17" s="395"/>
      <c r="F17" s="264">
        <f>SUM(F18:F37)</f>
        <v>0</v>
      </c>
      <c r="G17" s="264">
        <f>SUM(G18:G37)</f>
        <v>0</v>
      </c>
      <c r="H17" s="264">
        <f>SUM(H18:H37)</f>
        <v>0</v>
      </c>
      <c r="I17" s="264">
        <f>SUM(F17:H17)</f>
        <v>0</v>
      </c>
      <c r="J17" s="396"/>
      <c r="K17" s="397"/>
      <c r="L17" s="133">
        <f>SUM(L18:L37)</f>
        <v>0</v>
      </c>
      <c r="N17" s="268">
        <f>SUM(N18:N37)</f>
        <v>0</v>
      </c>
      <c r="O17" s="268">
        <f>SUM(O18:O37)</f>
        <v>0</v>
      </c>
      <c r="P17" s="268">
        <f>SUM(P18:P37)</f>
        <v>0</v>
      </c>
      <c r="Q17" s="269"/>
    </row>
    <row r="18" spans="2:17" s="265" customFormat="1" ht="15" x14ac:dyDescent="0.25">
      <c r="B18" s="235"/>
      <c r="C18" s="235"/>
      <c r="D18" s="235"/>
      <c r="E18" s="235"/>
      <c r="F18" s="186"/>
      <c r="G18" s="186"/>
      <c r="H18" s="186"/>
      <c r="I18" s="266">
        <f>F18+G18+H18</f>
        <v>0</v>
      </c>
      <c r="J18" s="186"/>
      <c r="K18" s="270">
        <f t="shared" ref="K18:K37" si="0">IF(J18&gt;7999,1500,IF(J18&gt;3999,820,IF(J18&gt;2999,530,IF(J18&gt;1999,360,IF(J18&gt;499,275,IF(J18&gt;99,180,IF(J18&gt;9,20,0)))))))</f>
        <v>0</v>
      </c>
      <c r="L18" s="131">
        <f>I18*K18</f>
        <v>0</v>
      </c>
      <c r="N18" s="271"/>
      <c r="O18" s="272"/>
      <c r="P18" s="273">
        <f>L18-N18-O18</f>
        <v>0</v>
      </c>
      <c r="Q18" s="274"/>
    </row>
    <row r="19" spans="2:17" s="265" customFormat="1" ht="15" x14ac:dyDescent="0.25">
      <c r="B19" s="235"/>
      <c r="C19" s="235"/>
      <c r="D19" s="235"/>
      <c r="E19" s="235"/>
      <c r="F19" s="186"/>
      <c r="G19" s="186"/>
      <c r="H19" s="186"/>
      <c r="I19" s="266">
        <f t="shared" ref="I19" si="1">F19+G19+H19</f>
        <v>0</v>
      </c>
      <c r="J19" s="186"/>
      <c r="K19" s="270">
        <f t="shared" si="0"/>
        <v>0</v>
      </c>
      <c r="L19" s="131">
        <f t="shared" ref="L19" si="2">I19*K19</f>
        <v>0</v>
      </c>
      <c r="N19" s="271"/>
      <c r="O19" s="272"/>
      <c r="P19" s="273">
        <f t="shared" ref="P19:P37" si="3">L19-N19-O19</f>
        <v>0</v>
      </c>
      <c r="Q19" s="274"/>
    </row>
    <row r="20" spans="2:17" s="265" customFormat="1" ht="15" x14ac:dyDescent="0.25">
      <c r="B20" s="235"/>
      <c r="C20" s="235"/>
      <c r="D20" s="235"/>
      <c r="E20" s="235"/>
      <c r="F20" s="186"/>
      <c r="G20" s="186"/>
      <c r="H20" s="186"/>
      <c r="I20" s="266">
        <f>F20+G20+H20</f>
        <v>0</v>
      </c>
      <c r="J20" s="186"/>
      <c r="K20" s="270">
        <f t="shared" si="0"/>
        <v>0</v>
      </c>
      <c r="L20" s="131">
        <f>I20*K20</f>
        <v>0</v>
      </c>
      <c r="N20" s="271"/>
      <c r="O20" s="272"/>
      <c r="P20" s="273">
        <f t="shared" si="3"/>
        <v>0</v>
      </c>
      <c r="Q20" s="274"/>
    </row>
    <row r="21" spans="2:17" s="265" customFormat="1" ht="15" x14ac:dyDescent="0.25">
      <c r="B21" s="235"/>
      <c r="C21" s="235"/>
      <c r="D21" s="235"/>
      <c r="E21" s="235"/>
      <c r="F21" s="186"/>
      <c r="G21" s="186"/>
      <c r="H21" s="186"/>
      <c r="I21" s="266">
        <f>F21+G21+H21</f>
        <v>0</v>
      </c>
      <c r="J21" s="186"/>
      <c r="K21" s="270">
        <f t="shared" si="0"/>
        <v>0</v>
      </c>
      <c r="L21" s="131">
        <f>I21*K21</f>
        <v>0</v>
      </c>
      <c r="N21" s="271"/>
      <c r="O21" s="272"/>
      <c r="P21" s="273">
        <f t="shared" si="3"/>
        <v>0</v>
      </c>
      <c r="Q21" s="274"/>
    </row>
    <row r="22" spans="2:17" s="265" customFormat="1" ht="15" x14ac:dyDescent="0.25">
      <c r="B22" s="235"/>
      <c r="C22" s="235"/>
      <c r="D22" s="235"/>
      <c r="E22" s="235"/>
      <c r="F22" s="186"/>
      <c r="G22" s="186"/>
      <c r="H22" s="186"/>
      <c r="I22" s="266">
        <f>F22+G22+H22</f>
        <v>0</v>
      </c>
      <c r="J22" s="186"/>
      <c r="K22" s="270">
        <f t="shared" si="0"/>
        <v>0</v>
      </c>
      <c r="L22" s="131">
        <f>I22*K22</f>
        <v>0</v>
      </c>
      <c r="N22" s="271"/>
      <c r="O22" s="272"/>
      <c r="P22" s="273">
        <f t="shared" si="3"/>
        <v>0</v>
      </c>
      <c r="Q22" s="274"/>
    </row>
    <row r="23" spans="2:17" s="265" customFormat="1" ht="15" x14ac:dyDescent="0.25">
      <c r="B23" s="235"/>
      <c r="C23" s="235"/>
      <c r="D23" s="235"/>
      <c r="E23" s="235"/>
      <c r="F23" s="186"/>
      <c r="G23" s="186"/>
      <c r="H23" s="186"/>
      <c r="I23" s="266">
        <f t="shared" ref="I23" si="4">F23+G23+H23</f>
        <v>0</v>
      </c>
      <c r="J23" s="186"/>
      <c r="K23" s="270">
        <f t="shared" si="0"/>
        <v>0</v>
      </c>
      <c r="L23" s="131">
        <f t="shared" ref="L23" si="5">I23*K23</f>
        <v>0</v>
      </c>
      <c r="N23" s="271"/>
      <c r="O23" s="272"/>
      <c r="P23" s="273">
        <f t="shared" si="3"/>
        <v>0</v>
      </c>
      <c r="Q23" s="274"/>
    </row>
    <row r="24" spans="2:17" s="265" customFormat="1" ht="15" x14ac:dyDescent="0.25">
      <c r="B24" s="235"/>
      <c r="C24" s="235"/>
      <c r="D24" s="235"/>
      <c r="E24" s="235"/>
      <c r="F24" s="186"/>
      <c r="G24" s="186"/>
      <c r="H24" s="186"/>
      <c r="I24" s="266">
        <f>F24+G24+H24</f>
        <v>0</v>
      </c>
      <c r="J24" s="186"/>
      <c r="K24" s="270">
        <f t="shared" si="0"/>
        <v>0</v>
      </c>
      <c r="L24" s="131">
        <f>I24*K24</f>
        <v>0</v>
      </c>
      <c r="N24" s="271"/>
      <c r="O24" s="272"/>
      <c r="P24" s="273">
        <f t="shared" si="3"/>
        <v>0</v>
      </c>
      <c r="Q24" s="274"/>
    </row>
    <row r="25" spans="2:17" s="265" customFormat="1" ht="15" x14ac:dyDescent="0.25">
      <c r="B25" s="235"/>
      <c r="C25" s="235"/>
      <c r="D25" s="235"/>
      <c r="E25" s="235"/>
      <c r="F25" s="186"/>
      <c r="G25" s="186"/>
      <c r="H25" s="186"/>
      <c r="I25" s="266">
        <f>F25+G25+H25</f>
        <v>0</v>
      </c>
      <c r="J25" s="186"/>
      <c r="K25" s="270">
        <f t="shared" si="0"/>
        <v>0</v>
      </c>
      <c r="L25" s="131">
        <f>I25*K25</f>
        <v>0</v>
      </c>
      <c r="N25" s="271"/>
      <c r="O25" s="272"/>
      <c r="P25" s="273">
        <f t="shared" si="3"/>
        <v>0</v>
      </c>
      <c r="Q25" s="274"/>
    </row>
    <row r="26" spans="2:17" s="265" customFormat="1" ht="15" x14ac:dyDescent="0.25">
      <c r="B26" s="235"/>
      <c r="C26" s="235"/>
      <c r="D26" s="235"/>
      <c r="E26" s="235"/>
      <c r="F26" s="186"/>
      <c r="G26" s="186"/>
      <c r="H26" s="186"/>
      <c r="I26" s="266">
        <f t="shared" ref="I26:I27" si="6">F26+G26+H26</f>
        <v>0</v>
      </c>
      <c r="J26" s="186"/>
      <c r="K26" s="270">
        <f t="shared" si="0"/>
        <v>0</v>
      </c>
      <c r="L26" s="131">
        <f t="shared" ref="L26:L27" si="7">I26*K26</f>
        <v>0</v>
      </c>
      <c r="N26" s="271"/>
      <c r="O26" s="272"/>
      <c r="P26" s="273">
        <f t="shared" si="3"/>
        <v>0</v>
      </c>
      <c r="Q26" s="274"/>
    </row>
    <row r="27" spans="2:17" s="275" customFormat="1" ht="15" x14ac:dyDescent="0.25">
      <c r="B27" s="267"/>
      <c r="C27" s="267"/>
      <c r="D27" s="267"/>
      <c r="E27" s="267"/>
      <c r="F27" s="240"/>
      <c r="G27" s="240"/>
      <c r="H27" s="240"/>
      <c r="I27" s="266">
        <f t="shared" si="6"/>
        <v>0</v>
      </c>
      <c r="J27" s="240"/>
      <c r="K27" s="270">
        <f t="shared" si="0"/>
        <v>0</v>
      </c>
      <c r="L27" s="131">
        <f t="shared" si="7"/>
        <v>0</v>
      </c>
      <c r="N27" s="271"/>
      <c r="O27" s="272"/>
      <c r="P27" s="273">
        <f t="shared" si="3"/>
        <v>0</v>
      </c>
      <c r="Q27" s="274"/>
    </row>
    <row r="28" spans="2:17" s="265" customFormat="1" ht="15" x14ac:dyDescent="0.25">
      <c r="B28" s="235"/>
      <c r="C28" s="235"/>
      <c r="D28" s="235"/>
      <c r="E28" s="235"/>
      <c r="F28" s="186"/>
      <c r="G28" s="186"/>
      <c r="H28" s="186"/>
      <c r="I28" s="266">
        <f>F28+G28+H28</f>
        <v>0</v>
      </c>
      <c r="J28" s="186"/>
      <c r="K28" s="270">
        <f t="shared" si="0"/>
        <v>0</v>
      </c>
      <c r="L28" s="131">
        <f>I28*K28</f>
        <v>0</v>
      </c>
      <c r="N28" s="271"/>
      <c r="O28" s="272"/>
      <c r="P28" s="273">
        <f t="shared" si="3"/>
        <v>0</v>
      </c>
      <c r="Q28" s="274"/>
    </row>
    <row r="29" spans="2:17" s="265" customFormat="1" ht="15" x14ac:dyDescent="0.25">
      <c r="B29" s="235"/>
      <c r="C29" s="235"/>
      <c r="D29" s="235"/>
      <c r="E29" s="235"/>
      <c r="F29" s="186"/>
      <c r="G29" s="186"/>
      <c r="H29" s="186"/>
      <c r="I29" s="266">
        <f t="shared" ref="I29" si="8">F29+G29+H29</f>
        <v>0</v>
      </c>
      <c r="J29" s="186"/>
      <c r="K29" s="270">
        <f t="shared" si="0"/>
        <v>0</v>
      </c>
      <c r="L29" s="131">
        <f t="shared" ref="L29" si="9">I29*K29</f>
        <v>0</v>
      </c>
      <c r="N29" s="271"/>
      <c r="O29" s="272"/>
      <c r="P29" s="273">
        <f t="shared" si="3"/>
        <v>0</v>
      </c>
      <c r="Q29" s="274"/>
    </row>
    <row r="30" spans="2:17" s="265" customFormat="1" ht="15" x14ac:dyDescent="0.25">
      <c r="B30" s="235"/>
      <c r="C30" s="235"/>
      <c r="D30" s="235"/>
      <c r="E30" s="235"/>
      <c r="F30" s="186"/>
      <c r="G30" s="186"/>
      <c r="H30" s="186"/>
      <c r="I30" s="266">
        <f>F30+G30+H30</f>
        <v>0</v>
      </c>
      <c r="J30" s="186"/>
      <c r="K30" s="270">
        <f t="shared" si="0"/>
        <v>0</v>
      </c>
      <c r="L30" s="131">
        <f>I30*K30</f>
        <v>0</v>
      </c>
      <c r="N30" s="271"/>
      <c r="O30" s="272"/>
      <c r="P30" s="273">
        <f t="shared" si="3"/>
        <v>0</v>
      </c>
      <c r="Q30" s="274"/>
    </row>
    <row r="31" spans="2:17" s="265" customFormat="1" ht="15" x14ac:dyDescent="0.25">
      <c r="B31" s="235"/>
      <c r="C31" s="235"/>
      <c r="D31" s="235"/>
      <c r="E31" s="235"/>
      <c r="F31" s="186"/>
      <c r="G31" s="186"/>
      <c r="H31" s="186"/>
      <c r="I31" s="266">
        <f>F31+G31+H31</f>
        <v>0</v>
      </c>
      <c r="J31" s="186"/>
      <c r="K31" s="270">
        <f t="shared" si="0"/>
        <v>0</v>
      </c>
      <c r="L31" s="131">
        <f>I31*K31</f>
        <v>0</v>
      </c>
      <c r="N31" s="271"/>
      <c r="O31" s="272"/>
      <c r="P31" s="273">
        <f t="shared" si="3"/>
        <v>0</v>
      </c>
      <c r="Q31" s="274"/>
    </row>
    <row r="32" spans="2:17" s="265" customFormat="1" ht="15" x14ac:dyDescent="0.25">
      <c r="B32" s="235"/>
      <c r="C32" s="235"/>
      <c r="D32" s="235"/>
      <c r="E32" s="235"/>
      <c r="F32" s="186"/>
      <c r="G32" s="186"/>
      <c r="H32" s="186"/>
      <c r="I32" s="266">
        <f>F32+G32+H32</f>
        <v>0</v>
      </c>
      <c r="J32" s="186"/>
      <c r="K32" s="270">
        <f t="shared" si="0"/>
        <v>0</v>
      </c>
      <c r="L32" s="131">
        <f>I32*K32</f>
        <v>0</v>
      </c>
      <c r="N32" s="271"/>
      <c r="O32" s="272"/>
      <c r="P32" s="273">
        <f t="shared" si="3"/>
        <v>0</v>
      </c>
      <c r="Q32" s="274"/>
    </row>
    <row r="33" spans="2:17" s="265" customFormat="1" ht="15" x14ac:dyDescent="0.25">
      <c r="B33" s="235"/>
      <c r="C33" s="235"/>
      <c r="D33" s="235"/>
      <c r="E33" s="235"/>
      <c r="F33" s="186"/>
      <c r="G33" s="186"/>
      <c r="H33" s="186"/>
      <c r="I33" s="266">
        <f t="shared" ref="I33" si="10">F33+G33+H33</f>
        <v>0</v>
      </c>
      <c r="J33" s="186"/>
      <c r="K33" s="270">
        <f t="shared" si="0"/>
        <v>0</v>
      </c>
      <c r="L33" s="131">
        <f t="shared" ref="L33" si="11">I33*K33</f>
        <v>0</v>
      </c>
      <c r="N33" s="271"/>
      <c r="O33" s="272"/>
      <c r="P33" s="273">
        <f t="shared" si="3"/>
        <v>0</v>
      </c>
      <c r="Q33" s="274"/>
    </row>
    <row r="34" spans="2:17" s="265" customFormat="1" ht="15" x14ac:dyDescent="0.25">
      <c r="B34" s="235"/>
      <c r="C34" s="235"/>
      <c r="D34" s="235"/>
      <c r="E34" s="235"/>
      <c r="F34" s="186"/>
      <c r="G34" s="186"/>
      <c r="H34" s="186"/>
      <c r="I34" s="266">
        <f>F34+G34+H34</f>
        <v>0</v>
      </c>
      <c r="J34" s="186"/>
      <c r="K34" s="270">
        <f t="shared" si="0"/>
        <v>0</v>
      </c>
      <c r="L34" s="131">
        <f>I34*K34</f>
        <v>0</v>
      </c>
      <c r="N34" s="271"/>
      <c r="O34" s="272"/>
      <c r="P34" s="273">
        <f t="shared" si="3"/>
        <v>0</v>
      </c>
      <c r="Q34" s="274"/>
    </row>
    <row r="35" spans="2:17" s="265" customFormat="1" ht="15" x14ac:dyDescent="0.25">
      <c r="B35" s="235"/>
      <c r="C35" s="235"/>
      <c r="D35" s="235"/>
      <c r="E35" s="235"/>
      <c r="F35" s="186"/>
      <c r="G35" s="186"/>
      <c r="H35" s="186"/>
      <c r="I35" s="266">
        <f>F35+G35+H35</f>
        <v>0</v>
      </c>
      <c r="J35" s="186"/>
      <c r="K35" s="270">
        <f t="shared" si="0"/>
        <v>0</v>
      </c>
      <c r="L35" s="131">
        <f>I35*K35</f>
        <v>0</v>
      </c>
      <c r="N35" s="271"/>
      <c r="O35" s="272"/>
      <c r="P35" s="273">
        <f t="shared" si="3"/>
        <v>0</v>
      </c>
      <c r="Q35" s="274"/>
    </row>
    <row r="36" spans="2:17" s="265" customFormat="1" ht="15" x14ac:dyDescent="0.25">
      <c r="B36" s="235"/>
      <c r="C36" s="235"/>
      <c r="D36" s="235"/>
      <c r="E36" s="235"/>
      <c r="F36" s="186"/>
      <c r="G36" s="186"/>
      <c r="H36" s="186"/>
      <c r="I36" s="266">
        <f t="shared" ref="I36:I37" si="12">F36+G36+H36</f>
        <v>0</v>
      </c>
      <c r="J36" s="186"/>
      <c r="K36" s="270">
        <f t="shared" si="0"/>
        <v>0</v>
      </c>
      <c r="L36" s="131">
        <f t="shared" ref="L36:L37" si="13">I36*K36</f>
        <v>0</v>
      </c>
      <c r="N36" s="271"/>
      <c r="O36" s="272"/>
      <c r="P36" s="273">
        <f t="shared" si="3"/>
        <v>0</v>
      </c>
      <c r="Q36" s="274"/>
    </row>
    <row r="37" spans="2:17" s="275" customFormat="1" ht="15" x14ac:dyDescent="0.25">
      <c r="B37" s="267"/>
      <c r="C37" s="267"/>
      <c r="D37" s="267"/>
      <c r="E37" s="267"/>
      <c r="F37" s="240"/>
      <c r="G37" s="240"/>
      <c r="H37" s="240"/>
      <c r="I37" s="266">
        <f t="shared" si="12"/>
        <v>0</v>
      </c>
      <c r="J37" s="240"/>
      <c r="K37" s="270">
        <f t="shared" si="0"/>
        <v>0</v>
      </c>
      <c r="L37" s="131">
        <f t="shared" si="13"/>
        <v>0</v>
      </c>
      <c r="N37" s="276"/>
      <c r="O37" s="277"/>
      <c r="P37" s="273">
        <f t="shared" si="3"/>
        <v>0</v>
      </c>
      <c r="Q37" s="274"/>
    </row>
    <row r="38" spans="2:17" s="265" customFormat="1" ht="15" x14ac:dyDescent="0.25">
      <c r="B38" s="393" t="s">
        <v>53</v>
      </c>
      <c r="C38" s="394"/>
      <c r="D38" s="394"/>
      <c r="E38" s="395"/>
      <c r="F38" s="264">
        <f>SUM(F39:F58)</f>
        <v>0</v>
      </c>
      <c r="G38" s="264">
        <f>SUM(G39:G58)</f>
        <v>0</v>
      </c>
      <c r="H38" s="264">
        <f>SUM(H39:H58)</f>
        <v>0</v>
      </c>
      <c r="I38" s="264">
        <f>SUM(F38:H38)</f>
        <v>0</v>
      </c>
      <c r="J38" s="396"/>
      <c r="K38" s="397"/>
      <c r="L38" s="133">
        <f>SUM(L39:L58)</f>
        <v>0</v>
      </c>
      <c r="N38" s="278">
        <f>SUM(N39:N58)</f>
        <v>0</v>
      </c>
      <c r="O38" s="278">
        <f>SUM(O39:O58)</f>
        <v>0</v>
      </c>
      <c r="P38" s="279">
        <f>SUM(P39:P58)</f>
        <v>0</v>
      </c>
      <c r="Q38" s="280"/>
    </row>
    <row r="39" spans="2:17" s="265" customFormat="1" ht="15" x14ac:dyDescent="0.25">
      <c r="B39" s="235"/>
      <c r="C39" s="235"/>
      <c r="D39" s="235"/>
      <c r="E39" s="235"/>
      <c r="F39" s="186"/>
      <c r="G39" s="186"/>
      <c r="H39" s="186"/>
      <c r="I39" s="266">
        <f>F39+G39+H39</f>
        <v>0</v>
      </c>
      <c r="J39" s="186"/>
      <c r="K39" s="270">
        <f t="shared" ref="K39:K76" si="14">IF(J39&gt;7999,1500,IF(J39&gt;3999,820,IF(J39&gt;2999,530,IF(J39&gt;1999,360,IF(J39&gt;499,275,IF(J39&gt;99,180,IF(J39&gt;9,20,0)))))))</f>
        <v>0</v>
      </c>
      <c r="L39" s="131">
        <f>I39*K39</f>
        <v>0</v>
      </c>
      <c r="N39" s="271"/>
      <c r="O39" s="272"/>
      <c r="P39" s="273">
        <f>L39-N39-O39</f>
        <v>0</v>
      </c>
      <c r="Q39" s="274"/>
    </row>
    <row r="40" spans="2:17" s="265" customFormat="1" ht="15" x14ac:dyDescent="0.25">
      <c r="B40" s="235"/>
      <c r="C40" s="235"/>
      <c r="D40" s="235"/>
      <c r="E40" s="235"/>
      <c r="F40" s="186"/>
      <c r="G40" s="186"/>
      <c r="H40" s="186"/>
      <c r="I40" s="266">
        <f t="shared" ref="I40" si="15">F40+G40+H40</f>
        <v>0</v>
      </c>
      <c r="J40" s="186"/>
      <c r="K40" s="270">
        <f t="shared" si="14"/>
        <v>0</v>
      </c>
      <c r="L40" s="131">
        <f t="shared" ref="L40" si="16">I40*K40</f>
        <v>0</v>
      </c>
      <c r="N40" s="271"/>
      <c r="O40" s="272"/>
      <c r="P40" s="273">
        <f t="shared" ref="P40:P58" si="17">L40-N40-O40</f>
        <v>0</v>
      </c>
      <c r="Q40" s="274"/>
    </row>
    <row r="41" spans="2:17" s="265" customFormat="1" ht="15" x14ac:dyDescent="0.25">
      <c r="B41" s="235"/>
      <c r="C41" s="235"/>
      <c r="D41" s="235"/>
      <c r="E41" s="235"/>
      <c r="F41" s="186"/>
      <c r="G41" s="186"/>
      <c r="H41" s="186"/>
      <c r="I41" s="266">
        <f>F41+G41+H41</f>
        <v>0</v>
      </c>
      <c r="J41" s="186"/>
      <c r="K41" s="270">
        <f t="shared" si="14"/>
        <v>0</v>
      </c>
      <c r="L41" s="131">
        <f>I41*K41</f>
        <v>0</v>
      </c>
      <c r="N41" s="271"/>
      <c r="O41" s="272"/>
      <c r="P41" s="273">
        <f t="shared" si="17"/>
        <v>0</v>
      </c>
      <c r="Q41" s="274"/>
    </row>
    <row r="42" spans="2:17" s="265" customFormat="1" ht="15" x14ac:dyDescent="0.25">
      <c r="B42" s="235"/>
      <c r="C42" s="235"/>
      <c r="D42" s="235"/>
      <c r="E42" s="235"/>
      <c r="F42" s="186"/>
      <c r="G42" s="186"/>
      <c r="H42" s="186"/>
      <c r="I42" s="266">
        <f>F42+G42+H42</f>
        <v>0</v>
      </c>
      <c r="J42" s="186"/>
      <c r="K42" s="270">
        <f t="shared" si="14"/>
        <v>0</v>
      </c>
      <c r="L42" s="131">
        <f>I42*K42</f>
        <v>0</v>
      </c>
      <c r="N42" s="271"/>
      <c r="O42" s="272"/>
      <c r="P42" s="273">
        <f t="shared" si="17"/>
        <v>0</v>
      </c>
      <c r="Q42" s="274"/>
    </row>
    <row r="43" spans="2:17" s="265" customFormat="1" ht="15" x14ac:dyDescent="0.25">
      <c r="B43" s="235"/>
      <c r="C43" s="235"/>
      <c r="D43" s="235"/>
      <c r="E43" s="235"/>
      <c r="F43" s="186"/>
      <c r="G43" s="186"/>
      <c r="H43" s="186"/>
      <c r="I43" s="266">
        <f>F43+G43+H43</f>
        <v>0</v>
      </c>
      <c r="J43" s="186"/>
      <c r="K43" s="270">
        <f t="shared" si="14"/>
        <v>0</v>
      </c>
      <c r="L43" s="131">
        <f>I43*K43</f>
        <v>0</v>
      </c>
      <c r="N43" s="271"/>
      <c r="O43" s="272"/>
      <c r="P43" s="273">
        <f t="shared" si="17"/>
        <v>0</v>
      </c>
      <c r="Q43" s="274"/>
    </row>
    <row r="44" spans="2:17" s="265" customFormat="1" ht="15" x14ac:dyDescent="0.25">
      <c r="B44" s="235"/>
      <c r="C44" s="235"/>
      <c r="D44" s="235"/>
      <c r="E44" s="235"/>
      <c r="F44" s="186"/>
      <c r="G44" s="186"/>
      <c r="H44" s="186"/>
      <c r="I44" s="266">
        <f t="shared" ref="I44" si="18">F44+G44+H44</f>
        <v>0</v>
      </c>
      <c r="J44" s="186"/>
      <c r="K44" s="270">
        <f t="shared" si="14"/>
        <v>0</v>
      </c>
      <c r="L44" s="131">
        <f t="shared" ref="L44" si="19">I44*K44</f>
        <v>0</v>
      </c>
      <c r="N44" s="271"/>
      <c r="O44" s="272"/>
      <c r="P44" s="273">
        <f t="shared" si="17"/>
        <v>0</v>
      </c>
      <c r="Q44" s="274"/>
    </row>
    <row r="45" spans="2:17" s="265" customFormat="1" ht="15" x14ac:dyDescent="0.25">
      <c r="B45" s="235"/>
      <c r="C45" s="235"/>
      <c r="D45" s="235"/>
      <c r="E45" s="235"/>
      <c r="F45" s="186"/>
      <c r="G45" s="186"/>
      <c r="H45" s="186"/>
      <c r="I45" s="266">
        <f>F45+G45+H45</f>
        <v>0</v>
      </c>
      <c r="J45" s="186"/>
      <c r="K45" s="270">
        <f t="shared" si="14"/>
        <v>0</v>
      </c>
      <c r="L45" s="131">
        <f>I45*K45</f>
        <v>0</v>
      </c>
      <c r="N45" s="271"/>
      <c r="O45" s="272"/>
      <c r="P45" s="273">
        <f t="shared" si="17"/>
        <v>0</v>
      </c>
      <c r="Q45" s="274"/>
    </row>
    <row r="46" spans="2:17" s="265" customFormat="1" ht="15" x14ac:dyDescent="0.25">
      <c r="B46" s="235"/>
      <c r="C46" s="235"/>
      <c r="D46" s="235"/>
      <c r="E46" s="235"/>
      <c r="F46" s="186"/>
      <c r="G46" s="186"/>
      <c r="H46" s="186"/>
      <c r="I46" s="266">
        <f>F46+G46+H46</f>
        <v>0</v>
      </c>
      <c r="J46" s="186"/>
      <c r="K46" s="270">
        <f t="shared" si="14"/>
        <v>0</v>
      </c>
      <c r="L46" s="131">
        <f>I46*K46</f>
        <v>0</v>
      </c>
      <c r="N46" s="271"/>
      <c r="O46" s="272"/>
      <c r="P46" s="273">
        <f t="shared" si="17"/>
        <v>0</v>
      </c>
      <c r="Q46" s="274"/>
    </row>
    <row r="47" spans="2:17" s="265" customFormat="1" ht="15" x14ac:dyDescent="0.25">
      <c r="B47" s="235"/>
      <c r="C47" s="235"/>
      <c r="D47" s="235"/>
      <c r="E47" s="235"/>
      <c r="F47" s="186"/>
      <c r="G47" s="186"/>
      <c r="H47" s="186"/>
      <c r="I47" s="266">
        <f t="shared" ref="I47:I48" si="20">F47+G47+H47</f>
        <v>0</v>
      </c>
      <c r="J47" s="186"/>
      <c r="K47" s="270">
        <f t="shared" si="14"/>
        <v>0</v>
      </c>
      <c r="L47" s="131">
        <f t="shared" ref="L47:L48" si="21">I47*K47</f>
        <v>0</v>
      </c>
      <c r="N47" s="271"/>
      <c r="O47" s="272"/>
      <c r="P47" s="273">
        <f t="shared" si="17"/>
        <v>0</v>
      </c>
      <c r="Q47" s="274"/>
    </row>
    <row r="48" spans="2:17" s="275" customFormat="1" ht="15" x14ac:dyDescent="0.25">
      <c r="B48" s="267"/>
      <c r="C48" s="267"/>
      <c r="D48" s="267"/>
      <c r="E48" s="267"/>
      <c r="F48" s="240"/>
      <c r="G48" s="240"/>
      <c r="H48" s="240"/>
      <c r="I48" s="266">
        <f t="shared" si="20"/>
        <v>0</v>
      </c>
      <c r="J48" s="240"/>
      <c r="K48" s="270">
        <f t="shared" si="14"/>
        <v>0</v>
      </c>
      <c r="L48" s="131">
        <f t="shared" si="21"/>
        <v>0</v>
      </c>
      <c r="N48" s="271"/>
      <c r="O48" s="272"/>
      <c r="P48" s="273">
        <f t="shared" si="17"/>
        <v>0</v>
      </c>
      <c r="Q48" s="274"/>
    </row>
    <row r="49" spans="2:17" s="265" customFormat="1" ht="15" x14ac:dyDescent="0.25">
      <c r="B49" s="235"/>
      <c r="C49" s="235"/>
      <c r="D49" s="235"/>
      <c r="E49" s="235"/>
      <c r="F49" s="186"/>
      <c r="G49" s="186"/>
      <c r="H49" s="186"/>
      <c r="I49" s="266">
        <f>F49+G49+H49</f>
        <v>0</v>
      </c>
      <c r="J49" s="186"/>
      <c r="K49" s="270">
        <f t="shared" si="14"/>
        <v>0</v>
      </c>
      <c r="L49" s="131">
        <f>I49*K49</f>
        <v>0</v>
      </c>
      <c r="N49" s="271"/>
      <c r="O49" s="272"/>
      <c r="P49" s="273">
        <f t="shared" si="17"/>
        <v>0</v>
      </c>
      <c r="Q49" s="274"/>
    </row>
    <row r="50" spans="2:17" s="265" customFormat="1" ht="15" x14ac:dyDescent="0.25">
      <c r="B50" s="235"/>
      <c r="C50" s="235"/>
      <c r="D50" s="235"/>
      <c r="E50" s="235"/>
      <c r="F50" s="186"/>
      <c r="G50" s="186"/>
      <c r="H50" s="186"/>
      <c r="I50" s="266">
        <f t="shared" ref="I50" si="22">F50+G50+H50</f>
        <v>0</v>
      </c>
      <c r="J50" s="186"/>
      <c r="K50" s="270">
        <f t="shared" si="14"/>
        <v>0</v>
      </c>
      <c r="L50" s="131">
        <f t="shared" ref="L50" si="23">I50*K50</f>
        <v>0</v>
      </c>
      <c r="N50" s="271"/>
      <c r="O50" s="272"/>
      <c r="P50" s="273">
        <f t="shared" si="17"/>
        <v>0</v>
      </c>
      <c r="Q50" s="274"/>
    </row>
    <row r="51" spans="2:17" s="265" customFormat="1" ht="15" x14ac:dyDescent="0.25">
      <c r="B51" s="235"/>
      <c r="C51" s="235"/>
      <c r="D51" s="235"/>
      <c r="E51" s="235"/>
      <c r="F51" s="186"/>
      <c r="G51" s="186"/>
      <c r="H51" s="186"/>
      <c r="I51" s="266">
        <f>F51+G51+H51</f>
        <v>0</v>
      </c>
      <c r="J51" s="186"/>
      <c r="K51" s="270">
        <f t="shared" si="14"/>
        <v>0</v>
      </c>
      <c r="L51" s="131">
        <f>I51*K51</f>
        <v>0</v>
      </c>
      <c r="N51" s="271"/>
      <c r="O51" s="272"/>
      <c r="P51" s="273">
        <f t="shared" si="17"/>
        <v>0</v>
      </c>
      <c r="Q51" s="274"/>
    </row>
    <row r="52" spans="2:17" s="265" customFormat="1" ht="15" x14ac:dyDescent="0.25">
      <c r="B52" s="235"/>
      <c r="C52" s="235"/>
      <c r="D52" s="235"/>
      <c r="E52" s="235"/>
      <c r="F52" s="186"/>
      <c r="G52" s="186"/>
      <c r="H52" s="186"/>
      <c r="I52" s="266">
        <f>F52+G52+H52</f>
        <v>0</v>
      </c>
      <c r="J52" s="186"/>
      <c r="K52" s="270">
        <f t="shared" si="14"/>
        <v>0</v>
      </c>
      <c r="L52" s="131">
        <f>I52*K52</f>
        <v>0</v>
      </c>
      <c r="N52" s="271"/>
      <c r="O52" s="272"/>
      <c r="P52" s="273">
        <f t="shared" si="17"/>
        <v>0</v>
      </c>
      <c r="Q52" s="274"/>
    </row>
    <row r="53" spans="2:17" s="265" customFormat="1" ht="15" x14ac:dyDescent="0.25">
      <c r="B53" s="235"/>
      <c r="C53" s="235"/>
      <c r="D53" s="235"/>
      <c r="E53" s="235"/>
      <c r="F53" s="186"/>
      <c r="G53" s="186"/>
      <c r="H53" s="186"/>
      <c r="I53" s="266">
        <f>F53+G53+H53</f>
        <v>0</v>
      </c>
      <c r="J53" s="186"/>
      <c r="K53" s="270">
        <f t="shared" si="14"/>
        <v>0</v>
      </c>
      <c r="L53" s="131">
        <f>I53*K53</f>
        <v>0</v>
      </c>
      <c r="N53" s="271"/>
      <c r="O53" s="272"/>
      <c r="P53" s="273">
        <f t="shared" si="17"/>
        <v>0</v>
      </c>
      <c r="Q53" s="274"/>
    </row>
    <row r="54" spans="2:17" s="265" customFormat="1" ht="15" x14ac:dyDescent="0.25">
      <c r="B54" s="235"/>
      <c r="C54" s="235"/>
      <c r="D54" s="235"/>
      <c r="E54" s="235"/>
      <c r="F54" s="186"/>
      <c r="G54" s="186"/>
      <c r="H54" s="186"/>
      <c r="I54" s="266">
        <f t="shared" ref="I54" si="24">F54+G54+H54</f>
        <v>0</v>
      </c>
      <c r="J54" s="186"/>
      <c r="K54" s="270">
        <f t="shared" si="14"/>
        <v>0</v>
      </c>
      <c r="L54" s="131">
        <f t="shared" ref="L54" si="25">I54*K54</f>
        <v>0</v>
      </c>
      <c r="N54" s="271"/>
      <c r="O54" s="272"/>
      <c r="P54" s="273">
        <f t="shared" si="17"/>
        <v>0</v>
      </c>
      <c r="Q54" s="274"/>
    </row>
    <row r="55" spans="2:17" s="265" customFormat="1" ht="15" x14ac:dyDescent="0.25">
      <c r="B55" s="235"/>
      <c r="C55" s="235"/>
      <c r="D55" s="235"/>
      <c r="E55" s="235"/>
      <c r="F55" s="186"/>
      <c r="G55" s="186"/>
      <c r="H55" s="186"/>
      <c r="I55" s="266">
        <f>F55+G55+H55</f>
        <v>0</v>
      </c>
      <c r="J55" s="186"/>
      <c r="K55" s="270">
        <f t="shared" si="14"/>
        <v>0</v>
      </c>
      <c r="L55" s="131">
        <f>I55*K55</f>
        <v>0</v>
      </c>
      <c r="N55" s="271"/>
      <c r="O55" s="272"/>
      <c r="P55" s="273">
        <f t="shared" si="17"/>
        <v>0</v>
      </c>
      <c r="Q55" s="274"/>
    </row>
    <row r="56" spans="2:17" s="265" customFormat="1" ht="15" x14ac:dyDescent="0.25">
      <c r="B56" s="235"/>
      <c r="C56" s="235"/>
      <c r="D56" s="235"/>
      <c r="E56" s="235"/>
      <c r="F56" s="186"/>
      <c r="G56" s="186"/>
      <c r="H56" s="186"/>
      <c r="I56" s="266">
        <f>F56+G56+H56</f>
        <v>0</v>
      </c>
      <c r="J56" s="186"/>
      <c r="K56" s="270">
        <f t="shared" si="14"/>
        <v>0</v>
      </c>
      <c r="L56" s="131">
        <f>I56*K56</f>
        <v>0</v>
      </c>
      <c r="N56" s="271"/>
      <c r="O56" s="272"/>
      <c r="P56" s="273">
        <f t="shared" si="17"/>
        <v>0</v>
      </c>
      <c r="Q56" s="274"/>
    </row>
    <row r="57" spans="2:17" s="265" customFormat="1" ht="15" x14ac:dyDescent="0.25">
      <c r="B57" s="235"/>
      <c r="C57" s="235"/>
      <c r="D57" s="235"/>
      <c r="E57" s="235"/>
      <c r="F57" s="186"/>
      <c r="G57" s="186"/>
      <c r="H57" s="186"/>
      <c r="I57" s="266">
        <f t="shared" ref="I57:I58" si="26">F57+G57+H57</f>
        <v>0</v>
      </c>
      <c r="J57" s="186"/>
      <c r="K57" s="270">
        <f t="shared" si="14"/>
        <v>0</v>
      </c>
      <c r="L57" s="131">
        <f t="shared" ref="L57:L58" si="27">I57*K57</f>
        <v>0</v>
      </c>
      <c r="N57" s="271"/>
      <c r="O57" s="272"/>
      <c r="P57" s="273">
        <f t="shared" si="17"/>
        <v>0</v>
      </c>
      <c r="Q57" s="274"/>
    </row>
    <row r="58" spans="2:17" s="275" customFormat="1" ht="15" x14ac:dyDescent="0.25">
      <c r="B58" s="267"/>
      <c r="C58" s="267"/>
      <c r="D58" s="267"/>
      <c r="E58" s="267"/>
      <c r="F58" s="240"/>
      <c r="G58" s="240"/>
      <c r="H58" s="240"/>
      <c r="I58" s="266">
        <f t="shared" si="26"/>
        <v>0</v>
      </c>
      <c r="J58" s="240"/>
      <c r="K58" s="270">
        <f t="shared" si="14"/>
        <v>0</v>
      </c>
      <c r="L58" s="131">
        <f t="shared" si="27"/>
        <v>0</v>
      </c>
      <c r="N58" s="271"/>
      <c r="O58" s="272"/>
      <c r="P58" s="273">
        <f t="shared" si="17"/>
        <v>0</v>
      </c>
      <c r="Q58" s="274"/>
    </row>
    <row r="59" spans="2:17" s="265" customFormat="1" ht="15" x14ac:dyDescent="0.25">
      <c r="B59" s="393" t="s">
        <v>54</v>
      </c>
      <c r="C59" s="394"/>
      <c r="D59" s="394"/>
      <c r="E59" s="395"/>
      <c r="F59" s="264">
        <f>SUM(F60:F79)</f>
        <v>0</v>
      </c>
      <c r="G59" s="264">
        <f>SUM(G60:G79)</f>
        <v>0</v>
      </c>
      <c r="H59" s="264">
        <f>SUM(H60:H79)</f>
        <v>0</v>
      </c>
      <c r="I59" s="264">
        <f>SUM(F59:H59)</f>
        <v>0</v>
      </c>
      <c r="J59" s="396"/>
      <c r="K59" s="397"/>
      <c r="L59" s="133">
        <f>SUM(L60:L79)</f>
        <v>0</v>
      </c>
      <c r="N59" s="278">
        <f>SUM(N60:N79)</f>
        <v>0</v>
      </c>
      <c r="O59" s="278">
        <f>SUM(O60:O79)</f>
        <v>0</v>
      </c>
      <c r="P59" s="279">
        <f>SUM(P60:P79)</f>
        <v>0</v>
      </c>
      <c r="Q59" s="280"/>
    </row>
    <row r="60" spans="2:17" s="265" customFormat="1" ht="15" x14ac:dyDescent="0.25">
      <c r="B60" s="235"/>
      <c r="C60" s="235"/>
      <c r="D60" s="235"/>
      <c r="E60" s="235"/>
      <c r="F60" s="186"/>
      <c r="G60" s="186"/>
      <c r="H60" s="186"/>
      <c r="I60" s="266">
        <f>F60+G60+H60</f>
        <v>0</v>
      </c>
      <c r="J60" s="186"/>
      <c r="K60" s="270">
        <f t="shared" si="14"/>
        <v>0</v>
      </c>
      <c r="L60" s="131">
        <f>I60*K60</f>
        <v>0</v>
      </c>
      <c r="N60" s="271"/>
      <c r="O60" s="272"/>
      <c r="P60" s="273">
        <f>L60-N60-O60</f>
        <v>0</v>
      </c>
      <c r="Q60" s="274"/>
    </row>
    <row r="61" spans="2:17" s="265" customFormat="1" ht="15" x14ac:dyDescent="0.25">
      <c r="B61" s="235"/>
      <c r="C61" s="235"/>
      <c r="D61" s="235"/>
      <c r="E61" s="235"/>
      <c r="F61" s="186"/>
      <c r="G61" s="186"/>
      <c r="H61" s="186"/>
      <c r="I61" s="266">
        <f t="shared" ref="I61" si="28">F61+G61+H61</f>
        <v>0</v>
      </c>
      <c r="J61" s="186"/>
      <c r="K61" s="270">
        <f t="shared" si="14"/>
        <v>0</v>
      </c>
      <c r="L61" s="131">
        <f t="shared" ref="L61" si="29">I61*K61</f>
        <v>0</v>
      </c>
      <c r="N61" s="271"/>
      <c r="O61" s="272"/>
      <c r="P61" s="273">
        <f t="shared" ref="P61:P79" si="30">L61-N61-O61</f>
        <v>0</v>
      </c>
      <c r="Q61" s="274"/>
    </row>
    <row r="62" spans="2:17" s="265" customFormat="1" ht="15" x14ac:dyDescent="0.25">
      <c r="B62" s="235"/>
      <c r="C62" s="235"/>
      <c r="D62" s="235"/>
      <c r="E62" s="235"/>
      <c r="F62" s="186"/>
      <c r="G62" s="186"/>
      <c r="H62" s="186"/>
      <c r="I62" s="266">
        <f>F62+G62+H62</f>
        <v>0</v>
      </c>
      <c r="J62" s="186"/>
      <c r="K62" s="270">
        <f t="shared" si="14"/>
        <v>0</v>
      </c>
      <c r="L62" s="131">
        <f>I62*K62</f>
        <v>0</v>
      </c>
      <c r="N62" s="271"/>
      <c r="O62" s="272"/>
      <c r="P62" s="273">
        <f t="shared" si="30"/>
        <v>0</v>
      </c>
      <c r="Q62" s="274"/>
    </row>
    <row r="63" spans="2:17" s="265" customFormat="1" ht="15" x14ac:dyDescent="0.25">
      <c r="B63" s="235"/>
      <c r="C63" s="235"/>
      <c r="D63" s="235"/>
      <c r="E63" s="235"/>
      <c r="F63" s="186"/>
      <c r="G63" s="186"/>
      <c r="H63" s="186"/>
      <c r="I63" s="266">
        <f>F63+G63+H63</f>
        <v>0</v>
      </c>
      <c r="J63" s="186"/>
      <c r="K63" s="270">
        <f t="shared" si="14"/>
        <v>0</v>
      </c>
      <c r="L63" s="131">
        <f>I63*K63</f>
        <v>0</v>
      </c>
      <c r="N63" s="271"/>
      <c r="O63" s="272"/>
      <c r="P63" s="273">
        <f t="shared" si="30"/>
        <v>0</v>
      </c>
      <c r="Q63" s="274"/>
    </row>
    <row r="64" spans="2:17" s="265" customFormat="1" ht="15" x14ac:dyDescent="0.25">
      <c r="B64" s="235"/>
      <c r="C64" s="235"/>
      <c r="D64" s="235"/>
      <c r="E64" s="235"/>
      <c r="F64" s="186"/>
      <c r="G64" s="186"/>
      <c r="H64" s="186"/>
      <c r="I64" s="266">
        <f>F64+G64+H64</f>
        <v>0</v>
      </c>
      <c r="J64" s="186"/>
      <c r="K64" s="270">
        <f t="shared" si="14"/>
        <v>0</v>
      </c>
      <c r="L64" s="131">
        <f>I64*K64</f>
        <v>0</v>
      </c>
      <c r="N64" s="271"/>
      <c r="O64" s="272"/>
      <c r="P64" s="273">
        <f t="shared" si="30"/>
        <v>0</v>
      </c>
      <c r="Q64" s="274"/>
    </row>
    <row r="65" spans="2:17" s="265" customFormat="1" ht="15" x14ac:dyDescent="0.25">
      <c r="B65" s="235"/>
      <c r="C65" s="235"/>
      <c r="D65" s="235"/>
      <c r="E65" s="235"/>
      <c r="F65" s="186"/>
      <c r="G65" s="186"/>
      <c r="H65" s="186"/>
      <c r="I65" s="266">
        <f t="shared" ref="I65" si="31">F65+G65+H65</f>
        <v>0</v>
      </c>
      <c r="J65" s="186"/>
      <c r="K65" s="270">
        <f t="shared" si="14"/>
        <v>0</v>
      </c>
      <c r="L65" s="131">
        <f t="shared" ref="L65" si="32">I65*K65</f>
        <v>0</v>
      </c>
      <c r="N65" s="271"/>
      <c r="O65" s="272"/>
      <c r="P65" s="273">
        <f t="shared" si="30"/>
        <v>0</v>
      </c>
      <c r="Q65" s="274"/>
    </row>
    <row r="66" spans="2:17" s="265" customFormat="1" ht="15" x14ac:dyDescent="0.25">
      <c r="B66" s="235"/>
      <c r="C66" s="235"/>
      <c r="D66" s="235"/>
      <c r="E66" s="235"/>
      <c r="F66" s="186"/>
      <c r="G66" s="186"/>
      <c r="H66" s="186"/>
      <c r="I66" s="266">
        <f>F66+G66+H66</f>
        <v>0</v>
      </c>
      <c r="J66" s="186"/>
      <c r="K66" s="270">
        <f t="shared" si="14"/>
        <v>0</v>
      </c>
      <c r="L66" s="131">
        <f>I66*K66</f>
        <v>0</v>
      </c>
      <c r="N66" s="271"/>
      <c r="O66" s="272"/>
      <c r="P66" s="273">
        <f t="shared" si="30"/>
        <v>0</v>
      </c>
      <c r="Q66" s="274"/>
    </row>
    <row r="67" spans="2:17" s="265" customFormat="1" ht="15" x14ac:dyDescent="0.25">
      <c r="B67" s="235"/>
      <c r="C67" s="235"/>
      <c r="D67" s="235"/>
      <c r="E67" s="235"/>
      <c r="F67" s="186"/>
      <c r="G67" s="186"/>
      <c r="H67" s="186"/>
      <c r="I67" s="266">
        <f>F67+G67+H67</f>
        <v>0</v>
      </c>
      <c r="J67" s="186"/>
      <c r="K67" s="270">
        <f t="shared" si="14"/>
        <v>0</v>
      </c>
      <c r="L67" s="131">
        <f>I67*K67</f>
        <v>0</v>
      </c>
      <c r="N67" s="271"/>
      <c r="O67" s="272"/>
      <c r="P67" s="273">
        <f t="shared" si="30"/>
        <v>0</v>
      </c>
      <c r="Q67" s="274"/>
    </row>
    <row r="68" spans="2:17" s="265" customFormat="1" ht="15" x14ac:dyDescent="0.25">
      <c r="B68" s="235"/>
      <c r="C68" s="235"/>
      <c r="D68" s="235"/>
      <c r="E68" s="235"/>
      <c r="F68" s="186"/>
      <c r="G68" s="186"/>
      <c r="H68" s="186"/>
      <c r="I68" s="266">
        <f t="shared" ref="I68:I69" si="33">F68+G68+H68</f>
        <v>0</v>
      </c>
      <c r="J68" s="186"/>
      <c r="K68" s="270">
        <f t="shared" si="14"/>
        <v>0</v>
      </c>
      <c r="L68" s="131">
        <f t="shared" ref="L68:L69" si="34">I68*K68</f>
        <v>0</v>
      </c>
      <c r="N68" s="271"/>
      <c r="O68" s="272"/>
      <c r="P68" s="273">
        <f t="shared" si="30"/>
        <v>0</v>
      </c>
      <c r="Q68" s="274"/>
    </row>
    <row r="69" spans="2:17" s="275" customFormat="1" ht="15" x14ac:dyDescent="0.25">
      <c r="B69" s="267"/>
      <c r="C69" s="267"/>
      <c r="D69" s="267"/>
      <c r="E69" s="267"/>
      <c r="F69" s="240"/>
      <c r="G69" s="240"/>
      <c r="H69" s="240"/>
      <c r="I69" s="266">
        <f t="shared" si="33"/>
        <v>0</v>
      </c>
      <c r="J69" s="240"/>
      <c r="K69" s="270">
        <f t="shared" si="14"/>
        <v>0</v>
      </c>
      <c r="L69" s="131">
        <f t="shared" si="34"/>
        <v>0</v>
      </c>
      <c r="N69" s="271"/>
      <c r="O69" s="272"/>
      <c r="P69" s="273">
        <f t="shared" si="30"/>
        <v>0</v>
      </c>
      <c r="Q69" s="274"/>
    </row>
    <row r="70" spans="2:17" s="265" customFormat="1" ht="15" x14ac:dyDescent="0.25">
      <c r="B70" s="235"/>
      <c r="C70" s="235"/>
      <c r="D70" s="235"/>
      <c r="E70" s="235"/>
      <c r="F70" s="186"/>
      <c r="G70" s="186"/>
      <c r="H70" s="186"/>
      <c r="I70" s="266">
        <f>F70+G70+H70</f>
        <v>0</v>
      </c>
      <c r="J70" s="186"/>
      <c r="K70" s="270">
        <f t="shared" si="14"/>
        <v>0</v>
      </c>
      <c r="L70" s="131">
        <f>I70*K70</f>
        <v>0</v>
      </c>
      <c r="N70" s="271"/>
      <c r="O70" s="272"/>
      <c r="P70" s="273">
        <f t="shared" si="30"/>
        <v>0</v>
      </c>
      <c r="Q70" s="274"/>
    </row>
    <row r="71" spans="2:17" s="265" customFormat="1" ht="15" x14ac:dyDescent="0.25">
      <c r="B71" s="235"/>
      <c r="C71" s="235"/>
      <c r="D71" s="235"/>
      <c r="E71" s="235"/>
      <c r="F71" s="186"/>
      <c r="G71" s="186"/>
      <c r="H71" s="186"/>
      <c r="I71" s="266">
        <f t="shared" ref="I71" si="35">F71+G71+H71</f>
        <v>0</v>
      </c>
      <c r="J71" s="186"/>
      <c r="K71" s="270">
        <f t="shared" si="14"/>
        <v>0</v>
      </c>
      <c r="L71" s="131">
        <f t="shared" ref="L71" si="36">I71*K71</f>
        <v>0</v>
      </c>
      <c r="N71" s="271"/>
      <c r="O71" s="272"/>
      <c r="P71" s="273">
        <f t="shared" si="30"/>
        <v>0</v>
      </c>
      <c r="Q71" s="274"/>
    </row>
    <row r="72" spans="2:17" s="265" customFormat="1" ht="15" x14ac:dyDescent="0.25">
      <c r="B72" s="235"/>
      <c r="C72" s="235"/>
      <c r="D72" s="235"/>
      <c r="E72" s="235"/>
      <c r="F72" s="186"/>
      <c r="G72" s="186"/>
      <c r="H72" s="186"/>
      <c r="I72" s="266">
        <f>F72+G72+H72</f>
        <v>0</v>
      </c>
      <c r="J72" s="186"/>
      <c r="K72" s="270">
        <f t="shared" si="14"/>
        <v>0</v>
      </c>
      <c r="L72" s="131">
        <f>I72*K72</f>
        <v>0</v>
      </c>
      <c r="N72" s="271"/>
      <c r="O72" s="272"/>
      <c r="P72" s="273">
        <f t="shared" si="30"/>
        <v>0</v>
      </c>
      <c r="Q72" s="274"/>
    </row>
    <row r="73" spans="2:17" s="265" customFormat="1" ht="15" x14ac:dyDescent="0.25">
      <c r="B73" s="235"/>
      <c r="C73" s="235"/>
      <c r="D73" s="235"/>
      <c r="E73" s="235"/>
      <c r="F73" s="186"/>
      <c r="G73" s="186"/>
      <c r="H73" s="186"/>
      <c r="I73" s="266">
        <f>F73+G73+H73</f>
        <v>0</v>
      </c>
      <c r="J73" s="186"/>
      <c r="K73" s="270">
        <f t="shared" si="14"/>
        <v>0</v>
      </c>
      <c r="L73" s="131">
        <f>I73*K73</f>
        <v>0</v>
      </c>
      <c r="N73" s="271"/>
      <c r="O73" s="272"/>
      <c r="P73" s="273">
        <f t="shared" si="30"/>
        <v>0</v>
      </c>
      <c r="Q73" s="274"/>
    </row>
    <row r="74" spans="2:17" s="265" customFormat="1" ht="15" x14ac:dyDescent="0.25">
      <c r="B74" s="235"/>
      <c r="C74" s="235"/>
      <c r="D74" s="235"/>
      <c r="E74" s="235"/>
      <c r="F74" s="186"/>
      <c r="G74" s="186"/>
      <c r="H74" s="186"/>
      <c r="I74" s="266">
        <f>F74+G74+H74</f>
        <v>0</v>
      </c>
      <c r="J74" s="186"/>
      <c r="K74" s="270">
        <f t="shared" si="14"/>
        <v>0</v>
      </c>
      <c r="L74" s="131">
        <f>I74*K74</f>
        <v>0</v>
      </c>
      <c r="N74" s="271"/>
      <c r="O74" s="272"/>
      <c r="P74" s="273">
        <f t="shared" si="30"/>
        <v>0</v>
      </c>
      <c r="Q74" s="274"/>
    </row>
    <row r="75" spans="2:17" s="265" customFormat="1" ht="15" x14ac:dyDescent="0.25">
      <c r="B75" s="235"/>
      <c r="C75" s="235"/>
      <c r="D75" s="235"/>
      <c r="E75" s="235"/>
      <c r="F75" s="186"/>
      <c r="G75" s="186"/>
      <c r="H75" s="186"/>
      <c r="I75" s="266">
        <f t="shared" ref="I75" si="37">F75+G75+H75</f>
        <v>0</v>
      </c>
      <c r="J75" s="186"/>
      <c r="K75" s="270">
        <f t="shared" si="14"/>
        <v>0</v>
      </c>
      <c r="L75" s="131">
        <f t="shared" ref="L75" si="38">I75*K75</f>
        <v>0</v>
      </c>
      <c r="N75" s="271"/>
      <c r="O75" s="272"/>
      <c r="P75" s="273">
        <f t="shared" si="30"/>
        <v>0</v>
      </c>
      <c r="Q75" s="274"/>
    </row>
    <row r="76" spans="2:17" s="265" customFormat="1" ht="15" x14ac:dyDescent="0.25">
      <c r="B76" s="235"/>
      <c r="C76" s="235"/>
      <c r="D76" s="235"/>
      <c r="E76" s="235"/>
      <c r="F76" s="186"/>
      <c r="G76" s="186"/>
      <c r="H76" s="186"/>
      <c r="I76" s="266">
        <f>F76+G76+H76</f>
        <v>0</v>
      </c>
      <c r="J76" s="186"/>
      <c r="K76" s="270">
        <f t="shared" si="14"/>
        <v>0</v>
      </c>
      <c r="L76" s="131">
        <f>I76*K76</f>
        <v>0</v>
      </c>
      <c r="N76" s="271"/>
      <c r="O76" s="272"/>
      <c r="P76" s="273">
        <f t="shared" si="30"/>
        <v>0</v>
      </c>
      <c r="Q76" s="274"/>
    </row>
    <row r="77" spans="2:17" s="265" customFormat="1" ht="15" x14ac:dyDescent="0.25">
      <c r="B77" s="235"/>
      <c r="C77" s="235"/>
      <c r="D77" s="235"/>
      <c r="E77" s="235"/>
      <c r="F77" s="186"/>
      <c r="G77" s="186"/>
      <c r="H77" s="186"/>
      <c r="I77" s="266">
        <f>F77+G77+H77</f>
        <v>0</v>
      </c>
      <c r="J77" s="186"/>
      <c r="K77" s="270">
        <f>IF(J77&gt;7999,1500,IF(J77&gt;3999,820,IF(J77&gt;2999,530,IF(J77&gt;1999,360,IF(J77&gt;499,275,IF(J77&gt;99,180,IF(J77&gt;9,20,0)))))))</f>
        <v>0</v>
      </c>
      <c r="L77" s="131">
        <f>I77*K77</f>
        <v>0</v>
      </c>
      <c r="N77" s="271"/>
      <c r="O77" s="272"/>
      <c r="P77" s="273">
        <f t="shared" si="30"/>
        <v>0</v>
      </c>
      <c r="Q77" s="274"/>
    </row>
    <row r="78" spans="2:17" s="265" customFormat="1" ht="15" x14ac:dyDescent="0.25">
      <c r="B78" s="235"/>
      <c r="C78" s="235"/>
      <c r="D78" s="235"/>
      <c r="E78" s="235"/>
      <c r="F78" s="186"/>
      <c r="G78" s="186"/>
      <c r="H78" s="186"/>
      <c r="I78" s="266">
        <f t="shared" ref="I78:I79" si="39">F78+G78+H78</f>
        <v>0</v>
      </c>
      <c r="J78" s="186"/>
      <c r="K78" s="270">
        <f>IF(J78&gt;7999,1500,IF(J78&gt;3999,820,IF(J78&gt;2999,530,IF(J78&gt;1999,360,IF(J78&gt;499,275,IF(J78&gt;99,180,IF(J78&gt;9,20,0)))))))</f>
        <v>0</v>
      </c>
      <c r="L78" s="131">
        <f t="shared" ref="L78:L79" si="40">I78*K78</f>
        <v>0</v>
      </c>
      <c r="N78" s="271"/>
      <c r="O78" s="272"/>
      <c r="P78" s="273">
        <f t="shared" si="30"/>
        <v>0</v>
      </c>
      <c r="Q78" s="274"/>
    </row>
    <row r="79" spans="2:17" s="275" customFormat="1" ht="15" x14ac:dyDescent="0.25">
      <c r="B79" s="267"/>
      <c r="C79" s="267"/>
      <c r="D79" s="267"/>
      <c r="E79" s="267"/>
      <c r="F79" s="240"/>
      <c r="G79" s="240"/>
      <c r="H79" s="240"/>
      <c r="I79" s="266">
        <f t="shared" si="39"/>
        <v>0</v>
      </c>
      <c r="J79" s="240"/>
      <c r="K79" s="270">
        <f>IF(J79&gt;7999,1500,IF(J79&gt;3999,820,IF(J79&gt;2999,530,IF(J79&gt;1999,360,IF(J79&gt;499,275,IF(J79&gt;99,180,IF(J79&gt;9,20,0)))))))</f>
        <v>0</v>
      </c>
      <c r="L79" s="131">
        <f t="shared" si="40"/>
        <v>0</v>
      </c>
      <c r="N79" s="271"/>
      <c r="O79" s="272"/>
      <c r="P79" s="273">
        <f t="shared" si="30"/>
        <v>0</v>
      </c>
      <c r="Q79" s="274"/>
    </row>
    <row r="80" spans="2:17" s="265" customFormat="1" ht="15" x14ac:dyDescent="0.25">
      <c r="B80" s="393" t="s">
        <v>55</v>
      </c>
      <c r="C80" s="394"/>
      <c r="D80" s="394"/>
      <c r="E80" s="395"/>
      <c r="F80" s="264">
        <f>SUM(F81:F100)</f>
        <v>0</v>
      </c>
      <c r="G80" s="264">
        <f>SUM(G81:G100)</f>
        <v>0</v>
      </c>
      <c r="H80" s="264">
        <f>SUM(H81:H100)</f>
        <v>0</v>
      </c>
      <c r="I80" s="264">
        <f>SUM(F80:H80)</f>
        <v>0</v>
      </c>
      <c r="J80" s="396"/>
      <c r="K80" s="397"/>
      <c r="L80" s="133">
        <f>SUM(L81:L100)</f>
        <v>0</v>
      </c>
      <c r="N80" s="278">
        <f>SUM(N81:N100)</f>
        <v>0</v>
      </c>
      <c r="O80" s="278">
        <f>SUM(O81:O100)</f>
        <v>0</v>
      </c>
      <c r="P80" s="279">
        <f>SUM(P81:P100)</f>
        <v>0</v>
      </c>
      <c r="Q80" s="280"/>
    </row>
    <row r="81" spans="2:17" s="265" customFormat="1" ht="15" x14ac:dyDescent="0.25">
      <c r="B81" s="235"/>
      <c r="C81" s="235"/>
      <c r="D81" s="235"/>
      <c r="E81" s="235"/>
      <c r="F81" s="186"/>
      <c r="G81" s="186"/>
      <c r="H81" s="186"/>
      <c r="I81" s="266">
        <f>F81+G81+H81</f>
        <v>0</v>
      </c>
      <c r="J81" s="186"/>
      <c r="K81" s="270">
        <f t="shared" ref="K81:K97" si="41">IF(J81&gt;7999,1500,IF(J81&gt;3999,820,IF(J81&gt;2999,530,IF(J81&gt;1999,360,IF(J81&gt;499,275,IF(J81&gt;99,180,IF(J81&gt;9,20,0)))))))</f>
        <v>0</v>
      </c>
      <c r="L81" s="131">
        <f>I81*K81</f>
        <v>0</v>
      </c>
      <c r="N81" s="271"/>
      <c r="O81" s="272"/>
      <c r="P81" s="273">
        <f>L81-N81-O81</f>
        <v>0</v>
      </c>
      <c r="Q81" s="274"/>
    </row>
    <row r="82" spans="2:17" s="265" customFormat="1" ht="15" x14ac:dyDescent="0.25">
      <c r="B82" s="235"/>
      <c r="C82" s="235"/>
      <c r="D82" s="235"/>
      <c r="E82" s="235"/>
      <c r="F82" s="186"/>
      <c r="G82" s="186"/>
      <c r="H82" s="186"/>
      <c r="I82" s="266">
        <f t="shared" ref="I82" si="42">F82+G82+H82</f>
        <v>0</v>
      </c>
      <c r="J82" s="186"/>
      <c r="K82" s="270">
        <f t="shared" si="41"/>
        <v>0</v>
      </c>
      <c r="L82" s="131">
        <f t="shared" ref="L82" si="43">I82*K82</f>
        <v>0</v>
      </c>
      <c r="N82" s="271"/>
      <c r="O82" s="272"/>
      <c r="P82" s="273">
        <f t="shared" ref="P82:P100" si="44">L82-N82-O82</f>
        <v>0</v>
      </c>
      <c r="Q82" s="274"/>
    </row>
    <row r="83" spans="2:17" s="265" customFormat="1" ht="15" x14ac:dyDescent="0.25">
      <c r="B83" s="235"/>
      <c r="C83" s="235"/>
      <c r="D83" s="235"/>
      <c r="E83" s="235"/>
      <c r="F83" s="186"/>
      <c r="G83" s="186"/>
      <c r="H83" s="186"/>
      <c r="I83" s="266">
        <f>F83+G83+H83</f>
        <v>0</v>
      </c>
      <c r="J83" s="186"/>
      <c r="K83" s="270">
        <f t="shared" si="41"/>
        <v>0</v>
      </c>
      <c r="L83" s="131">
        <f>I83*K83</f>
        <v>0</v>
      </c>
      <c r="N83" s="271"/>
      <c r="O83" s="272"/>
      <c r="P83" s="273">
        <f t="shared" si="44"/>
        <v>0</v>
      </c>
      <c r="Q83" s="274"/>
    </row>
    <row r="84" spans="2:17" s="265" customFormat="1" ht="15" x14ac:dyDescent="0.25">
      <c r="B84" s="235"/>
      <c r="C84" s="235"/>
      <c r="D84" s="235"/>
      <c r="E84" s="235"/>
      <c r="F84" s="186"/>
      <c r="G84" s="186"/>
      <c r="H84" s="186"/>
      <c r="I84" s="266">
        <f>F84+G84+H84</f>
        <v>0</v>
      </c>
      <c r="J84" s="186"/>
      <c r="K84" s="270">
        <f t="shared" si="41"/>
        <v>0</v>
      </c>
      <c r="L84" s="131">
        <f>I84*K84</f>
        <v>0</v>
      </c>
      <c r="N84" s="271"/>
      <c r="O84" s="272"/>
      <c r="P84" s="273">
        <f t="shared" si="44"/>
        <v>0</v>
      </c>
      <c r="Q84" s="274"/>
    </row>
    <row r="85" spans="2:17" s="265" customFormat="1" ht="15" x14ac:dyDescent="0.25">
      <c r="B85" s="235"/>
      <c r="C85" s="235"/>
      <c r="D85" s="235"/>
      <c r="E85" s="235"/>
      <c r="F85" s="186"/>
      <c r="G85" s="186"/>
      <c r="H85" s="186"/>
      <c r="I85" s="266">
        <f>F85+G85+H85</f>
        <v>0</v>
      </c>
      <c r="J85" s="186"/>
      <c r="K85" s="270">
        <f t="shared" si="41"/>
        <v>0</v>
      </c>
      <c r="L85" s="131">
        <f>I85*K85</f>
        <v>0</v>
      </c>
      <c r="N85" s="271"/>
      <c r="O85" s="272"/>
      <c r="P85" s="273">
        <f t="shared" si="44"/>
        <v>0</v>
      </c>
      <c r="Q85" s="274"/>
    </row>
    <row r="86" spans="2:17" s="265" customFormat="1" ht="15" x14ac:dyDescent="0.25">
      <c r="B86" s="235"/>
      <c r="C86" s="235"/>
      <c r="D86" s="235"/>
      <c r="E86" s="235"/>
      <c r="F86" s="186"/>
      <c r="G86" s="186"/>
      <c r="H86" s="186"/>
      <c r="I86" s="266">
        <f t="shared" ref="I86" si="45">F86+G86+H86</f>
        <v>0</v>
      </c>
      <c r="J86" s="186"/>
      <c r="K86" s="270">
        <f t="shared" si="41"/>
        <v>0</v>
      </c>
      <c r="L86" s="131">
        <f t="shared" ref="L86" si="46">I86*K86</f>
        <v>0</v>
      </c>
      <c r="N86" s="271"/>
      <c r="O86" s="272"/>
      <c r="P86" s="273">
        <f t="shared" si="44"/>
        <v>0</v>
      </c>
      <c r="Q86" s="274"/>
    </row>
    <row r="87" spans="2:17" s="265" customFormat="1" ht="15" x14ac:dyDescent="0.25">
      <c r="B87" s="235"/>
      <c r="C87" s="235"/>
      <c r="D87" s="235"/>
      <c r="E87" s="235"/>
      <c r="F87" s="186"/>
      <c r="G87" s="186"/>
      <c r="H87" s="186"/>
      <c r="I87" s="266">
        <f>F87+G87+H87</f>
        <v>0</v>
      </c>
      <c r="J87" s="186"/>
      <c r="K87" s="270">
        <f t="shared" si="41"/>
        <v>0</v>
      </c>
      <c r="L87" s="131">
        <f>I87*K87</f>
        <v>0</v>
      </c>
      <c r="N87" s="271"/>
      <c r="O87" s="272"/>
      <c r="P87" s="273">
        <f t="shared" si="44"/>
        <v>0</v>
      </c>
      <c r="Q87" s="274"/>
    </row>
    <row r="88" spans="2:17" s="265" customFormat="1" ht="15" x14ac:dyDescent="0.25">
      <c r="B88" s="235"/>
      <c r="C88" s="235"/>
      <c r="D88" s="235"/>
      <c r="E88" s="235"/>
      <c r="F88" s="186"/>
      <c r="G88" s="186"/>
      <c r="H88" s="186"/>
      <c r="I88" s="266">
        <f>F88+G88+H88</f>
        <v>0</v>
      </c>
      <c r="J88" s="186"/>
      <c r="K88" s="270">
        <f t="shared" si="41"/>
        <v>0</v>
      </c>
      <c r="L88" s="131">
        <f>I88*K88</f>
        <v>0</v>
      </c>
      <c r="N88" s="271"/>
      <c r="O88" s="272"/>
      <c r="P88" s="273">
        <f t="shared" si="44"/>
        <v>0</v>
      </c>
      <c r="Q88" s="274"/>
    </row>
    <row r="89" spans="2:17" s="265" customFormat="1" ht="15" x14ac:dyDescent="0.25">
      <c r="B89" s="235"/>
      <c r="C89" s="235"/>
      <c r="D89" s="235"/>
      <c r="E89" s="235"/>
      <c r="F89" s="186"/>
      <c r="G89" s="186"/>
      <c r="H89" s="186"/>
      <c r="I89" s="266">
        <f t="shared" ref="I89:I90" si="47">F89+G89+H89</f>
        <v>0</v>
      </c>
      <c r="J89" s="186"/>
      <c r="K89" s="270">
        <f t="shared" si="41"/>
        <v>0</v>
      </c>
      <c r="L89" s="131">
        <f t="shared" ref="L89:L90" si="48">I89*K89</f>
        <v>0</v>
      </c>
      <c r="N89" s="271"/>
      <c r="O89" s="272"/>
      <c r="P89" s="273">
        <f t="shared" si="44"/>
        <v>0</v>
      </c>
      <c r="Q89" s="274"/>
    </row>
    <row r="90" spans="2:17" s="275" customFormat="1" ht="15" x14ac:dyDescent="0.25">
      <c r="B90" s="267"/>
      <c r="C90" s="267"/>
      <c r="D90" s="267"/>
      <c r="E90" s="267"/>
      <c r="F90" s="240"/>
      <c r="G90" s="240"/>
      <c r="H90" s="240"/>
      <c r="I90" s="266">
        <f t="shared" si="47"/>
        <v>0</v>
      </c>
      <c r="J90" s="240"/>
      <c r="K90" s="270">
        <f t="shared" si="41"/>
        <v>0</v>
      </c>
      <c r="L90" s="131">
        <f t="shared" si="48"/>
        <v>0</v>
      </c>
      <c r="N90" s="271"/>
      <c r="O90" s="272"/>
      <c r="P90" s="273">
        <f t="shared" si="44"/>
        <v>0</v>
      </c>
      <c r="Q90" s="274"/>
    </row>
    <row r="91" spans="2:17" s="265" customFormat="1" ht="15" x14ac:dyDescent="0.25">
      <c r="B91" s="235"/>
      <c r="C91" s="235"/>
      <c r="D91" s="235"/>
      <c r="E91" s="235"/>
      <c r="F91" s="186"/>
      <c r="G91" s="186"/>
      <c r="H91" s="186"/>
      <c r="I91" s="266">
        <f>F91+G91+H91</f>
        <v>0</v>
      </c>
      <c r="J91" s="186"/>
      <c r="K91" s="270">
        <f t="shared" si="41"/>
        <v>0</v>
      </c>
      <c r="L91" s="131">
        <f>I91*K91</f>
        <v>0</v>
      </c>
      <c r="N91" s="271"/>
      <c r="O91" s="272"/>
      <c r="P91" s="273">
        <f t="shared" si="44"/>
        <v>0</v>
      </c>
      <c r="Q91" s="274"/>
    </row>
    <row r="92" spans="2:17" s="265" customFormat="1" ht="15" x14ac:dyDescent="0.25">
      <c r="B92" s="235"/>
      <c r="C92" s="235"/>
      <c r="D92" s="235"/>
      <c r="E92" s="235"/>
      <c r="F92" s="186"/>
      <c r="G92" s="186"/>
      <c r="H92" s="186"/>
      <c r="I92" s="266">
        <f t="shared" ref="I92" si="49">F92+G92+H92</f>
        <v>0</v>
      </c>
      <c r="J92" s="186"/>
      <c r="K92" s="270">
        <f t="shared" si="41"/>
        <v>0</v>
      </c>
      <c r="L92" s="131">
        <f t="shared" ref="L92" si="50">I92*K92</f>
        <v>0</v>
      </c>
      <c r="N92" s="271"/>
      <c r="O92" s="272"/>
      <c r="P92" s="273">
        <f t="shared" si="44"/>
        <v>0</v>
      </c>
      <c r="Q92" s="274"/>
    </row>
    <row r="93" spans="2:17" s="265" customFormat="1" ht="15" x14ac:dyDescent="0.25">
      <c r="B93" s="235"/>
      <c r="C93" s="235"/>
      <c r="D93" s="235"/>
      <c r="E93" s="235"/>
      <c r="F93" s="186"/>
      <c r="G93" s="186"/>
      <c r="H93" s="186"/>
      <c r="I93" s="266">
        <f>F93+G93+H93</f>
        <v>0</v>
      </c>
      <c r="J93" s="186"/>
      <c r="K93" s="270">
        <f t="shared" si="41"/>
        <v>0</v>
      </c>
      <c r="L93" s="131">
        <f>I93*K93</f>
        <v>0</v>
      </c>
      <c r="N93" s="271"/>
      <c r="O93" s="272"/>
      <c r="P93" s="273">
        <f t="shared" si="44"/>
        <v>0</v>
      </c>
      <c r="Q93" s="274"/>
    </row>
    <row r="94" spans="2:17" s="265" customFormat="1" ht="15" x14ac:dyDescent="0.25">
      <c r="B94" s="235"/>
      <c r="C94" s="235"/>
      <c r="D94" s="235"/>
      <c r="E94" s="235"/>
      <c r="F94" s="186"/>
      <c r="G94" s="186"/>
      <c r="H94" s="186"/>
      <c r="I94" s="266">
        <f>F94+G94+H94</f>
        <v>0</v>
      </c>
      <c r="J94" s="186"/>
      <c r="K94" s="270">
        <f t="shared" si="41"/>
        <v>0</v>
      </c>
      <c r="L94" s="131">
        <f>I94*K94</f>
        <v>0</v>
      </c>
      <c r="N94" s="271"/>
      <c r="O94" s="272"/>
      <c r="P94" s="273">
        <f t="shared" si="44"/>
        <v>0</v>
      </c>
      <c r="Q94" s="274"/>
    </row>
    <row r="95" spans="2:17" s="265" customFormat="1" ht="15" x14ac:dyDescent="0.25">
      <c r="B95" s="235"/>
      <c r="C95" s="235"/>
      <c r="D95" s="235"/>
      <c r="E95" s="235"/>
      <c r="F95" s="186"/>
      <c r="G95" s="186"/>
      <c r="H95" s="186"/>
      <c r="I95" s="266">
        <f>F95+G95+H95</f>
        <v>0</v>
      </c>
      <c r="J95" s="186"/>
      <c r="K95" s="270">
        <f t="shared" si="41"/>
        <v>0</v>
      </c>
      <c r="L95" s="131">
        <f>I95*K95</f>
        <v>0</v>
      </c>
      <c r="N95" s="271"/>
      <c r="O95" s="272"/>
      <c r="P95" s="273">
        <f t="shared" si="44"/>
        <v>0</v>
      </c>
      <c r="Q95" s="274"/>
    </row>
    <row r="96" spans="2:17" s="265" customFormat="1" ht="15" x14ac:dyDescent="0.25">
      <c r="B96" s="235"/>
      <c r="C96" s="235"/>
      <c r="D96" s="235"/>
      <c r="E96" s="235"/>
      <c r="F96" s="186"/>
      <c r="G96" s="186"/>
      <c r="H96" s="186"/>
      <c r="I96" s="266">
        <f t="shared" ref="I96" si="51">F96+G96+H96</f>
        <v>0</v>
      </c>
      <c r="J96" s="186"/>
      <c r="K96" s="270">
        <f t="shared" si="41"/>
        <v>0</v>
      </c>
      <c r="L96" s="131">
        <f t="shared" ref="L96" si="52">I96*K96</f>
        <v>0</v>
      </c>
      <c r="N96" s="271"/>
      <c r="O96" s="272"/>
      <c r="P96" s="273">
        <f t="shared" si="44"/>
        <v>0</v>
      </c>
      <c r="Q96" s="274"/>
    </row>
    <row r="97" spans="2:17" s="265" customFormat="1" ht="15" x14ac:dyDescent="0.25">
      <c r="B97" s="235"/>
      <c r="C97" s="235"/>
      <c r="D97" s="235"/>
      <c r="E97" s="235"/>
      <c r="F97" s="186"/>
      <c r="G97" s="186"/>
      <c r="H97" s="186"/>
      <c r="I97" s="266">
        <f>F97+G97+H97</f>
        <v>0</v>
      </c>
      <c r="J97" s="186"/>
      <c r="K97" s="270">
        <f t="shared" si="41"/>
        <v>0</v>
      </c>
      <c r="L97" s="131">
        <f>I97*K97</f>
        <v>0</v>
      </c>
      <c r="N97" s="271"/>
      <c r="O97" s="272"/>
      <c r="P97" s="273">
        <f t="shared" si="44"/>
        <v>0</v>
      </c>
      <c r="Q97" s="274"/>
    </row>
    <row r="98" spans="2:17" s="265" customFormat="1" ht="15" x14ac:dyDescent="0.25">
      <c r="B98" s="235"/>
      <c r="C98" s="235"/>
      <c r="D98" s="235"/>
      <c r="E98" s="235"/>
      <c r="F98" s="186"/>
      <c r="G98" s="186"/>
      <c r="H98" s="186"/>
      <c r="I98" s="266">
        <f>F98+G98+H98</f>
        <v>0</v>
      </c>
      <c r="J98" s="186"/>
      <c r="K98" s="270">
        <f>IF(J98&gt;7999,1500,IF(J98&gt;3999,820,IF(J98&gt;2999,530,IF(J98&gt;1999,360,IF(J98&gt;499,275,IF(J98&gt;99,180,IF(J98&gt;9,20,0)))))))</f>
        <v>0</v>
      </c>
      <c r="L98" s="131">
        <f>I98*K98</f>
        <v>0</v>
      </c>
      <c r="N98" s="271"/>
      <c r="O98" s="272"/>
      <c r="P98" s="273">
        <f t="shared" si="44"/>
        <v>0</v>
      </c>
      <c r="Q98" s="274"/>
    </row>
    <row r="99" spans="2:17" s="265" customFormat="1" ht="15" x14ac:dyDescent="0.25">
      <c r="B99" s="235"/>
      <c r="C99" s="235"/>
      <c r="D99" s="235"/>
      <c r="E99" s="235"/>
      <c r="F99" s="186"/>
      <c r="G99" s="186"/>
      <c r="H99" s="186"/>
      <c r="I99" s="266">
        <f t="shared" ref="I99:I100" si="53">F99+G99+H99</f>
        <v>0</v>
      </c>
      <c r="J99" s="186"/>
      <c r="K99" s="270">
        <f>IF(J99&gt;7999,1500,IF(J99&gt;3999,820,IF(J99&gt;2999,530,IF(J99&gt;1999,360,IF(J99&gt;499,275,IF(J99&gt;99,180,IF(J99&gt;9,20,0)))))))</f>
        <v>0</v>
      </c>
      <c r="L99" s="131">
        <f t="shared" ref="L99:L100" si="54">I99*K99</f>
        <v>0</v>
      </c>
      <c r="N99" s="271"/>
      <c r="O99" s="272"/>
      <c r="P99" s="273">
        <f t="shared" si="44"/>
        <v>0</v>
      </c>
      <c r="Q99" s="274"/>
    </row>
    <row r="100" spans="2:17" s="275" customFormat="1" ht="15" x14ac:dyDescent="0.25">
      <c r="B100" s="267"/>
      <c r="C100" s="267"/>
      <c r="D100" s="267"/>
      <c r="E100" s="267"/>
      <c r="F100" s="240"/>
      <c r="G100" s="240"/>
      <c r="H100" s="240"/>
      <c r="I100" s="266">
        <f t="shared" si="53"/>
        <v>0</v>
      </c>
      <c r="J100" s="240"/>
      <c r="K100" s="270">
        <f>IF(J100&gt;7999,1500,IF(J100&gt;3999,820,IF(J100&gt;2999,530,IF(J100&gt;1999,360,IF(J100&gt;499,275,IF(J100&gt;99,180,IF(J100&gt;9,20,0)))))))</f>
        <v>0</v>
      </c>
      <c r="L100" s="131">
        <f t="shared" si="54"/>
        <v>0</v>
      </c>
      <c r="N100" s="271"/>
      <c r="O100" s="272"/>
      <c r="P100" s="273">
        <f t="shared" si="44"/>
        <v>0</v>
      </c>
      <c r="Q100" s="274"/>
    </row>
    <row r="101" spans="2:17" s="265" customFormat="1" ht="15" x14ac:dyDescent="0.25">
      <c r="B101" s="393" t="s">
        <v>56</v>
      </c>
      <c r="C101" s="394"/>
      <c r="D101" s="394"/>
      <c r="E101" s="395"/>
      <c r="F101" s="264">
        <f>SUM(F102:F121)</f>
        <v>0</v>
      </c>
      <c r="G101" s="264">
        <f>SUM(G102:G121)</f>
        <v>0</v>
      </c>
      <c r="H101" s="264">
        <f>SUM(H102:H121)</f>
        <v>0</v>
      </c>
      <c r="I101" s="264">
        <f>SUM(F101:H101)</f>
        <v>0</v>
      </c>
      <c r="J101" s="396"/>
      <c r="K101" s="397"/>
      <c r="L101" s="133">
        <f>SUM(L102:L121)</f>
        <v>0</v>
      </c>
      <c r="N101" s="278">
        <f>SUM(N102:N121)</f>
        <v>0</v>
      </c>
      <c r="O101" s="278">
        <f>SUM(O102:O121)</f>
        <v>0</v>
      </c>
      <c r="P101" s="279">
        <f>SUM(P102:P121)</f>
        <v>0</v>
      </c>
      <c r="Q101" s="280"/>
    </row>
    <row r="102" spans="2:17" s="265" customFormat="1" ht="15" x14ac:dyDescent="0.25">
      <c r="B102" s="235"/>
      <c r="C102" s="235"/>
      <c r="D102" s="235"/>
      <c r="E102" s="235"/>
      <c r="F102" s="186"/>
      <c r="G102" s="186"/>
      <c r="H102" s="186"/>
      <c r="I102" s="266">
        <f>F102+G102+H102</f>
        <v>0</v>
      </c>
      <c r="J102" s="186"/>
      <c r="K102" s="270">
        <f t="shared" ref="K102:K118" si="55">IF(J102&gt;7999,1500,IF(J102&gt;3999,820,IF(J102&gt;2999,530,IF(J102&gt;1999,360,IF(J102&gt;499,275,IF(J102&gt;99,180,IF(J102&gt;9,20,0)))))))</f>
        <v>0</v>
      </c>
      <c r="L102" s="131">
        <f>I102*K102</f>
        <v>0</v>
      </c>
      <c r="N102" s="271"/>
      <c r="O102" s="272"/>
      <c r="P102" s="273">
        <f>L102-N102-O102</f>
        <v>0</v>
      </c>
      <c r="Q102" s="274"/>
    </row>
    <row r="103" spans="2:17" s="265" customFormat="1" ht="15" x14ac:dyDescent="0.25">
      <c r="B103" s="235"/>
      <c r="C103" s="235"/>
      <c r="D103" s="235"/>
      <c r="E103" s="235"/>
      <c r="F103" s="186"/>
      <c r="G103" s="186"/>
      <c r="H103" s="186"/>
      <c r="I103" s="266">
        <f t="shared" ref="I103" si="56">F103+G103+H103</f>
        <v>0</v>
      </c>
      <c r="J103" s="186"/>
      <c r="K103" s="270">
        <f t="shared" si="55"/>
        <v>0</v>
      </c>
      <c r="L103" s="131">
        <f t="shared" ref="L103" si="57">I103*K103</f>
        <v>0</v>
      </c>
      <c r="N103" s="271"/>
      <c r="O103" s="272"/>
      <c r="P103" s="273">
        <f t="shared" ref="P103:P121" si="58">L103-N103-O103</f>
        <v>0</v>
      </c>
      <c r="Q103" s="274"/>
    </row>
    <row r="104" spans="2:17" s="265" customFormat="1" ht="15" x14ac:dyDescent="0.25">
      <c r="B104" s="235"/>
      <c r="C104" s="235"/>
      <c r="D104" s="235"/>
      <c r="E104" s="235"/>
      <c r="F104" s="186"/>
      <c r="G104" s="186"/>
      <c r="H104" s="186"/>
      <c r="I104" s="266">
        <f>F104+G104+H104</f>
        <v>0</v>
      </c>
      <c r="J104" s="186"/>
      <c r="K104" s="270">
        <f t="shared" si="55"/>
        <v>0</v>
      </c>
      <c r="L104" s="131">
        <f>I104*K104</f>
        <v>0</v>
      </c>
      <c r="N104" s="271"/>
      <c r="O104" s="272"/>
      <c r="P104" s="273">
        <f t="shared" si="58"/>
        <v>0</v>
      </c>
      <c r="Q104" s="274"/>
    </row>
    <row r="105" spans="2:17" s="265" customFormat="1" ht="15" x14ac:dyDescent="0.25">
      <c r="B105" s="235"/>
      <c r="C105" s="235"/>
      <c r="D105" s="235"/>
      <c r="E105" s="235"/>
      <c r="F105" s="186"/>
      <c r="G105" s="186"/>
      <c r="H105" s="186"/>
      <c r="I105" s="266">
        <f>F105+G105+H105</f>
        <v>0</v>
      </c>
      <c r="J105" s="186"/>
      <c r="K105" s="270">
        <f t="shared" si="55"/>
        <v>0</v>
      </c>
      <c r="L105" s="131">
        <f>I105*K105</f>
        <v>0</v>
      </c>
      <c r="N105" s="271"/>
      <c r="O105" s="272"/>
      <c r="P105" s="273">
        <f t="shared" si="58"/>
        <v>0</v>
      </c>
      <c r="Q105" s="274"/>
    </row>
    <row r="106" spans="2:17" s="265" customFormat="1" ht="15" x14ac:dyDescent="0.25">
      <c r="B106" s="235"/>
      <c r="C106" s="235"/>
      <c r="D106" s="235"/>
      <c r="E106" s="235"/>
      <c r="F106" s="186"/>
      <c r="G106" s="186"/>
      <c r="H106" s="186"/>
      <c r="I106" s="266">
        <f>F106+G106+H106</f>
        <v>0</v>
      </c>
      <c r="J106" s="186"/>
      <c r="K106" s="270">
        <f t="shared" si="55"/>
        <v>0</v>
      </c>
      <c r="L106" s="131">
        <f>I106*K106</f>
        <v>0</v>
      </c>
      <c r="N106" s="271"/>
      <c r="O106" s="272"/>
      <c r="P106" s="273">
        <f t="shared" si="58"/>
        <v>0</v>
      </c>
      <c r="Q106" s="274"/>
    </row>
    <row r="107" spans="2:17" s="265" customFormat="1" ht="15" x14ac:dyDescent="0.25">
      <c r="B107" s="235"/>
      <c r="C107" s="235"/>
      <c r="D107" s="235"/>
      <c r="E107" s="235"/>
      <c r="F107" s="186"/>
      <c r="G107" s="186"/>
      <c r="H107" s="186"/>
      <c r="I107" s="266">
        <f t="shared" ref="I107" si="59">F107+G107+H107</f>
        <v>0</v>
      </c>
      <c r="J107" s="186"/>
      <c r="K107" s="270">
        <f t="shared" si="55"/>
        <v>0</v>
      </c>
      <c r="L107" s="131">
        <f t="shared" ref="L107" si="60">I107*K107</f>
        <v>0</v>
      </c>
      <c r="N107" s="271"/>
      <c r="O107" s="272"/>
      <c r="P107" s="273">
        <f t="shared" si="58"/>
        <v>0</v>
      </c>
      <c r="Q107" s="274"/>
    </row>
    <row r="108" spans="2:17" s="265" customFormat="1" ht="15" x14ac:dyDescent="0.25">
      <c r="B108" s="235"/>
      <c r="C108" s="235"/>
      <c r="D108" s="235"/>
      <c r="E108" s="235"/>
      <c r="F108" s="186"/>
      <c r="G108" s="186"/>
      <c r="H108" s="186"/>
      <c r="I108" s="266">
        <f>F108+G108+H108</f>
        <v>0</v>
      </c>
      <c r="J108" s="186"/>
      <c r="K108" s="270">
        <f t="shared" si="55"/>
        <v>0</v>
      </c>
      <c r="L108" s="131">
        <f>I108*K108</f>
        <v>0</v>
      </c>
      <c r="N108" s="271"/>
      <c r="O108" s="272"/>
      <c r="P108" s="273">
        <f t="shared" si="58"/>
        <v>0</v>
      </c>
      <c r="Q108" s="274"/>
    </row>
    <row r="109" spans="2:17" s="265" customFormat="1" ht="15" x14ac:dyDescent="0.25">
      <c r="B109" s="235"/>
      <c r="C109" s="235"/>
      <c r="D109" s="235"/>
      <c r="E109" s="235"/>
      <c r="F109" s="186"/>
      <c r="G109" s="186"/>
      <c r="H109" s="186"/>
      <c r="I109" s="266">
        <f>F109+G109+H109</f>
        <v>0</v>
      </c>
      <c r="J109" s="186"/>
      <c r="K109" s="270">
        <f t="shared" si="55"/>
        <v>0</v>
      </c>
      <c r="L109" s="131">
        <f>I109*K109</f>
        <v>0</v>
      </c>
      <c r="N109" s="271"/>
      <c r="O109" s="272"/>
      <c r="P109" s="273">
        <f t="shared" si="58"/>
        <v>0</v>
      </c>
      <c r="Q109" s="274"/>
    </row>
    <row r="110" spans="2:17" s="265" customFormat="1" ht="15" x14ac:dyDescent="0.25">
      <c r="B110" s="235"/>
      <c r="C110" s="235"/>
      <c r="D110" s="235"/>
      <c r="E110" s="235"/>
      <c r="F110" s="186"/>
      <c r="G110" s="186"/>
      <c r="H110" s="186"/>
      <c r="I110" s="266">
        <f t="shared" ref="I110:I111" si="61">F110+G110+H110</f>
        <v>0</v>
      </c>
      <c r="J110" s="186"/>
      <c r="K110" s="270">
        <f t="shared" si="55"/>
        <v>0</v>
      </c>
      <c r="L110" s="131">
        <f t="shared" ref="L110:L111" si="62">I110*K110</f>
        <v>0</v>
      </c>
      <c r="N110" s="271"/>
      <c r="O110" s="272"/>
      <c r="P110" s="273">
        <f t="shared" si="58"/>
        <v>0</v>
      </c>
      <c r="Q110" s="274"/>
    </row>
    <row r="111" spans="2:17" s="275" customFormat="1" ht="15" x14ac:dyDescent="0.25">
      <c r="B111" s="267"/>
      <c r="C111" s="267"/>
      <c r="D111" s="267"/>
      <c r="E111" s="267"/>
      <c r="F111" s="240"/>
      <c r="G111" s="240"/>
      <c r="H111" s="240"/>
      <c r="I111" s="266">
        <f t="shared" si="61"/>
        <v>0</v>
      </c>
      <c r="J111" s="240"/>
      <c r="K111" s="270">
        <f t="shared" si="55"/>
        <v>0</v>
      </c>
      <c r="L111" s="131">
        <f t="shared" si="62"/>
        <v>0</v>
      </c>
      <c r="N111" s="271"/>
      <c r="O111" s="272"/>
      <c r="P111" s="273">
        <f t="shared" si="58"/>
        <v>0</v>
      </c>
      <c r="Q111" s="274"/>
    </row>
    <row r="112" spans="2:17" s="265" customFormat="1" ht="15" x14ac:dyDescent="0.25">
      <c r="B112" s="235"/>
      <c r="C112" s="235"/>
      <c r="D112" s="235"/>
      <c r="E112" s="235"/>
      <c r="F112" s="186"/>
      <c r="G112" s="186"/>
      <c r="H112" s="186"/>
      <c r="I112" s="266">
        <f>F112+G112+H112</f>
        <v>0</v>
      </c>
      <c r="J112" s="186"/>
      <c r="K112" s="270">
        <f t="shared" si="55"/>
        <v>0</v>
      </c>
      <c r="L112" s="131">
        <f>I112*K112</f>
        <v>0</v>
      </c>
      <c r="N112" s="271"/>
      <c r="O112" s="272"/>
      <c r="P112" s="273">
        <f t="shared" si="58"/>
        <v>0</v>
      </c>
      <c r="Q112" s="274"/>
    </row>
    <row r="113" spans="2:17" s="265" customFormat="1" ht="15" x14ac:dyDescent="0.25">
      <c r="B113" s="235"/>
      <c r="C113" s="235"/>
      <c r="D113" s="235"/>
      <c r="E113" s="235"/>
      <c r="F113" s="186"/>
      <c r="G113" s="186"/>
      <c r="H113" s="186"/>
      <c r="I113" s="266">
        <f t="shared" ref="I113" si="63">F113+G113+H113</f>
        <v>0</v>
      </c>
      <c r="J113" s="186"/>
      <c r="K113" s="270">
        <f t="shared" si="55"/>
        <v>0</v>
      </c>
      <c r="L113" s="131">
        <f t="shared" ref="L113" si="64">I113*K113</f>
        <v>0</v>
      </c>
      <c r="N113" s="271"/>
      <c r="O113" s="272"/>
      <c r="P113" s="273">
        <f t="shared" si="58"/>
        <v>0</v>
      </c>
      <c r="Q113" s="274"/>
    </row>
    <row r="114" spans="2:17" s="265" customFormat="1" ht="15" x14ac:dyDescent="0.25">
      <c r="B114" s="235"/>
      <c r="C114" s="235"/>
      <c r="D114" s="235"/>
      <c r="E114" s="235"/>
      <c r="F114" s="186"/>
      <c r="G114" s="186"/>
      <c r="H114" s="186"/>
      <c r="I114" s="266">
        <f>F114+G114+H114</f>
        <v>0</v>
      </c>
      <c r="J114" s="186"/>
      <c r="K114" s="270">
        <f t="shared" si="55"/>
        <v>0</v>
      </c>
      <c r="L114" s="131">
        <f>I114*K114</f>
        <v>0</v>
      </c>
      <c r="N114" s="271"/>
      <c r="O114" s="272"/>
      <c r="P114" s="273">
        <f t="shared" si="58"/>
        <v>0</v>
      </c>
      <c r="Q114" s="274"/>
    </row>
    <row r="115" spans="2:17" s="265" customFormat="1" ht="15" x14ac:dyDescent="0.25">
      <c r="B115" s="235"/>
      <c r="C115" s="235"/>
      <c r="D115" s="235"/>
      <c r="E115" s="235"/>
      <c r="F115" s="186"/>
      <c r="G115" s="186"/>
      <c r="H115" s="186"/>
      <c r="I115" s="266">
        <f>F115+G115+H115</f>
        <v>0</v>
      </c>
      <c r="J115" s="186"/>
      <c r="K115" s="270">
        <f t="shared" si="55"/>
        <v>0</v>
      </c>
      <c r="L115" s="131">
        <f>I115*K115</f>
        <v>0</v>
      </c>
      <c r="N115" s="271"/>
      <c r="O115" s="272"/>
      <c r="P115" s="273">
        <f t="shared" si="58"/>
        <v>0</v>
      </c>
      <c r="Q115" s="274"/>
    </row>
    <row r="116" spans="2:17" s="265" customFormat="1" ht="15" x14ac:dyDescent="0.25">
      <c r="B116" s="235"/>
      <c r="C116" s="235"/>
      <c r="D116" s="235"/>
      <c r="E116" s="235"/>
      <c r="F116" s="186"/>
      <c r="G116" s="186"/>
      <c r="H116" s="186"/>
      <c r="I116" s="266">
        <f>F116+G116+H116</f>
        <v>0</v>
      </c>
      <c r="J116" s="186"/>
      <c r="K116" s="270">
        <f t="shared" si="55"/>
        <v>0</v>
      </c>
      <c r="L116" s="131">
        <f>I116*K116</f>
        <v>0</v>
      </c>
      <c r="N116" s="271"/>
      <c r="O116" s="272"/>
      <c r="P116" s="273">
        <f t="shared" si="58"/>
        <v>0</v>
      </c>
      <c r="Q116" s="274"/>
    </row>
    <row r="117" spans="2:17" s="265" customFormat="1" ht="15" x14ac:dyDescent="0.25">
      <c r="B117" s="235"/>
      <c r="C117" s="235"/>
      <c r="D117" s="235"/>
      <c r="E117" s="235"/>
      <c r="F117" s="186"/>
      <c r="G117" s="186"/>
      <c r="H117" s="186"/>
      <c r="I117" s="266">
        <f t="shared" ref="I117" si="65">F117+G117+H117</f>
        <v>0</v>
      </c>
      <c r="J117" s="186"/>
      <c r="K117" s="270">
        <f t="shared" si="55"/>
        <v>0</v>
      </c>
      <c r="L117" s="131">
        <f t="shared" ref="L117" si="66">I117*K117</f>
        <v>0</v>
      </c>
      <c r="N117" s="271"/>
      <c r="O117" s="272"/>
      <c r="P117" s="273">
        <f t="shared" si="58"/>
        <v>0</v>
      </c>
      <c r="Q117" s="274"/>
    </row>
    <row r="118" spans="2:17" s="265" customFormat="1" ht="15" x14ac:dyDescent="0.25">
      <c r="B118" s="235"/>
      <c r="C118" s="235"/>
      <c r="D118" s="235"/>
      <c r="E118" s="235"/>
      <c r="F118" s="186"/>
      <c r="G118" s="186"/>
      <c r="H118" s="186"/>
      <c r="I118" s="266">
        <f>F118+G118+H118</f>
        <v>0</v>
      </c>
      <c r="J118" s="186"/>
      <c r="K118" s="270">
        <f t="shared" si="55"/>
        <v>0</v>
      </c>
      <c r="L118" s="131">
        <f>I118*K118</f>
        <v>0</v>
      </c>
      <c r="N118" s="271"/>
      <c r="O118" s="272"/>
      <c r="P118" s="273">
        <f t="shared" si="58"/>
        <v>0</v>
      </c>
      <c r="Q118" s="274"/>
    </row>
    <row r="119" spans="2:17" s="265" customFormat="1" ht="15" x14ac:dyDescent="0.25">
      <c r="B119" s="235"/>
      <c r="C119" s="235"/>
      <c r="D119" s="235"/>
      <c r="E119" s="235"/>
      <c r="F119" s="186"/>
      <c r="G119" s="186"/>
      <c r="H119" s="186"/>
      <c r="I119" s="266">
        <f>F119+G119+H119</f>
        <v>0</v>
      </c>
      <c r="J119" s="186"/>
      <c r="K119" s="270">
        <f>IF(J119&gt;7999,1500,IF(J119&gt;3999,820,IF(J119&gt;2999,530,IF(J119&gt;1999,360,IF(J119&gt;499,275,IF(J119&gt;99,180,IF(J119&gt;9,20,0)))))))</f>
        <v>0</v>
      </c>
      <c r="L119" s="131">
        <f>I119*K119</f>
        <v>0</v>
      </c>
      <c r="N119" s="271"/>
      <c r="O119" s="272"/>
      <c r="P119" s="273">
        <f t="shared" si="58"/>
        <v>0</v>
      </c>
      <c r="Q119" s="274"/>
    </row>
    <row r="120" spans="2:17" s="265" customFormat="1" ht="15" x14ac:dyDescent="0.25">
      <c r="B120" s="235"/>
      <c r="C120" s="235"/>
      <c r="D120" s="235"/>
      <c r="E120" s="235"/>
      <c r="F120" s="186"/>
      <c r="G120" s="186"/>
      <c r="H120" s="186"/>
      <c r="I120" s="266">
        <f t="shared" ref="I120:I121" si="67">F120+G120+H120</f>
        <v>0</v>
      </c>
      <c r="J120" s="186"/>
      <c r="K120" s="270">
        <f>IF(J120&gt;7999,1500,IF(J120&gt;3999,820,IF(J120&gt;2999,530,IF(J120&gt;1999,360,IF(J120&gt;499,275,IF(J120&gt;99,180,IF(J120&gt;9,20,0)))))))</f>
        <v>0</v>
      </c>
      <c r="L120" s="131">
        <f t="shared" ref="L120:L121" si="68">I120*K120</f>
        <v>0</v>
      </c>
      <c r="N120" s="271"/>
      <c r="O120" s="272"/>
      <c r="P120" s="273">
        <f t="shared" si="58"/>
        <v>0</v>
      </c>
      <c r="Q120" s="274"/>
    </row>
    <row r="121" spans="2:17" s="275" customFormat="1" ht="15.75" thickBot="1" x14ac:dyDescent="0.3">
      <c r="B121" s="267"/>
      <c r="C121" s="267"/>
      <c r="D121" s="267"/>
      <c r="E121" s="267"/>
      <c r="F121" s="240"/>
      <c r="G121" s="240"/>
      <c r="H121" s="240"/>
      <c r="I121" s="266">
        <f t="shared" si="67"/>
        <v>0</v>
      </c>
      <c r="J121" s="240"/>
      <c r="K121" s="270">
        <f>IF(J121&gt;7999,1500,IF(J121&gt;3999,820,IF(J121&gt;2999,530,IF(J121&gt;1999,360,IF(J121&gt;499,275,IF(J121&gt;99,180,IF(J121&gt;9,20,0)))))))</f>
        <v>0</v>
      </c>
      <c r="L121" s="131">
        <f t="shared" si="68"/>
        <v>0</v>
      </c>
      <c r="N121" s="276"/>
      <c r="O121" s="277"/>
      <c r="P121" s="273">
        <f t="shared" si="58"/>
        <v>0</v>
      </c>
      <c r="Q121" s="281"/>
    </row>
    <row r="122" spans="2:17" s="265" customFormat="1" ht="15" customHeight="1" x14ac:dyDescent="0.25">
      <c r="B122" s="393" t="s">
        <v>139</v>
      </c>
      <c r="C122" s="394"/>
      <c r="D122" s="394"/>
      <c r="E122" s="395"/>
      <c r="F122" s="264">
        <f>SUM(F123:F142)</f>
        <v>0</v>
      </c>
      <c r="G122" s="264">
        <f>SUM(G123:G142)</f>
        <v>0</v>
      </c>
      <c r="H122" s="264">
        <f>SUM(H123:H142)</f>
        <v>0</v>
      </c>
      <c r="I122" s="264">
        <f>SUM(F122:H122)</f>
        <v>0</v>
      </c>
      <c r="J122" s="396"/>
      <c r="K122" s="397"/>
      <c r="L122" s="133">
        <f>SUM(L123:L142)</f>
        <v>0</v>
      </c>
      <c r="N122" s="278">
        <f>SUM(N123:N142)</f>
        <v>0</v>
      </c>
      <c r="O122" s="278">
        <f>SUM(O123:O142)</f>
        <v>0</v>
      </c>
      <c r="P122" s="279">
        <f>SUM(P123:P142)</f>
        <v>0</v>
      </c>
      <c r="Q122" s="269"/>
    </row>
    <row r="123" spans="2:17" s="265" customFormat="1" ht="15" x14ac:dyDescent="0.25">
      <c r="B123" s="235"/>
      <c r="C123" s="235"/>
      <c r="D123" s="235"/>
      <c r="E123" s="235"/>
      <c r="F123" s="186"/>
      <c r="G123" s="186"/>
      <c r="H123" s="186"/>
      <c r="I123" s="266">
        <f>F123+G123+H123</f>
        <v>0</v>
      </c>
      <c r="J123" s="186"/>
      <c r="K123" s="270">
        <f t="shared" ref="K123:K142" si="69">IF(J123&gt;7999,1500,IF(J123&gt;3999,820,IF(J123&gt;2999,530,IF(J123&gt;1999,360,IF(J123&gt;499,275,IF(J123&gt;99,180,IF(J123&gt;9,20,0)))))))</f>
        <v>0</v>
      </c>
      <c r="L123" s="131">
        <f>I123*K123</f>
        <v>0</v>
      </c>
      <c r="N123" s="271"/>
      <c r="O123" s="272"/>
      <c r="P123" s="273">
        <f>L123-N123-O123</f>
        <v>0</v>
      </c>
      <c r="Q123" s="274"/>
    </row>
    <row r="124" spans="2:17" s="265" customFormat="1" ht="15" x14ac:dyDescent="0.25">
      <c r="B124" s="235"/>
      <c r="C124" s="235"/>
      <c r="D124" s="235"/>
      <c r="E124" s="235"/>
      <c r="F124" s="186"/>
      <c r="G124" s="186"/>
      <c r="H124" s="186"/>
      <c r="I124" s="266">
        <f t="shared" ref="I124" si="70">F124+G124+H124</f>
        <v>0</v>
      </c>
      <c r="J124" s="186"/>
      <c r="K124" s="270">
        <f t="shared" si="69"/>
        <v>0</v>
      </c>
      <c r="L124" s="131">
        <f t="shared" ref="L124" si="71">I124*K124</f>
        <v>0</v>
      </c>
      <c r="N124" s="271"/>
      <c r="O124" s="272"/>
      <c r="P124" s="273">
        <f t="shared" ref="P124:P142" si="72">L124-N124-O124</f>
        <v>0</v>
      </c>
      <c r="Q124" s="274"/>
    </row>
    <row r="125" spans="2:17" s="265" customFormat="1" ht="15" x14ac:dyDescent="0.25">
      <c r="B125" s="235"/>
      <c r="C125" s="235"/>
      <c r="D125" s="235"/>
      <c r="E125" s="235"/>
      <c r="F125" s="186"/>
      <c r="G125" s="186"/>
      <c r="H125" s="186"/>
      <c r="I125" s="266">
        <f>F125+G125+H125</f>
        <v>0</v>
      </c>
      <c r="J125" s="186"/>
      <c r="K125" s="270">
        <f t="shared" si="69"/>
        <v>0</v>
      </c>
      <c r="L125" s="131">
        <f>I125*K125</f>
        <v>0</v>
      </c>
      <c r="N125" s="271"/>
      <c r="O125" s="272"/>
      <c r="P125" s="273">
        <f t="shared" si="72"/>
        <v>0</v>
      </c>
      <c r="Q125" s="274"/>
    </row>
    <row r="126" spans="2:17" s="265" customFormat="1" ht="15" x14ac:dyDescent="0.25">
      <c r="B126" s="235"/>
      <c r="C126" s="235"/>
      <c r="D126" s="235"/>
      <c r="E126" s="235"/>
      <c r="F126" s="186"/>
      <c r="G126" s="186"/>
      <c r="H126" s="186"/>
      <c r="I126" s="266">
        <f>F126+G126+H126</f>
        <v>0</v>
      </c>
      <c r="J126" s="186"/>
      <c r="K126" s="270">
        <f t="shared" si="69"/>
        <v>0</v>
      </c>
      <c r="L126" s="131">
        <f>I126*K126</f>
        <v>0</v>
      </c>
      <c r="N126" s="271"/>
      <c r="O126" s="272"/>
      <c r="P126" s="273">
        <f t="shared" si="72"/>
        <v>0</v>
      </c>
      <c r="Q126" s="274"/>
    </row>
    <row r="127" spans="2:17" s="265" customFormat="1" ht="15" x14ac:dyDescent="0.25">
      <c r="B127" s="235"/>
      <c r="C127" s="235"/>
      <c r="D127" s="235"/>
      <c r="E127" s="235"/>
      <c r="F127" s="186"/>
      <c r="G127" s="186"/>
      <c r="H127" s="186"/>
      <c r="I127" s="266">
        <f>F127+G127+H127</f>
        <v>0</v>
      </c>
      <c r="J127" s="186"/>
      <c r="K127" s="270">
        <f t="shared" si="69"/>
        <v>0</v>
      </c>
      <c r="L127" s="131">
        <f>I127*K127</f>
        <v>0</v>
      </c>
      <c r="N127" s="271"/>
      <c r="O127" s="272"/>
      <c r="P127" s="273">
        <f t="shared" si="72"/>
        <v>0</v>
      </c>
      <c r="Q127" s="274"/>
    </row>
    <row r="128" spans="2:17" s="265" customFormat="1" ht="15" x14ac:dyDescent="0.25">
      <c r="B128" s="235"/>
      <c r="C128" s="235"/>
      <c r="D128" s="235"/>
      <c r="E128" s="235"/>
      <c r="F128" s="186"/>
      <c r="G128" s="186"/>
      <c r="H128" s="186"/>
      <c r="I128" s="266">
        <f t="shared" ref="I128" si="73">F128+G128+H128</f>
        <v>0</v>
      </c>
      <c r="J128" s="186"/>
      <c r="K128" s="270">
        <f t="shared" si="69"/>
        <v>0</v>
      </c>
      <c r="L128" s="131">
        <f t="shared" ref="L128" si="74">I128*K128</f>
        <v>0</v>
      </c>
      <c r="N128" s="271"/>
      <c r="O128" s="272"/>
      <c r="P128" s="273">
        <f t="shared" si="72"/>
        <v>0</v>
      </c>
      <c r="Q128" s="274"/>
    </row>
    <row r="129" spans="2:17" s="265" customFormat="1" ht="15" x14ac:dyDescent="0.25">
      <c r="B129" s="235"/>
      <c r="C129" s="235"/>
      <c r="D129" s="235"/>
      <c r="E129" s="235"/>
      <c r="F129" s="186"/>
      <c r="G129" s="186"/>
      <c r="H129" s="186"/>
      <c r="I129" s="266">
        <f>F129+G129+H129</f>
        <v>0</v>
      </c>
      <c r="J129" s="186"/>
      <c r="K129" s="270">
        <f t="shared" si="69"/>
        <v>0</v>
      </c>
      <c r="L129" s="131">
        <f>I129*K129</f>
        <v>0</v>
      </c>
      <c r="N129" s="271"/>
      <c r="O129" s="272"/>
      <c r="P129" s="273">
        <f t="shared" si="72"/>
        <v>0</v>
      </c>
      <c r="Q129" s="274"/>
    </row>
    <row r="130" spans="2:17" s="265" customFormat="1" ht="15" x14ac:dyDescent="0.25">
      <c r="B130" s="235"/>
      <c r="C130" s="235"/>
      <c r="D130" s="235"/>
      <c r="E130" s="235"/>
      <c r="F130" s="186"/>
      <c r="G130" s="186"/>
      <c r="H130" s="186"/>
      <c r="I130" s="266">
        <f>F130+G130+H130</f>
        <v>0</v>
      </c>
      <c r="J130" s="186"/>
      <c r="K130" s="270">
        <f t="shared" si="69"/>
        <v>0</v>
      </c>
      <c r="L130" s="131">
        <f>I130*K130</f>
        <v>0</v>
      </c>
      <c r="N130" s="271"/>
      <c r="O130" s="272"/>
      <c r="P130" s="273">
        <f t="shared" si="72"/>
        <v>0</v>
      </c>
      <c r="Q130" s="274"/>
    </row>
    <row r="131" spans="2:17" s="265" customFormat="1" ht="15" x14ac:dyDescent="0.25">
      <c r="B131" s="235"/>
      <c r="C131" s="235"/>
      <c r="D131" s="235"/>
      <c r="E131" s="235"/>
      <c r="F131" s="186"/>
      <c r="G131" s="186"/>
      <c r="H131" s="186"/>
      <c r="I131" s="266">
        <f t="shared" ref="I131:I132" si="75">F131+G131+H131</f>
        <v>0</v>
      </c>
      <c r="J131" s="186"/>
      <c r="K131" s="270">
        <f t="shared" si="69"/>
        <v>0</v>
      </c>
      <c r="L131" s="131">
        <f t="shared" ref="L131:L132" si="76">I131*K131</f>
        <v>0</v>
      </c>
      <c r="N131" s="271"/>
      <c r="O131" s="272"/>
      <c r="P131" s="273">
        <f t="shared" si="72"/>
        <v>0</v>
      </c>
      <c r="Q131" s="274"/>
    </row>
    <row r="132" spans="2:17" s="275" customFormat="1" ht="15" x14ac:dyDescent="0.25">
      <c r="B132" s="267"/>
      <c r="C132" s="267"/>
      <c r="D132" s="267"/>
      <c r="E132" s="267"/>
      <c r="F132" s="240"/>
      <c r="G132" s="240"/>
      <c r="H132" s="240"/>
      <c r="I132" s="266">
        <f t="shared" si="75"/>
        <v>0</v>
      </c>
      <c r="J132" s="240"/>
      <c r="K132" s="270">
        <f t="shared" si="69"/>
        <v>0</v>
      </c>
      <c r="L132" s="131">
        <f t="shared" si="76"/>
        <v>0</v>
      </c>
      <c r="N132" s="271"/>
      <c r="O132" s="272"/>
      <c r="P132" s="273">
        <f t="shared" si="72"/>
        <v>0</v>
      </c>
      <c r="Q132" s="274"/>
    </row>
    <row r="133" spans="2:17" s="265" customFormat="1" ht="15" x14ac:dyDescent="0.25">
      <c r="B133" s="235"/>
      <c r="C133" s="235"/>
      <c r="D133" s="235"/>
      <c r="E133" s="235"/>
      <c r="F133" s="186"/>
      <c r="G133" s="186"/>
      <c r="H133" s="186"/>
      <c r="I133" s="266">
        <f>F133+G133+H133</f>
        <v>0</v>
      </c>
      <c r="J133" s="186"/>
      <c r="K133" s="270">
        <f t="shared" si="69"/>
        <v>0</v>
      </c>
      <c r="L133" s="131">
        <f>I133*K133</f>
        <v>0</v>
      </c>
      <c r="N133" s="271"/>
      <c r="O133" s="272"/>
      <c r="P133" s="273">
        <f t="shared" si="72"/>
        <v>0</v>
      </c>
      <c r="Q133" s="274"/>
    </row>
    <row r="134" spans="2:17" s="265" customFormat="1" ht="15" x14ac:dyDescent="0.25">
      <c r="B134" s="235"/>
      <c r="C134" s="235"/>
      <c r="D134" s="235"/>
      <c r="E134" s="235"/>
      <c r="F134" s="186"/>
      <c r="G134" s="186"/>
      <c r="H134" s="186"/>
      <c r="I134" s="266">
        <f t="shared" ref="I134" si="77">F134+G134+H134</f>
        <v>0</v>
      </c>
      <c r="J134" s="186"/>
      <c r="K134" s="270">
        <f t="shared" si="69"/>
        <v>0</v>
      </c>
      <c r="L134" s="131">
        <f t="shared" ref="L134" si="78">I134*K134</f>
        <v>0</v>
      </c>
      <c r="N134" s="271"/>
      <c r="O134" s="272"/>
      <c r="P134" s="273">
        <f t="shared" si="72"/>
        <v>0</v>
      </c>
      <c r="Q134" s="274"/>
    </row>
    <row r="135" spans="2:17" s="265" customFormat="1" ht="15" x14ac:dyDescent="0.25">
      <c r="B135" s="235"/>
      <c r="C135" s="235"/>
      <c r="D135" s="235"/>
      <c r="E135" s="235"/>
      <c r="F135" s="186"/>
      <c r="G135" s="186"/>
      <c r="H135" s="186"/>
      <c r="I135" s="266">
        <f>F135+G135+H135</f>
        <v>0</v>
      </c>
      <c r="J135" s="186"/>
      <c r="K135" s="270">
        <f t="shared" si="69"/>
        <v>0</v>
      </c>
      <c r="L135" s="131">
        <f>I135*K135</f>
        <v>0</v>
      </c>
      <c r="N135" s="271"/>
      <c r="O135" s="272"/>
      <c r="P135" s="273">
        <f t="shared" si="72"/>
        <v>0</v>
      </c>
      <c r="Q135" s="274"/>
    </row>
    <row r="136" spans="2:17" s="265" customFormat="1" ht="15" x14ac:dyDescent="0.25">
      <c r="B136" s="235"/>
      <c r="C136" s="235"/>
      <c r="D136" s="235"/>
      <c r="E136" s="235"/>
      <c r="F136" s="186"/>
      <c r="G136" s="186"/>
      <c r="H136" s="186"/>
      <c r="I136" s="266">
        <f>F136+G136+H136</f>
        <v>0</v>
      </c>
      <c r="J136" s="186"/>
      <c r="K136" s="270">
        <f t="shared" si="69"/>
        <v>0</v>
      </c>
      <c r="L136" s="131">
        <f>I136*K136</f>
        <v>0</v>
      </c>
      <c r="N136" s="271"/>
      <c r="O136" s="272"/>
      <c r="P136" s="273">
        <f t="shared" si="72"/>
        <v>0</v>
      </c>
      <c r="Q136" s="274"/>
    </row>
    <row r="137" spans="2:17" s="265" customFormat="1" ht="15" x14ac:dyDescent="0.25">
      <c r="B137" s="235"/>
      <c r="C137" s="235"/>
      <c r="D137" s="235"/>
      <c r="E137" s="235"/>
      <c r="F137" s="186"/>
      <c r="G137" s="186"/>
      <c r="H137" s="186"/>
      <c r="I137" s="266">
        <f>F137+G137+H137</f>
        <v>0</v>
      </c>
      <c r="J137" s="186"/>
      <c r="K137" s="270">
        <f t="shared" si="69"/>
        <v>0</v>
      </c>
      <c r="L137" s="131">
        <f>I137*K137</f>
        <v>0</v>
      </c>
      <c r="N137" s="271"/>
      <c r="O137" s="272"/>
      <c r="P137" s="273">
        <f t="shared" si="72"/>
        <v>0</v>
      </c>
      <c r="Q137" s="274"/>
    </row>
    <row r="138" spans="2:17" s="265" customFormat="1" ht="15" x14ac:dyDescent="0.25">
      <c r="B138" s="235"/>
      <c r="C138" s="235"/>
      <c r="D138" s="235"/>
      <c r="E138" s="235"/>
      <c r="F138" s="186"/>
      <c r="G138" s="186"/>
      <c r="H138" s="186"/>
      <c r="I138" s="266">
        <f t="shared" ref="I138" si="79">F138+G138+H138</f>
        <v>0</v>
      </c>
      <c r="J138" s="186"/>
      <c r="K138" s="270">
        <f t="shared" si="69"/>
        <v>0</v>
      </c>
      <c r="L138" s="131">
        <f t="shared" ref="L138" si="80">I138*K138</f>
        <v>0</v>
      </c>
      <c r="N138" s="271"/>
      <c r="O138" s="272"/>
      <c r="P138" s="273">
        <f t="shared" si="72"/>
        <v>0</v>
      </c>
      <c r="Q138" s="274"/>
    </row>
    <row r="139" spans="2:17" s="265" customFormat="1" ht="15" x14ac:dyDescent="0.25">
      <c r="B139" s="235"/>
      <c r="C139" s="235"/>
      <c r="D139" s="235"/>
      <c r="E139" s="235"/>
      <c r="F139" s="186"/>
      <c r="G139" s="186"/>
      <c r="H139" s="186"/>
      <c r="I139" s="266">
        <f>F139+G139+H139</f>
        <v>0</v>
      </c>
      <c r="J139" s="186"/>
      <c r="K139" s="270">
        <f t="shared" si="69"/>
        <v>0</v>
      </c>
      <c r="L139" s="131">
        <f>I139*K139</f>
        <v>0</v>
      </c>
      <c r="N139" s="271"/>
      <c r="O139" s="272"/>
      <c r="P139" s="273">
        <f t="shared" si="72"/>
        <v>0</v>
      </c>
      <c r="Q139" s="274"/>
    </row>
    <row r="140" spans="2:17" s="265" customFormat="1" ht="15" x14ac:dyDescent="0.25">
      <c r="B140" s="235"/>
      <c r="C140" s="235"/>
      <c r="D140" s="235"/>
      <c r="E140" s="235"/>
      <c r="F140" s="186"/>
      <c r="G140" s="186"/>
      <c r="H140" s="186"/>
      <c r="I140" s="266">
        <f>F140+G140+H140</f>
        <v>0</v>
      </c>
      <c r="J140" s="186"/>
      <c r="K140" s="270">
        <f t="shared" si="69"/>
        <v>0</v>
      </c>
      <c r="L140" s="131">
        <f>I140*K140</f>
        <v>0</v>
      </c>
      <c r="N140" s="271"/>
      <c r="O140" s="272"/>
      <c r="P140" s="273">
        <f t="shared" si="72"/>
        <v>0</v>
      </c>
      <c r="Q140" s="274"/>
    </row>
    <row r="141" spans="2:17" s="265" customFormat="1" ht="15" x14ac:dyDescent="0.25">
      <c r="B141" s="235"/>
      <c r="C141" s="235"/>
      <c r="D141" s="235"/>
      <c r="E141" s="235"/>
      <c r="F141" s="186"/>
      <c r="G141" s="186"/>
      <c r="H141" s="186"/>
      <c r="I141" s="266">
        <f t="shared" ref="I141:I142" si="81">F141+G141+H141</f>
        <v>0</v>
      </c>
      <c r="J141" s="186"/>
      <c r="K141" s="270">
        <f t="shared" si="69"/>
        <v>0</v>
      </c>
      <c r="L141" s="131">
        <f t="shared" ref="L141:L142" si="82">I141*K141</f>
        <v>0</v>
      </c>
      <c r="N141" s="271"/>
      <c r="O141" s="272"/>
      <c r="P141" s="273">
        <f t="shared" si="72"/>
        <v>0</v>
      </c>
      <c r="Q141" s="274"/>
    </row>
    <row r="142" spans="2:17" s="275" customFormat="1" ht="15" x14ac:dyDescent="0.25">
      <c r="B142" s="267"/>
      <c r="C142" s="267"/>
      <c r="D142" s="267"/>
      <c r="E142" s="267"/>
      <c r="F142" s="240"/>
      <c r="G142" s="240"/>
      <c r="H142" s="240"/>
      <c r="I142" s="266">
        <f t="shared" si="81"/>
        <v>0</v>
      </c>
      <c r="J142" s="240"/>
      <c r="K142" s="270">
        <f t="shared" si="69"/>
        <v>0</v>
      </c>
      <c r="L142" s="131">
        <f t="shared" si="82"/>
        <v>0</v>
      </c>
      <c r="N142" s="271"/>
      <c r="O142" s="272"/>
      <c r="P142" s="273">
        <f t="shared" si="72"/>
        <v>0</v>
      </c>
      <c r="Q142" s="274"/>
    </row>
    <row r="143" spans="2:17" s="265" customFormat="1" ht="15" x14ac:dyDescent="0.25">
      <c r="B143" s="393" t="s">
        <v>140</v>
      </c>
      <c r="C143" s="394"/>
      <c r="D143" s="394"/>
      <c r="E143" s="395"/>
      <c r="F143" s="264">
        <f>SUM(F144:F163)</f>
        <v>0</v>
      </c>
      <c r="G143" s="264">
        <f>SUM(G144:G163)</f>
        <v>0</v>
      </c>
      <c r="H143" s="264">
        <f>SUM(H144:H163)</f>
        <v>0</v>
      </c>
      <c r="I143" s="264">
        <f>SUM(F143:H143)</f>
        <v>0</v>
      </c>
      <c r="J143" s="396"/>
      <c r="K143" s="397"/>
      <c r="L143" s="133">
        <f>SUM(L144:L163)</f>
        <v>0</v>
      </c>
      <c r="N143" s="278">
        <f>SUM(N144:N163)</f>
        <v>0</v>
      </c>
      <c r="O143" s="278">
        <f>SUM(O144:O163)</f>
        <v>0</v>
      </c>
      <c r="P143" s="279">
        <f>SUM(P144:P163)</f>
        <v>0</v>
      </c>
      <c r="Q143" s="280"/>
    </row>
    <row r="144" spans="2:17" s="265" customFormat="1" ht="15" x14ac:dyDescent="0.25">
      <c r="B144" s="235"/>
      <c r="C144" s="235"/>
      <c r="D144" s="235"/>
      <c r="E144" s="235"/>
      <c r="F144" s="186"/>
      <c r="G144" s="186"/>
      <c r="H144" s="186"/>
      <c r="I144" s="266">
        <f>F144+G144+H144</f>
        <v>0</v>
      </c>
      <c r="J144" s="186"/>
      <c r="K144" s="270">
        <f t="shared" ref="K144:K181" si="83">IF(J144&gt;7999,1500,IF(J144&gt;3999,820,IF(J144&gt;2999,530,IF(J144&gt;1999,360,IF(J144&gt;499,275,IF(J144&gt;99,180,IF(J144&gt;9,20,0)))))))</f>
        <v>0</v>
      </c>
      <c r="L144" s="131">
        <f>I144*K144</f>
        <v>0</v>
      </c>
      <c r="N144" s="271"/>
      <c r="O144" s="272"/>
      <c r="P144" s="273">
        <f>L144-N144-O144</f>
        <v>0</v>
      </c>
      <c r="Q144" s="274"/>
    </row>
    <row r="145" spans="2:17" s="265" customFormat="1" ht="15" x14ac:dyDescent="0.25">
      <c r="B145" s="235"/>
      <c r="C145" s="235"/>
      <c r="D145" s="235"/>
      <c r="E145" s="235"/>
      <c r="F145" s="186"/>
      <c r="G145" s="186"/>
      <c r="H145" s="186"/>
      <c r="I145" s="266">
        <f t="shared" ref="I145" si="84">F145+G145+H145</f>
        <v>0</v>
      </c>
      <c r="J145" s="186"/>
      <c r="K145" s="270">
        <f t="shared" si="83"/>
        <v>0</v>
      </c>
      <c r="L145" s="131">
        <f t="shared" ref="L145" si="85">I145*K145</f>
        <v>0</v>
      </c>
      <c r="N145" s="271"/>
      <c r="O145" s="272"/>
      <c r="P145" s="273">
        <f t="shared" ref="P145:P163" si="86">L145-N145-O145</f>
        <v>0</v>
      </c>
      <c r="Q145" s="274"/>
    </row>
    <row r="146" spans="2:17" s="265" customFormat="1" ht="15" x14ac:dyDescent="0.25">
      <c r="B146" s="235"/>
      <c r="C146" s="235"/>
      <c r="D146" s="235"/>
      <c r="E146" s="235"/>
      <c r="F146" s="186"/>
      <c r="G146" s="186"/>
      <c r="H146" s="186"/>
      <c r="I146" s="266">
        <f>F146+G146+H146</f>
        <v>0</v>
      </c>
      <c r="J146" s="186"/>
      <c r="K146" s="270">
        <f t="shared" si="83"/>
        <v>0</v>
      </c>
      <c r="L146" s="131">
        <f>I146*K146</f>
        <v>0</v>
      </c>
      <c r="N146" s="271"/>
      <c r="O146" s="272"/>
      <c r="P146" s="273">
        <f t="shared" si="86"/>
        <v>0</v>
      </c>
      <c r="Q146" s="274"/>
    </row>
    <row r="147" spans="2:17" s="265" customFormat="1" ht="15" x14ac:dyDescent="0.25">
      <c r="B147" s="235"/>
      <c r="C147" s="235"/>
      <c r="D147" s="235"/>
      <c r="E147" s="235"/>
      <c r="F147" s="186"/>
      <c r="G147" s="186"/>
      <c r="H147" s="186"/>
      <c r="I147" s="266">
        <f>F147+G147+H147</f>
        <v>0</v>
      </c>
      <c r="J147" s="186"/>
      <c r="K147" s="270">
        <f t="shared" si="83"/>
        <v>0</v>
      </c>
      <c r="L147" s="131">
        <f>I147*K147</f>
        <v>0</v>
      </c>
      <c r="N147" s="271"/>
      <c r="O147" s="272"/>
      <c r="P147" s="273">
        <f t="shared" si="86"/>
        <v>0</v>
      </c>
      <c r="Q147" s="274"/>
    </row>
    <row r="148" spans="2:17" s="265" customFormat="1" ht="15" x14ac:dyDescent="0.25">
      <c r="B148" s="235"/>
      <c r="C148" s="235"/>
      <c r="D148" s="235"/>
      <c r="E148" s="235"/>
      <c r="F148" s="186"/>
      <c r="G148" s="186"/>
      <c r="H148" s="186"/>
      <c r="I148" s="266">
        <f>F148+G148+H148</f>
        <v>0</v>
      </c>
      <c r="J148" s="186"/>
      <c r="K148" s="270">
        <f t="shared" si="83"/>
        <v>0</v>
      </c>
      <c r="L148" s="131">
        <f>I148*K148</f>
        <v>0</v>
      </c>
      <c r="N148" s="271"/>
      <c r="O148" s="272"/>
      <c r="P148" s="273">
        <f t="shared" si="86"/>
        <v>0</v>
      </c>
      <c r="Q148" s="274"/>
    </row>
    <row r="149" spans="2:17" s="265" customFormat="1" ht="15" x14ac:dyDescent="0.25">
      <c r="B149" s="235"/>
      <c r="C149" s="235"/>
      <c r="D149" s="235"/>
      <c r="E149" s="235"/>
      <c r="F149" s="186"/>
      <c r="G149" s="186"/>
      <c r="H149" s="186"/>
      <c r="I149" s="266">
        <f t="shared" ref="I149" si="87">F149+G149+H149</f>
        <v>0</v>
      </c>
      <c r="J149" s="186"/>
      <c r="K149" s="270">
        <f t="shared" si="83"/>
        <v>0</v>
      </c>
      <c r="L149" s="131">
        <f t="shared" ref="L149" si="88">I149*K149</f>
        <v>0</v>
      </c>
      <c r="N149" s="271"/>
      <c r="O149" s="272"/>
      <c r="P149" s="273">
        <f t="shared" si="86"/>
        <v>0</v>
      </c>
      <c r="Q149" s="274"/>
    </row>
    <row r="150" spans="2:17" s="265" customFormat="1" ht="15" x14ac:dyDescent="0.25">
      <c r="B150" s="235"/>
      <c r="C150" s="235"/>
      <c r="D150" s="235"/>
      <c r="E150" s="235"/>
      <c r="F150" s="186"/>
      <c r="G150" s="186"/>
      <c r="H150" s="186"/>
      <c r="I150" s="266">
        <f>F150+G150+H150</f>
        <v>0</v>
      </c>
      <c r="J150" s="186"/>
      <c r="K150" s="270">
        <f t="shared" si="83"/>
        <v>0</v>
      </c>
      <c r="L150" s="131">
        <f>I150*K150</f>
        <v>0</v>
      </c>
      <c r="N150" s="271"/>
      <c r="O150" s="272"/>
      <c r="P150" s="273">
        <f t="shared" si="86"/>
        <v>0</v>
      </c>
      <c r="Q150" s="274"/>
    </row>
    <row r="151" spans="2:17" s="265" customFormat="1" ht="15" x14ac:dyDescent="0.25">
      <c r="B151" s="235"/>
      <c r="C151" s="235"/>
      <c r="D151" s="235"/>
      <c r="E151" s="235"/>
      <c r="F151" s="186"/>
      <c r="G151" s="186"/>
      <c r="H151" s="186"/>
      <c r="I151" s="266">
        <f>F151+G151+H151</f>
        <v>0</v>
      </c>
      <c r="J151" s="186"/>
      <c r="K151" s="270">
        <f t="shared" si="83"/>
        <v>0</v>
      </c>
      <c r="L151" s="131">
        <f>I151*K151</f>
        <v>0</v>
      </c>
      <c r="N151" s="271"/>
      <c r="O151" s="272"/>
      <c r="P151" s="273">
        <f t="shared" si="86"/>
        <v>0</v>
      </c>
      <c r="Q151" s="274"/>
    </row>
    <row r="152" spans="2:17" s="265" customFormat="1" ht="15" x14ac:dyDescent="0.25">
      <c r="B152" s="235"/>
      <c r="C152" s="235"/>
      <c r="D152" s="235"/>
      <c r="E152" s="235"/>
      <c r="F152" s="186"/>
      <c r="G152" s="186"/>
      <c r="H152" s="186"/>
      <c r="I152" s="266">
        <f t="shared" ref="I152:I153" si="89">F152+G152+H152</f>
        <v>0</v>
      </c>
      <c r="J152" s="186"/>
      <c r="K152" s="270">
        <f t="shared" si="83"/>
        <v>0</v>
      </c>
      <c r="L152" s="131">
        <f t="shared" ref="L152:L153" si="90">I152*K152</f>
        <v>0</v>
      </c>
      <c r="N152" s="271"/>
      <c r="O152" s="272"/>
      <c r="P152" s="273">
        <f t="shared" si="86"/>
        <v>0</v>
      </c>
      <c r="Q152" s="274"/>
    </row>
    <row r="153" spans="2:17" s="275" customFormat="1" ht="15" x14ac:dyDescent="0.25">
      <c r="B153" s="267"/>
      <c r="C153" s="267"/>
      <c r="D153" s="267"/>
      <c r="E153" s="267"/>
      <c r="F153" s="240"/>
      <c r="G153" s="240"/>
      <c r="H153" s="240"/>
      <c r="I153" s="266">
        <f t="shared" si="89"/>
        <v>0</v>
      </c>
      <c r="J153" s="240"/>
      <c r="K153" s="270">
        <f t="shared" si="83"/>
        <v>0</v>
      </c>
      <c r="L153" s="131">
        <f t="shared" si="90"/>
        <v>0</v>
      </c>
      <c r="N153" s="271"/>
      <c r="O153" s="272"/>
      <c r="P153" s="273">
        <f t="shared" si="86"/>
        <v>0</v>
      </c>
      <c r="Q153" s="274"/>
    </row>
    <row r="154" spans="2:17" s="265" customFormat="1" ht="15" x14ac:dyDescent="0.25">
      <c r="B154" s="235"/>
      <c r="C154" s="235"/>
      <c r="D154" s="235"/>
      <c r="E154" s="235"/>
      <c r="F154" s="186"/>
      <c r="G154" s="186"/>
      <c r="H154" s="186"/>
      <c r="I154" s="266">
        <f>F154+G154+H154</f>
        <v>0</v>
      </c>
      <c r="J154" s="186"/>
      <c r="K154" s="270">
        <f t="shared" si="83"/>
        <v>0</v>
      </c>
      <c r="L154" s="131">
        <f>I154*K154</f>
        <v>0</v>
      </c>
      <c r="N154" s="271"/>
      <c r="O154" s="272"/>
      <c r="P154" s="273">
        <f t="shared" si="86"/>
        <v>0</v>
      </c>
      <c r="Q154" s="274"/>
    </row>
    <row r="155" spans="2:17" s="265" customFormat="1" ht="15" x14ac:dyDescent="0.25">
      <c r="B155" s="235"/>
      <c r="C155" s="235"/>
      <c r="D155" s="235"/>
      <c r="E155" s="235"/>
      <c r="F155" s="186"/>
      <c r="G155" s="186"/>
      <c r="H155" s="186"/>
      <c r="I155" s="266">
        <f t="shared" ref="I155" si="91">F155+G155+H155</f>
        <v>0</v>
      </c>
      <c r="J155" s="186"/>
      <c r="K155" s="270">
        <f t="shared" si="83"/>
        <v>0</v>
      </c>
      <c r="L155" s="131">
        <f t="shared" ref="L155" si="92">I155*K155</f>
        <v>0</v>
      </c>
      <c r="N155" s="271"/>
      <c r="O155" s="272"/>
      <c r="P155" s="273">
        <f t="shared" si="86"/>
        <v>0</v>
      </c>
      <c r="Q155" s="274"/>
    </row>
    <row r="156" spans="2:17" s="265" customFormat="1" ht="15" x14ac:dyDescent="0.25">
      <c r="B156" s="235"/>
      <c r="C156" s="235"/>
      <c r="D156" s="235"/>
      <c r="E156" s="235"/>
      <c r="F156" s="186"/>
      <c r="G156" s="186"/>
      <c r="H156" s="186"/>
      <c r="I156" s="266">
        <f>F156+G156+H156</f>
        <v>0</v>
      </c>
      <c r="J156" s="186"/>
      <c r="K156" s="270">
        <f t="shared" si="83"/>
        <v>0</v>
      </c>
      <c r="L156" s="131">
        <f>I156*K156</f>
        <v>0</v>
      </c>
      <c r="N156" s="271"/>
      <c r="O156" s="272"/>
      <c r="P156" s="273">
        <f t="shared" si="86"/>
        <v>0</v>
      </c>
      <c r="Q156" s="274"/>
    </row>
    <row r="157" spans="2:17" s="265" customFormat="1" ht="15" x14ac:dyDescent="0.25">
      <c r="B157" s="235"/>
      <c r="C157" s="235"/>
      <c r="D157" s="235"/>
      <c r="E157" s="235"/>
      <c r="F157" s="186"/>
      <c r="G157" s="186"/>
      <c r="H157" s="186"/>
      <c r="I157" s="266">
        <f>F157+G157+H157</f>
        <v>0</v>
      </c>
      <c r="J157" s="186"/>
      <c r="K157" s="270">
        <f t="shared" si="83"/>
        <v>0</v>
      </c>
      <c r="L157" s="131">
        <f>I157*K157</f>
        <v>0</v>
      </c>
      <c r="N157" s="271"/>
      <c r="O157" s="272"/>
      <c r="P157" s="273">
        <f t="shared" si="86"/>
        <v>0</v>
      </c>
      <c r="Q157" s="274"/>
    </row>
    <row r="158" spans="2:17" s="265" customFormat="1" ht="15" x14ac:dyDescent="0.25">
      <c r="B158" s="235"/>
      <c r="C158" s="235"/>
      <c r="D158" s="235"/>
      <c r="E158" s="235"/>
      <c r="F158" s="186"/>
      <c r="G158" s="186"/>
      <c r="H158" s="186"/>
      <c r="I158" s="266">
        <f>F158+G158+H158</f>
        <v>0</v>
      </c>
      <c r="J158" s="186"/>
      <c r="K158" s="270">
        <f t="shared" si="83"/>
        <v>0</v>
      </c>
      <c r="L158" s="131">
        <f>I158*K158</f>
        <v>0</v>
      </c>
      <c r="N158" s="271"/>
      <c r="O158" s="272"/>
      <c r="P158" s="273">
        <f t="shared" si="86"/>
        <v>0</v>
      </c>
      <c r="Q158" s="274"/>
    </row>
    <row r="159" spans="2:17" s="265" customFormat="1" ht="15" x14ac:dyDescent="0.25">
      <c r="B159" s="235"/>
      <c r="C159" s="235"/>
      <c r="D159" s="235"/>
      <c r="E159" s="235"/>
      <c r="F159" s="186"/>
      <c r="G159" s="186"/>
      <c r="H159" s="186"/>
      <c r="I159" s="266">
        <f t="shared" ref="I159" si="93">F159+G159+H159</f>
        <v>0</v>
      </c>
      <c r="J159" s="186"/>
      <c r="K159" s="270">
        <f t="shared" si="83"/>
        <v>0</v>
      </c>
      <c r="L159" s="131">
        <f t="shared" ref="L159" si="94">I159*K159</f>
        <v>0</v>
      </c>
      <c r="N159" s="271"/>
      <c r="O159" s="272"/>
      <c r="P159" s="273">
        <f t="shared" si="86"/>
        <v>0</v>
      </c>
      <c r="Q159" s="274"/>
    </row>
    <row r="160" spans="2:17" s="265" customFormat="1" ht="15" x14ac:dyDescent="0.25">
      <c r="B160" s="235"/>
      <c r="C160" s="235"/>
      <c r="D160" s="235"/>
      <c r="E160" s="235"/>
      <c r="F160" s="186"/>
      <c r="G160" s="186"/>
      <c r="H160" s="186"/>
      <c r="I160" s="266">
        <f>F160+G160+H160</f>
        <v>0</v>
      </c>
      <c r="J160" s="186"/>
      <c r="K160" s="270">
        <f t="shared" si="83"/>
        <v>0</v>
      </c>
      <c r="L160" s="131">
        <f>I160*K160</f>
        <v>0</v>
      </c>
      <c r="N160" s="271"/>
      <c r="O160" s="272"/>
      <c r="P160" s="273">
        <f t="shared" si="86"/>
        <v>0</v>
      </c>
      <c r="Q160" s="274"/>
    </row>
    <row r="161" spans="2:17" s="265" customFormat="1" ht="15" x14ac:dyDescent="0.25">
      <c r="B161" s="235"/>
      <c r="C161" s="235"/>
      <c r="D161" s="235"/>
      <c r="E161" s="235"/>
      <c r="F161" s="186"/>
      <c r="G161" s="186"/>
      <c r="H161" s="186"/>
      <c r="I161" s="266">
        <f>F161+G161+H161</f>
        <v>0</v>
      </c>
      <c r="J161" s="186"/>
      <c r="K161" s="270">
        <f t="shared" si="83"/>
        <v>0</v>
      </c>
      <c r="L161" s="131">
        <f>I161*K161</f>
        <v>0</v>
      </c>
      <c r="N161" s="271"/>
      <c r="O161" s="272"/>
      <c r="P161" s="273">
        <f t="shared" si="86"/>
        <v>0</v>
      </c>
      <c r="Q161" s="274"/>
    </row>
    <row r="162" spans="2:17" s="265" customFormat="1" ht="15" x14ac:dyDescent="0.25">
      <c r="B162" s="235"/>
      <c r="C162" s="235"/>
      <c r="D162" s="235"/>
      <c r="E162" s="235"/>
      <c r="F162" s="186"/>
      <c r="G162" s="186"/>
      <c r="H162" s="186"/>
      <c r="I162" s="266">
        <f t="shared" ref="I162:I163" si="95">F162+G162+H162</f>
        <v>0</v>
      </c>
      <c r="J162" s="186"/>
      <c r="K162" s="270">
        <f t="shared" si="83"/>
        <v>0</v>
      </c>
      <c r="L162" s="131">
        <f t="shared" ref="L162:L163" si="96">I162*K162</f>
        <v>0</v>
      </c>
      <c r="N162" s="271"/>
      <c r="O162" s="272"/>
      <c r="P162" s="273">
        <f t="shared" si="86"/>
        <v>0</v>
      </c>
      <c r="Q162" s="274"/>
    </row>
    <row r="163" spans="2:17" s="275" customFormat="1" ht="15" x14ac:dyDescent="0.25">
      <c r="B163" s="267"/>
      <c r="C163" s="267"/>
      <c r="D163" s="267"/>
      <c r="E163" s="267"/>
      <c r="F163" s="240"/>
      <c r="G163" s="240"/>
      <c r="H163" s="240"/>
      <c r="I163" s="266">
        <f t="shared" si="95"/>
        <v>0</v>
      </c>
      <c r="J163" s="240"/>
      <c r="K163" s="270">
        <f t="shared" si="83"/>
        <v>0</v>
      </c>
      <c r="L163" s="131">
        <f t="shared" si="96"/>
        <v>0</v>
      </c>
      <c r="N163" s="271"/>
      <c r="O163" s="272"/>
      <c r="P163" s="273">
        <f t="shared" si="86"/>
        <v>0</v>
      </c>
      <c r="Q163" s="274"/>
    </row>
    <row r="164" spans="2:17" s="265" customFormat="1" ht="15" x14ac:dyDescent="0.25">
      <c r="B164" s="393" t="s">
        <v>141</v>
      </c>
      <c r="C164" s="394"/>
      <c r="D164" s="394"/>
      <c r="E164" s="395"/>
      <c r="F164" s="264">
        <f>SUM(F165:F184)</f>
        <v>0</v>
      </c>
      <c r="G164" s="264">
        <f>SUM(G165:G184)</f>
        <v>0</v>
      </c>
      <c r="H164" s="264">
        <f>SUM(H165:H184)</f>
        <v>0</v>
      </c>
      <c r="I164" s="264">
        <f>SUM(F164:H164)</f>
        <v>0</v>
      </c>
      <c r="J164" s="396"/>
      <c r="K164" s="397"/>
      <c r="L164" s="133">
        <f>SUM(L165:L184)</f>
        <v>0</v>
      </c>
      <c r="N164" s="278">
        <f>SUM(N165:N184)</f>
        <v>0</v>
      </c>
      <c r="O164" s="278">
        <f>SUM(O165:O184)</f>
        <v>0</v>
      </c>
      <c r="P164" s="279">
        <f>SUM(P165:P184)</f>
        <v>0</v>
      </c>
      <c r="Q164" s="280"/>
    </row>
    <row r="165" spans="2:17" s="265" customFormat="1" ht="15" x14ac:dyDescent="0.25">
      <c r="B165" s="235"/>
      <c r="C165" s="235"/>
      <c r="D165" s="235"/>
      <c r="E165" s="235"/>
      <c r="F165" s="186"/>
      <c r="G165" s="186"/>
      <c r="H165" s="186"/>
      <c r="I165" s="266">
        <f>F165+G165+H165</f>
        <v>0</v>
      </c>
      <c r="J165" s="186"/>
      <c r="K165" s="270">
        <f t="shared" si="83"/>
        <v>0</v>
      </c>
      <c r="L165" s="131">
        <f>I165*K165</f>
        <v>0</v>
      </c>
      <c r="N165" s="271"/>
      <c r="O165" s="272"/>
      <c r="P165" s="273">
        <f>L165-N165-O165</f>
        <v>0</v>
      </c>
      <c r="Q165" s="274"/>
    </row>
    <row r="166" spans="2:17" s="265" customFormat="1" ht="15" x14ac:dyDescent="0.25">
      <c r="B166" s="235"/>
      <c r="C166" s="235"/>
      <c r="D166" s="235"/>
      <c r="E166" s="235"/>
      <c r="F166" s="186"/>
      <c r="G166" s="186"/>
      <c r="H166" s="186"/>
      <c r="I166" s="266">
        <f t="shared" ref="I166" si="97">F166+G166+H166</f>
        <v>0</v>
      </c>
      <c r="J166" s="186"/>
      <c r="K166" s="270">
        <f t="shared" si="83"/>
        <v>0</v>
      </c>
      <c r="L166" s="131">
        <f t="shared" ref="L166" si="98">I166*K166</f>
        <v>0</v>
      </c>
      <c r="N166" s="271"/>
      <c r="O166" s="272"/>
      <c r="P166" s="273">
        <f t="shared" ref="P166:P184" si="99">L166-N166-O166</f>
        <v>0</v>
      </c>
      <c r="Q166" s="274"/>
    </row>
    <row r="167" spans="2:17" s="265" customFormat="1" ht="15" x14ac:dyDescent="0.25">
      <c r="B167" s="235"/>
      <c r="C167" s="235"/>
      <c r="D167" s="235"/>
      <c r="E167" s="235"/>
      <c r="F167" s="186"/>
      <c r="G167" s="186"/>
      <c r="H167" s="186"/>
      <c r="I167" s="266">
        <f>F167+G167+H167</f>
        <v>0</v>
      </c>
      <c r="J167" s="186"/>
      <c r="K167" s="270">
        <f t="shared" si="83"/>
        <v>0</v>
      </c>
      <c r="L167" s="131">
        <f>I167*K167</f>
        <v>0</v>
      </c>
      <c r="N167" s="271"/>
      <c r="O167" s="272"/>
      <c r="P167" s="273">
        <f t="shared" si="99"/>
        <v>0</v>
      </c>
      <c r="Q167" s="274"/>
    </row>
    <row r="168" spans="2:17" s="265" customFormat="1" ht="15" x14ac:dyDescent="0.25">
      <c r="B168" s="235"/>
      <c r="C168" s="235"/>
      <c r="D168" s="235"/>
      <c r="E168" s="235"/>
      <c r="F168" s="186"/>
      <c r="G168" s="186"/>
      <c r="H168" s="186"/>
      <c r="I168" s="266">
        <f>F168+G168+H168</f>
        <v>0</v>
      </c>
      <c r="J168" s="186"/>
      <c r="K168" s="270">
        <f t="shared" si="83"/>
        <v>0</v>
      </c>
      <c r="L168" s="131">
        <f>I168*K168</f>
        <v>0</v>
      </c>
      <c r="N168" s="271"/>
      <c r="O168" s="272"/>
      <c r="P168" s="273">
        <f t="shared" si="99"/>
        <v>0</v>
      </c>
      <c r="Q168" s="274"/>
    </row>
    <row r="169" spans="2:17" s="265" customFormat="1" ht="15" x14ac:dyDescent="0.25">
      <c r="B169" s="235"/>
      <c r="C169" s="235"/>
      <c r="D169" s="235"/>
      <c r="E169" s="235"/>
      <c r="F169" s="186"/>
      <c r="G169" s="186"/>
      <c r="H169" s="186"/>
      <c r="I169" s="266">
        <f>F169+G169+H169</f>
        <v>0</v>
      </c>
      <c r="J169" s="186"/>
      <c r="K169" s="270">
        <f t="shared" si="83"/>
        <v>0</v>
      </c>
      <c r="L169" s="131">
        <f>I169*K169</f>
        <v>0</v>
      </c>
      <c r="N169" s="271"/>
      <c r="O169" s="272"/>
      <c r="P169" s="273">
        <f t="shared" si="99"/>
        <v>0</v>
      </c>
      <c r="Q169" s="274"/>
    </row>
    <row r="170" spans="2:17" s="265" customFormat="1" ht="15" x14ac:dyDescent="0.25">
      <c r="B170" s="235"/>
      <c r="C170" s="235"/>
      <c r="D170" s="235"/>
      <c r="E170" s="235"/>
      <c r="F170" s="186"/>
      <c r="G170" s="186"/>
      <c r="H170" s="186"/>
      <c r="I170" s="266">
        <f t="shared" ref="I170" si="100">F170+G170+H170</f>
        <v>0</v>
      </c>
      <c r="J170" s="186"/>
      <c r="K170" s="270">
        <f t="shared" si="83"/>
        <v>0</v>
      </c>
      <c r="L170" s="131">
        <f t="shared" ref="L170" si="101">I170*K170</f>
        <v>0</v>
      </c>
      <c r="N170" s="271"/>
      <c r="O170" s="272"/>
      <c r="P170" s="273">
        <f t="shared" si="99"/>
        <v>0</v>
      </c>
      <c r="Q170" s="274"/>
    </row>
    <row r="171" spans="2:17" s="265" customFormat="1" ht="15" x14ac:dyDescent="0.25">
      <c r="B171" s="235"/>
      <c r="C171" s="235"/>
      <c r="D171" s="235"/>
      <c r="E171" s="235"/>
      <c r="F171" s="186"/>
      <c r="G171" s="186"/>
      <c r="H171" s="186"/>
      <c r="I171" s="266">
        <f>F171+G171+H171</f>
        <v>0</v>
      </c>
      <c r="J171" s="186"/>
      <c r="K171" s="270">
        <f t="shared" si="83"/>
        <v>0</v>
      </c>
      <c r="L171" s="131">
        <f>I171*K171</f>
        <v>0</v>
      </c>
      <c r="N171" s="271"/>
      <c r="O171" s="272"/>
      <c r="P171" s="273">
        <f t="shared" si="99"/>
        <v>0</v>
      </c>
      <c r="Q171" s="274"/>
    </row>
    <row r="172" spans="2:17" s="265" customFormat="1" ht="15" x14ac:dyDescent="0.25">
      <c r="B172" s="235"/>
      <c r="C172" s="235"/>
      <c r="D172" s="235"/>
      <c r="E172" s="235"/>
      <c r="F172" s="186"/>
      <c r="G172" s="186"/>
      <c r="H172" s="186"/>
      <c r="I172" s="266">
        <f>F172+G172+H172</f>
        <v>0</v>
      </c>
      <c r="J172" s="186"/>
      <c r="K172" s="270">
        <f t="shared" si="83"/>
        <v>0</v>
      </c>
      <c r="L172" s="131">
        <f>I172*K172</f>
        <v>0</v>
      </c>
      <c r="N172" s="271"/>
      <c r="O172" s="272"/>
      <c r="P172" s="273">
        <f t="shared" si="99"/>
        <v>0</v>
      </c>
      <c r="Q172" s="274"/>
    </row>
    <row r="173" spans="2:17" s="265" customFormat="1" ht="15" x14ac:dyDescent="0.25">
      <c r="B173" s="235"/>
      <c r="C173" s="235"/>
      <c r="D173" s="235"/>
      <c r="E173" s="235"/>
      <c r="F173" s="186"/>
      <c r="G173" s="186"/>
      <c r="H173" s="186"/>
      <c r="I173" s="266">
        <f t="shared" ref="I173:I174" si="102">F173+G173+H173</f>
        <v>0</v>
      </c>
      <c r="J173" s="186"/>
      <c r="K173" s="270">
        <f t="shared" si="83"/>
        <v>0</v>
      </c>
      <c r="L173" s="131">
        <f t="shared" ref="L173:L174" si="103">I173*K173</f>
        <v>0</v>
      </c>
      <c r="N173" s="271"/>
      <c r="O173" s="272"/>
      <c r="P173" s="273">
        <f t="shared" si="99"/>
        <v>0</v>
      </c>
      <c r="Q173" s="274"/>
    </row>
    <row r="174" spans="2:17" s="275" customFormat="1" ht="15" x14ac:dyDescent="0.25">
      <c r="B174" s="267"/>
      <c r="C174" s="267"/>
      <c r="D174" s="267"/>
      <c r="E174" s="267"/>
      <c r="F174" s="240"/>
      <c r="G174" s="240"/>
      <c r="H174" s="240"/>
      <c r="I174" s="266">
        <f t="shared" si="102"/>
        <v>0</v>
      </c>
      <c r="J174" s="240"/>
      <c r="K174" s="270">
        <f t="shared" si="83"/>
        <v>0</v>
      </c>
      <c r="L174" s="131">
        <f t="shared" si="103"/>
        <v>0</v>
      </c>
      <c r="N174" s="271"/>
      <c r="O174" s="272"/>
      <c r="P174" s="273">
        <f t="shared" si="99"/>
        <v>0</v>
      </c>
      <c r="Q174" s="274"/>
    </row>
    <row r="175" spans="2:17" s="265" customFormat="1" ht="15" x14ac:dyDescent="0.25">
      <c r="B175" s="235"/>
      <c r="C175" s="235"/>
      <c r="D175" s="235"/>
      <c r="E175" s="235"/>
      <c r="F175" s="186"/>
      <c r="G175" s="186"/>
      <c r="H175" s="186"/>
      <c r="I175" s="266">
        <f>F175+G175+H175</f>
        <v>0</v>
      </c>
      <c r="J175" s="186"/>
      <c r="K175" s="270">
        <f t="shared" si="83"/>
        <v>0</v>
      </c>
      <c r="L175" s="131">
        <f>I175*K175</f>
        <v>0</v>
      </c>
      <c r="N175" s="271"/>
      <c r="O175" s="272"/>
      <c r="P175" s="273">
        <f t="shared" si="99"/>
        <v>0</v>
      </c>
      <c r="Q175" s="274"/>
    </row>
    <row r="176" spans="2:17" s="265" customFormat="1" ht="15" x14ac:dyDescent="0.25">
      <c r="B176" s="235"/>
      <c r="C176" s="235"/>
      <c r="D176" s="235"/>
      <c r="E176" s="235"/>
      <c r="F176" s="186"/>
      <c r="G176" s="186"/>
      <c r="H176" s="186"/>
      <c r="I176" s="266">
        <f t="shared" ref="I176" si="104">F176+G176+H176</f>
        <v>0</v>
      </c>
      <c r="J176" s="186"/>
      <c r="K176" s="270">
        <f t="shared" si="83"/>
        <v>0</v>
      </c>
      <c r="L176" s="131">
        <f t="shared" ref="L176" si="105">I176*K176</f>
        <v>0</v>
      </c>
      <c r="N176" s="271"/>
      <c r="O176" s="272"/>
      <c r="P176" s="273">
        <f t="shared" si="99"/>
        <v>0</v>
      </c>
      <c r="Q176" s="274"/>
    </row>
    <row r="177" spans="2:17" s="265" customFormat="1" ht="15" x14ac:dyDescent="0.25">
      <c r="B177" s="235"/>
      <c r="C177" s="235"/>
      <c r="D177" s="235"/>
      <c r="E177" s="235"/>
      <c r="F177" s="186"/>
      <c r="G177" s="186"/>
      <c r="H177" s="186"/>
      <c r="I177" s="266">
        <f>F177+G177+H177</f>
        <v>0</v>
      </c>
      <c r="J177" s="186"/>
      <c r="K177" s="270">
        <f t="shared" si="83"/>
        <v>0</v>
      </c>
      <c r="L177" s="131">
        <f>I177*K177</f>
        <v>0</v>
      </c>
      <c r="N177" s="271"/>
      <c r="O177" s="272"/>
      <c r="P177" s="273">
        <f t="shared" si="99"/>
        <v>0</v>
      </c>
      <c r="Q177" s="274"/>
    </row>
    <row r="178" spans="2:17" s="265" customFormat="1" ht="15" x14ac:dyDescent="0.25">
      <c r="B178" s="235"/>
      <c r="C178" s="235"/>
      <c r="D178" s="235"/>
      <c r="E178" s="235"/>
      <c r="F178" s="186"/>
      <c r="G178" s="186"/>
      <c r="H178" s="186"/>
      <c r="I178" s="266">
        <f>F178+G178+H178</f>
        <v>0</v>
      </c>
      <c r="J178" s="186"/>
      <c r="K178" s="270">
        <f t="shared" si="83"/>
        <v>0</v>
      </c>
      <c r="L178" s="131">
        <f>I178*K178</f>
        <v>0</v>
      </c>
      <c r="N178" s="271"/>
      <c r="O178" s="272"/>
      <c r="P178" s="273">
        <f t="shared" si="99"/>
        <v>0</v>
      </c>
      <c r="Q178" s="274"/>
    </row>
    <row r="179" spans="2:17" s="265" customFormat="1" ht="15" x14ac:dyDescent="0.25">
      <c r="B179" s="235"/>
      <c r="C179" s="235"/>
      <c r="D179" s="235"/>
      <c r="E179" s="235"/>
      <c r="F179" s="186"/>
      <c r="G179" s="186"/>
      <c r="H179" s="186"/>
      <c r="I179" s="266">
        <f>F179+G179+H179</f>
        <v>0</v>
      </c>
      <c r="J179" s="186"/>
      <c r="K179" s="270">
        <f t="shared" si="83"/>
        <v>0</v>
      </c>
      <c r="L179" s="131">
        <f>I179*K179</f>
        <v>0</v>
      </c>
      <c r="N179" s="271"/>
      <c r="O179" s="272"/>
      <c r="P179" s="273">
        <f t="shared" si="99"/>
        <v>0</v>
      </c>
      <c r="Q179" s="274"/>
    </row>
    <row r="180" spans="2:17" s="265" customFormat="1" ht="15" x14ac:dyDescent="0.25">
      <c r="B180" s="235"/>
      <c r="C180" s="235"/>
      <c r="D180" s="235"/>
      <c r="E180" s="235"/>
      <c r="F180" s="186"/>
      <c r="G180" s="186"/>
      <c r="H180" s="186"/>
      <c r="I180" s="266">
        <f t="shared" ref="I180" si="106">F180+G180+H180</f>
        <v>0</v>
      </c>
      <c r="J180" s="186"/>
      <c r="K180" s="270">
        <f t="shared" si="83"/>
        <v>0</v>
      </c>
      <c r="L180" s="131">
        <f t="shared" ref="L180" si="107">I180*K180</f>
        <v>0</v>
      </c>
      <c r="N180" s="271"/>
      <c r="O180" s="272"/>
      <c r="P180" s="273">
        <f t="shared" si="99"/>
        <v>0</v>
      </c>
      <c r="Q180" s="274"/>
    </row>
    <row r="181" spans="2:17" s="265" customFormat="1" ht="15" x14ac:dyDescent="0.25">
      <c r="B181" s="235"/>
      <c r="C181" s="235"/>
      <c r="D181" s="235"/>
      <c r="E181" s="235"/>
      <c r="F181" s="186"/>
      <c r="G181" s="186"/>
      <c r="H181" s="186"/>
      <c r="I181" s="266">
        <f>F181+G181+H181</f>
        <v>0</v>
      </c>
      <c r="J181" s="186"/>
      <c r="K181" s="270">
        <f t="shared" si="83"/>
        <v>0</v>
      </c>
      <c r="L181" s="131">
        <f>I181*K181</f>
        <v>0</v>
      </c>
      <c r="N181" s="271"/>
      <c r="O181" s="272"/>
      <c r="P181" s="273">
        <f t="shared" si="99"/>
        <v>0</v>
      </c>
      <c r="Q181" s="274"/>
    </row>
    <row r="182" spans="2:17" s="265" customFormat="1" ht="15" x14ac:dyDescent="0.25">
      <c r="B182" s="235"/>
      <c r="C182" s="235"/>
      <c r="D182" s="235"/>
      <c r="E182" s="235"/>
      <c r="F182" s="186"/>
      <c r="G182" s="186"/>
      <c r="H182" s="186"/>
      <c r="I182" s="266">
        <f>F182+G182+H182</f>
        <v>0</v>
      </c>
      <c r="J182" s="186"/>
      <c r="K182" s="270">
        <f>IF(J182&gt;7999,1500,IF(J182&gt;3999,820,IF(J182&gt;2999,530,IF(J182&gt;1999,360,IF(J182&gt;499,275,IF(J182&gt;99,180,IF(J182&gt;9,20,0)))))))</f>
        <v>0</v>
      </c>
      <c r="L182" s="131">
        <f>I182*K182</f>
        <v>0</v>
      </c>
      <c r="N182" s="271"/>
      <c r="O182" s="272"/>
      <c r="P182" s="273">
        <f t="shared" si="99"/>
        <v>0</v>
      </c>
      <c r="Q182" s="274"/>
    </row>
    <row r="183" spans="2:17" s="265" customFormat="1" ht="15" x14ac:dyDescent="0.25">
      <c r="B183" s="235"/>
      <c r="C183" s="235"/>
      <c r="D183" s="235"/>
      <c r="E183" s="235"/>
      <c r="F183" s="186"/>
      <c r="G183" s="186"/>
      <c r="H183" s="186"/>
      <c r="I183" s="266">
        <f t="shared" ref="I183:I184" si="108">F183+G183+H183</f>
        <v>0</v>
      </c>
      <c r="J183" s="186"/>
      <c r="K183" s="270">
        <f>IF(J183&gt;7999,1500,IF(J183&gt;3999,820,IF(J183&gt;2999,530,IF(J183&gt;1999,360,IF(J183&gt;499,275,IF(J183&gt;99,180,IF(J183&gt;9,20,0)))))))</f>
        <v>0</v>
      </c>
      <c r="L183" s="131">
        <f t="shared" ref="L183:L184" si="109">I183*K183</f>
        <v>0</v>
      </c>
      <c r="N183" s="271"/>
      <c r="O183" s="272"/>
      <c r="P183" s="273">
        <f t="shared" si="99"/>
        <v>0</v>
      </c>
      <c r="Q183" s="274"/>
    </row>
    <row r="184" spans="2:17" s="275" customFormat="1" ht="15" x14ac:dyDescent="0.25">
      <c r="B184" s="267"/>
      <c r="C184" s="267"/>
      <c r="D184" s="267"/>
      <c r="E184" s="267"/>
      <c r="F184" s="240"/>
      <c r="G184" s="240"/>
      <c r="H184" s="240"/>
      <c r="I184" s="266">
        <f t="shared" si="108"/>
        <v>0</v>
      </c>
      <c r="J184" s="240"/>
      <c r="K184" s="270">
        <f>IF(J184&gt;7999,1500,IF(J184&gt;3999,820,IF(J184&gt;2999,530,IF(J184&gt;1999,360,IF(J184&gt;499,275,IF(J184&gt;99,180,IF(J184&gt;9,20,0)))))))</f>
        <v>0</v>
      </c>
      <c r="L184" s="131">
        <f t="shared" si="109"/>
        <v>0</v>
      </c>
      <c r="N184" s="271"/>
      <c r="O184" s="272"/>
      <c r="P184" s="273">
        <f t="shared" si="99"/>
        <v>0</v>
      </c>
      <c r="Q184" s="274"/>
    </row>
    <row r="185" spans="2:17" s="265" customFormat="1" ht="15" x14ac:dyDescent="0.25">
      <c r="B185" s="393" t="s">
        <v>142</v>
      </c>
      <c r="C185" s="394"/>
      <c r="D185" s="394"/>
      <c r="E185" s="395"/>
      <c r="F185" s="264">
        <f>SUM(F186:F205)</f>
        <v>0</v>
      </c>
      <c r="G185" s="264">
        <f>SUM(G186:G205)</f>
        <v>0</v>
      </c>
      <c r="H185" s="264">
        <f>SUM(H186:H205)</f>
        <v>0</v>
      </c>
      <c r="I185" s="264">
        <f>SUM(F185:H185)</f>
        <v>0</v>
      </c>
      <c r="J185" s="396"/>
      <c r="K185" s="397"/>
      <c r="L185" s="133">
        <f>SUM(L186:L205)</f>
        <v>0</v>
      </c>
      <c r="N185" s="278">
        <f>SUM(N186:N205)</f>
        <v>0</v>
      </c>
      <c r="O185" s="278">
        <f>SUM(O186:O205)</f>
        <v>0</v>
      </c>
      <c r="P185" s="279">
        <f>SUM(P186:P205)</f>
        <v>0</v>
      </c>
      <c r="Q185" s="280"/>
    </row>
    <row r="186" spans="2:17" s="265" customFormat="1" ht="15" x14ac:dyDescent="0.25">
      <c r="B186" s="235"/>
      <c r="C186" s="235"/>
      <c r="D186" s="235"/>
      <c r="E186" s="235"/>
      <c r="F186" s="186"/>
      <c r="G186" s="186"/>
      <c r="H186" s="186"/>
      <c r="I186" s="266">
        <f>F186+G186+H186</f>
        <v>0</v>
      </c>
      <c r="J186" s="186"/>
      <c r="K186" s="270">
        <f t="shared" ref="K186:K202" si="110">IF(J186&gt;7999,1500,IF(J186&gt;3999,820,IF(J186&gt;2999,530,IF(J186&gt;1999,360,IF(J186&gt;499,275,IF(J186&gt;99,180,IF(J186&gt;9,20,0)))))))</f>
        <v>0</v>
      </c>
      <c r="L186" s="131">
        <f>I186*K186</f>
        <v>0</v>
      </c>
      <c r="N186" s="271"/>
      <c r="O186" s="272"/>
      <c r="P186" s="273">
        <f>L186-N186-O186</f>
        <v>0</v>
      </c>
      <c r="Q186" s="274"/>
    </row>
    <row r="187" spans="2:17" s="265" customFormat="1" ht="15" x14ac:dyDescent="0.25">
      <c r="B187" s="235"/>
      <c r="C187" s="235"/>
      <c r="D187" s="235"/>
      <c r="E187" s="235"/>
      <c r="F187" s="186"/>
      <c r="G187" s="186"/>
      <c r="H187" s="186"/>
      <c r="I187" s="266">
        <f t="shared" ref="I187" si="111">F187+G187+H187</f>
        <v>0</v>
      </c>
      <c r="J187" s="186"/>
      <c r="K187" s="270">
        <f t="shared" si="110"/>
        <v>0</v>
      </c>
      <c r="L187" s="131">
        <f t="shared" ref="L187" si="112">I187*K187</f>
        <v>0</v>
      </c>
      <c r="N187" s="271"/>
      <c r="O187" s="272"/>
      <c r="P187" s="273">
        <f t="shared" ref="P187:P205" si="113">L187-N187-O187</f>
        <v>0</v>
      </c>
      <c r="Q187" s="274"/>
    </row>
    <row r="188" spans="2:17" s="265" customFormat="1" ht="15" x14ac:dyDescent="0.25">
      <c r="B188" s="235"/>
      <c r="C188" s="235"/>
      <c r="D188" s="235"/>
      <c r="E188" s="235"/>
      <c r="F188" s="186"/>
      <c r="G188" s="186"/>
      <c r="H188" s="186"/>
      <c r="I188" s="266">
        <f>F188+G188+H188</f>
        <v>0</v>
      </c>
      <c r="J188" s="186"/>
      <c r="K188" s="270">
        <f t="shared" si="110"/>
        <v>0</v>
      </c>
      <c r="L188" s="131">
        <f>I188*K188</f>
        <v>0</v>
      </c>
      <c r="N188" s="271"/>
      <c r="O188" s="272"/>
      <c r="P188" s="273">
        <f t="shared" si="113"/>
        <v>0</v>
      </c>
      <c r="Q188" s="274"/>
    </row>
    <row r="189" spans="2:17" s="265" customFormat="1" ht="15" x14ac:dyDescent="0.25">
      <c r="B189" s="235"/>
      <c r="C189" s="235"/>
      <c r="D189" s="235"/>
      <c r="E189" s="235"/>
      <c r="F189" s="186"/>
      <c r="G189" s="186"/>
      <c r="H189" s="186"/>
      <c r="I189" s="266">
        <f>F189+G189+H189</f>
        <v>0</v>
      </c>
      <c r="J189" s="186"/>
      <c r="K189" s="270">
        <f t="shared" si="110"/>
        <v>0</v>
      </c>
      <c r="L189" s="131">
        <f>I189*K189</f>
        <v>0</v>
      </c>
      <c r="N189" s="271"/>
      <c r="O189" s="272"/>
      <c r="P189" s="273">
        <f t="shared" si="113"/>
        <v>0</v>
      </c>
      <c r="Q189" s="274"/>
    </row>
    <row r="190" spans="2:17" s="265" customFormat="1" ht="15" x14ac:dyDescent="0.25">
      <c r="B190" s="235"/>
      <c r="C190" s="235"/>
      <c r="D190" s="235"/>
      <c r="E190" s="235"/>
      <c r="F190" s="186"/>
      <c r="G190" s="186"/>
      <c r="H190" s="186"/>
      <c r="I190" s="266">
        <f>F190+G190+H190</f>
        <v>0</v>
      </c>
      <c r="J190" s="186"/>
      <c r="K190" s="270">
        <f t="shared" si="110"/>
        <v>0</v>
      </c>
      <c r="L190" s="131">
        <f>I190*K190</f>
        <v>0</v>
      </c>
      <c r="N190" s="271"/>
      <c r="O190" s="272"/>
      <c r="P190" s="273">
        <f t="shared" si="113"/>
        <v>0</v>
      </c>
      <c r="Q190" s="274"/>
    </row>
    <row r="191" spans="2:17" s="265" customFormat="1" ht="15" x14ac:dyDescent="0.25">
      <c r="B191" s="235"/>
      <c r="C191" s="235"/>
      <c r="D191" s="235"/>
      <c r="E191" s="235"/>
      <c r="F191" s="186"/>
      <c r="G191" s="186"/>
      <c r="H191" s="186"/>
      <c r="I191" s="266">
        <f t="shared" ref="I191" si="114">F191+G191+H191</f>
        <v>0</v>
      </c>
      <c r="J191" s="186"/>
      <c r="K191" s="270">
        <f t="shared" si="110"/>
        <v>0</v>
      </c>
      <c r="L191" s="131">
        <f t="shared" ref="L191" si="115">I191*K191</f>
        <v>0</v>
      </c>
      <c r="N191" s="271"/>
      <c r="O191" s="272"/>
      <c r="P191" s="273">
        <f t="shared" si="113"/>
        <v>0</v>
      </c>
      <c r="Q191" s="274"/>
    </row>
    <row r="192" spans="2:17" s="265" customFormat="1" ht="15" x14ac:dyDescent="0.25">
      <c r="B192" s="235"/>
      <c r="C192" s="235"/>
      <c r="D192" s="235"/>
      <c r="E192" s="235"/>
      <c r="F192" s="186"/>
      <c r="G192" s="186"/>
      <c r="H192" s="186"/>
      <c r="I192" s="266">
        <f>F192+G192+H192</f>
        <v>0</v>
      </c>
      <c r="J192" s="186"/>
      <c r="K192" s="270">
        <f t="shared" si="110"/>
        <v>0</v>
      </c>
      <c r="L192" s="131">
        <f>I192*K192</f>
        <v>0</v>
      </c>
      <c r="N192" s="271"/>
      <c r="O192" s="272"/>
      <c r="P192" s="273">
        <f t="shared" si="113"/>
        <v>0</v>
      </c>
      <c r="Q192" s="274"/>
    </row>
    <row r="193" spans="2:17" s="265" customFormat="1" ht="15" x14ac:dyDescent="0.25">
      <c r="B193" s="235"/>
      <c r="C193" s="235"/>
      <c r="D193" s="235"/>
      <c r="E193" s="235"/>
      <c r="F193" s="186"/>
      <c r="G193" s="186"/>
      <c r="H193" s="186"/>
      <c r="I193" s="266">
        <f>F193+G193+H193</f>
        <v>0</v>
      </c>
      <c r="J193" s="186"/>
      <c r="K193" s="270">
        <f t="shared" si="110"/>
        <v>0</v>
      </c>
      <c r="L193" s="131">
        <f>I193*K193</f>
        <v>0</v>
      </c>
      <c r="N193" s="271"/>
      <c r="O193" s="272"/>
      <c r="P193" s="273">
        <f t="shared" si="113"/>
        <v>0</v>
      </c>
      <c r="Q193" s="274"/>
    </row>
    <row r="194" spans="2:17" s="265" customFormat="1" ht="15" x14ac:dyDescent="0.25">
      <c r="B194" s="235"/>
      <c r="C194" s="235"/>
      <c r="D194" s="235"/>
      <c r="E194" s="235"/>
      <c r="F194" s="186"/>
      <c r="G194" s="186"/>
      <c r="H194" s="186"/>
      <c r="I194" s="266">
        <f t="shared" ref="I194:I195" si="116">F194+G194+H194</f>
        <v>0</v>
      </c>
      <c r="J194" s="186"/>
      <c r="K194" s="270">
        <f t="shared" si="110"/>
        <v>0</v>
      </c>
      <c r="L194" s="131">
        <f t="shared" ref="L194:L195" si="117">I194*K194</f>
        <v>0</v>
      </c>
      <c r="N194" s="271"/>
      <c r="O194" s="272"/>
      <c r="P194" s="273">
        <f t="shared" si="113"/>
        <v>0</v>
      </c>
      <c r="Q194" s="274"/>
    </row>
    <row r="195" spans="2:17" s="275" customFormat="1" ht="15" x14ac:dyDescent="0.25">
      <c r="B195" s="267"/>
      <c r="C195" s="267"/>
      <c r="D195" s="267"/>
      <c r="E195" s="267"/>
      <c r="F195" s="240"/>
      <c r="G195" s="240"/>
      <c r="H195" s="240"/>
      <c r="I195" s="266">
        <f t="shared" si="116"/>
        <v>0</v>
      </c>
      <c r="J195" s="240"/>
      <c r="K195" s="270">
        <f t="shared" si="110"/>
        <v>0</v>
      </c>
      <c r="L195" s="131">
        <f t="shared" si="117"/>
        <v>0</v>
      </c>
      <c r="N195" s="271"/>
      <c r="O195" s="272"/>
      <c r="P195" s="273">
        <f t="shared" si="113"/>
        <v>0</v>
      </c>
      <c r="Q195" s="274"/>
    </row>
    <row r="196" spans="2:17" s="265" customFormat="1" ht="15" x14ac:dyDescent="0.25">
      <c r="B196" s="235"/>
      <c r="C196" s="235"/>
      <c r="D196" s="235"/>
      <c r="E196" s="235"/>
      <c r="F196" s="186"/>
      <c r="G196" s="186"/>
      <c r="H196" s="186"/>
      <c r="I196" s="266">
        <f>F196+G196+H196</f>
        <v>0</v>
      </c>
      <c r="J196" s="186"/>
      <c r="K196" s="270">
        <f t="shared" si="110"/>
        <v>0</v>
      </c>
      <c r="L196" s="131">
        <f>I196*K196</f>
        <v>0</v>
      </c>
      <c r="N196" s="271"/>
      <c r="O196" s="272"/>
      <c r="P196" s="273">
        <f t="shared" si="113"/>
        <v>0</v>
      </c>
      <c r="Q196" s="274"/>
    </row>
    <row r="197" spans="2:17" s="265" customFormat="1" ht="15" x14ac:dyDescent="0.25">
      <c r="B197" s="235"/>
      <c r="C197" s="235"/>
      <c r="D197" s="235"/>
      <c r="E197" s="235"/>
      <c r="F197" s="186"/>
      <c r="G197" s="186"/>
      <c r="H197" s="186"/>
      <c r="I197" s="266">
        <f t="shared" ref="I197" si="118">F197+G197+H197</f>
        <v>0</v>
      </c>
      <c r="J197" s="186"/>
      <c r="K197" s="270">
        <f t="shared" si="110"/>
        <v>0</v>
      </c>
      <c r="L197" s="131">
        <f t="shared" ref="L197" si="119">I197*K197</f>
        <v>0</v>
      </c>
      <c r="N197" s="271"/>
      <c r="O197" s="272"/>
      <c r="P197" s="273">
        <f t="shared" si="113"/>
        <v>0</v>
      </c>
      <c r="Q197" s="274"/>
    </row>
    <row r="198" spans="2:17" s="265" customFormat="1" ht="15" x14ac:dyDescent="0.25">
      <c r="B198" s="235"/>
      <c r="C198" s="235"/>
      <c r="D198" s="235"/>
      <c r="E198" s="235"/>
      <c r="F198" s="186"/>
      <c r="G198" s="186"/>
      <c r="H198" s="186"/>
      <c r="I198" s="266">
        <f>F198+G198+H198</f>
        <v>0</v>
      </c>
      <c r="J198" s="186"/>
      <c r="K198" s="270">
        <f t="shared" si="110"/>
        <v>0</v>
      </c>
      <c r="L198" s="131">
        <f>I198*K198</f>
        <v>0</v>
      </c>
      <c r="N198" s="271"/>
      <c r="O198" s="272"/>
      <c r="P198" s="273">
        <f t="shared" si="113"/>
        <v>0</v>
      </c>
      <c r="Q198" s="274"/>
    </row>
    <row r="199" spans="2:17" s="265" customFormat="1" ht="15" x14ac:dyDescent="0.25">
      <c r="B199" s="235"/>
      <c r="C199" s="235"/>
      <c r="D199" s="235"/>
      <c r="E199" s="235"/>
      <c r="F199" s="186"/>
      <c r="G199" s="186"/>
      <c r="H199" s="186"/>
      <c r="I199" s="266">
        <f>F199+G199+H199</f>
        <v>0</v>
      </c>
      <c r="J199" s="186"/>
      <c r="K199" s="270">
        <f t="shared" si="110"/>
        <v>0</v>
      </c>
      <c r="L199" s="131">
        <f>I199*K199</f>
        <v>0</v>
      </c>
      <c r="N199" s="271"/>
      <c r="O199" s="272"/>
      <c r="P199" s="273">
        <f t="shared" si="113"/>
        <v>0</v>
      </c>
      <c r="Q199" s="274"/>
    </row>
    <row r="200" spans="2:17" s="265" customFormat="1" ht="15" x14ac:dyDescent="0.25">
      <c r="B200" s="235"/>
      <c r="C200" s="235"/>
      <c r="D200" s="235"/>
      <c r="E200" s="235"/>
      <c r="F200" s="186"/>
      <c r="G200" s="186"/>
      <c r="H200" s="186"/>
      <c r="I200" s="266">
        <f>F200+G200+H200</f>
        <v>0</v>
      </c>
      <c r="J200" s="186"/>
      <c r="K200" s="270">
        <f t="shared" si="110"/>
        <v>0</v>
      </c>
      <c r="L200" s="131">
        <f>I200*K200</f>
        <v>0</v>
      </c>
      <c r="N200" s="271"/>
      <c r="O200" s="272"/>
      <c r="P200" s="273">
        <f t="shared" si="113"/>
        <v>0</v>
      </c>
      <c r="Q200" s="274"/>
    </row>
    <row r="201" spans="2:17" s="265" customFormat="1" ht="15" x14ac:dyDescent="0.25">
      <c r="B201" s="235"/>
      <c r="C201" s="235"/>
      <c r="D201" s="235"/>
      <c r="E201" s="235"/>
      <c r="F201" s="186"/>
      <c r="G201" s="186"/>
      <c r="H201" s="186"/>
      <c r="I201" s="266">
        <f t="shared" ref="I201" si="120">F201+G201+H201</f>
        <v>0</v>
      </c>
      <c r="J201" s="186"/>
      <c r="K201" s="270">
        <f t="shared" si="110"/>
        <v>0</v>
      </c>
      <c r="L201" s="131">
        <f t="shared" ref="L201" si="121">I201*K201</f>
        <v>0</v>
      </c>
      <c r="N201" s="271"/>
      <c r="O201" s="272"/>
      <c r="P201" s="273">
        <f t="shared" si="113"/>
        <v>0</v>
      </c>
      <c r="Q201" s="274"/>
    </row>
    <row r="202" spans="2:17" s="265" customFormat="1" ht="15" x14ac:dyDescent="0.25">
      <c r="B202" s="235"/>
      <c r="C202" s="235"/>
      <c r="D202" s="235"/>
      <c r="E202" s="235"/>
      <c r="F202" s="186"/>
      <c r="G202" s="186"/>
      <c r="H202" s="186"/>
      <c r="I202" s="266">
        <f>F202+G202+H202</f>
        <v>0</v>
      </c>
      <c r="J202" s="186"/>
      <c r="K202" s="270">
        <f t="shared" si="110"/>
        <v>0</v>
      </c>
      <c r="L202" s="131">
        <f>I202*K202</f>
        <v>0</v>
      </c>
      <c r="N202" s="271"/>
      <c r="O202" s="272"/>
      <c r="P202" s="273">
        <f t="shared" si="113"/>
        <v>0</v>
      </c>
      <c r="Q202" s="274"/>
    </row>
    <row r="203" spans="2:17" s="265" customFormat="1" ht="15" x14ac:dyDescent="0.25">
      <c r="B203" s="235"/>
      <c r="C203" s="235"/>
      <c r="D203" s="235"/>
      <c r="E203" s="235"/>
      <c r="F203" s="186"/>
      <c r="G203" s="186"/>
      <c r="H203" s="186"/>
      <c r="I203" s="266">
        <f>F203+G203+H203</f>
        <v>0</v>
      </c>
      <c r="J203" s="186"/>
      <c r="K203" s="270">
        <f>IF(J203&gt;7999,1500,IF(J203&gt;3999,820,IF(J203&gt;2999,530,IF(J203&gt;1999,360,IF(J203&gt;499,275,IF(J203&gt;99,180,IF(J203&gt;9,20,0)))))))</f>
        <v>0</v>
      </c>
      <c r="L203" s="131">
        <f>I203*K203</f>
        <v>0</v>
      </c>
      <c r="N203" s="271"/>
      <c r="O203" s="272"/>
      <c r="P203" s="273">
        <f t="shared" si="113"/>
        <v>0</v>
      </c>
      <c r="Q203" s="274"/>
    </row>
    <row r="204" spans="2:17" s="265" customFormat="1" ht="15" x14ac:dyDescent="0.25">
      <c r="B204" s="235"/>
      <c r="C204" s="235"/>
      <c r="D204" s="235"/>
      <c r="E204" s="235"/>
      <c r="F204" s="186"/>
      <c r="G204" s="186"/>
      <c r="H204" s="186"/>
      <c r="I204" s="266">
        <f t="shared" ref="I204:I205" si="122">F204+G204+H204</f>
        <v>0</v>
      </c>
      <c r="J204" s="186"/>
      <c r="K204" s="270">
        <f>IF(J204&gt;7999,1500,IF(J204&gt;3999,820,IF(J204&gt;2999,530,IF(J204&gt;1999,360,IF(J204&gt;499,275,IF(J204&gt;99,180,IF(J204&gt;9,20,0)))))))</f>
        <v>0</v>
      </c>
      <c r="L204" s="131">
        <f t="shared" ref="L204:L205" si="123">I204*K204</f>
        <v>0</v>
      </c>
      <c r="N204" s="271"/>
      <c r="O204" s="272"/>
      <c r="P204" s="273">
        <f t="shared" si="113"/>
        <v>0</v>
      </c>
      <c r="Q204" s="274"/>
    </row>
    <row r="205" spans="2:17" s="275" customFormat="1" ht="15" x14ac:dyDescent="0.25">
      <c r="B205" s="267"/>
      <c r="C205" s="267"/>
      <c r="D205" s="267"/>
      <c r="E205" s="267"/>
      <c r="F205" s="240"/>
      <c r="G205" s="240"/>
      <c r="H205" s="240"/>
      <c r="I205" s="266">
        <f t="shared" si="122"/>
        <v>0</v>
      </c>
      <c r="J205" s="240"/>
      <c r="K205" s="270">
        <f>IF(J205&gt;7999,1500,IF(J205&gt;3999,820,IF(J205&gt;2999,530,IF(J205&gt;1999,360,IF(J205&gt;499,275,IF(J205&gt;99,180,IF(J205&gt;9,20,0)))))))</f>
        <v>0</v>
      </c>
      <c r="L205" s="131">
        <f t="shared" si="123"/>
        <v>0</v>
      </c>
      <c r="N205" s="271"/>
      <c r="O205" s="272"/>
      <c r="P205" s="273">
        <f t="shared" si="113"/>
        <v>0</v>
      </c>
      <c r="Q205" s="274"/>
    </row>
    <row r="206" spans="2:17" s="265" customFormat="1" ht="15" x14ac:dyDescent="0.25">
      <c r="B206" s="393" t="s">
        <v>143</v>
      </c>
      <c r="C206" s="394"/>
      <c r="D206" s="394"/>
      <c r="E206" s="395"/>
      <c r="F206" s="264">
        <f>SUM(F207:F226)</f>
        <v>0</v>
      </c>
      <c r="G206" s="264">
        <f>SUM(G207:G226)</f>
        <v>0</v>
      </c>
      <c r="H206" s="264">
        <f>SUM(H207:H226)</f>
        <v>0</v>
      </c>
      <c r="I206" s="264">
        <f>SUM(F206:H206)</f>
        <v>0</v>
      </c>
      <c r="J206" s="396"/>
      <c r="K206" s="397"/>
      <c r="L206" s="133">
        <f>SUM(L207:L226)</f>
        <v>0</v>
      </c>
      <c r="N206" s="278">
        <f>SUM(N207:N226)</f>
        <v>0</v>
      </c>
      <c r="O206" s="278">
        <f>SUM(O207:O226)</f>
        <v>0</v>
      </c>
      <c r="P206" s="279">
        <f>SUM(P207:P226)</f>
        <v>0</v>
      </c>
      <c r="Q206" s="280"/>
    </row>
    <row r="207" spans="2:17" s="265" customFormat="1" ht="15" x14ac:dyDescent="0.25">
      <c r="B207" s="235"/>
      <c r="C207" s="235"/>
      <c r="D207" s="235"/>
      <c r="E207" s="235"/>
      <c r="F207" s="186"/>
      <c r="G207" s="186"/>
      <c r="H207" s="186"/>
      <c r="I207" s="266">
        <f>F207+G207+H207</f>
        <v>0</v>
      </c>
      <c r="J207" s="186"/>
      <c r="K207" s="270">
        <f t="shared" ref="K207:K223" si="124">IF(J207&gt;7999,1500,IF(J207&gt;3999,820,IF(J207&gt;2999,530,IF(J207&gt;1999,360,IF(J207&gt;499,275,IF(J207&gt;99,180,IF(J207&gt;9,20,0)))))))</f>
        <v>0</v>
      </c>
      <c r="L207" s="131">
        <f>I207*K207</f>
        <v>0</v>
      </c>
      <c r="N207" s="271"/>
      <c r="O207" s="272"/>
      <c r="P207" s="273">
        <f>L207-N207-O207</f>
        <v>0</v>
      </c>
      <c r="Q207" s="274"/>
    </row>
    <row r="208" spans="2:17" s="265" customFormat="1" ht="15" x14ac:dyDescent="0.25">
      <c r="B208" s="235"/>
      <c r="C208" s="235"/>
      <c r="D208" s="235"/>
      <c r="E208" s="235"/>
      <c r="F208" s="186"/>
      <c r="G208" s="186"/>
      <c r="H208" s="186"/>
      <c r="I208" s="266">
        <f t="shared" ref="I208" si="125">F208+G208+H208</f>
        <v>0</v>
      </c>
      <c r="J208" s="186"/>
      <c r="K208" s="270">
        <f t="shared" si="124"/>
        <v>0</v>
      </c>
      <c r="L208" s="131">
        <f t="shared" ref="L208" si="126">I208*K208</f>
        <v>0</v>
      </c>
      <c r="N208" s="271"/>
      <c r="O208" s="272"/>
      <c r="P208" s="273">
        <f t="shared" ref="P208:P226" si="127">L208-N208-O208</f>
        <v>0</v>
      </c>
      <c r="Q208" s="274"/>
    </row>
    <row r="209" spans="2:17" s="265" customFormat="1" ht="15" x14ac:dyDescent="0.25">
      <c r="B209" s="235"/>
      <c r="C209" s="235"/>
      <c r="D209" s="235"/>
      <c r="E209" s="235"/>
      <c r="F209" s="186"/>
      <c r="G209" s="186"/>
      <c r="H209" s="186"/>
      <c r="I209" s="266">
        <f>F209+G209+H209</f>
        <v>0</v>
      </c>
      <c r="J209" s="186"/>
      <c r="K209" s="270">
        <f t="shared" si="124"/>
        <v>0</v>
      </c>
      <c r="L209" s="131">
        <f>I209*K209</f>
        <v>0</v>
      </c>
      <c r="N209" s="271"/>
      <c r="O209" s="272"/>
      <c r="P209" s="273">
        <f t="shared" si="127"/>
        <v>0</v>
      </c>
      <c r="Q209" s="274"/>
    </row>
    <row r="210" spans="2:17" s="265" customFormat="1" ht="15" x14ac:dyDescent="0.25">
      <c r="B210" s="235"/>
      <c r="C210" s="235"/>
      <c r="D210" s="235"/>
      <c r="E210" s="235"/>
      <c r="F210" s="186"/>
      <c r="G210" s="186"/>
      <c r="H210" s="186"/>
      <c r="I210" s="266">
        <f>F210+G210+H210</f>
        <v>0</v>
      </c>
      <c r="J210" s="186"/>
      <c r="K210" s="270">
        <f t="shared" si="124"/>
        <v>0</v>
      </c>
      <c r="L210" s="131">
        <f>I210*K210</f>
        <v>0</v>
      </c>
      <c r="N210" s="271"/>
      <c r="O210" s="272"/>
      <c r="P210" s="273">
        <f t="shared" si="127"/>
        <v>0</v>
      </c>
      <c r="Q210" s="274"/>
    </row>
    <row r="211" spans="2:17" s="265" customFormat="1" ht="15" x14ac:dyDescent="0.25">
      <c r="B211" s="235"/>
      <c r="C211" s="235"/>
      <c r="D211" s="235"/>
      <c r="E211" s="235"/>
      <c r="F211" s="186"/>
      <c r="G211" s="186"/>
      <c r="H211" s="186"/>
      <c r="I211" s="266">
        <f>F211+G211+H211</f>
        <v>0</v>
      </c>
      <c r="J211" s="186"/>
      <c r="K211" s="270">
        <f t="shared" si="124"/>
        <v>0</v>
      </c>
      <c r="L211" s="131">
        <f>I211*K211</f>
        <v>0</v>
      </c>
      <c r="N211" s="271"/>
      <c r="O211" s="272"/>
      <c r="P211" s="273">
        <f t="shared" si="127"/>
        <v>0</v>
      </c>
      <c r="Q211" s="274"/>
    </row>
    <row r="212" spans="2:17" s="265" customFormat="1" ht="15" x14ac:dyDescent="0.25">
      <c r="B212" s="235"/>
      <c r="C212" s="235"/>
      <c r="D212" s="235"/>
      <c r="E212" s="235"/>
      <c r="F212" s="186"/>
      <c r="G212" s="186"/>
      <c r="H212" s="186"/>
      <c r="I212" s="266">
        <f t="shared" ref="I212" si="128">F212+G212+H212</f>
        <v>0</v>
      </c>
      <c r="J212" s="186"/>
      <c r="K212" s="270">
        <f t="shared" si="124"/>
        <v>0</v>
      </c>
      <c r="L212" s="131">
        <f t="shared" ref="L212" si="129">I212*K212</f>
        <v>0</v>
      </c>
      <c r="N212" s="271"/>
      <c r="O212" s="272"/>
      <c r="P212" s="273">
        <f t="shared" si="127"/>
        <v>0</v>
      </c>
      <c r="Q212" s="274"/>
    </row>
    <row r="213" spans="2:17" s="265" customFormat="1" ht="15" x14ac:dyDescent="0.25">
      <c r="B213" s="235"/>
      <c r="C213" s="235"/>
      <c r="D213" s="235"/>
      <c r="E213" s="235"/>
      <c r="F213" s="186"/>
      <c r="G213" s="186"/>
      <c r="H213" s="186"/>
      <c r="I213" s="266">
        <f>F213+G213+H213</f>
        <v>0</v>
      </c>
      <c r="J213" s="186"/>
      <c r="K213" s="270">
        <f t="shared" si="124"/>
        <v>0</v>
      </c>
      <c r="L213" s="131">
        <f>I213*K213</f>
        <v>0</v>
      </c>
      <c r="N213" s="271"/>
      <c r="O213" s="272"/>
      <c r="P213" s="273">
        <f t="shared" si="127"/>
        <v>0</v>
      </c>
      <c r="Q213" s="274"/>
    </row>
    <row r="214" spans="2:17" s="265" customFormat="1" ht="15" x14ac:dyDescent="0.25">
      <c r="B214" s="235"/>
      <c r="C214" s="235"/>
      <c r="D214" s="235"/>
      <c r="E214" s="235"/>
      <c r="F214" s="186"/>
      <c r="G214" s="186"/>
      <c r="H214" s="186"/>
      <c r="I214" s="266">
        <f>F214+G214+H214</f>
        <v>0</v>
      </c>
      <c r="J214" s="186"/>
      <c r="K214" s="270">
        <f t="shared" si="124"/>
        <v>0</v>
      </c>
      <c r="L214" s="131">
        <f>I214*K214</f>
        <v>0</v>
      </c>
      <c r="N214" s="271"/>
      <c r="O214" s="272"/>
      <c r="P214" s="273">
        <f t="shared" si="127"/>
        <v>0</v>
      </c>
      <c r="Q214" s="274"/>
    </row>
    <row r="215" spans="2:17" s="265" customFormat="1" ht="15" x14ac:dyDescent="0.25">
      <c r="B215" s="235"/>
      <c r="C215" s="235"/>
      <c r="D215" s="235"/>
      <c r="E215" s="235"/>
      <c r="F215" s="186"/>
      <c r="G215" s="186"/>
      <c r="H215" s="186"/>
      <c r="I215" s="266">
        <f t="shared" ref="I215:I216" si="130">F215+G215+H215</f>
        <v>0</v>
      </c>
      <c r="J215" s="186"/>
      <c r="K215" s="270">
        <f t="shared" si="124"/>
        <v>0</v>
      </c>
      <c r="L215" s="131">
        <f t="shared" ref="L215:L216" si="131">I215*K215</f>
        <v>0</v>
      </c>
      <c r="N215" s="271"/>
      <c r="O215" s="272"/>
      <c r="P215" s="273">
        <f t="shared" si="127"/>
        <v>0</v>
      </c>
      <c r="Q215" s="274"/>
    </row>
    <row r="216" spans="2:17" s="275" customFormat="1" ht="15" x14ac:dyDescent="0.25">
      <c r="B216" s="267"/>
      <c r="C216" s="267"/>
      <c r="D216" s="267"/>
      <c r="E216" s="267"/>
      <c r="F216" s="240"/>
      <c r="G216" s="240"/>
      <c r="H216" s="240"/>
      <c r="I216" s="266">
        <f t="shared" si="130"/>
        <v>0</v>
      </c>
      <c r="J216" s="240"/>
      <c r="K216" s="270">
        <f t="shared" si="124"/>
        <v>0</v>
      </c>
      <c r="L216" s="131">
        <f t="shared" si="131"/>
        <v>0</v>
      </c>
      <c r="N216" s="271"/>
      <c r="O216" s="272"/>
      <c r="P216" s="273">
        <f t="shared" si="127"/>
        <v>0</v>
      </c>
      <c r="Q216" s="274"/>
    </row>
    <row r="217" spans="2:17" s="265" customFormat="1" ht="15" x14ac:dyDescent="0.25">
      <c r="B217" s="235"/>
      <c r="C217" s="235"/>
      <c r="D217" s="235"/>
      <c r="E217" s="235"/>
      <c r="F217" s="186"/>
      <c r="G217" s="186"/>
      <c r="H217" s="186"/>
      <c r="I217" s="266">
        <f>F217+G217+H217</f>
        <v>0</v>
      </c>
      <c r="J217" s="186"/>
      <c r="K217" s="270">
        <f t="shared" si="124"/>
        <v>0</v>
      </c>
      <c r="L217" s="131">
        <f>I217*K217</f>
        <v>0</v>
      </c>
      <c r="N217" s="271"/>
      <c r="O217" s="272"/>
      <c r="P217" s="273">
        <f t="shared" si="127"/>
        <v>0</v>
      </c>
      <c r="Q217" s="274"/>
    </row>
    <row r="218" spans="2:17" s="265" customFormat="1" ht="15" x14ac:dyDescent="0.25">
      <c r="B218" s="235"/>
      <c r="C218" s="235"/>
      <c r="D218" s="235"/>
      <c r="E218" s="235"/>
      <c r="F218" s="186"/>
      <c r="G218" s="186"/>
      <c r="H218" s="186"/>
      <c r="I218" s="266">
        <f t="shared" ref="I218" si="132">F218+G218+H218</f>
        <v>0</v>
      </c>
      <c r="J218" s="186"/>
      <c r="K218" s="270">
        <f t="shared" si="124"/>
        <v>0</v>
      </c>
      <c r="L218" s="131">
        <f t="shared" ref="L218" si="133">I218*K218</f>
        <v>0</v>
      </c>
      <c r="N218" s="271"/>
      <c r="O218" s="272"/>
      <c r="P218" s="273">
        <f t="shared" si="127"/>
        <v>0</v>
      </c>
      <c r="Q218" s="274"/>
    </row>
    <row r="219" spans="2:17" s="265" customFormat="1" ht="15" x14ac:dyDescent="0.25">
      <c r="B219" s="235"/>
      <c r="C219" s="235"/>
      <c r="D219" s="235"/>
      <c r="E219" s="235"/>
      <c r="F219" s="186"/>
      <c r="G219" s="186"/>
      <c r="H219" s="186"/>
      <c r="I219" s="266">
        <f>F219+G219+H219</f>
        <v>0</v>
      </c>
      <c r="J219" s="186"/>
      <c r="K219" s="270">
        <f t="shared" si="124"/>
        <v>0</v>
      </c>
      <c r="L219" s="131">
        <f>I219*K219</f>
        <v>0</v>
      </c>
      <c r="N219" s="271"/>
      <c r="O219" s="272"/>
      <c r="P219" s="273">
        <f t="shared" si="127"/>
        <v>0</v>
      </c>
      <c r="Q219" s="274"/>
    </row>
    <row r="220" spans="2:17" s="265" customFormat="1" ht="15" x14ac:dyDescent="0.25">
      <c r="B220" s="235"/>
      <c r="C220" s="235"/>
      <c r="D220" s="235"/>
      <c r="E220" s="235"/>
      <c r="F220" s="186"/>
      <c r="G220" s="186"/>
      <c r="H220" s="186"/>
      <c r="I220" s="266">
        <f>F220+G220+H220</f>
        <v>0</v>
      </c>
      <c r="J220" s="186"/>
      <c r="K220" s="270">
        <f t="shared" si="124"/>
        <v>0</v>
      </c>
      <c r="L220" s="131">
        <f>I220*K220</f>
        <v>0</v>
      </c>
      <c r="N220" s="271"/>
      <c r="O220" s="272"/>
      <c r="P220" s="273">
        <f t="shared" si="127"/>
        <v>0</v>
      </c>
      <c r="Q220" s="274"/>
    </row>
    <row r="221" spans="2:17" s="265" customFormat="1" ht="15" x14ac:dyDescent="0.25">
      <c r="B221" s="235"/>
      <c r="C221" s="235"/>
      <c r="D221" s="235"/>
      <c r="E221" s="235"/>
      <c r="F221" s="186"/>
      <c r="G221" s="186"/>
      <c r="H221" s="186"/>
      <c r="I221" s="266">
        <f>F221+G221+H221</f>
        <v>0</v>
      </c>
      <c r="J221" s="186"/>
      <c r="K221" s="270">
        <f t="shared" si="124"/>
        <v>0</v>
      </c>
      <c r="L221" s="131">
        <f>I221*K221</f>
        <v>0</v>
      </c>
      <c r="N221" s="271"/>
      <c r="O221" s="272"/>
      <c r="P221" s="273">
        <f t="shared" si="127"/>
        <v>0</v>
      </c>
      <c r="Q221" s="274"/>
    </row>
    <row r="222" spans="2:17" s="265" customFormat="1" ht="15" x14ac:dyDescent="0.25">
      <c r="B222" s="235"/>
      <c r="C222" s="235"/>
      <c r="D222" s="235"/>
      <c r="E222" s="235"/>
      <c r="F222" s="186"/>
      <c r="G222" s="186"/>
      <c r="H222" s="186"/>
      <c r="I222" s="266">
        <f t="shared" ref="I222" si="134">F222+G222+H222</f>
        <v>0</v>
      </c>
      <c r="J222" s="186"/>
      <c r="K222" s="270">
        <f t="shared" si="124"/>
        <v>0</v>
      </c>
      <c r="L222" s="131">
        <f t="shared" ref="L222" si="135">I222*K222</f>
        <v>0</v>
      </c>
      <c r="N222" s="271"/>
      <c r="O222" s="272"/>
      <c r="P222" s="273">
        <f t="shared" si="127"/>
        <v>0</v>
      </c>
      <c r="Q222" s="274"/>
    </row>
    <row r="223" spans="2:17" s="265" customFormat="1" ht="15" x14ac:dyDescent="0.25">
      <c r="B223" s="235"/>
      <c r="C223" s="235"/>
      <c r="D223" s="235"/>
      <c r="E223" s="235"/>
      <c r="F223" s="186"/>
      <c r="G223" s="186"/>
      <c r="H223" s="186"/>
      <c r="I223" s="266">
        <f>F223+G223+H223</f>
        <v>0</v>
      </c>
      <c r="J223" s="186"/>
      <c r="K223" s="270">
        <f t="shared" si="124"/>
        <v>0</v>
      </c>
      <c r="L223" s="131">
        <f>I223*K223</f>
        <v>0</v>
      </c>
      <c r="N223" s="271"/>
      <c r="O223" s="272"/>
      <c r="P223" s="273">
        <f t="shared" si="127"/>
        <v>0</v>
      </c>
      <c r="Q223" s="274"/>
    </row>
    <row r="224" spans="2:17" s="265" customFormat="1" ht="15" x14ac:dyDescent="0.25">
      <c r="B224" s="235"/>
      <c r="C224" s="235"/>
      <c r="D224" s="235"/>
      <c r="E224" s="235"/>
      <c r="F224" s="186"/>
      <c r="G224" s="186"/>
      <c r="H224" s="186"/>
      <c r="I224" s="266">
        <f>F224+G224+H224</f>
        <v>0</v>
      </c>
      <c r="J224" s="186"/>
      <c r="K224" s="270">
        <f>IF(J224&gt;7999,1500,IF(J224&gt;3999,820,IF(J224&gt;2999,530,IF(J224&gt;1999,360,IF(J224&gt;499,275,IF(J224&gt;99,180,IF(J224&gt;9,20,0)))))))</f>
        <v>0</v>
      </c>
      <c r="L224" s="131">
        <f>I224*K224</f>
        <v>0</v>
      </c>
      <c r="N224" s="271"/>
      <c r="O224" s="272"/>
      <c r="P224" s="273">
        <f t="shared" si="127"/>
        <v>0</v>
      </c>
      <c r="Q224" s="274"/>
    </row>
    <row r="225" spans="2:17" s="265" customFormat="1" ht="15" x14ac:dyDescent="0.25">
      <c r="B225" s="235"/>
      <c r="C225" s="235"/>
      <c r="D225" s="235"/>
      <c r="E225" s="235"/>
      <c r="F225" s="186"/>
      <c r="G225" s="186"/>
      <c r="H225" s="186"/>
      <c r="I225" s="266">
        <f t="shared" ref="I225:I226" si="136">F225+G225+H225</f>
        <v>0</v>
      </c>
      <c r="J225" s="186"/>
      <c r="K225" s="270">
        <f>IF(J225&gt;7999,1500,IF(J225&gt;3999,820,IF(J225&gt;2999,530,IF(J225&gt;1999,360,IF(J225&gt;499,275,IF(J225&gt;99,180,IF(J225&gt;9,20,0)))))))</f>
        <v>0</v>
      </c>
      <c r="L225" s="131">
        <f t="shared" ref="L225:L226" si="137">I225*K225</f>
        <v>0</v>
      </c>
      <c r="N225" s="271"/>
      <c r="O225" s="272"/>
      <c r="P225" s="273">
        <f t="shared" si="127"/>
        <v>0</v>
      </c>
      <c r="Q225" s="274"/>
    </row>
    <row r="226" spans="2:17" s="275" customFormat="1" ht="15.75" thickBot="1" x14ac:dyDescent="0.3">
      <c r="B226" s="267"/>
      <c r="C226" s="267"/>
      <c r="D226" s="267"/>
      <c r="E226" s="267"/>
      <c r="F226" s="240"/>
      <c r="G226" s="240"/>
      <c r="H226" s="240"/>
      <c r="I226" s="266">
        <f t="shared" si="136"/>
        <v>0</v>
      </c>
      <c r="J226" s="240"/>
      <c r="K226" s="270">
        <f>IF(J226&gt;7999,1500,IF(J226&gt;3999,820,IF(J226&gt;2999,530,IF(J226&gt;1999,360,IF(J226&gt;499,275,IF(J226&gt;99,180,IF(J226&gt;9,20,0)))))))</f>
        <v>0</v>
      </c>
      <c r="L226" s="131">
        <f t="shared" si="137"/>
        <v>0</v>
      </c>
      <c r="N226" s="276"/>
      <c r="O226" s="277"/>
      <c r="P226" s="273">
        <f t="shared" si="127"/>
        <v>0</v>
      </c>
      <c r="Q226" s="281"/>
    </row>
    <row r="227" spans="2:17" s="275" customFormat="1" ht="20.25" customHeight="1" thickBot="1" x14ac:dyDescent="0.3">
      <c r="B227" s="391" t="s">
        <v>57</v>
      </c>
      <c r="C227" s="392"/>
      <c r="D227" s="392"/>
      <c r="E227" s="392"/>
      <c r="F227" s="392"/>
      <c r="G227" s="392"/>
      <c r="H227" s="392"/>
      <c r="I227" s="392"/>
      <c r="J227" s="392"/>
      <c r="K227" s="392"/>
      <c r="L227" s="238">
        <f>L17+L38+L59+L80+L101+L122+L143+L164+L185+L206</f>
        <v>0</v>
      </c>
      <c r="N227" s="256">
        <f>N17+N38+N59+N80+N101+N122+N143+N164+N185+N206</f>
        <v>0</v>
      </c>
      <c r="O227" s="257">
        <f>O17+O38+O59+O80+O101+O122+O143+O164+O185+O206</f>
        <v>0</v>
      </c>
      <c r="P227" s="258">
        <f>P17+P38+P59+P80+P101+P122+P143+P164+P185+P206</f>
        <v>0</v>
      </c>
      <c r="Q227" s="282"/>
    </row>
    <row r="228" spans="2:17" x14ac:dyDescent="0.2">
      <c r="B228" s="73"/>
      <c r="C228" s="73"/>
      <c r="D228" s="73"/>
      <c r="E228" s="74"/>
    </row>
    <row r="230" spans="2:17" ht="16.5" customHeight="1" x14ac:dyDescent="0.2">
      <c r="B230" s="32" t="s">
        <v>51</v>
      </c>
    </row>
    <row r="231" spans="2:17" ht="15" customHeight="1" x14ac:dyDescent="0.2">
      <c r="B231" s="75" t="s">
        <v>44</v>
      </c>
    </row>
    <row r="232" spans="2:17" x14ac:dyDescent="0.2">
      <c r="B232" s="75" t="s">
        <v>45</v>
      </c>
    </row>
    <row r="233" spans="2:17" x14ac:dyDescent="0.2">
      <c r="B233" s="75" t="s">
        <v>46</v>
      </c>
    </row>
    <row r="234" spans="2:17" x14ac:dyDescent="0.2">
      <c r="B234" s="75" t="s">
        <v>47</v>
      </c>
    </row>
    <row r="235" spans="2:17" x14ac:dyDescent="0.2">
      <c r="B235" s="75" t="s">
        <v>48</v>
      </c>
    </row>
    <row r="236" spans="2:17" x14ac:dyDescent="0.2">
      <c r="B236" s="75" t="s">
        <v>49</v>
      </c>
    </row>
    <row r="237" spans="2:17" x14ac:dyDescent="0.2">
      <c r="B237" s="75" t="s">
        <v>50</v>
      </c>
    </row>
  </sheetData>
  <sheetProtection algorithmName="SHA-512" hashValue="10jk4kHx8N69n8hli1Aijf6i2A35cX9UeZjEmm5Sjo3tEVZU9Tqo1O4RuauNrqHCeQJ3ggDjAH+mp9XAx/f1WA==" saltValue="IkFU4c4Ry/o65/RvQJHWEg==" spinCount="100000" sheet="1" objects="1" scenarios="1"/>
  <mergeCells count="42">
    <mergeCell ref="B17:E17"/>
    <mergeCell ref="J17:K17"/>
    <mergeCell ref="N15:P15"/>
    <mergeCell ref="B4:C4"/>
    <mergeCell ref="B5:C5"/>
    <mergeCell ref="B6:C6"/>
    <mergeCell ref="B7:C7"/>
    <mergeCell ref="B8:C8"/>
    <mergeCell ref="B9:C9"/>
    <mergeCell ref="B11:C11"/>
    <mergeCell ref="N12:O12"/>
    <mergeCell ref="J38:K38"/>
    <mergeCell ref="B59:E59"/>
    <mergeCell ref="J59:K59"/>
    <mergeCell ref="B80:E80"/>
    <mergeCell ref="J80:K80"/>
    <mergeCell ref="B227:K227"/>
    <mergeCell ref="B13:L13"/>
    <mergeCell ref="B15:L15"/>
    <mergeCell ref="B185:E185"/>
    <mergeCell ref="B164:E164"/>
    <mergeCell ref="J164:K164"/>
    <mergeCell ref="J185:K185"/>
    <mergeCell ref="B206:E206"/>
    <mergeCell ref="J206:K206"/>
    <mergeCell ref="B143:E143"/>
    <mergeCell ref="J143:K143"/>
    <mergeCell ref="B101:E101"/>
    <mergeCell ref="J101:K101"/>
    <mergeCell ref="B122:E122"/>
    <mergeCell ref="J122:K122"/>
    <mergeCell ref="B38:E38"/>
    <mergeCell ref="N2:O2"/>
    <mergeCell ref="N1:P1"/>
    <mergeCell ref="N9:O9"/>
    <mergeCell ref="N10:O10"/>
    <mergeCell ref="N11:O11"/>
    <mergeCell ref="N3:O3"/>
    <mergeCell ref="N4:O4"/>
    <mergeCell ref="N5:O5"/>
    <mergeCell ref="N6:O6"/>
    <mergeCell ref="N7:O7"/>
  </mergeCells>
  <pageMargins left="0.7" right="0.7" top="0.75" bottom="0.75" header="0.3" footer="0.3"/>
  <pageSetup paperSize="9" orientation="portrait" verticalDpi="0" r:id="rId1"/>
  <ignoredErrors>
    <ignoredError sqref="L206 L185 L164 L143 L122 L101 I38 L38 I59 L59 I80 L80 I101 I122 I143 I164 I185 I206 P38 P59 P80 P101 P122 P143 P164 P185 P20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Z73"/>
  <sheetViews>
    <sheetView zoomScale="85" zoomScaleNormal="85" workbookViewId="0">
      <selection activeCell="L1" sqref="L1:S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5.7109375" style="32" customWidth="1"/>
    <col min="13" max="13" width="2" style="32" customWidth="1"/>
    <col min="14" max="16" width="23" style="32" hidden="1" customWidth="1"/>
    <col min="17" max="17" width="42.5703125" style="32" hidden="1" customWidth="1"/>
    <col min="18" max="16384" width="9.140625" style="32"/>
  </cols>
  <sheetData>
    <row r="1" spans="1:26" ht="15.75" thickBot="1" x14ac:dyDescent="0.25">
      <c r="B1" s="32" t="s">
        <v>122</v>
      </c>
      <c r="C1" s="33">
        <f>'BUDGET SUMMARY'!D11</f>
        <v>0</v>
      </c>
      <c r="N1" s="350" t="s">
        <v>150</v>
      </c>
      <c r="O1" s="351"/>
      <c r="P1" s="352"/>
    </row>
    <row r="2" spans="1:26" x14ac:dyDescent="0.2">
      <c r="C2" s="33"/>
      <c r="N2" s="344" t="s">
        <v>57</v>
      </c>
      <c r="O2" s="345"/>
      <c r="P2" s="134">
        <f>'1. VTA - Travels'!P227</f>
        <v>0</v>
      </c>
    </row>
    <row r="3" spans="1:26" ht="13.5" thickBot="1" x14ac:dyDescent="0.25">
      <c r="C3" s="61"/>
      <c r="N3" s="389" t="s">
        <v>64</v>
      </c>
      <c r="O3" s="390"/>
      <c r="P3" s="135">
        <f>'2. VTA - Organisational'!P72</f>
        <v>0</v>
      </c>
    </row>
    <row r="4" spans="1:26" ht="13.5" customHeight="1" x14ac:dyDescent="0.2">
      <c r="B4" s="344" t="s">
        <v>57</v>
      </c>
      <c r="C4" s="345"/>
      <c r="D4" s="134">
        <f>'1. VTA - Travels'!L227</f>
        <v>0</v>
      </c>
      <c r="N4" s="389" t="s">
        <v>70</v>
      </c>
      <c r="O4" s="390"/>
      <c r="P4" s="135">
        <f>'3. VTA - Inclusion-Pocket Money'!P56</f>
        <v>0</v>
      </c>
    </row>
    <row r="5" spans="1:26" ht="13.5" customHeight="1" x14ac:dyDescent="0.2">
      <c r="B5" s="389" t="s">
        <v>64</v>
      </c>
      <c r="C5" s="390"/>
      <c r="D5" s="135">
        <f>L72</f>
        <v>0</v>
      </c>
      <c r="N5" s="389" t="s">
        <v>71</v>
      </c>
      <c r="O5" s="390"/>
      <c r="P5" s="135">
        <f>'3. VTA - Inclusion-Pocket Money'!P100</f>
        <v>0</v>
      </c>
    </row>
    <row r="6" spans="1:26" ht="13.5" customHeight="1" thickBot="1" x14ac:dyDescent="0.25">
      <c r="B6" s="389" t="s">
        <v>70</v>
      </c>
      <c r="C6" s="390"/>
      <c r="D6" s="135">
        <f>'3. VTA - Inclusion-Pocket Money'!L56</f>
        <v>0</v>
      </c>
      <c r="N6" s="346" t="s">
        <v>76</v>
      </c>
      <c r="O6" s="347"/>
      <c r="P6" s="136">
        <f>'4. VTA - Exceptional'!P116</f>
        <v>0</v>
      </c>
    </row>
    <row r="7" spans="1:26" ht="13.5" customHeight="1" thickBot="1" x14ac:dyDescent="0.25">
      <c r="B7" s="389" t="s">
        <v>71</v>
      </c>
      <c r="C7" s="390"/>
      <c r="D7" s="135">
        <f>'3. VTA - Inclusion-Pocket Money'!L100</f>
        <v>0</v>
      </c>
      <c r="N7" s="348" t="s">
        <v>83</v>
      </c>
      <c r="O7" s="349"/>
      <c r="P7" s="137">
        <f>SUM(P2:P6)</f>
        <v>0</v>
      </c>
    </row>
    <row r="8" spans="1:26" ht="13.5" customHeight="1" thickBot="1" x14ac:dyDescent="0.25">
      <c r="B8" s="346" t="s">
        <v>76</v>
      </c>
      <c r="C8" s="347"/>
      <c r="D8" s="136">
        <f>'4. VTA - Exceptional'!L116</f>
        <v>0</v>
      </c>
    </row>
    <row r="9" spans="1:26" ht="13.5" customHeight="1" thickBot="1" x14ac:dyDescent="0.25">
      <c r="B9" s="348" t="s">
        <v>83</v>
      </c>
      <c r="C9" s="349"/>
      <c r="D9" s="137">
        <f>SUM(D4:D8)</f>
        <v>0</v>
      </c>
      <c r="N9" s="383" t="s">
        <v>133</v>
      </c>
      <c r="O9" s="422"/>
      <c r="P9" s="423"/>
      <c r="Q9" s="62">
        <f>SUM(E31:E70)</f>
        <v>0</v>
      </c>
    </row>
    <row r="10" spans="1:26" x14ac:dyDescent="0.2">
      <c r="N10" s="385" t="s">
        <v>37</v>
      </c>
      <c r="O10" s="424"/>
      <c r="P10" s="425"/>
      <c r="Q10" s="63">
        <f>SUM(F31:F70)</f>
        <v>0</v>
      </c>
    </row>
    <row r="11" spans="1:26" s="66" customFormat="1" ht="12" customHeight="1" thickBot="1" x14ac:dyDescent="0.3">
      <c r="A11" s="65"/>
      <c r="B11" s="398" t="s">
        <v>120</v>
      </c>
      <c r="C11" s="399"/>
      <c r="F11" s="65"/>
      <c r="G11" s="65"/>
      <c r="H11" s="65"/>
      <c r="I11" s="65"/>
      <c r="J11" s="65"/>
      <c r="K11" s="65"/>
      <c r="L11" s="67"/>
      <c r="M11" s="67"/>
      <c r="N11" s="387" t="s">
        <v>38</v>
      </c>
      <c r="O11" s="426"/>
      <c r="P11" s="427"/>
      <c r="Q11" s="64">
        <f>SUM(G31:G70)</f>
        <v>0</v>
      </c>
      <c r="R11" s="67"/>
      <c r="S11" s="67"/>
      <c r="T11" s="67"/>
      <c r="U11" s="67"/>
      <c r="V11" s="67"/>
      <c r="W11" s="67"/>
      <c r="X11" s="67"/>
      <c r="Y11" s="67"/>
      <c r="Z11" s="67"/>
    </row>
    <row r="12" spans="1:26" ht="13.5" thickBot="1" x14ac:dyDescent="0.25">
      <c r="N12" s="400" t="s">
        <v>147</v>
      </c>
      <c r="O12" s="428"/>
      <c r="P12" s="429"/>
      <c r="Q12" s="106">
        <f>SUM(Q9:Q11)</f>
        <v>0</v>
      </c>
    </row>
    <row r="13" spans="1:26" s="70" customFormat="1" ht="24" customHeight="1" x14ac:dyDescent="0.25">
      <c r="B13" s="381" t="s">
        <v>144</v>
      </c>
      <c r="C13" s="382"/>
      <c r="D13" s="382"/>
      <c r="E13" s="382"/>
      <c r="F13" s="382"/>
      <c r="G13" s="382"/>
      <c r="H13" s="382"/>
      <c r="I13" s="382"/>
      <c r="J13" s="382"/>
      <c r="K13" s="382"/>
      <c r="L13" s="382"/>
    </row>
    <row r="14" spans="1:26" ht="13.5" thickBot="1" x14ac:dyDescent="0.25">
      <c r="B14" s="73"/>
      <c r="C14" s="73"/>
      <c r="D14" s="73"/>
      <c r="E14" s="74"/>
    </row>
    <row r="15" spans="1:26" ht="25.5" customHeight="1" thickBot="1" x14ac:dyDescent="0.3">
      <c r="B15" s="363" t="s">
        <v>66</v>
      </c>
      <c r="C15" s="364"/>
      <c r="D15" s="364"/>
      <c r="E15" s="364"/>
      <c r="F15" s="364"/>
      <c r="G15" s="364"/>
      <c r="H15" s="364"/>
      <c r="I15" s="364"/>
      <c r="J15" s="364"/>
      <c r="K15" s="364"/>
      <c r="L15" s="364"/>
      <c r="N15" s="365" t="s">
        <v>119</v>
      </c>
      <c r="O15" s="366"/>
      <c r="P15" s="367"/>
    </row>
    <row r="16" spans="1:26" ht="15" x14ac:dyDescent="0.25">
      <c r="B16" s="407" t="s">
        <v>58</v>
      </c>
      <c r="C16" s="408"/>
      <c r="D16" s="408"/>
      <c r="E16" s="408"/>
      <c r="F16" s="408"/>
      <c r="G16" s="408"/>
      <c r="H16" s="408"/>
      <c r="I16" s="408"/>
      <c r="J16" s="408"/>
      <c r="K16" s="408"/>
      <c r="L16" s="408"/>
      <c r="N16" s="409" t="s">
        <v>128</v>
      </c>
      <c r="O16" s="411" t="s">
        <v>129</v>
      </c>
      <c r="P16" s="430" t="s">
        <v>130</v>
      </c>
      <c r="Q16" s="413" t="s">
        <v>131</v>
      </c>
    </row>
    <row r="17" spans="2:17" ht="34.5" customHeight="1" thickBot="1" x14ac:dyDescent="0.3">
      <c r="B17" s="414" t="s">
        <v>169</v>
      </c>
      <c r="C17" s="415"/>
      <c r="D17" s="415"/>
      <c r="E17" s="408"/>
      <c r="F17" s="414" t="s">
        <v>34</v>
      </c>
      <c r="G17" s="415"/>
      <c r="H17" s="415"/>
      <c r="I17" s="408"/>
      <c r="J17" s="408"/>
      <c r="K17" s="414" t="s">
        <v>42</v>
      </c>
      <c r="L17" s="415"/>
      <c r="N17" s="410"/>
      <c r="O17" s="412"/>
      <c r="P17" s="410"/>
      <c r="Q17" s="410"/>
    </row>
    <row r="18" spans="2:17" ht="15" x14ac:dyDescent="0.2">
      <c r="B18" s="402"/>
      <c r="C18" s="403"/>
      <c r="D18" s="403"/>
      <c r="E18" s="404"/>
      <c r="F18" s="402"/>
      <c r="G18" s="403"/>
      <c r="H18" s="403"/>
      <c r="I18" s="403"/>
      <c r="J18" s="403"/>
      <c r="K18" s="405"/>
      <c r="L18" s="406"/>
      <c r="M18" s="80" t="s">
        <v>158</v>
      </c>
      <c r="N18" s="153"/>
      <c r="O18" s="154"/>
      <c r="P18" s="155">
        <f>K18-N18-O18</f>
        <v>0</v>
      </c>
      <c r="Q18" s="107"/>
    </row>
    <row r="19" spans="2:17" ht="15" x14ac:dyDescent="0.2">
      <c r="B19" s="402"/>
      <c r="C19" s="403"/>
      <c r="D19" s="403"/>
      <c r="E19" s="404"/>
      <c r="F19" s="402"/>
      <c r="G19" s="403"/>
      <c r="H19" s="403"/>
      <c r="I19" s="403"/>
      <c r="J19" s="403"/>
      <c r="K19" s="405"/>
      <c r="L19" s="406"/>
      <c r="N19" s="156"/>
      <c r="O19" s="157"/>
      <c r="P19" s="155">
        <f t="shared" ref="P19:P22" si="0">K19-N19-O19</f>
        <v>0</v>
      </c>
      <c r="Q19" s="108"/>
    </row>
    <row r="20" spans="2:17" ht="15" x14ac:dyDescent="0.2">
      <c r="B20" s="402"/>
      <c r="C20" s="403"/>
      <c r="D20" s="403"/>
      <c r="E20" s="404"/>
      <c r="F20" s="402"/>
      <c r="G20" s="403"/>
      <c r="H20" s="403"/>
      <c r="I20" s="403"/>
      <c r="J20" s="403"/>
      <c r="K20" s="405"/>
      <c r="L20" s="406"/>
      <c r="N20" s="158"/>
      <c r="O20" s="159"/>
      <c r="P20" s="155">
        <f t="shared" si="0"/>
        <v>0</v>
      </c>
      <c r="Q20" s="109"/>
    </row>
    <row r="21" spans="2:17" ht="15" x14ac:dyDescent="0.2">
      <c r="B21" s="402"/>
      <c r="C21" s="403"/>
      <c r="D21" s="403"/>
      <c r="E21" s="404"/>
      <c r="F21" s="402"/>
      <c r="G21" s="403"/>
      <c r="H21" s="403"/>
      <c r="I21" s="403"/>
      <c r="J21" s="403"/>
      <c r="K21" s="405"/>
      <c r="L21" s="406"/>
      <c r="N21" s="156"/>
      <c r="O21" s="157"/>
      <c r="P21" s="155">
        <f t="shared" si="0"/>
        <v>0</v>
      </c>
      <c r="Q21" s="108"/>
    </row>
    <row r="22" spans="2:17" ht="15" x14ac:dyDescent="0.2">
      <c r="B22" s="402"/>
      <c r="C22" s="403"/>
      <c r="D22" s="403"/>
      <c r="E22" s="404"/>
      <c r="F22" s="402"/>
      <c r="G22" s="403"/>
      <c r="H22" s="403"/>
      <c r="I22" s="403"/>
      <c r="J22" s="403"/>
      <c r="K22" s="405"/>
      <c r="L22" s="406"/>
      <c r="N22" s="160"/>
      <c r="O22" s="161"/>
      <c r="P22" s="155">
        <f t="shared" si="0"/>
        <v>0</v>
      </c>
      <c r="Q22" s="110"/>
    </row>
    <row r="23" spans="2:17" ht="15" x14ac:dyDescent="0.2">
      <c r="B23" s="402"/>
      <c r="C23" s="403"/>
      <c r="D23" s="403"/>
      <c r="E23" s="404"/>
      <c r="F23" s="402"/>
      <c r="G23" s="403"/>
      <c r="H23" s="403"/>
      <c r="I23" s="403"/>
      <c r="J23" s="403"/>
      <c r="K23" s="405"/>
      <c r="L23" s="406"/>
      <c r="N23" s="157"/>
      <c r="O23" s="157"/>
      <c r="P23" s="155">
        <f>K23-N23-O23</f>
        <v>0</v>
      </c>
      <c r="Q23" s="108"/>
    </row>
    <row r="24" spans="2:17" ht="15" x14ac:dyDescent="0.2">
      <c r="B24" s="402"/>
      <c r="C24" s="403"/>
      <c r="D24" s="403"/>
      <c r="E24" s="404"/>
      <c r="F24" s="402"/>
      <c r="G24" s="403"/>
      <c r="H24" s="403"/>
      <c r="I24" s="403"/>
      <c r="J24" s="403"/>
      <c r="K24" s="405"/>
      <c r="L24" s="406"/>
      <c r="N24" s="156"/>
      <c r="O24" s="157"/>
      <c r="P24" s="155">
        <f t="shared" ref="P24:P27" si="1">K24-N24-O24</f>
        <v>0</v>
      </c>
      <c r="Q24" s="108"/>
    </row>
    <row r="25" spans="2:17" ht="15" x14ac:dyDescent="0.2">
      <c r="B25" s="402"/>
      <c r="C25" s="403"/>
      <c r="D25" s="403"/>
      <c r="E25" s="404"/>
      <c r="F25" s="402"/>
      <c r="G25" s="403"/>
      <c r="H25" s="403"/>
      <c r="I25" s="403"/>
      <c r="J25" s="403"/>
      <c r="K25" s="405"/>
      <c r="L25" s="406"/>
      <c r="N25" s="158"/>
      <c r="O25" s="159"/>
      <c r="P25" s="155">
        <f t="shared" si="1"/>
        <v>0</v>
      </c>
      <c r="Q25" s="109"/>
    </row>
    <row r="26" spans="2:17" ht="15" x14ac:dyDescent="0.2">
      <c r="B26" s="402"/>
      <c r="C26" s="403"/>
      <c r="D26" s="403"/>
      <c r="E26" s="404"/>
      <c r="F26" s="402"/>
      <c r="G26" s="403"/>
      <c r="H26" s="403"/>
      <c r="I26" s="403"/>
      <c r="J26" s="403"/>
      <c r="K26" s="405"/>
      <c r="L26" s="406"/>
      <c r="N26" s="156"/>
      <c r="O26" s="157"/>
      <c r="P26" s="155">
        <f t="shared" si="1"/>
        <v>0</v>
      </c>
      <c r="Q26" s="108"/>
    </row>
    <row r="27" spans="2:17" ht="15.75" thickBot="1" x14ac:dyDescent="0.25">
      <c r="B27" s="402"/>
      <c r="C27" s="403"/>
      <c r="D27" s="403"/>
      <c r="E27" s="404"/>
      <c r="F27" s="402"/>
      <c r="G27" s="403"/>
      <c r="H27" s="403"/>
      <c r="I27" s="403"/>
      <c r="J27" s="403"/>
      <c r="K27" s="405"/>
      <c r="L27" s="406"/>
      <c r="N27" s="160"/>
      <c r="O27" s="161"/>
      <c r="P27" s="155">
        <f t="shared" si="1"/>
        <v>0</v>
      </c>
      <c r="Q27" s="111"/>
    </row>
    <row r="28" spans="2:17" ht="15.75" thickBot="1" x14ac:dyDescent="0.3">
      <c r="B28" s="358" t="s">
        <v>151</v>
      </c>
      <c r="C28" s="416"/>
      <c r="D28" s="416"/>
      <c r="E28" s="416"/>
      <c r="F28" s="416"/>
      <c r="G28" s="416"/>
      <c r="H28" s="416"/>
      <c r="I28" s="416"/>
      <c r="J28" s="417"/>
      <c r="K28" s="418">
        <f>IF(K18+K19+K20+K21+K22+K23+K24+K25+K26+K27&gt;8000,8000,K18+K19+K20+K21)</f>
        <v>0</v>
      </c>
      <c r="L28" s="419"/>
      <c r="M28" s="70"/>
      <c r="N28" s="162">
        <f>SUM(N18:N27)</f>
        <v>0</v>
      </c>
      <c r="O28" s="163">
        <f>SUM(O18:O27)</f>
        <v>0</v>
      </c>
      <c r="P28" s="164">
        <f>IF(P18+P19+P20+P21+P22+P23+P24+P25+P26+P27&gt;8000,8000,P18+P19+P20+P21+P22+P23+P24+P25+P26+P27)</f>
        <v>0</v>
      </c>
      <c r="Q28" s="99"/>
    </row>
    <row r="29" spans="2:17" ht="15.75" thickBot="1" x14ac:dyDescent="0.3">
      <c r="B29" s="407" t="s">
        <v>62</v>
      </c>
      <c r="C29" s="408"/>
      <c r="D29" s="408"/>
      <c r="E29" s="408"/>
      <c r="F29" s="408"/>
      <c r="G29" s="408"/>
      <c r="H29" s="408"/>
      <c r="I29" s="408"/>
      <c r="J29" s="408"/>
      <c r="K29" s="408"/>
      <c r="L29" s="408"/>
      <c r="N29" s="146"/>
      <c r="O29" s="146"/>
      <c r="P29" s="146"/>
    </row>
    <row r="30" spans="2:17" s="71" customFormat="1" ht="64.5" thickBot="1" x14ac:dyDescent="0.3">
      <c r="B30" s="86" t="s">
        <v>33</v>
      </c>
      <c r="C30" s="374" t="s">
        <v>34</v>
      </c>
      <c r="D30" s="376"/>
      <c r="E30" s="86" t="s">
        <v>133</v>
      </c>
      <c r="F30" s="86" t="s">
        <v>37</v>
      </c>
      <c r="G30" s="86" t="s">
        <v>38</v>
      </c>
      <c r="H30" s="86" t="s">
        <v>39</v>
      </c>
      <c r="I30" s="86" t="s">
        <v>59</v>
      </c>
      <c r="J30" s="86" t="s">
        <v>60</v>
      </c>
      <c r="K30" s="86" t="s">
        <v>63</v>
      </c>
      <c r="L30" s="86" t="s">
        <v>42</v>
      </c>
      <c r="N30" s="165" t="s">
        <v>128</v>
      </c>
      <c r="O30" s="166" t="s">
        <v>129</v>
      </c>
      <c r="P30" s="167" t="s">
        <v>130</v>
      </c>
      <c r="Q30" s="89" t="s">
        <v>131</v>
      </c>
    </row>
    <row r="31" spans="2:17" ht="15" x14ac:dyDescent="0.2">
      <c r="B31" s="85"/>
      <c r="C31" s="402"/>
      <c r="D31" s="404"/>
      <c r="E31" s="85"/>
      <c r="F31" s="85"/>
      <c r="G31" s="85"/>
      <c r="H31" s="72">
        <f>E31+F31+G31</f>
        <v>0</v>
      </c>
      <c r="I31" s="85"/>
      <c r="J31" s="85"/>
      <c r="K31" s="147"/>
      <c r="L31" s="131">
        <f>H31*J31*K31</f>
        <v>0</v>
      </c>
      <c r="N31" s="168"/>
      <c r="O31" s="169"/>
      <c r="P31" s="170">
        <f>L31-N31-O31</f>
        <v>0</v>
      </c>
      <c r="Q31" s="125"/>
    </row>
    <row r="32" spans="2:17" ht="15" x14ac:dyDescent="0.2">
      <c r="B32" s="85"/>
      <c r="C32" s="402"/>
      <c r="D32" s="404"/>
      <c r="E32" s="85"/>
      <c r="F32" s="85"/>
      <c r="G32" s="85"/>
      <c r="H32" s="72">
        <f t="shared" ref="H32:H35" si="2">E32+F32+G32</f>
        <v>0</v>
      </c>
      <c r="I32" s="85"/>
      <c r="J32" s="85"/>
      <c r="K32" s="147"/>
      <c r="L32" s="131">
        <f t="shared" ref="L32:L35" si="3">H32*J32*K32</f>
        <v>0</v>
      </c>
      <c r="N32" s="156"/>
      <c r="O32" s="157"/>
      <c r="P32" s="171">
        <f t="shared" ref="P32:P35" si="4">L32-N32-O32</f>
        <v>0</v>
      </c>
      <c r="Q32" s="126"/>
    </row>
    <row r="33" spans="2:17" ht="15" x14ac:dyDescent="0.2">
      <c r="B33" s="85"/>
      <c r="C33" s="402"/>
      <c r="D33" s="404"/>
      <c r="E33" s="85"/>
      <c r="F33" s="85"/>
      <c r="G33" s="85"/>
      <c r="H33" s="72">
        <f t="shared" si="2"/>
        <v>0</v>
      </c>
      <c r="I33" s="85"/>
      <c r="J33" s="85"/>
      <c r="K33" s="147"/>
      <c r="L33" s="131">
        <f t="shared" si="3"/>
        <v>0</v>
      </c>
      <c r="N33" s="158"/>
      <c r="O33" s="159"/>
      <c r="P33" s="171">
        <f t="shared" si="4"/>
        <v>0</v>
      </c>
      <c r="Q33" s="127"/>
    </row>
    <row r="34" spans="2:17" ht="15" x14ac:dyDescent="0.2">
      <c r="B34" s="85"/>
      <c r="C34" s="402"/>
      <c r="D34" s="404"/>
      <c r="E34" s="85"/>
      <c r="F34" s="85"/>
      <c r="G34" s="85"/>
      <c r="H34" s="72">
        <f t="shared" si="2"/>
        <v>0</v>
      </c>
      <c r="I34" s="85"/>
      <c r="J34" s="85"/>
      <c r="K34" s="147"/>
      <c r="L34" s="131">
        <f t="shared" si="3"/>
        <v>0</v>
      </c>
      <c r="N34" s="156"/>
      <c r="O34" s="157"/>
      <c r="P34" s="171">
        <f t="shared" si="4"/>
        <v>0</v>
      </c>
      <c r="Q34" s="126"/>
    </row>
    <row r="35" spans="2:17" ht="15" x14ac:dyDescent="0.2">
      <c r="B35" s="85"/>
      <c r="C35" s="402"/>
      <c r="D35" s="404"/>
      <c r="E35" s="85"/>
      <c r="F35" s="85"/>
      <c r="G35" s="85"/>
      <c r="H35" s="72">
        <f t="shared" si="2"/>
        <v>0</v>
      </c>
      <c r="I35" s="85"/>
      <c r="J35" s="85"/>
      <c r="K35" s="147"/>
      <c r="L35" s="131">
        <f t="shared" si="3"/>
        <v>0</v>
      </c>
      <c r="N35" s="156"/>
      <c r="O35" s="157"/>
      <c r="P35" s="171">
        <f t="shared" si="4"/>
        <v>0</v>
      </c>
      <c r="Q35" s="126"/>
    </row>
    <row r="36" spans="2:17" ht="15" x14ac:dyDescent="0.2">
      <c r="B36" s="85"/>
      <c r="C36" s="402"/>
      <c r="D36" s="404"/>
      <c r="E36" s="85"/>
      <c r="F36" s="85"/>
      <c r="G36" s="85"/>
      <c r="H36" s="72">
        <f>E36+F36+G36</f>
        <v>0</v>
      </c>
      <c r="I36" s="85"/>
      <c r="J36" s="85"/>
      <c r="K36" s="147"/>
      <c r="L36" s="131">
        <f>H36*J36*K36</f>
        <v>0</v>
      </c>
      <c r="N36" s="156"/>
      <c r="O36" s="157"/>
      <c r="P36" s="171">
        <f>L36-N36-O36</f>
        <v>0</v>
      </c>
      <c r="Q36" s="126"/>
    </row>
    <row r="37" spans="2:17" ht="15" x14ac:dyDescent="0.2">
      <c r="B37" s="85"/>
      <c r="C37" s="402"/>
      <c r="D37" s="404"/>
      <c r="E37" s="85"/>
      <c r="F37" s="85"/>
      <c r="G37" s="85"/>
      <c r="H37" s="72">
        <f t="shared" ref="H37:H40" si="5">E37+F37+G37</f>
        <v>0</v>
      </c>
      <c r="I37" s="85"/>
      <c r="J37" s="85"/>
      <c r="K37" s="147"/>
      <c r="L37" s="131">
        <f t="shared" ref="L37:L40" si="6">H37*J37*K37</f>
        <v>0</v>
      </c>
      <c r="N37" s="156"/>
      <c r="O37" s="157"/>
      <c r="P37" s="171">
        <f t="shared" ref="P37:P40" si="7">L37-N37-O37</f>
        <v>0</v>
      </c>
      <c r="Q37" s="126"/>
    </row>
    <row r="38" spans="2:17" ht="15" x14ac:dyDescent="0.2">
      <c r="B38" s="85"/>
      <c r="C38" s="402"/>
      <c r="D38" s="404"/>
      <c r="E38" s="85"/>
      <c r="F38" s="85"/>
      <c r="G38" s="85"/>
      <c r="H38" s="72">
        <f t="shared" si="5"/>
        <v>0</v>
      </c>
      <c r="I38" s="85"/>
      <c r="J38" s="85"/>
      <c r="K38" s="147"/>
      <c r="L38" s="131">
        <f t="shared" si="6"/>
        <v>0</v>
      </c>
      <c r="N38" s="158"/>
      <c r="O38" s="159"/>
      <c r="P38" s="171">
        <f t="shared" si="7"/>
        <v>0</v>
      </c>
      <c r="Q38" s="127"/>
    </row>
    <row r="39" spans="2:17" ht="15" x14ac:dyDescent="0.2">
      <c r="B39" s="85"/>
      <c r="C39" s="402"/>
      <c r="D39" s="404"/>
      <c r="E39" s="85"/>
      <c r="F39" s="85"/>
      <c r="G39" s="85"/>
      <c r="H39" s="72">
        <f t="shared" si="5"/>
        <v>0</v>
      </c>
      <c r="I39" s="85"/>
      <c r="J39" s="85"/>
      <c r="K39" s="147"/>
      <c r="L39" s="131">
        <f t="shared" si="6"/>
        <v>0</v>
      </c>
      <c r="N39" s="156"/>
      <c r="O39" s="157"/>
      <c r="P39" s="171">
        <f t="shared" si="7"/>
        <v>0</v>
      </c>
      <c r="Q39" s="126"/>
    </row>
    <row r="40" spans="2:17" ht="15" x14ac:dyDescent="0.2">
      <c r="B40" s="85"/>
      <c r="C40" s="402"/>
      <c r="D40" s="404"/>
      <c r="E40" s="85"/>
      <c r="F40" s="85"/>
      <c r="G40" s="85"/>
      <c r="H40" s="72">
        <f t="shared" si="5"/>
        <v>0</v>
      </c>
      <c r="I40" s="85"/>
      <c r="J40" s="85"/>
      <c r="K40" s="147"/>
      <c r="L40" s="131">
        <f t="shared" si="6"/>
        <v>0</v>
      </c>
      <c r="N40" s="156"/>
      <c r="O40" s="157"/>
      <c r="P40" s="171">
        <f t="shared" si="7"/>
        <v>0</v>
      </c>
      <c r="Q40" s="126"/>
    </row>
    <row r="41" spans="2:17" ht="15" x14ac:dyDescent="0.2">
      <c r="B41" s="85"/>
      <c r="C41" s="402"/>
      <c r="D41" s="404"/>
      <c r="E41" s="85"/>
      <c r="F41" s="85"/>
      <c r="G41" s="85"/>
      <c r="H41" s="72">
        <f>E41+F41+G41</f>
        <v>0</v>
      </c>
      <c r="I41" s="85"/>
      <c r="J41" s="85"/>
      <c r="K41" s="147"/>
      <c r="L41" s="131">
        <f>H41*J41*K41</f>
        <v>0</v>
      </c>
      <c r="N41" s="156"/>
      <c r="O41" s="157"/>
      <c r="P41" s="171">
        <f>L41-N41-O41</f>
        <v>0</v>
      </c>
      <c r="Q41" s="126"/>
    </row>
    <row r="42" spans="2:17" ht="15" x14ac:dyDescent="0.2">
      <c r="B42" s="85"/>
      <c r="C42" s="402"/>
      <c r="D42" s="404"/>
      <c r="E42" s="85"/>
      <c r="F42" s="85"/>
      <c r="G42" s="85"/>
      <c r="H42" s="72">
        <f t="shared" ref="H42:H45" si="8">E42+F42+G42</f>
        <v>0</v>
      </c>
      <c r="I42" s="85"/>
      <c r="J42" s="85"/>
      <c r="K42" s="147"/>
      <c r="L42" s="131">
        <f t="shared" ref="L42:L45" si="9">H42*J42*K42</f>
        <v>0</v>
      </c>
      <c r="N42" s="156"/>
      <c r="O42" s="157"/>
      <c r="P42" s="171">
        <f t="shared" ref="P42:P45" si="10">L42-N42-O42</f>
        <v>0</v>
      </c>
      <c r="Q42" s="126"/>
    </row>
    <row r="43" spans="2:17" ht="15" x14ac:dyDescent="0.2">
      <c r="B43" s="85"/>
      <c r="C43" s="402"/>
      <c r="D43" s="404"/>
      <c r="E43" s="85"/>
      <c r="F43" s="85"/>
      <c r="G43" s="85"/>
      <c r="H43" s="72">
        <f t="shared" si="8"/>
        <v>0</v>
      </c>
      <c r="I43" s="85"/>
      <c r="J43" s="85"/>
      <c r="K43" s="147"/>
      <c r="L43" s="131">
        <f t="shared" si="9"/>
        <v>0</v>
      </c>
      <c r="N43" s="158"/>
      <c r="O43" s="159"/>
      <c r="P43" s="171">
        <f t="shared" si="10"/>
        <v>0</v>
      </c>
      <c r="Q43" s="127"/>
    </row>
    <row r="44" spans="2:17" ht="15" x14ac:dyDescent="0.2">
      <c r="B44" s="85"/>
      <c r="C44" s="402"/>
      <c r="D44" s="404"/>
      <c r="E44" s="85"/>
      <c r="F44" s="85"/>
      <c r="G44" s="85"/>
      <c r="H44" s="72">
        <f t="shared" si="8"/>
        <v>0</v>
      </c>
      <c r="I44" s="85"/>
      <c r="J44" s="85"/>
      <c r="K44" s="147"/>
      <c r="L44" s="131">
        <f t="shared" si="9"/>
        <v>0</v>
      </c>
      <c r="N44" s="156"/>
      <c r="O44" s="157"/>
      <c r="P44" s="171">
        <f t="shared" si="10"/>
        <v>0</v>
      </c>
      <c r="Q44" s="126"/>
    </row>
    <row r="45" spans="2:17" ht="15" x14ac:dyDescent="0.2">
      <c r="B45" s="85"/>
      <c r="C45" s="402"/>
      <c r="D45" s="404"/>
      <c r="E45" s="85"/>
      <c r="F45" s="85"/>
      <c r="G45" s="85"/>
      <c r="H45" s="72">
        <f t="shared" si="8"/>
        <v>0</v>
      </c>
      <c r="I45" s="85"/>
      <c r="J45" s="85"/>
      <c r="K45" s="147"/>
      <c r="L45" s="131">
        <f t="shared" si="9"/>
        <v>0</v>
      </c>
      <c r="N45" s="156"/>
      <c r="O45" s="157"/>
      <c r="P45" s="171">
        <f t="shared" si="10"/>
        <v>0</v>
      </c>
      <c r="Q45" s="126"/>
    </row>
    <row r="46" spans="2:17" ht="15" x14ac:dyDescent="0.2">
      <c r="B46" s="85"/>
      <c r="C46" s="402"/>
      <c r="D46" s="404"/>
      <c r="E46" s="85"/>
      <c r="F46" s="85"/>
      <c r="G46" s="85"/>
      <c r="H46" s="72">
        <f>E46+F46+G46</f>
        <v>0</v>
      </c>
      <c r="I46" s="85"/>
      <c r="J46" s="85"/>
      <c r="K46" s="147"/>
      <c r="L46" s="131">
        <f>H46*J46*K46</f>
        <v>0</v>
      </c>
      <c r="N46" s="156"/>
      <c r="O46" s="157"/>
      <c r="P46" s="171">
        <f>L46-N46-O46</f>
        <v>0</v>
      </c>
      <c r="Q46" s="126"/>
    </row>
    <row r="47" spans="2:17" ht="15" x14ac:dyDescent="0.2">
      <c r="B47" s="85"/>
      <c r="C47" s="402"/>
      <c r="D47" s="404"/>
      <c r="E47" s="85"/>
      <c r="F47" s="85"/>
      <c r="G47" s="85"/>
      <c r="H47" s="72">
        <f t="shared" ref="H47:H50" si="11">E47+F47+G47</f>
        <v>0</v>
      </c>
      <c r="I47" s="85"/>
      <c r="J47" s="85"/>
      <c r="K47" s="147"/>
      <c r="L47" s="131">
        <f t="shared" ref="L47:L50" si="12">H47*J47*K47</f>
        <v>0</v>
      </c>
      <c r="N47" s="156"/>
      <c r="O47" s="157"/>
      <c r="P47" s="171">
        <f t="shared" ref="P47:P50" si="13">L47-N47-O47</f>
        <v>0</v>
      </c>
      <c r="Q47" s="126"/>
    </row>
    <row r="48" spans="2:17" ht="15" x14ac:dyDescent="0.2">
      <c r="B48" s="85"/>
      <c r="C48" s="402"/>
      <c r="D48" s="404"/>
      <c r="E48" s="85"/>
      <c r="F48" s="85"/>
      <c r="G48" s="85"/>
      <c r="H48" s="72">
        <f t="shared" si="11"/>
        <v>0</v>
      </c>
      <c r="I48" s="85"/>
      <c r="J48" s="85"/>
      <c r="K48" s="147"/>
      <c r="L48" s="131">
        <f t="shared" si="12"/>
        <v>0</v>
      </c>
      <c r="N48" s="158"/>
      <c r="O48" s="159"/>
      <c r="P48" s="171">
        <f t="shared" si="13"/>
        <v>0</v>
      </c>
      <c r="Q48" s="127"/>
    </row>
    <row r="49" spans="2:17" ht="15" x14ac:dyDescent="0.2">
      <c r="B49" s="85"/>
      <c r="C49" s="402"/>
      <c r="D49" s="404"/>
      <c r="E49" s="85"/>
      <c r="F49" s="85"/>
      <c r="G49" s="85"/>
      <c r="H49" s="72">
        <f t="shared" si="11"/>
        <v>0</v>
      </c>
      <c r="I49" s="85"/>
      <c r="J49" s="85"/>
      <c r="K49" s="147"/>
      <c r="L49" s="131">
        <f t="shared" si="12"/>
        <v>0</v>
      </c>
      <c r="N49" s="156"/>
      <c r="O49" s="157"/>
      <c r="P49" s="171">
        <f t="shared" si="13"/>
        <v>0</v>
      </c>
      <c r="Q49" s="126"/>
    </row>
    <row r="50" spans="2:17" ht="15" x14ac:dyDescent="0.2">
      <c r="B50" s="85"/>
      <c r="C50" s="402"/>
      <c r="D50" s="404"/>
      <c r="E50" s="85"/>
      <c r="F50" s="85"/>
      <c r="G50" s="85"/>
      <c r="H50" s="72">
        <f t="shared" si="11"/>
        <v>0</v>
      </c>
      <c r="I50" s="85"/>
      <c r="J50" s="85"/>
      <c r="K50" s="147"/>
      <c r="L50" s="131">
        <f t="shared" si="12"/>
        <v>0</v>
      </c>
      <c r="N50" s="156"/>
      <c r="O50" s="157"/>
      <c r="P50" s="171">
        <f t="shared" si="13"/>
        <v>0</v>
      </c>
      <c r="Q50" s="126"/>
    </row>
    <row r="51" spans="2:17" ht="15" x14ac:dyDescent="0.2">
      <c r="B51" s="85"/>
      <c r="C51" s="402"/>
      <c r="D51" s="404"/>
      <c r="E51" s="85"/>
      <c r="F51" s="85"/>
      <c r="G51" s="85"/>
      <c r="H51" s="72">
        <f>E51+F51+G51</f>
        <v>0</v>
      </c>
      <c r="I51" s="85"/>
      <c r="J51" s="85"/>
      <c r="K51" s="147"/>
      <c r="L51" s="131">
        <f>H51*J51*K51</f>
        <v>0</v>
      </c>
      <c r="N51" s="156"/>
      <c r="O51" s="157"/>
      <c r="P51" s="171">
        <f>L51-N51-O51</f>
        <v>0</v>
      </c>
      <c r="Q51" s="126"/>
    </row>
    <row r="52" spans="2:17" ht="15" x14ac:dyDescent="0.2">
      <c r="B52" s="85"/>
      <c r="C52" s="402"/>
      <c r="D52" s="404"/>
      <c r="E52" s="85"/>
      <c r="F52" s="85"/>
      <c r="G52" s="85"/>
      <c r="H52" s="72">
        <f t="shared" ref="H52:H55" si="14">E52+F52+G52</f>
        <v>0</v>
      </c>
      <c r="I52" s="85"/>
      <c r="J52" s="85"/>
      <c r="K52" s="147"/>
      <c r="L52" s="131">
        <f t="shared" ref="L52:L55" si="15">H52*J52*K52</f>
        <v>0</v>
      </c>
      <c r="N52" s="156"/>
      <c r="O52" s="157"/>
      <c r="P52" s="171">
        <f t="shared" ref="P52:P55" si="16">L52-N52-O52</f>
        <v>0</v>
      </c>
      <c r="Q52" s="126"/>
    </row>
    <row r="53" spans="2:17" ht="15" x14ac:dyDescent="0.2">
      <c r="B53" s="85"/>
      <c r="C53" s="402"/>
      <c r="D53" s="404"/>
      <c r="E53" s="85"/>
      <c r="F53" s="85"/>
      <c r="G53" s="85"/>
      <c r="H53" s="72">
        <f t="shared" si="14"/>
        <v>0</v>
      </c>
      <c r="I53" s="85"/>
      <c r="J53" s="85"/>
      <c r="K53" s="147"/>
      <c r="L53" s="131">
        <f t="shared" si="15"/>
        <v>0</v>
      </c>
      <c r="N53" s="158"/>
      <c r="O53" s="159"/>
      <c r="P53" s="171">
        <f t="shared" si="16"/>
        <v>0</v>
      </c>
      <c r="Q53" s="127"/>
    </row>
    <row r="54" spans="2:17" ht="15" x14ac:dyDescent="0.2">
      <c r="B54" s="85"/>
      <c r="C54" s="402"/>
      <c r="D54" s="404"/>
      <c r="E54" s="85"/>
      <c r="F54" s="85"/>
      <c r="G54" s="85"/>
      <c r="H54" s="72">
        <f t="shared" si="14"/>
        <v>0</v>
      </c>
      <c r="I54" s="85"/>
      <c r="J54" s="85"/>
      <c r="K54" s="147"/>
      <c r="L54" s="131">
        <f t="shared" si="15"/>
        <v>0</v>
      </c>
      <c r="N54" s="156"/>
      <c r="O54" s="157"/>
      <c r="P54" s="171">
        <f t="shared" si="16"/>
        <v>0</v>
      </c>
      <c r="Q54" s="126"/>
    </row>
    <row r="55" spans="2:17" ht="15" x14ac:dyDescent="0.2">
      <c r="B55" s="85"/>
      <c r="C55" s="402"/>
      <c r="D55" s="404"/>
      <c r="E55" s="85"/>
      <c r="F55" s="85"/>
      <c r="G55" s="85"/>
      <c r="H55" s="72">
        <f t="shared" si="14"/>
        <v>0</v>
      </c>
      <c r="I55" s="85"/>
      <c r="J55" s="85"/>
      <c r="K55" s="147"/>
      <c r="L55" s="131">
        <f t="shared" si="15"/>
        <v>0</v>
      </c>
      <c r="N55" s="156"/>
      <c r="O55" s="157"/>
      <c r="P55" s="171">
        <f t="shared" si="16"/>
        <v>0</v>
      </c>
      <c r="Q55" s="126"/>
    </row>
    <row r="56" spans="2:17" ht="15" x14ac:dyDescent="0.2">
      <c r="B56" s="85"/>
      <c r="C56" s="402"/>
      <c r="D56" s="404"/>
      <c r="E56" s="85"/>
      <c r="F56" s="85"/>
      <c r="G56" s="85"/>
      <c r="H56" s="72">
        <f>E56+F56+G56</f>
        <v>0</v>
      </c>
      <c r="I56" s="85"/>
      <c r="J56" s="85"/>
      <c r="K56" s="147"/>
      <c r="L56" s="131">
        <f>H56*J56*K56</f>
        <v>0</v>
      </c>
      <c r="N56" s="156"/>
      <c r="O56" s="157"/>
      <c r="P56" s="171">
        <f>L56-N56-O56</f>
        <v>0</v>
      </c>
      <c r="Q56" s="126"/>
    </row>
    <row r="57" spans="2:17" ht="15" x14ac:dyDescent="0.2">
      <c r="B57" s="85"/>
      <c r="C57" s="402"/>
      <c r="D57" s="404"/>
      <c r="E57" s="85"/>
      <c r="F57" s="85"/>
      <c r="G57" s="85"/>
      <c r="H57" s="72">
        <f t="shared" ref="H57:H60" si="17">E57+F57+G57</f>
        <v>0</v>
      </c>
      <c r="I57" s="85"/>
      <c r="J57" s="85"/>
      <c r="K57" s="147"/>
      <c r="L57" s="131">
        <f t="shared" ref="L57:L60" si="18">H57*J57*K57</f>
        <v>0</v>
      </c>
      <c r="N57" s="156"/>
      <c r="O57" s="157"/>
      <c r="P57" s="171">
        <f t="shared" ref="P57:P60" si="19">L57-N57-O57</f>
        <v>0</v>
      </c>
      <c r="Q57" s="126"/>
    </row>
    <row r="58" spans="2:17" ht="15" x14ac:dyDescent="0.2">
      <c r="B58" s="85"/>
      <c r="C58" s="402"/>
      <c r="D58" s="404"/>
      <c r="E58" s="85"/>
      <c r="F58" s="85"/>
      <c r="G58" s="85"/>
      <c r="H58" s="72">
        <f t="shared" si="17"/>
        <v>0</v>
      </c>
      <c r="I58" s="85"/>
      <c r="J58" s="85"/>
      <c r="K58" s="147"/>
      <c r="L58" s="131">
        <f t="shared" si="18"/>
        <v>0</v>
      </c>
      <c r="N58" s="158"/>
      <c r="O58" s="159"/>
      <c r="P58" s="171">
        <f t="shared" si="19"/>
        <v>0</v>
      </c>
      <c r="Q58" s="127"/>
    </row>
    <row r="59" spans="2:17" ht="15" x14ac:dyDescent="0.2">
      <c r="B59" s="85"/>
      <c r="C59" s="402"/>
      <c r="D59" s="404"/>
      <c r="E59" s="85"/>
      <c r="F59" s="85"/>
      <c r="G59" s="85"/>
      <c r="H59" s="72">
        <f t="shared" si="17"/>
        <v>0</v>
      </c>
      <c r="I59" s="85"/>
      <c r="J59" s="85"/>
      <c r="K59" s="147"/>
      <c r="L59" s="131">
        <f t="shared" si="18"/>
        <v>0</v>
      </c>
      <c r="N59" s="156"/>
      <c r="O59" s="157"/>
      <c r="P59" s="171">
        <f t="shared" si="19"/>
        <v>0</v>
      </c>
      <c r="Q59" s="126"/>
    </row>
    <row r="60" spans="2:17" ht="15" x14ac:dyDescent="0.2">
      <c r="B60" s="85"/>
      <c r="C60" s="402"/>
      <c r="D60" s="404"/>
      <c r="E60" s="85"/>
      <c r="F60" s="85"/>
      <c r="G60" s="85"/>
      <c r="H60" s="72">
        <f t="shared" si="17"/>
        <v>0</v>
      </c>
      <c r="I60" s="85"/>
      <c r="J60" s="85"/>
      <c r="K60" s="147"/>
      <c r="L60" s="131">
        <f t="shared" si="18"/>
        <v>0</v>
      </c>
      <c r="N60" s="156"/>
      <c r="O60" s="157"/>
      <c r="P60" s="171">
        <f t="shared" si="19"/>
        <v>0</v>
      </c>
      <c r="Q60" s="126"/>
    </row>
    <row r="61" spans="2:17" ht="15" x14ac:dyDescent="0.2">
      <c r="B61" s="85"/>
      <c r="C61" s="402"/>
      <c r="D61" s="404"/>
      <c r="E61" s="85"/>
      <c r="F61" s="85"/>
      <c r="G61" s="85"/>
      <c r="H61" s="72">
        <f>E61+F61+G61</f>
        <v>0</v>
      </c>
      <c r="I61" s="85"/>
      <c r="J61" s="85"/>
      <c r="K61" s="147"/>
      <c r="L61" s="131">
        <f>H61*J61*K61</f>
        <v>0</v>
      </c>
      <c r="N61" s="156"/>
      <c r="O61" s="157"/>
      <c r="P61" s="171">
        <f>L61-N61-O61</f>
        <v>0</v>
      </c>
      <c r="Q61" s="126"/>
    </row>
    <row r="62" spans="2:17" ht="15" x14ac:dyDescent="0.2">
      <c r="B62" s="85"/>
      <c r="C62" s="402"/>
      <c r="D62" s="404"/>
      <c r="E62" s="85"/>
      <c r="F62" s="85"/>
      <c r="G62" s="85"/>
      <c r="H62" s="72">
        <f t="shared" ref="H62:H65" si="20">E62+F62+G62</f>
        <v>0</v>
      </c>
      <c r="I62" s="85"/>
      <c r="J62" s="85"/>
      <c r="K62" s="147"/>
      <c r="L62" s="131">
        <f t="shared" ref="L62:L65" si="21">H62*J62*K62</f>
        <v>0</v>
      </c>
      <c r="N62" s="156"/>
      <c r="O62" s="157"/>
      <c r="P62" s="171">
        <f t="shared" ref="P62:P65" si="22">L62-N62-O62</f>
        <v>0</v>
      </c>
      <c r="Q62" s="126"/>
    </row>
    <row r="63" spans="2:17" ht="15" x14ac:dyDescent="0.2">
      <c r="B63" s="85"/>
      <c r="C63" s="402"/>
      <c r="D63" s="404"/>
      <c r="E63" s="85"/>
      <c r="F63" s="85"/>
      <c r="G63" s="85"/>
      <c r="H63" s="72">
        <f t="shared" si="20"/>
        <v>0</v>
      </c>
      <c r="I63" s="85"/>
      <c r="J63" s="85"/>
      <c r="K63" s="147"/>
      <c r="L63" s="131">
        <f t="shared" si="21"/>
        <v>0</v>
      </c>
      <c r="N63" s="158"/>
      <c r="O63" s="159"/>
      <c r="P63" s="171">
        <f t="shared" si="22"/>
        <v>0</v>
      </c>
      <c r="Q63" s="127"/>
    </row>
    <row r="64" spans="2:17" ht="15" x14ac:dyDescent="0.2">
      <c r="B64" s="85"/>
      <c r="C64" s="402"/>
      <c r="D64" s="404"/>
      <c r="E64" s="85"/>
      <c r="F64" s="85"/>
      <c r="G64" s="85"/>
      <c r="H64" s="72">
        <f t="shared" si="20"/>
        <v>0</v>
      </c>
      <c r="I64" s="85"/>
      <c r="J64" s="85"/>
      <c r="K64" s="147"/>
      <c r="L64" s="131">
        <f t="shared" si="21"/>
        <v>0</v>
      </c>
      <c r="N64" s="156"/>
      <c r="O64" s="157"/>
      <c r="P64" s="171">
        <f t="shared" si="22"/>
        <v>0</v>
      </c>
      <c r="Q64" s="126"/>
    </row>
    <row r="65" spans="2:17" ht="15" x14ac:dyDescent="0.2">
      <c r="B65" s="85"/>
      <c r="C65" s="402"/>
      <c r="D65" s="404"/>
      <c r="E65" s="85"/>
      <c r="F65" s="85"/>
      <c r="G65" s="85"/>
      <c r="H65" s="72">
        <f t="shared" si="20"/>
        <v>0</v>
      </c>
      <c r="I65" s="85"/>
      <c r="J65" s="85"/>
      <c r="K65" s="147"/>
      <c r="L65" s="131">
        <f t="shared" si="21"/>
        <v>0</v>
      </c>
      <c r="N65" s="156"/>
      <c r="O65" s="157"/>
      <c r="P65" s="171">
        <f t="shared" si="22"/>
        <v>0</v>
      </c>
      <c r="Q65" s="126"/>
    </row>
    <row r="66" spans="2:17" ht="15" x14ac:dyDescent="0.2">
      <c r="B66" s="85"/>
      <c r="C66" s="402"/>
      <c r="D66" s="404"/>
      <c r="E66" s="85"/>
      <c r="F66" s="85"/>
      <c r="G66" s="85"/>
      <c r="H66" s="72">
        <f>E66+F66+G66</f>
        <v>0</v>
      </c>
      <c r="I66" s="85"/>
      <c r="J66" s="85"/>
      <c r="K66" s="147"/>
      <c r="L66" s="131">
        <f>H66*J66*K66</f>
        <v>0</v>
      </c>
      <c r="N66" s="156"/>
      <c r="O66" s="157"/>
      <c r="P66" s="171">
        <f>L66-N66-O66</f>
        <v>0</v>
      </c>
      <c r="Q66" s="126"/>
    </row>
    <row r="67" spans="2:17" ht="15" x14ac:dyDescent="0.2">
      <c r="B67" s="85"/>
      <c r="C67" s="402"/>
      <c r="D67" s="404"/>
      <c r="E67" s="85"/>
      <c r="F67" s="85"/>
      <c r="G67" s="85"/>
      <c r="H67" s="72">
        <f t="shared" ref="H67:H70" si="23">E67+F67+G67</f>
        <v>0</v>
      </c>
      <c r="I67" s="85"/>
      <c r="J67" s="85"/>
      <c r="K67" s="147"/>
      <c r="L67" s="131">
        <f t="shared" ref="L67:L70" si="24">H67*J67*K67</f>
        <v>0</v>
      </c>
      <c r="N67" s="156"/>
      <c r="O67" s="157"/>
      <c r="P67" s="171">
        <f t="shared" ref="P67:P70" si="25">L67-N67-O67</f>
        <v>0</v>
      </c>
      <c r="Q67" s="126"/>
    </row>
    <row r="68" spans="2:17" ht="15" x14ac:dyDescent="0.2">
      <c r="B68" s="85"/>
      <c r="C68" s="402"/>
      <c r="D68" s="404"/>
      <c r="E68" s="85"/>
      <c r="F68" s="85"/>
      <c r="G68" s="85"/>
      <c r="H68" s="72">
        <f t="shared" si="23"/>
        <v>0</v>
      </c>
      <c r="I68" s="85"/>
      <c r="J68" s="85"/>
      <c r="K68" s="147"/>
      <c r="L68" s="131">
        <f t="shared" si="24"/>
        <v>0</v>
      </c>
      <c r="N68" s="158"/>
      <c r="O68" s="159"/>
      <c r="P68" s="171">
        <f t="shared" si="25"/>
        <v>0</v>
      </c>
      <c r="Q68" s="127"/>
    </row>
    <row r="69" spans="2:17" ht="15" x14ac:dyDescent="0.2">
      <c r="B69" s="85"/>
      <c r="C69" s="402"/>
      <c r="D69" s="404"/>
      <c r="E69" s="85"/>
      <c r="F69" s="85"/>
      <c r="G69" s="85"/>
      <c r="H69" s="72">
        <f t="shared" si="23"/>
        <v>0</v>
      </c>
      <c r="I69" s="85"/>
      <c r="J69" s="85"/>
      <c r="K69" s="147"/>
      <c r="L69" s="131">
        <f t="shared" si="24"/>
        <v>0</v>
      </c>
      <c r="N69" s="156"/>
      <c r="O69" s="157"/>
      <c r="P69" s="171">
        <f t="shared" si="25"/>
        <v>0</v>
      </c>
      <c r="Q69" s="126"/>
    </row>
    <row r="70" spans="2:17" ht="15.75" thickBot="1" x14ac:dyDescent="0.25">
      <c r="B70" s="85"/>
      <c r="C70" s="402"/>
      <c r="D70" s="404"/>
      <c r="E70" s="85"/>
      <c r="F70" s="85"/>
      <c r="G70" s="85"/>
      <c r="H70" s="72">
        <f t="shared" si="23"/>
        <v>0</v>
      </c>
      <c r="I70" s="85"/>
      <c r="J70" s="85"/>
      <c r="K70" s="147"/>
      <c r="L70" s="131">
        <f t="shared" si="24"/>
        <v>0</v>
      </c>
      <c r="N70" s="172"/>
      <c r="O70" s="173"/>
      <c r="P70" s="174">
        <f t="shared" si="25"/>
        <v>0</v>
      </c>
      <c r="Q70" s="128"/>
    </row>
    <row r="71" spans="2:17" ht="15.75" thickBot="1" x14ac:dyDescent="0.3">
      <c r="B71" s="420" t="s">
        <v>61</v>
      </c>
      <c r="C71" s="421"/>
      <c r="D71" s="421"/>
      <c r="E71" s="421"/>
      <c r="F71" s="421"/>
      <c r="G71" s="421"/>
      <c r="H71" s="421"/>
      <c r="I71" s="421"/>
      <c r="J71" s="421"/>
      <c r="K71" s="421"/>
      <c r="L71" s="251">
        <f>SUM(L31:L70)</f>
        <v>0</v>
      </c>
      <c r="M71" s="70"/>
      <c r="N71" s="263">
        <f>SUM(N31:N70)</f>
        <v>0</v>
      </c>
      <c r="O71" s="263">
        <f>SUM(O31:O70)</f>
        <v>0</v>
      </c>
      <c r="P71" s="263">
        <f>SUM(P31:P70)</f>
        <v>0</v>
      </c>
      <c r="Q71" s="100"/>
    </row>
    <row r="72" spans="2:17" ht="20.25" customHeight="1" thickBot="1" x14ac:dyDescent="0.3">
      <c r="B72" s="380" t="s">
        <v>64</v>
      </c>
      <c r="C72" s="364"/>
      <c r="D72" s="364"/>
      <c r="E72" s="364"/>
      <c r="F72" s="364"/>
      <c r="G72" s="364"/>
      <c r="H72" s="364"/>
      <c r="I72" s="364"/>
      <c r="J72" s="364"/>
      <c r="K72" s="364"/>
      <c r="L72" s="238">
        <f>K28+L71</f>
        <v>0</v>
      </c>
      <c r="M72" s="70"/>
      <c r="N72" s="256">
        <f>N28+N71</f>
        <v>0</v>
      </c>
      <c r="O72" s="256">
        <f t="shared" ref="O72:P72" si="26">O28+O71</f>
        <v>0</v>
      </c>
      <c r="P72" s="256">
        <f t="shared" si="26"/>
        <v>0</v>
      </c>
      <c r="Q72" s="100"/>
    </row>
    <row r="73" spans="2:17" ht="14.25" customHeight="1" x14ac:dyDescent="0.2">
      <c r="B73" s="73"/>
      <c r="C73" s="73"/>
      <c r="D73" s="73"/>
      <c r="E73" s="74"/>
    </row>
  </sheetData>
  <sheetProtection algorithmName="SHA-512" hashValue="XXcPUPTw6VYdEGHbSc/QBvjsEfnUkhxDmg60J5NDGTD9r6ipLwvce7UrMU3yd8VHrdrfHiOkBhdWoRN9ZX82Gw==" saltValue="8rx2BngpeLS95U8bVsdstQ==" spinCount="100000" sheet="1" objects="1" scenarios="1"/>
  <mergeCells count="105">
    <mergeCell ref="N9:P9"/>
    <mergeCell ref="N10:P10"/>
    <mergeCell ref="N11:P11"/>
    <mergeCell ref="N12:P12"/>
    <mergeCell ref="C43:D43"/>
    <mergeCell ref="C37:D37"/>
    <mergeCell ref="C38:D38"/>
    <mergeCell ref="C39:D39"/>
    <mergeCell ref="C40:D40"/>
    <mergeCell ref="C33:D33"/>
    <mergeCell ref="C34:D34"/>
    <mergeCell ref="C41:D41"/>
    <mergeCell ref="C42:D42"/>
    <mergeCell ref="B29:L29"/>
    <mergeCell ref="B25:E25"/>
    <mergeCell ref="F25:J25"/>
    <mergeCell ref="P16:P17"/>
    <mergeCell ref="F20:J20"/>
    <mergeCell ref="K20:L20"/>
    <mergeCell ref="B71:K71"/>
    <mergeCell ref="B72:K72"/>
    <mergeCell ref="C30:D30"/>
    <mergeCell ref="C66:D66"/>
    <mergeCell ref="C67:D67"/>
    <mergeCell ref="C68:D68"/>
    <mergeCell ref="C69:D69"/>
    <mergeCell ref="C70:D70"/>
    <mergeCell ref="C57:D57"/>
    <mergeCell ref="C58:D58"/>
    <mergeCell ref="C59:D59"/>
    <mergeCell ref="C60:D60"/>
    <mergeCell ref="C31:D31"/>
    <mergeCell ref="C32:D32"/>
    <mergeCell ref="C35:D35"/>
    <mergeCell ref="C36:D36"/>
    <mergeCell ref="C49:D49"/>
    <mergeCell ref="C50:D50"/>
    <mergeCell ref="C44:D44"/>
    <mergeCell ref="C45:D45"/>
    <mergeCell ref="C46:D46"/>
    <mergeCell ref="C47:D47"/>
    <mergeCell ref="C64:D64"/>
    <mergeCell ref="C51:D51"/>
    <mergeCell ref="C48:D48"/>
    <mergeCell ref="C65:D65"/>
    <mergeCell ref="B24:E24"/>
    <mergeCell ref="F24:J24"/>
    <mergeCell ref="K24:L24"/>
    <mergeCell ref="B28:J28"/>
    <mergeCell ref="K28:L28"/>
    <mergeCell ref="K25:L25"/>
    <mergeCell ref="B26:E26"/>
    <mergeCell ref="F26:J26"/>
    <mergeCell ref="K26:L26"/>
    <mergeCell ref="B27:E27"/>
    <mergeCell ref="F27:J27"/>
    <mergeCell ref="K27:L27"/>
    <mergeCell ref="C53:D53"/>
    <mergeCell ref="C54:D54"/>
    <mergeCell ref="C52:D52"/>
    <mergeCell ref="C55:D55"/>
    <mergeCell ref="C56:D56"/>
    <mergeCell ref="C61:D61"/>
    <mergeCell ref="C62:D62"/>
    <mergeCell ref="C63:D63"/>
    <mergeCell ref="Q16:Q17"/>
    <mergeCell ref="B17:E17"/>
    <mergeCell ref="F17:J17"/>
    <mergeCell ref="K17:L17"/>
    <mergeCell ref="B23:E23"/>
    <mergeCell ref="F23:J23"/>
    <mergeCell ref="K23:L23"/>
    <mergeCell ref="F22:J22"/>
    <mergeCell ref="K22:L22"/>
    <mergeCell ref="B18:E18"/>
    <mergeCell ref="F18:J18"/>
    <mergeCell ref="K18:L18"/>
    <mergeCell ref="B19:E19"/>
    <mergeCell ref="F19:J19"/>
    <mergeCell ref="K19:L19"/>
    <mergeCell ref="B20:E20"/>
    <mergeCell ref="N6:O6"/>
    <mergeCell ref="N7:O7"/>
    <mergeCell ref="N1:P1"/>
    <mergeCell ref="N2:O2"/>
    <mergeCell ref="N3:O3"/>
    <mergeCell ref="N4:O4"/>
    <mergeCell ref="N5:O5"/>
    <mergeCell ref="B22:E22"/>
    <mergeCell ref="B11:C11"/>
    <mergeCell ref="B13:L13"/>
    <mergeCell ref="B4:C4"/>
    <mergeCell ref="B5:C5"/>
    <mergeCell ref="B6:C6"/>
    <mergeCell ref="B7:C7"/>
    <mergeCell ref="B8:C8"/>
    <mergeCell ref="B9:C9"/>
    <mergeCell ref="B15:L15"/>
    <mergeCell ref="N15:P15"/>
    <mergeCell ref="B21:E21"/>
    <mergeCell ref="F21:J21"/>
    <mergeCell ref="K21:L21"/>
    <mergeCell ref="B16:L16"/>
    <mergeCell ref="N16:N17"/>
    <mergeCell ref="O16:O17"/>
  </mergeCells>
  <conditionalFormatting sqref="K18:L27">
    <cfRule type="cellIs" dxfId="13" priority="1" operator="greaterThan">
      <formula>2000</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A1:Z101"/>
  <sheetViews>
    <sheetView zoomScale="85" zoomScaleNormal="85" workbookViewId="0">
      <selection activeCell="N1" sqref="N1:Q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customWidth="1"/>
    <col min="14" max="16" width="23" style="32" hidden="1" customWidth="1"/>
    <col min="17" max="17" width="42.5703125" style="32" hidden="1" customWidth="1"/>
    <col min="18" max="16384" width="9.140625" style="32"/>
  </cols>
  <sheetData>
    <row r="1" spans="1:26" ht="13.5" thickBot="1" x14ac:dyDescent="0.25">
      <c r="B1" s="32" t="s">
        <v>122</v>
      </c>
      <c r="C1" s="33">
        <f>'BUDGET SUMMARY'!D11</f>
        <v>0</v>
      </c>
    </row>
    <row r="2" spans="1:26" ht="15.75" thickBot="1" x14ac:dyDescent="0.25">
      <c r="C2" s="61"/>
      <c r="N2" s="350" t="s">
        <v>150</v>
      </c>
      <c r="O2" s="351"/>
      <c r="P2" s="352"/>
    </row>
    <row r="3" spans="1:26" x14ac:dyDescent="0.2">
      <c r="B3" s="344" t="s">
        <v>57</v>
      </c>
      <c r="C3" s="345"/>
      <c r="D3" s="134">
        <f>'1. VTA - Travels'!L227</f>
        <v>0</v>
      </c>
      <c r="N3" s="344" t="s">
        <v>57</v>
      </c>
      <c r="O3" s="345"/>
      <c r="P3" s="134">
        <f>'1. VTA - Travels'!P228</f>
        <v>0</v>
      </c>
    </row>
    <row r="4" spans="1:26" x14ac:dyDescent="0.2">
      <c r="B4" s="389" t="s">
        <v>64</v>
      </c>
      <c r="C4" s="390"/>
      <c r="D4" s="135">
        <f>'2. VTA - Organisational'!L72</f>
        <v>0</v>
      </c>
      <c r="N4" s="389" t="s">
        <v>64</v>
      </c>
      <c r="O4" s="390"/>
      <c r="P4" s="135">
        <f>'2. VTA - Organisational'!P73</f>
        <v>0</v>
      </c>
    </row>
    <row r="5" spans="1:26" x14ac:dyDescent="0.2">
      <c r="B5" s="389" t="s">
        <v>70</v>
      </c>
      <c r="C5" s="390"/>
      <c r="D5" s="135">
        <f>L56</f>
        <v>0</v>
      </c>
      <c r="N5" s="389" t="s">
        <v>70</v>
      </c>
      <c r="O5" s="390"/>
      <c r="P5" s="135">
        <f>'3. VTA - Inclusion-Pocket Money'!P57</f>
        <v>0</v>
      </c>
    </row>
    <row r="6" spans="1:26" x14ac:dyDescent="0.2">
      <c r="B6" s="389" t="s">
        <v>71</v>
      </c>
      <c r="C6" s="390"/>
      <c r="D6" s="135">
        <f>L100</f>
        <v>0</v>
      </c>
      <c r="N6" s="389" t="s">
        <v>71</v>
      </c>
      <c r="O6" s="390"/>
      <c r="P6" s="135">
        <f>'3. VTA - Inclusion-Pocket Money'!P101</f>
        <v>0</v>
      </c>
    </row>
    <row r="7" spans="1:26" ht="13.5" thickBot="1" x14ac:dyDescent="0.25">
      <c r="B7" s="346" t="s">
        <v>76</v>
      </c>
      <c r="C7" s="347"/>
      <c r="D7" s="136">
        <f>'4. VTA - Exceptional'!L116</f>
        <v>0</v>
      </c>
      <c r="N7" s="346" t="s">
        <v>76</v>
      </c>
      <c r="O7" s="347"/>
      <c r="P7" s="136">
        <f>'4. VTA - Exceptional'!P117</f>
        <v>0</v>
      </c>
    </row>
    <row r="8" spans="1:26" ht="13.5" thickBot="1" x14ac:dyDescent="0.25">
      <c r="B8" s="348" t="s">
        <v>83</v>
      </c>
      <c r="C8" s="349"/>
      <c r="D8" s="137">
        <f>SUM(D3:D7)</f>
        <v>0</v>
      </c>
      <c r="N8" s="348" t="s">
        <v>83</v>
      </c>
      <c r="O8" s="349"/>
      <c r="P8" s="137">
        <f>SUM(P3:P7)</f>
        <v>0</v>
      </c>
    </row>
    <row r="10" spans="1:26" s="66" customFormat="1" ht="12" customHeight="1" x14ac:dyDescent="0.25">
      <c r="A10" s="65"/>
      <c r="B10" s="398" t="s">
        <v>120</v>
      </c>
      <c r="C10" s="399"/>
      <c r="F10" s="65"/>
      <c r="G10" s="65"/>
      <c r="H10" s="65"/>
      <c r="I10" s="65"/>
      <c r="J10" s="65"/>
      <c r="K10" s="65"/>
      <c r="L10" s="67"/>
      <c r="M10" s="67"/>
      <c r="N10" s="67"/>
      <c r="O10" s="76"/>
      <c r="P10" s="67"/>
      <c r="Q10" s="67"/>
      <c r="R10" s="67"/>
      <c r="S10" s="67"/>
      <c r="T10" s="67"/>
      <c r="U10" s="67"/>
      <c r="V10" s="67"/>
      <c r="W10" s="67"/>
      <c r="X10" s="67"/>
      <c r="Y10" s="67"/>
      <c r="Z10" s="67"/>
    </row>
    <row r="12" spans="1:26" s="70" customFormat="1" ht="24" customHeight="1" x14ac:dyDescent="0.25">
      <c r="B12" s="381" t="s">
        <v>145</v>
      </c>
      <c r="C12" s="382"/>
      <c r="D12" s="382"/>
      <c r="E12" s="382"/>
      <c r="F12" s="382"/>
      <c r="G12" s="382"/>
      <c r="H12" s="382"/>
      <c r="I12" s="382"/>
      <c r="J12" s="382"/>
      <c r="K12" s="382"/>
      <c r="L12" s="382"/>
    </row>
    <row r="13" spans="1:26" ht="13.5" thickBot="1" x14ac:dyDescent="0.25">
      <c r="B13" s="73"/>
      <c r="C13" s="73"/>
      <c r="D13" s="73"/>
      <c r="E13" s="74"/>
    </row>
    <row r="14" spans="1:26" ht="21" customHeight="1" thickBot="1" x14ac:dyDescent="0.3">
      <c r="B14" s="363" t="s">
        <v>67</v>
      </c>
      <c r="C14" s="364"/>
      <c r="D14" s="364"/>
      <c r="E14" s="364"/>
      <c r="F14" s="364"/>
      <c r="G14" s="364"/>
      <c r="H14" s="364"/>
      <c r="I14" s="364"/>
      <c r="J14" s="364"/>
      <c r="K14" s="364"/>
      <c r="L14" s="364"/>
      <c r="N14" s="365" t="s">
        <v>119</v>
      </c>
      <c r="O14" s="366"/>
      <c r="P14" s="367"/>
      <c r="Q14" s="413" t="s">
        <v>131</v>
      </c>
    </row>
    <row r="15" spans="1:26" s="71" customFormat="1" ht="51.75" thickBot="1" x14ac:dyDescent="0.3">
      <c r="B15" s="374" t="s">
        <v>33</v>
      </c>
      <c r="C15" s="375"/>
      <c r="D15" s="376"/>
      <c r="E15" s="374" t="s">
        <v>34</v>
      </c>
      <c r="F15" s="375"/>
      <c r="G15" s="376"/>
      <c r="H15" s="86" t="s">
        <v>37</v>
      </c>
      <c r="I15" s="86" t="s">
        <v>59</v>
      </c>
      <c r="J15" s="86" t="s">
        <v>60</v>
      </c>
      <c r="K15" s="86" t="s">
        <v>63</v>
      </c>
      <c r="L15" s="86" t="s">
        <v>42</v>
      </c>
      <c r="N15" s="101" t="s">
        <v>128</v>
      </c>
      <c r="O15" s="102" t="s">
        <v>129</v>
      </c>
      <c r="P15" s="103" t="s">
        <v>130</v>
      </c>
      <c r="Q15" s="434"/>
    </row>
    <row r="16" spans="1:26" ht="15" x14ac:dyDescent="0.2">
      <c r="B16" s="402"/>
      <c r="C16" s="403"/>
      <c r="D16" s="404"/>
      <c r="E16" s="402"/>
      <c r="F16" s="403"/>
      <c r="G16" s="404"/>
      <c r="H16" s="85"/>
      <c r="I16" s="85"/>
      <c r="J16" s="85"/>
      <c r="K16" s="147"/>
      <c r="L16" s="131">
        <f>H16*J16*K16</f>
        <v>0</v>
      </c>
      <c r="N16" s="175"/>
      <c r="O16" s="176"/>
      <c r="P16" s="169">
        <f>L16-N16-O16</f>
        <v>0</v>
      </c>
      <c r="Q16" s="125"/>
    </row>
    <row r="17" spans="2:17" ht="15" x14ac:dyDescent="0.2">
      <c r="B17" s="402"/>
      <c r="C17" s="403"/>
      <c r="D17" s="404"/>
      <c r="E17" s="402"/>
      <c r="F17" s="403"/>
      <c r="G17" s="404"/>
      <c r="H17" s="85"/>
      <c r="I17" s="85"/>
      <c r="J17" s="85"/>
      <c r="K17" s="147"/>
      <c r="L17" s="131">
        <f t="shared" ref="L17:L20" si="0">H17*J17*K17</f>
        <v>0</v>
      </c>
      <c r="N17" s="177"/>
      <c r="O17" s="178"/>
      <c r="P17" s="157">
        <f t="shared" ref="P17:P20" si="1">L17-N17-O17</f>
        <v>0</v>
      </c>
      <c r="Q17" s="126"/>
    </row>
    <row r="18" spans="2:17" ht="15" x14ac:dyDescent="0.2">
      <c r="B18" s="402"/>
      <c r="C18" s="403"/>
      <c r="D18" s="404"/>
      <c r="E18" s="402"/>
      <c r="F18" s="403"/>
      <c r="G18" s="404"/>
      <c r="H18" s="85"/>
      <c r="I18" s="85"/>
      <c r="J18" s="85"/>
      <c r="K18" s="147"/>
      <c r="L18" s="131">
        <f t="shared" si="0"/>
        <v>0</v>
      </c>
      <c r="N18" s="179"/>
      <c r="O18" s="180"/>
      <c r="P18" s="157">
        <f t="shared" si="1"/>
        <v>0</v>
      </c>
      <c r="Q18" s="127"/>
    </row>
    <row r="19" spans="2:17" ht="15" x14ac:dyDescent="0.2">
      <c r="B19" s="402"/>
      <c r="C19" s="403"/>
      <c r="D19" s="404"/>
      <c r="E19" s="402"/>
      <c r="F19" s="403"/>
      <c r="G19" s="404"/>
      <c r="H19" s="85"/>
      <c r="I19" s="85"/>
      <c r="J19" s="85"/>
      <c r="K19" s="147"/>
      <c r="L19" s="131">
        <f t="shared" si="0"/>
        <v>0</v>
      </c>
      <c r="N19" s="177"/>
      <c r="O19" s="178"/>
      <c r="P19" s="157">
        <f t="shared" si="1"/>
        <v>0</v>
      </c>
      <c r="Q19" s="126"/>
    </row>
    <row r="20" spans="2:17" ht="15" x14ac:dyDescent="0.2">
      <c r="B20" s="402"/>
      <c r="C20" s="403"/>
      <c r="D20" s="404"/>
      <c r="E20" s="402"/>
      <c r="F20" s="403"/>
      <c r="G20" s="404"/>
      <c r="H20" s="85"/>
      <c r="I20" s="85"/>
      <c r="J20" s="85"/>
      <c r="K20" s="147"/>
      <c r="L20" s="131">
        <f t="shared" si="0"/>
        <v>0</v>
      </c>
      <c r="N20" s="177"/>
      <c r="O20" s="178"/>
      <c r="P20" s="157">
        <f t="shared" si="1"/>
        <v>0</v>
      </c>
      <c r="Q20" s="126"/>
    </row>
    <row r="21" spans="2:17" ht="15" x14ac:dyDescent="0.2">
      <c r="B21" s="402"/>
      <c r="C21" s="403"/>
      <c r="D21" s="404"/>
      <c r="E21" s="402"/>
      <c r="F21" s="403"/>
      <c r="G21" s="404"/>
      <c r="H21" s="85"/>
      <c r="I21" s="85"/>
      <c r="J21" s="85"/>
      <c r="K21" s="147"/>
      <c r="L21" s="131">
        <f>H21*J21*K21</f>
        <v>0</v>
      </c>
      <c r="N21" s="177"/>
      <c r="O21" s="178"/>
      <c r="P21" s="157">
        <f>L21-N21-O21</f>
        <v>0</v>
      </c>
      <c r="Q21" s="126"/>
    </row>
    <row r="22" spans="2:17" ht="15" x14ac:dyDescent="0.2">
      <c r="B22" s="402"/>
      <c r="C22" s="403"/>
      <c r="D22" s="404"/>
      <c r="E22" s="402"/>
      <c r="F22" s="403"/>
      <c r="G22" s="404"/>
      <c r="H22" s="85"/>
      <c r="I22" s="85"/>
      <c r="J22" s="85"/>
      <c r="K22" s="147"/>
      <c r="L22" s="131">
        <f t="shared" ref="L22:L25" si="2">H22*J22*K22</f>
        <v>0</v>
      </c>
      <c r="N22" s="177"/>
      <c r="O22" s="178"/>
      <c r="P22" s="157">
        <f t="shared" ref="P22:P25" si="3">L22-N22-O22</f>
        <v>0</v>
      </c>
      <c r="Q22" s="126"/>
    </row>
    <row r="23" spans="2:17" ht="15" x14ac:dyDescent="0.2">
      <c r="B23" s="402"/>
      <c r="C23" s="403"/>
      <c r="D23" s="404"/>
      <c r="E23" s="402"/>
      <c r="F23" s="403"/>
      <c r="G23" s="404"/>
      <c r="H23" s="85"/>
      <c r="I23" s="85"/>
      <c r="J23" s="85"/>
      <c r="K23" s="147"/>
      <c r="L23" s="131">
        <f t="shared" si="2"/>
        <v>0</v>
      </c>
      <c r="N23" s="179"/>
      <c r="O23" s="180"/>
      <c r="P23" s="157">
        <f t="shared" si="3"/>
        <v>0</v>
      </c>
      <c r="Q23" s="127"/>
    </row>
    <row r="24" spans="2:17" ht="15" x14ac:dyDescent="0.2">
      <c r="B24" s="402"/>
      <c r="C24" s="403"/>
      <c r="D24" s="404"/>
      <c r="E24" s="402"/>
      <c r="F24" s="403"/>
      <c r="G24" s="404"/>
      <c r="H24" s="85"/>
      <c r="I24" s="85"/>
      <c r="J24" s="85"/>
      <c r="K24" s="147"/>
      <c r="L24" s="131">
        <f t="shared" si="2"/>
        <v>0</v>
      </c>
      <c r="N24" s="177"/>
      <c r="O24" s="178"/>
      <c r="P24" s="157">
        <f t="shared" si="3"/>
        <v>0</v>
      </c>
      <c r="Q24" s="126"/>
    </row>
    <row r="25" spans="2:17" ht="15" x14ac:dyDescent="0.2">
      <c r="B25" s="402"/>
      <c r="C25" s="403"/>
      <c r="D25" s="404"/>
      <c r="E25" s="402"/>
      <c r="F25" s="403"/>
      <c r="G25" s="404"/>
      <c r="H25" s="85"/>
      <c r="I25" s="85"/>
      <c r="J25" s="85"/>
      <c r="K25" s="147"/>
      <c r="L25" s="131">
        <f t="shared" si="2"/>
        <v>0</v>
      </c>
      <c r="N25" s="177"/>
      <c r="O25" s="178"/>
      <c r="P25" s="157">
        <f t="shared" si="3"/>
        <v>0</v>
      </c>
      <c r="Q25" s="126"/>
    </row>
    <row r="26" spans="2:17" ht="15" x14ac:dyDescent="0.2">
      <c r="B26" s="402"/>
      <c r="C26" s="403"/>
      <c r="D26" s="404"/>
      <c r="E26" s="402"/>
      <c r="F26" s="403"/>
      <c r="G26" s="404"/>
      <c r="H26" s="85"/>
      <c r="I26" s="85"/>
      <c r="J26" s="85"/>
      <c r="K26" s="147"/>
      <c r="L26" s="131">
        <f>H26*J26*K26</f>
        <v>0</v>
      </c>
      <c r="N26" s="177"/>
      <c r="O26" s="178"/>
      <c r="P26" s="157">
        <f>L26-N26-O26</f>
        <v>0</v>
      </c>
      <c r="Q26" s="126"/>
    </row>
    <row r="27" spans="2:17" ht="15" x14ac:dyDescent="0.2">
      <c r="B27" s="402"/>
      <c r="C27" s="403"/>
      <c r="D27" s="404"/>
      <c r="E27" s="402"/>
      <c r="F27" s="403"/>
      <c r="G27" s="404"/>
      <c r="H27" s="85"/>
      <c r="I27" s="85"/>
      <c r="J27" s="85"/>
      <c r="K27" s="147"/>
      <c r="L27" s="131">
        <f t="shared" ref="L27:L30" si="4">H27*J27*K27</f>
        <v>0</v>
      </c>
      <c r="N27" s="177"/>
      <c r="O27" s="178"/>
      <c r="P27" s="157">
        <f t="shared" ref="P27:P30" si="5">L27-N27-O27</f>
        <v>0</v>
      </c>
      <c r="Q27" s="126"/>
    </row>
    <row r="28" spans="2:17" ht="15" x14ac:dyDescent="0.2">
      <c r="B28" s="402"/>
      <c r="C28" s="403"/>
      <c r="D28" s="404"/>
      <c r="E28" s="402"/>
      <c r="F28" s="403"/>
      <c r="G28" s="404"/>
      <c r="H28" s="85"/>
      <c r="I28" s="85"/>
      <c r="J28" s="85"/>
      <c r="K28" s="147"/>
      <c r="L28" s="131">
        <f t="shared" si="4"/>
        <v>0</v>
      </c>
      <c r="N28" s="179"/>
      <c r="O28" s="180"/>
      <c r="P28" s="157">
        <f t="shared" si="5"/>
        <v>0</v>
      </c>
      <c r="Q28" s="127"/>
    </row>
    <row r="29" spans="2:17" ht="15" x14ac:dyDescent="0.2">
      <c r="B29" s="402"/>
      <c r="C29" s="403"/>
      <c r="D29" s="404"/>
      <c r="E29" s="402"/>
      <c r="F29" s="403"/>
      <c r="G29" s="404"/>
      <c r="H29" s="85"/>
      <c r="I29" s="85"/>
      <c r="J29" s="85"/>
      <c r="K29" s="147"/>
      <c r="L29" s="131">
        <f t="shared" si="4"/>
        <v>0</v>
      </c>
      <c r="N29" s="177"/>
      <c r="O29" s="178"/>
      <c r="P29" s="157">
        <f t="shared" si="5"/>
        <v>0</v>
      </c>
      <c r="Q29" s="126"/>
    </row>
    <row r="30" spans="2:17" ht="15" x14ac:dyDescent="0.2">
      <c r="B30" s="402"/>
      <c r="C30" s="403"/>
      <c r="D30" s="404"/>
      <c r="E30" s="402"/>
      <c r="F30" s="403"/>
      <c r="G30" s="404"/>
      <c r="H30" s="85"/>
      <c r="I30" s="85"/>
      <c r="J30" s="85"/>
      <c r="K30" s="147"/>
      <c r="L30" s="131">
        <f t="shared" si="4"/>
        <v>0</v>
      </c>
      <c r="N30" s="177"/>
      <c r="O30" s="178"/>
      <c r="P30" s="157">
        <f t="shared" si="5"/>
        <v>0</v>
      </c>
      <c r="Q30" s="126"/>
    </row>
    <row r="31" spans="2:17" ht="15" x14ac:dyDescent="0.2">
      <c r="B31" s="402"/>
      <c r="C31" s="403"/>
      <c r="D31" s="404"/>
      <c r="E31" s="402"/>
      <c r="F31" s="403"/>
      <c r="G31" s="404"/>
      <c r="H31" s="85"/>
      <c r="I31" s="85"/>
      <c r="J31" s="85"/>
      <c r="K31" s="147"/>
      <c r="L31" s="131">
        <f>H31*J31*K31</f>
        <v>0</v>
      </c>
      <c r="N31" s="177"/>
      <c r="O31" s="178"/>
      <c r="P31" s="157">
        <f>L31-N31-O31</f>
        <v>0</v>
      </c>
      <c r="Q31" s="126"/>
    </row>
    <row r="32" spans="2:17" ht="15" x14ac:dyDescent="0.2">
      <c r="B32" s="402"/>
      <c r="C32" s="403"/>
      <c r="D32" s="404"/>
      <c r="E32" s="402"/>
      <c r="F32" s="403"/>
      <c r="G32" s="404"/>
      <c r="H32" s="85"/>
      <c r="I32" s="85"/>
      <c r="J32" s="85"/>
      <c r="K32" s="147"/>
      <c r="L32" s="131">
        <f t="shared" ref="L32:L35" si="6">H32*J32*K32</f>
        <v>0</v>
      </c>
      <c r="N32" s="177"/>
      <c r="O32" s="178"/>
      <c r="P32" s="157">
        <f t="shared" ref="P32:P35" si="7">L32-N32-O32</f>
        <v>0</v>
      </c>
      <c r="Q32" s="126"/>
    </row>
    <row r="33" spans="2:17" ht="15" x14ac:dyDescent="0.2">
      <c r="B33" s="402"/>
      <c r="C33" s="403"/>
      <c r="D33" s="404"/>
      <c r="E33" s="402"/>
      <c r="F33" s="403"/>
      <c r="G33" s="404"/>
      <c r="H33" s="85"/>
      <c r="I33" s="85"/>
      <c r="J33" s="85"/>
      <c r="K33" s="147"/>
      <c r="L33" s="131">
        <f t="shared" si="6"/>
        <v>0</v>
      </c>
      <c r="N33" s="179"/>
      <c r="O33" s="180"/>
      <c r="P33" s="157">
        <f t="shared" si="7"/>
        <v>0</v>
      </c>
      <c r="Q33" s="127"/>
    </row>
    <row r="34" spans="2:17" ht="15" x14ac:dyDescent="0.2">
      <c r="B34" s="402"/>
      <c r="C34" s="403"/>
      <c r="D34" s="404"/>
      <c r="E34" s="402"/>
      <c r="F34" s="403"/>
      <c r="G34" s="404"/>
      <c r="H34" s="85"/>
      <c r="I34" s="85"/>
      <c r="J34" s="85"/>
      <c r="K34" s="147"/>
      <c r="L34" s="131">
        <f t="shared" si="6"/>
        <v>0</v>
      </c>
      <c r="N34" s="177"/>
      <c r="O34" s="178"/>
      <c r="P34" s="157">
        <f t="shared" si="7"/>
        <v>0</v>
      </c>
      <c r="Q34" s="126"/>
    </row>
    <row r="35" spans="2:17" ht="15" x14ac:dyDescent="0.2">
      <c r="B35" s="402"/>
      <c r="C35" s="403"/>
      <c r="D35" s="404"/>
      <c r="E35" s="402"/>
      <c r="F35" s="403"/>
      <c r="G35" s="404"/>
      <c r="H35" s="85"/>
      <c r="I35" s="85"/>
      <c r="J35" s="85"/>
      <c r="K35" s="147"/>
      <c r="L35" s="131">
        <f t="shared" si="6"/>
        <v>0</v>
      </c>
      <c r="N35" s="177"/>
      <c r="O35" s="178"/>
      <c r="P35" s="157">
        <f t="shared" si="7"/>
        <v>0</v>
      </c>
      <c r="Q35" s="126"/>
    </row>
    <row r="36" spans="2:17" ht="15" x14ac:dyDescent="0.2">
      <c r="B36" s="402"/>
      <c r="C36" s="403"/>
      <c r="D36" s="404"/>
      <c r="E36" s="402"/>
      <c r="F36" s="403"/>
      <c r="G36" s="404"/>
      <c r="H36" s="85"/>
      <c r="I36" s="85"/>
      <c r="J36" s="85"/>
      <c r="K36" s="147"/>
      <c r="L36" s="131">
        <f>H36*J36*K36</f>
        <v>0</v>
      </c>
      <c r="N36" s="177"/>
      <c r="O36" s="178"/>
      <c r="P36" s="157">
        <f>L36-N36-O36</f>
        <v>0</v>
      </c>
      <c r="Q36" s="126"/>
    </row>
    <row r="37" spans="2:17" ht="15" x14ac:dyDescent="0.2">
      <c r="B37" s="402"/>
      <c r="C37" s="403"/>
      <c r="D37" s="404"/>
      <c r="E37" s="402"/>
      <c r="F37" s="403"/>
      <c r="G37" s="404"/>
      <c r="H37" s="85"/>
      <c r="I37" s="85"/>
      <c r="J37" s="85"/>
      <c r="K37" s="147"/>
      <c r="L37" s="131">
        <f t="shared" ref="L37:L40" si="8">H37*J37*K37</f>
        <v>0</v>
      </c>
      <c r="N37" s="177"/>
      <c r="O37" s="178"/>
      <c r="P37" s="157">
        <f t="shared" ref="P37:P40" si="9">L37-N37-O37</f>
        <v>0</v>
      </c>
      <c r="Q37" s="126"/>
    </row>
    <row r="38" spans="2:17" ht="15" x14ac:dyDescent="0.2">
      <c r="B38" s="402"/>
      <c r="C38" s="403"/>
      <c r="D38" s="404"/>
      <c r="E38" s="402"/>
      <c r="F38" s="403"/>
      <c r="G38" s="404"/>
      <c r="H38" s="85"/>
      <c r="I38" s="85"/>
      <c r="J38" s="85"/>
      <c r="K38" s="147"/>
      <c r="L38" s="131">
        <f t="shared" si="8"/>
        <v>0</v>
      </c>
      <c r="N38" s="179"/>
      <c r="O38" s="180"/>
      <c r="P38" s="157">
        <f t="shared" si="9"/>
        <v>0</v>
      </c>
      <c r="Q38" s="127"/>
    </row>
    <row r="39" spans="2:17" ht="15" x14ac:dyDescent="0.2">
      <c r="B39" s="402"/>
      <c r="C39" s="403"/>
      <c r="D39" s="404"/>
      <c r="E39" s="402"/>
      <c r="F39" s="403"/>
      <c r="G39" s="404"/>
      <c r="H39" s="85"/>
      <c r="I39" s="85"/>
      <c r="J39" s="85"/>
      <c r="K39" s="147"/>
      <c r="L39" s="131">
        <f t="shared" si="8"/>
        <v>0</v>
      </c>
      <c r="N39" s="177"/>
      <c r="O39" s="178"/>
      <c r="P39" s="157">
        <f t="shared" si="9"/>
        <v>0</v>
      </c>
      <c r="Q39" s="126"/>
    </row>
    <row r="40" spans="2:17" ht="15" x14ac:dyDescent="0.2">
      <c r="B40" s="402"/>
      <c r="C40" s="403"/>
      <c r="D40" s="404"/>
      <c r="E40" s="402"/>
      <c r="F40" s="403"/>
      <c r="G40" s="404"/>
      <c r="H40" s="85"/>
      <c r="I40" s="85"/>
      <c r="J40" s="85"/>
      <c r="K40" s="147"/>
      <c r="L40" s="131">
        <f t="shared" si="8"/>
        <v>0</v>
      </c>
      <c r="N40" s="177"/>
      <c r="O40" s="178"/>
      <c r="P40" s="157">
        <f t="shared" si="9"/>
        <v>0</v>
      </c>
      <c r="Q40" s="126"/>
    </row>
    <row r="41" spans="2:17" ht="15" x14ac:dyDescent="0.2">
      <c r="B41" s="402"/>
      <c r="C41" s="403"/>
      <c r="D41" s="404"/>
      <c r="E41" s="402"/>
      <c r="F41" s="403"/>
      <c r="G41" s="404"/>
      <c r="H41" s="85"/>
      <c r="I41" s="85"/>
      <c r="J41" s="85"/>
      <c r="K41" s="147"/>
      <c r="L41" s="131">
        <f>H41*J41*K41</f>
        <v>0</v>
      </c>
      <c r="N41" s="177"/>
      <c r="O41" s="178"/>
      <c r="P41" s="157">
        <f>L41-N41-O41</f>
        <v>0</v>
      </c>
      <c r="Q41" s="126"/>
    </row>
    <row r="42" spans="2:17" ht="15" x14ac:dyDescent="0.2">
      <c r="B42" s="402"/>
      <c r="C42" s="403"/>
      <c r="D42" s="404"/>
      <c r="E42" s="402"/>
      <c r="F42" s="403"/>
      <c r="G42" s="404"/>
      <c r="H42" s="85"/>
      <c r="I42" s="85"/>
      <c r="J42" s="85"/>
      <c r="K42" s="147"/>
      <c r="L42" s="131">
        <f t="shared" ref="L42:L45" si="10">H42*J42*K42</f>
        <v>0</v>
      </c>
      <c r="N42" s="177"/>
      <c r="O42" s="178"/>
      <c r="P42" s="157">
        <f t="shared" ref="P42:P45" si="11">L42-N42-O42</f>
        <v>0</v>
      </c>
      <c r="Q42" s="126"/>
    </row>
    <row r="43" spans="2:17" ht="15" x14ac:dyDescent="0.2">
      <c r="B43" s="402"/>
      <c r="C43" s="403"/>
      <c r="D43" s="404"/>
      <c r="E43" s="402"/>
      <c r="F43" s="403"/>
      <c r="G43" s="404"/>
      <c r="H43" s="85"/>
      <c r="I43" s="85"/>
      <c r="J43" s="85"/>
      <c r="K43" s="147"/>
      <c r="L43" s="131">
        <f t="shared" si="10"/>
        <v>0</v>
      </c>
      <c r="N43" s="179"/>
      <c r="O43" s="180"/>
      <c r="P43" s="157">
        <f t="shared" si="11"/>
        <v>0</v>
      </c>
      <c r="Q43" s="127"/>
    </row>
    <row r="44" spans="2:17" ht="15" x14ac:dyDescent="0.2">
      <c r="B44" s="402"/>
      <c r="C44" s="403"/>
      <c r="D44" s="404"/>
      <c r="E44" s="402"/>
      <c r="F44" s="403"/>
      <c r="G44" s="404"/>
      <c r="H44" s="85"/>
      <c r="I44" s="85"/>
      <c r="J44" s="85"/>
      <c r="K44" s="147"/>
      <c r="L44" s="131">
        <f t="shared" si="10"/>
        <v>0</v>
      </c>
      <c r="N44" s="177"/>
      <c r="O44" s="178"/>
      <c r="P44" s="157">
        <f t="shared" si="11"/>
        <v>0</v>
      </c>
      <c r="Q44" s="126"/>
    </row>
    <row r="45" spans="2:17" ht="15" x14ac:dyDescent="0.2">
      <c r="B45" s="402"/>
      <c r="C45" s="403"/>
      <c r="D45" s="404"/>
      <c r="E45" s="402"/>
      <c r="F45" s="403"/>
      <c r="G45" s="404"/>
      <c r="H45" s="85"/>
      <c r="I45" s="85"/>
      <c r="J45" s="85"/>
      <c r="K45" s="147"/>
      <c r="L45" s="131">
        <f t="shared" si="10"/>
        <v>0</v>
      </c>
      <c r="N45" s="177"/>
      <c r="O45" s="178"/>
      <c r="P45" s="157">
        <f t="shared" si="11"/>
        <v>0</v>
      </c>
      <c r="Q45" s="126"/>
    </row>
    <row r="46" spans="2:17" ht="15" x14ac:dyDescent="0.2">
      <c r="B46" s="402"/>
      <c r="C46" s="403"/>
      <c r="D46" s="404"/>
      <c r="E46" s="402"/>
      <c r="F46" s="403"/>
      <c r="G46" s="404"/>
      <c r="H46" s="85"/>
      <c r="I46" s="85"/>
      <c r="J46" s="85"/>
      <c r="K46" s="147"/>
      <c r="L46" s="131">
        <f>H46*J46*K46</f>
        <v>0</v>
      </c>
      <c r="N46" s="177"/>
      <c r="O46" s="178"/>
      <c r="P46" s="157">
        <f>L46-N46-O46</f>
        <v>0</v>
      </c>
      <c r="Q46" s="126"/>
    </row>
    <row r="47" spans="2:17" ht="15" x14ac:dyDescent="0.2">
      <c r="B47" s="402"/>
      <c r="C47" s="403"/>
      <c r="D47" s="404"/>
      <c r="E47" s="402"/>
      <c r="F47" s="403"/>
      <c r="G47" s="404"/>
      <c r="H47" s="85"/>
      <c r="I47" s="85"/>
      <c r="J47" s="85"/>
      <c r="K47" s="147"/>
      <c r="L47" s="131">
        <f t="shared" ref="L47:L50" si="12">H47*J47*K47</f>
        <v>0</v>
      </c>
      <c r="N47" s="177"/>
      <c r="O47" s="178"/>
      <c r="P47" s="157">
        <f t="shared" ref="P47:P50" si="13">L47-N47-O47</f>
        <v>0</v>
      </c>
      <c r="Q47" s="126"/>
    </row>
    <row r="48" spans="2:17" ht="15" x14ac:dyDescent="0.2">
      <c r="B48" s="402"/>
      <c r="C48" s="403"/>
      <c r="D48" s="404"/>
      <c r="E48" s="402"/>
      <c r="F48" s="403"/>
      <c r="G48" s="404"/>
      <c r="H48" s="85"/>
      <c r="I48" s="85"/>
      <c r="J48" s="85"/>
      <c r="K48" s="147"/>
      <c r="L48" s="131">
        <f t="shared" si="12"/>
        <v>0</v>
      </c>
      <c r="N48" s="179"/>
      <c r="O48" s="180"/>
      <c r="P48" s="157">
        <f t="shared" si="13"/>
        <v>0</v>
      </c>
      <c r="Q48" s="127"/>
    </row>
    <row r="49" spans="2:17" ht="15" x14ac:dyDescent="0.2">
      <c r="B49" s="402"/>
      <c r="C49" s="403"/>
      <c r="D49" s="404"/>
      <c r="E49" s="402"/>
      <c r="F49" s="403"/>
      <c r="G49" s="404"/>
      <c r="H49" s="85"/>
      <c r="I49" s="85"/>
      <c r="J49" s="85"/>
      <c r="K49" s="147"/>
      <c r="L49" s="131">
        <f t="shared" si="12"/>
        <v>0</v>
      </c>
      <c r="N49" s="177"/>
      <c r="O49" s="178"/>
      <c r="P49" s="157">
        <f t="shared" si="13"/>
        <v>0</v>
      </c>
      <c r="Q49" s="126"/>
    </row>
    <row r="50" spans="2:17" ht="15" x14ac:dyDescent="0.2">
      <c r="B50" s="402"/>
      <c r="C50" s="403"/>
      <c r="D50" s="404"/>
      <c r="E50" s="402"/>
      <c r="F50" s="403"/>
      <c r="G50" s="404"/>
      <c r="H50" s="85"/>
      <c r="I50" s="85"/>
      <c r="J50" s="85"/>
      <c r="K50" s="147"/>
      <c r="L50" s="131">
        <f t="shared" si="12"/>
        <v>0</v>
      </c>
      <c r="N50" s="177"/>
      <c r="O50" s="178"/>
      <c r="P50" s="157">
        <f t="shared" si="13"/>
        <v>0</v>
      </c>
      <c r="Q50" s="126"/>
    </row>
    <row r="51" spans="2:17" ht="15" x14ac:dyDescent="0.2">
      <c r="B51" s="402"/>
      <c r="C51" s="403"/>
      <c r="D51" s="404"/>
      <c r="E51" s="402"/>
      <c r="F51" s="403"/>
      <c r="G51" s="404"/>
      <c r="H51" s="85"/>
      <c r="I51" s="85"/>
      <c r="J51" s="85"/>
      <c r="K51" s="147"/>
      <c r="L51" s="131">
        <f>H51*J51*K51</f>
        <v>0</v>
      </c>
      <c r="N51" s="177"/>
      <c r="O51" s="178"/>
      <c r="P51" s="157">
        <f>L51-N51-O51</f>
        <v>0</v>
      </c>
      <c r="Q51" s="126"/>
    </row>
    <row r="52" spans="2:17" ht="15" x14ac:dyDescent="0.2">
      <c r="B52" s="402"/>
      <c r="C52" s="403"/>
      <c r="D52" s="404"/>
      <c r="E52" s="402"/>
      <c r="F52" s="403"/>
      <c r="G52" s="404"/>
      <c r="H52" s="85"/>
      <c r="I52" s="85"/>
      <c r="J52" s="85"/>
      <c r="K52" s="147"/>
      <c r="L52" s="131">
        <f t="shared" ref="L52:L55" si="14">H52*J52*K52</f>
        <v>0</v>
      </c>
      <c r="N52" s="177"/>
      <c r="O52" s="178"/>
      <c r="P52" s="157">
        <f t="shared" ref="P52:P55" si="15">L52-N52-O52</f>
        <v>0</v>
      </c>
      <c r="Q52" s="126"/>
    </row>
    <row r="53" spans="2:17" ht="15" x14ac:dyDescent="0.2">
      <c r="B53" s="402"/>
      <c r="C53" s="403"/>
      <c r="D53" s="404"/>
      <c r="E53" s="402"/>
      <c r="F53" s="403"/>
      <c r="G53" s="404"/>
      <c r="H53" s="85"/>
      <c r="I53" s="85"/>
      <c r="J53" s="85"/>
      <c r="K53" s="147"/>
      <c r="L53" s="131">
        <f t="shared" si="14"/>
        <v>0</v>
      </c>
      <c r="N53" s="179"/>
      <c r="O53" s="180"/>
      <c r="P53" s="157">
        <f t="shared" si="15"/>
        <v>0</v>
      </c>
      <c r="Q53" s="127"/>
    </row>
    <row r="54" spans="2:17" ht="15" x14ac:dyDescent="0.2">
      <c r="B54" s="402"/>
      <c r="C54" s="403"/>
      <c r="D54" s="404"/>
      <c r="E54" s="402"/>
      <c r="F54" s="403"/>
      <c r="G54" s="404"/>
      <c r="H54" s="85"/>
      <c r="I54" s="85"/>
      <c r="J54" s="85"/>
      <c r="K54" s="147"/>
      <c r="L54" s="131">
        <f t="shared" si="14"/>
        <v>0</v>
      </c>
      <c r="N54" s="177"/>
      <c r="O54" s="178"/>
      <c r="P54" s="157">
        <f t="shared" si="15"/>
        <v>0</v>
      </c>
      <c r="Q54" s="126"/>
    </row>
    <row r="55" spans="2:17" ht="15.75" thickBot="1" x14ac:dyDescent="0.25">
      <c r="B55" s="402"/>
      <c r="C55" s="403"/>
      <c r="D55" s="404"/>
      <c r="E55" s="402"/>
      <c r="F55" s="403"/>
      <c r="G55" s="404"/>
      <c r="H55" s="85"/>
      <c r="I55" s="85"/>
      <c r="J55" s="85"/>
      <c r="K55" s="147"/>
      <c r="L55" s="131">
        <f t="shared" si="14"/>
        <v>0</v>
      </c>
      <c r="N55" s="181"/>
      <c r="O55" s="182"/>
      <c r="P55" s="173">
        <f t="shared" si="15"/>
        <v>0</v>
      </c>
      <c r="Q55" s="128"/>
    </row>
    <row r="56" spans="2:17" ht="20.25" customHeight="1" thickBot="1" x14ac:dyDescent="0.3">
      <c r="B56" s="380" t="s">
        <v>70</v>
      </c>
      <c r="C56" s="364"/>
      <c r="D56" s="364"/>
      <c r="E56" s="364"/>
      <c r="F56" s="364"/>
      <c r="G56" s="364"/>
      <c r="H56" s="364"/>
      <c r="I56" s="364"/>
      <c r="J56" s="364"/>
      <c r="K56" s="364"/>
      <c r="L56" s="238">
        <f>SUM(L16:L55)</f>
        <v>0</v>
      </c>
      <c r="M56" s="70"/>
      <c r="N56" s="262">
        <f>SUM(N16:N55)</f>
        <v>0</v>
      </c>
      <c r="O56" s="262">
        <f>SUM(O16:O55)</f>
        <v>0</v>
      </c>
      <c r="P56" s="262">
        <f>SUM(P16:P55)</f>
        <v>0</v>
      </c>
      <c r="Q56" s="100"/>
    </row>
    <row r="57" spans="2:17" ht="15" customHeight="1" thickBot="1" x14ac:dyDescent="0.25">
      <c r="B57" s="73"/>
      <c r="C57" s="73"/>
      <c r="D57" s="73"/>
      <c r="E57" s="74"/>
      <c r="N57" s="146"/>
      <c r="O57" s="146"/>
      <c r="P57" s="146"/>
    </row>
    <row r="58" spans="2:17" ht="18" customHeight="1" thickBot="1" x14ac:dyDescent="0.3">
      <c r="B58" s="363" t="s">
        <v>68</v>
      </c>
      <c r="C58" s="364"/>
      <c r="D58" s="364"/>
      <c r="E58" s="364"/>
      <c r="F58" s="364"/>
      <c r="G58" s="364"/>
      <c r="H58" s="364"/>
      <c r="I58" s="364"/>
      <c r="J58" s="364"/>
      <c r="K58" s="364"/>
      <c r="L58" s="364"/>
      <c r="N58" s="431" t="s">
        <v>119</v>
      </c>
      <c r="O58" s="432"/>
      <c r="P58" s="433"/>
      <c r="Q58" s="413" t="s">
        <v>131</v>
      </c>
    </row>
    <row r="59" spans="2:17" s="71" customFormat="1" ht="41.25" customHeight="1" thickBot="1" x14ac:dyDescent="0.3">
      <c r="B59" s="374" t="s">
        <v>33</v>
      </c>
      <c r="C59" s="375"/>
      <c r="D59" s="376"/>
      <c r="E59" s="374" t="s">
        <v>34</v>
      </c>
      <c r="F59" s="375"/>
      <c r="G59" s="376"/>
      <c r="H59" s="86" t="s">
        <v>36</v>
      </c>
      <c r="I59" s="86" t="s">
        <v>59</v>
      </c>
      <c r="J59" s="86" t="s">
        <v>60</v>
      </c>
      <c r="K59" s="86" t="s">
        <v>63</v>
      </c>
      <c r="L59" s="86" t="s">
        <v>42</v>
      </c>
      <c r="N59" s="183" t="s">
        <v>128</v>
      </c>
      <c r="O59" s="184" t="s">
        <v>129</v>
      </c>
      <c r="P59" s="185" t="s">
        <v>130</v>
      </c>
      <c r="Q59" s="434"/>
    </row>
    <row r="60" spans="2:17" ht="15" x14ac:dyDescent="0.2">
      <c r="B60" s="402"/>
      <c r="C60" s="403"/>
      <c r="D60" s="404"/>
      <c r="E60" s="402"/>
      <c r="F60" s="403"/>
      <c r="G60" s="404"/>
      <c r="H60" s="85"/>
      <c r="I60" s="85"/>
      <c r="J60" s="85"/>
      <c r="K60" s="147"/>
      <c r="L60" s="131">
        <f>H60*J60*K60</f>
        <v>0</v>
      </c>
      <c r="N60" s="175"/>
      <c r="O60" s="176"/>
      <c r="P60" s="169">
        <f>L60-N60-O60</f>
        <v>0</v>
      </c>
      <c r="Q60" s="125"/>
    </row>
    <row r="61" spans="2:17" ht="15" x14ac:dyDescent="0.2">
      <c r="B61" s="402"/>
      <c r="C61" s="403"/>
      <c r="D61" s="404"/>
      <c r="E61" s="402"/>
      <c r="F61" s="403"/>
      <c r="G61" s="404"/>
      <c r="H61" s="85"/>
      <c r="I61" s="85"/>
      <c r="J61" s="85"/>
      <c r="K61" s="147"/>
      <c r="L61" s="131">
        <f t="shared" ref="L61:L64" si="16">H61*J61*K61</f>
        <v>0</v>
      </c>
      <c r="N61" s="177"/>
      <c r="O61" s="178"/>
      <c r="P61" s="157">
        <f t="shared" ref="P61:P64" si="17">L61-N61-O61</f>
        <v>0</v>
      </c>
      <c r="Q61" s="126"/>
    </row>
    <row r="62" spans="2:17" ht="15" x14ac:dyDescent="0.2">
      <c r="B62" s="402"/>
      <c r="C62" s="403"/>
      <c r="D62" s="404"/>
      <c r="E62" s="402"/>
      <c r="F62" s="403"/>
      <c r="G62" s="404"/>
      <c r="H62" s="85"/>
      <c r="I62" s="85"/>
      <c r="J62" s="85"/>
      <c r="K62" s="147"/>
      <c r="L62" s="131">
        <f t="shared" si="16"/>
        <v>0</v>
      </c>
      <c r="N62" s="179"/>
      <c r="O62" s="180"/>
      <c r="P62" s="157">
        <f t="shared" si="17"/>
        <v>0</v>
      </c>
      <c r="Q62" s="127"/>
    </row>
    <row r="63" spans="2:17" ht="15" x14ac:dyDescent="0.2">
      <c r="B63" s="402"/>
      <c r="C63" s="403"/>
      <c r="D63" s="404"/>
      <c r="E63" s="402"/>
      <c r="F63" s="403"/>
      <c r="G63" s="404"/>
      <c r="H63" s="85"/>
      <c r="I63" s="85"/>
      <c r="J63" s="85"/>
      <c r="K63" s="147"/>
      <c r="L63" s="131">
        <f t="shared" si="16"/>
        <v>0</v>
      </c>
      <c r="N63" s="177"/>
      <c r="O63" s="178"/>
      <c r="P63" s="157">
        <f t="shared" si="17"/>
        <v>0</v>
      </c>
      <c r="Q63" s="126"/>
    </row>
    <row r="64" spans="2:17" ht="15" x14ac:dyDescent="0.2">
      <c r="B64" s="402"/>
      <c r="C64" s="403"/>
      <c r="D64" s="404"/>
      <c r="E64" s="402"/>
      <c r="F64" s="403"/>
      <c r="G64" s="404"/>
      <c r="H64" s="85"/>
      <c r="I64" s="85"/>
      <c r="J64" s="85"/>
      <c r="K64" s="147"/>
      <c r="L64" s="131">
        <f t="shared" si="16"/>
        <v>0</v>
      </c>
      <c r="N64" s="177"/>
      <c r="O64" s="178"/>
      <c r="P64" s="157">
        <f t="shared" si="17"/>
        <v>0</v>
      </c>
      <c r="Q64" s="126"/>
    </row>
    <row r="65" spans="2:17" ht="15" x14ac:dyDescent="0.2">
      <c r="B65" s="402"/>
      <c r="C65" s="403"/>
      <c r="D65" s="404"/>
      <c r="E65" s="402"/>
      <c r="F65" s="403"/>
      <c r="G65" s="404"/>
      <c r="H65" s="85"/>
      <c r="I65" s="85"/>
      <c r="J65" s="85"/>
      <c r="K65" s="147"/>
      <c r="L65" s="131">
        <f>H65*J65*K65</f>
        <v>0</v>
      </c>
      <c r="N65" s="177"/>
      <c r="O65" s="178"/>
      <c r="P65" s="157">
        <f>L65-N65-O65</f>
        <v>0</v>
      </c>
      <c r="Q65" s="126"/>
    </row>
    <row r="66" spans="2:17" ht="15" x14ac:dyDescent="0.2">
      <c r="B66" s="402"/>
      <c r="C66" s="403"/>
      <c r="D66" s="404"/>
      <c r="E66" s="402"/>
      <c r="F66" s="403"/>
      <c r="G66" s="404"/>
      <c r="H66" s="85"/>
      <c r="I66" s="85"/>
      <c r="J66" s="85"/>
      <c r="K66" s="147"/>
      <c r="L66" s="131">
        <f t="shared" ref="L66:L69" si="18">H66*J66*K66</f>
        <v>0</v>
      </c>
      <c r="N66" s="177"/>
      <c r="O66" s="178"/>
      <c r="P66" s="157">
        <f t="shared" ref="P66:P69" si="19">L66-N66-O66</f>
        <v>0</v>
      </c>
      <c r="Q66" s="126"/>
    </row>
    <row r="67" spans="2:17" ht="15" x14ac:dyDescent="0.2">
      <c r="B67" s="402"/>
      <c r="C67" s="403"/>
      <c r="D67" s="404"/>
      <c r="E67" s="402"/>
      <c r="F67" s="403"/>
      <c r="G67" s="404"/>
      <c r="H67" s="85"/>
      <c r="I67" s="85"/>
      <c r="J67" s="85"/>
      <c r="K67" s="147"/>
      <c r="L67" s="131">
        <f t="shared" si="18"/>
        <v>0</v>
      </c>
      <c r="N67" s="179"/>
      <c r="O67" s="180"/>
      <c r="P67" s="157">
        <f t="shared" si="19"/>
        <v>0</v>
      </c>
      <c r="Q67" s="127"/>
    </row>
    <row r="68" spans="2:17" ht="15" x14ac:dyDescent="0.2">
      <c r="B68" s="402"/>
      <c r="C68" s="403"/>
      <c r="D68" s="404"/>
      <c r="E68" s="402"/>
      <c r="F68" s="403"/>
      <c r="G68" s="404"/>
      <c r="H68" s="85"/>
      <c r="I68" s="85"/>
      <c r="J68" s="85"/>
      <c r="K68" s="147"/>
      <c r="L68" s="131">
        <f t="shared" si="18"/>
        <v>0</v>
      </c>
      <c r="N68" s="177"/>
      <c r="O68" s="178"/>
      <c r="P68" s="157">
        <f t="shared" si="19"/>
        <v>0</v>
      </c>
      <c r="Q68" s="126"/>
    </row>
    <row r="69" spans="2:17" ht="15" x14ac:dyDescent="0.2">
      <c r="B69" s="402"/>
      <c r="C69" s="403"/>
      <c r="D69" s="404"/>
      <c r="E69" s="402"/>
      <c r="F69" s="403"/>
      <c r="G69" s="404"/>
      <c r="H69" s="85"/>
      <c r="I69" s="85"/>
      <c r="J69" s="85"/>
      <c r="K69" s="147"/>
      <c r="L69" s="131">
        <f t="shared" si="18"/>
        <v>0</v>
      </c>
      <c r="N69" s="177"/>
      <c r="O69" s="178"/>
      <c r="P69" s="157">
        <f t="shared" si="19"/>
        <v>0</v>
      </c>
      <c r="Q69" s="126"/>
    </row>
    <row r="70" spans="2:17" ht="15" x14ac:dyDescent="0.2">
      <c r="B70" s="402"/>
      <c r="C70" s="403"/>
      <c r="D70" s="404"/>
      <c r="E70" s="402"/>
      <c r="F70" s="403"/>
      <c r="G70" s="404"/>
      <c r="H70" s="85"/>
      <c r="I70" s="85"/>
      <c r="J70" s="85"/>
      <c r="K70" s="147"/>
      <c r="L70" s="131">
        <f>H70*J70*K70</f>
        <v>0</v>
      </c>
      <c r="N70" s="177"/>
      <c r="O70" s="178"/>
      <c r="P70" s="157">
        <f>L70-N70-O70</f>
        <v>0</v>
      </c>
      <c r="Q70" s="126"/>
    </row>
    <row r="71" spans="2:17" ht="15" x14ac:dyDescent="0.2">
      <c r="B71" s="402"/>
      <c r="C71" s="403"/>
      <c r="D71" s="404"/>
      <c r="E71" s="402"/>
      <c r="F71" s="403"/>
      <c r="G71" s="404"/>
      <c r="H71" s="85"/>
      <c r="I71" s="85"/>
      <c r="J71" s="85"/>
      <c r="K71" s="147"/>
      <c r="L71" s="131">
        <f t="shared" ref="L71:L74" si="20">H71*J71*K71</f>
        <v>0</v>
      </c>
      <c r="N71" s="177"/>
      <c r="O71" s="178"/>
      <c r="P71" s="157">
        <f t="shared" ref="P71:P74" si="21">L71-N71-O71</f>
        <v>0</v>
      </c>
      <c r="Q71" s="126"/>
    </row>
    <row r="72" spans="2:17" ht="15" x14ac:dyDescent="0.2">
      <c r="B72" s="402"/>
      <c r="C72" s="403"/>
      <c r="D72" s="404"/>
      <c r="E72" s="402"/>
      <c r="F72" s="403"/>
      <c r="G72" s="404"/>
      <c r="H72" s="85"/>
      <c r="I72" s="85"/>
      <c r="J72" s="85"/>
      <c r="K72" s="147"/>
      <c r="L72" s="131">
        <f t="shared" si="20"/>
        <v>0</v>
      </c>
      <c r="N72" s="179"/>
      <c r="O72" s="180"/>
      <c r="P72" s="157">
        <f t="shared" si="21"/>
        <v>0</v>
      </c>
      <c r="Q72" s="127"/>
    </row>
    <row r="73" spans="2:17" ht="15" x14ac:dyDescent="0.2">
      <c r="B73" s="402"/>
      <c r="C73" s="403"/>
      <c r="D73" s="404"/>
      <c r="E73" s="402"/>
      <c r="F73" s="403"/>
      <c r="G73" s="404"/>
      <c r="H73" s="85"/>
      <c r="I73" s="85"/>
      <c r="J73" s="85"/>
      <c r="K73" s="147"/>
      <c r="L73" s="131">
        <f t="shared" si="20"/>
        <v>0</v>
      </c>
      <c r="N73" s="177"/>
      <c r="O73" s="178"/>
      <c r="P73" s="157">
        <f t="shared" si="21"/>
        <v>0</v>
      </c>
      <c r="Q73" s="126"/>
    </row>
    <row r="74" spans="2:17" ht="15" x14ac:dyDescent="0.2">
      <c r="B74" s="402"/>
      <c r="C74" s="403"/>
      <c r="D74" s="404"/>
      <c r="E74" s="402"/>
      <c r="F74" s="403"/>
      <c r="G74" s="404"/>
      <c r="H74" s="85"/>
      <c r="I74" s="85"/>
      <c r="J74" s="85"/>
      <c r="K74" s="147"/>
      <c r="L74" s="131">
        <f t="shared" si="20"/>
        <v>0</v>
      </c>
      <c r="N74" s="177"/>
      <c r="O74" s="178"/>
      <c r="P74" s="157">
        <f t="shared" si="21"/>
        <v>0</v>
      </c>
      <c r="Q74" s="126"/>
    </row>
    <row r="75" spans="2:17" ht="15" x14ac:dyDescent="0.2">
      <c r="B75" s="402"/>
      <c r="C75" s="403"/>
      <c r="D75" s="404"/>
      <c r="E75" s="402"/>
      <c r="F75" s="403"/>
      <c r="G75" s="404"/>
      <c r="H75" s="85"/>
      <c r="I75" s="85"/>
      <c r="J75" s="85"/>
      <c r="K75" s="147"/>
      <c r="L75" s="131">
        <f>H75*J75*K75</f>
        <v>0</v>
      </c>
      <c r="N75" s="177"/>
      <c r="O75" s="178"/>
      <c r="P75" s="157">
        <f>L75-N75-O75</f>
        <v>0</v>
      </c>
      <c r="Q75" s="126"/>
    </row>
    <row r="76" spans="2:17" ht="15" x14ac:dyDescent="0.2">
      <c r="B76" s="402"/>
      <c r="C76" s="403"/>
      <c r="D76" s="404"/>
      <c r="E76" s="402"/>
      <c r="F76" s="403"/>
      <c r="G76" s="404"/>
      <c r="H76" s="85"/>
      <c r="I76" s="85"/>
      <c r="J76" s="85"/>
      <c r="K76" s="147"/>
      <c r="L76" s="131">
        <f t="shared" ref="L76:L79" si="22">H76*J76*K76</f>
        <v>0</v>
      </c>
      <c r="N76" s="177"/>
      <c r="O76" s="178"/>
      <c r="P76" s="157">
        <f t="shared" ref="P76:P79" si="23">L76-N76-O76</f>
        <v>0</v>
      </c>
      <c r="Q76" s="126"/>
    </row>
    <row r="77" spans="2:17" ht="15" x14ac:dyDescent="0.2">
      <c r="B77" s="402"/>
      <c r="C77" s="403"/>
      <c r="D77" s="404"/>
      <c r="E77" s="402"/>
      <c r="F77" s="403"/>
      <c r="G77" s="404"/>
      <c r="H77" s="85"/>
      <c r="I77" s="85"/>
      <c r="J77" s="85"/>
      <c r="K77" s="147"/>
      <c r="L77" s="131">
        <f t="shared" si="22"/>
        <v>0</v>
      </c>
      <c r="N77" s="179"/>
      <c r="O77" s="180"/>
      <c r="P77" s="157">
        <f t="shared" si="23"/>
        <v>0</v>
      </c>
      <c r="Q77" s="127"/>
    </row>
    <row r="78" spans="2:17" ht="15" x14ac:dyDescent="0.2">
      <c r="B78" s="402"/>
      <c r="C78" s="403"/>
      <c r="D78" s="404"/>
      <c r="E78" s="402"/>
      <c r="F78" s="403"/>
      <c r="G78" s="404"/>
      <c r="H78" s="85"/>
      <c r="I78" s="85"/>
      <c r="J78" s="85"/>
      <c r="K78" s="147"/>
      <c r="L78" s="131">
        <f t="shared" si="22"/>
        <v>0</v>
      </c>
      <c r="N78" s="177"/>
      <c r="O78" s="178"/>
      <c r="P78" s="157">
        <f t="shared" si="23"/>
        <v>0</v>
      </c>
      <c r="Q78" s="126"/>
    </row>
    <row r="79" spans="2:17" ht="15" x14ac:dyDescent="0.2">
      <c r="B79" s="402"/>
      <c r="C79" s="403"/>
      <c r="D79" s="404"/>
      <c r="E79" s="402"/>
      <c r="F79" s="403"/>
      <c r="G79" s="404"/>
      <c r="H79" s="85"/>
      <c r="I79" s="85"/>
      <c r="J79" s="85"/>
      <c r="K79" s="147"/>
      <c r="L79" s="131">
        <f t="shared" si="22"/>
        <v>0</v>
      </c>
      <c r="N79" s="177"/>
      <c r="O79" s="178"/>
      <c r="P79" s="157">
        <f t="shared" si="23"/>
        <v>0</v>
      </c>
      <c r="Q79" s="126"/>
    </row>
    <row r="80" spans="2:17" ht="15" x14ac:dyDescent="0.2">
      <c r="B80" s="402"/>
      <c r="C80" s="403"/>
      <c r="D80" s="404"/>
      <c r="E80" s="402"/>
      <c r="F80" s="403"/>
      <c r="G80" s="404"/>
      <c r="H80" s="85"/>
      <c r="I80" s="85"/>
      <c r="J80" s="85"/>
      <c r="K80" s="147"/>
      <c r="L80" s="131">
        <f>H80*J80*K80</f>
        <v>0</v>
      </c>
      <c r="N80" s="177"/>
      <c r="O80" s="178"/>
      <c r="P80" s="157">
        <f>L80-N80-O80</f>
        <v>0</v>
      </c>
      <c r="Q80" s="126"/>
    </row>
    <row r="81" spans="2:17" ht="15" x14ac:dyDescent="0.2">
      <c r="B81" s="402"/>
      <c r="C81" s="403"/>
      <c r="D81" s="404"/>
      <c r="E81" s="402"/>
      <c r="F81" s="403"/>
      <c r="G81" s="404"/>
      <c r="H81" s="85"/>
      <c r="I81" s="85"/>
      <c r="J81" s="85"/>
      <c r="K81" s="147"/>
      <c r="L81" s="131">
        <f t="shared" ref="L81:L84" si="24">H81*J81*K81</f>
        <v>0</v>
      </c>
      <c r="N81" s="177"/>
      <c r="O81" s="178"/>
      <c r="P81" s="157">
        <f t="shared" ref="P81:P84" si="25">L81-N81-O81</f>
        <v>0</v>
      </c>
      <c r="Q81" s="126"/>
    </row>
    <row r="82" spans="2:17" ht="15" x14ac:dyDescent="0.2">
      <c r="B82" s="402"/>
      <c r="C82" s="403"/>
      <c r="D82" s="404"/>
      <c r="E82" s="402"/>
      <c r="F82" s="403"/>
      <c r="G82" s="404"/>
      <c r="H82" s="85"/>
      <c r="I82" s="85"/>
      <c r="J82" s="85"/>
      <c r="K82" s="147"/>
      <c r="L82" s="131">
        <f t="shared" si="24"/>
        <v>0</v>
      </c>
      <c r="N82" s="179"/>
      <c r="O82" s="180"/>
      <c r="P82" s="157">
        <f t="shared" si="25"/>
        <v>0</v>
      </c>
      <c r="Q82" s="127"/>
    </row>
    <row r="83" spans="2:17" ht="15" x14ac:dyDescent="0.2">
      <c r="B83" s="402"/>
      <c r="C83" s="403"/>
      <c r="D83" s="404"/>
      <c r="E83" s="402"/>
      <c r="F83" s="403"/>
      <c r="G83" s="404"/>
      <c r="H83" s="85"/>
      <c r="I83" s="85"/>
      <c r="J83" s="85"/>
      <c r="K83" s="147"/>
      <c r="L83" s="131">
        <f t="shared" si="24"/>
        <v>0</v>
      </c>
      <c r="N83" s="177"/>
      <c r="O83" s="178"/>
      <c r="P83" s="157">
        <f t="shared" si="25"/>
        <v>0</v>
      </c>
      <c r="Q83" s="126"/>
    </row>
    <row r="84" spans="2:17" ht="15" x14ac:dyDescent="0.2">
      <c r="B84" s="402"/>
      <c r="C84" s="403"/>
      <c r="D84" s="404"/>
      <c r="E84" s="402"/>
      <c r="F84" s="403"/>
      <c r="G84" s="404"/>
      <c r="H84" s="85"/>
      <c r="I84" s="85"/>
      <c r="J84" s="85"/>
      <c r="K84" s="147"/>
      <c r="L84" s="131">
        <f t="shared" si="24"/>
        <v>0</v>
      </c>
      <c r="N84" s="177"/>
      <c r="O84" s="178"/>
      <c r="P84" s="157">
        <f t="shared" si="25"/>
        <v>0</v>
      </c>
      <c r="Q84" s="126"/>
    </row>
    <row r="85" spans="2:17" ht="15" x14ac:dyDescent="0.2">
      <c r="B85" s="402"/>
      <c r="C85" s="403"/>
      <c r="D85" s="404"/>
      <c r="E85" s="402"/>
      <c r="F85" s="403"/>
      <c r="G85" s="404"/>
      <c r="H85" s="85"/>
      <c r="I85" s="85"/>
      <c r="J85" s="85"/>
      <c r="K85" s="147"/>
      <c r="L85" s="131">
        <f>H85*J85*K85</f>
        <v>0</v>
      </c>
      <c r="N85" s="177"/>
      <c r="O85" s="178"/>
      <c r="P85" s="157">
        <f>L85-N85-O85</f>
        <v>0</v>
      </c>
      <c r="Q85" s="126"/>
    </row>
    <row r="86" spans="2:17" ht="15" x14ac:dyDescent="0.2">
      <c r="B86" s="402"/>
      <c r="C86" s="403"/>
      <c r="D86" s="404"/>
      <c r="E86" s="402"/>
      <c r="F86" s="403"/>
      <c r="G86" s="404"/>
      <c r="H86" s="85"/>
      <c r="I86" s="85"/>
      <c r="J86" s="85"/>
      <c r="K86" s="147"/>
      <c r="L86" s="131">
        <f t="shared" ref="L86:L89" si="26">H86*J86*K86</f>
        <v>0</v>
      </c>
      <c r="N86" s="177"/>
      <c r="O86" s="178"/>
      <c r="P86" s="157">
        <f t="shared" ref="P86:P89" si="27">L86-N86-O86</f>
        <v>0</v>
      </c>
      <c r="Q86" s="126"/>
    </row>
    <row r="87" spans="2:17" ht="15" x14ac:dyDescent="0.2">
      <c r="B87" s="402"/>
      <c r="C87" s="403"/>
      <c r="D87" s="404"/>
      <c r="E87" s="402"/>
      <c r="F87" s="403"/>
      <c r="G87" s="404"/>
      <c r="H87" s="85"/>
      <c r="I87" s="85"/>
      <c r="J87" s="85"/>
      <c r="K87" s="147"/>
      <c r="L87" s="131">
        <f t="shared" si="26"/>
        <v>0</v>
      </c>
      <c r="N87" s="179"/>
      <c r="O87" s="180"/>
      <c r="P87" s="157">
        <f t="shared" si="27"/>
        <v>0</v>
      </c>
      <c r="Q87" s="127"/>
    </row>
    <row r="88" spans="2:17" ht="15" x14ac:dyDescent="0.2">
      <c r="B88" s="402"/>
      <c r="C88" s="403"/>
      <c r="D88" s="404"/>
      <c r="E88" s="402"/>
      <c r="F88" s="403"/>
      <c r="G88" s="404"/>
      <c r="H88" s="85"/>
      <c r="I88" s="85"/>
      <c r="J88" s="85"/>
      <c r="K88" s="147"/>
      <c r="L88" s="131">
        <f t="shared" si="26"/>
        <v>0</v>
      </c>
      <c r="N88" s="177"/>
      <c r="O88" s="178"/>
      <c r="P88" s="157">
        <f t="shared" si="27"/>
        <v>0</v>
      </c>
      <c r="Q88" s="126"/>
    </row>
    <row r="89" spans="2:17" ht="15" x14ac:dyDescent="0.2">
      <c r="B89" s="402"/>
      <c r="C89" s="403"/>
      <c r="D89" s="404"/>
      <c r="E89" s="402"/>
      <c r="F89" s="403"/>
      <c r="G89" s="404"/>
      <c r="H89" s="85"/>
      <c r="I89" s="85"/>
      <c r="J89" s="85"/>
      <c r="K89" s="147"/>
      <c r="L89" s="131">
        <f t="shared" si="26"/>
        <v>0</v>
      </c>
      <c r="N89" s="177"/>
      <c r="O89" s="178"/>
      <c r="P89" s="157">
        <f t="shared" si="27"/>
        <v>0</v>
      </c>
      <c r="Q89" s="126"/>
    </row>
    <row r="90" spans="2:17" ht="15" x14ac:dyDescent="0.2">
      <c r="B90" s="402"/>
      <c r="C90" s="403"/>
      <c r="D90" s="404"/>
      <c r="E90" s="402"/>
      <c r="F90" s="403"/>
      <c r="G90" s="404"/>
      <c r="H90" s="85"/>
      <c r="I90" s="85"/>
      <c r="J90" s="85"/>
      <c r="K90" s="147"/>
      <c r="L90" s="131">
        <f>H90*J90*K90</f>
        <v>0</v>
      </c>
      <c r="N90" s="177"/>
      <c r="O90" s="178"/>
      <c r="P90" s="157">
        <f>L90-N90-O90</f>
        <v>0</v>
      </c>
      <c r="Q90" s="126"/>
    </row>
    <row r="91" spans="2:17" ht="15" x14ac:dyDescent="0.2">
      <c r="B91" s="402"/>
      <c r="C91" s="403"/>
      <c r="D91" s="404"/>
      <c r="E91" s="402"/>
      <c r="F91" s="403"/>
      <c r="G91" s="404"/>
      <c r="H91" s="85"/>
      <c r="I91" s="85"/>
      <c r="J91" s="85"/>
      <c r="K91" s="147"/>
      <c r="L91" s="131">
        <f t="shared" ref="L91:L94" si="28">H91*J91*K91</f>
        <v>0</v>
      </c>
      <c r="N91" s="177"/>
      <c r="O91" s="178"/>
      <c r="P91" s="157">
        <f t="shared" ref="P91:P94" si="29">L91-N91-O91</f>
        <v>0</v>
      </c>
      <c r="Q91" s="126"/>
    </row>
    <row r="92" spans="2:17" ht="15" x14ac:dyDescent="0.2">
      <c r="B92" s="402"/>
      <c r="C92" s="403"/>
      <c r="D92" s="404"/>
      <c r="E92" s="402"/>
      <c r="F92" s="403"/>
      <c r="G92" s="404"/>
      <c r="H92" s="85"/>
      <c r="I92" s="85"/>
      <c r="J92" s="85"/>
      <c r="K92" s="147"/>
      <c r="L92" s="131">
        <f t="shared" si="28"/>
        <v>0</v>
      </c>
      <c r="N92" s="179"/>
      <c r="O92" s="180"/>
      <c r="P92" s="157">
        <f t="shared" si="29"/>
        <v>0</v>
      </c>
      <c r="Q92" s="127"/>
    </row>
    <row r="93" spans="2:17" ht="15" x14ac:dyDescent="0.2">
      <c r="B93" s="402"/>
      <c r="C93" s="403"/>
      <c r="D93" s="404"/>
      <c r="E93" s="402"/>
      <c r="F93" s="403"/>
      <c r="G93" s="404"/>
      <c r="H93" s="85"/>
      <c r="I93" s="85"/>
      <c r="J93" s="85"/>
      <c r="K93" s="147"/>
      <c r="L93" s="131">
        <f t="shared" si="28"/>
        <v>0</v>
      </c>
      <c r="N93" s="177"/>
      <c r="O93" s="178"/>
      <c r="P93" s="157">
        <f t="shared" si="29"/>
        <v>0</v>
      </c>
      <c r="Q93" s="126"/>
    </row>
    <row r="94" spans="2:17" ht="15" x14ac:dyDescent="0.2">
      <c r="B94" s="402"/>
      <c r="C94" s="403"/>
      <c r="D94" s="404"/>
      <c r="E94" s="402"/>
      <c r="F94" s="403"/>
      <c r="G94" s="404"/>
      <c r="H94" s="85"/>
      <c r="I94" s="85"/>
      <c r="J94" s="85"/>
      <c r="K94" s="147"/>
      <c r="L94" s="131">
        <f t="shared" si="28"/>
        <v>0</v>
      </c>
      <c r="N94" s="177"/>
      <c r="O94" s="178"/>
      <c r="P94" s="157">
        <f t="shared" si="29"/>
        <v>0</v>
      </c>
      <c r="Q94" s="126"/>
    </row>
    <row r="95" spans="2:17" ht="15" x14ac:dyDescent="0.2">
      <c r="B95" s="402"/>
      <c r="C95" s="403"/>
      <c r="D95" s="404"/>
      <c r="E95" s="402"/>
      <c r="F95" s="403"/>
      <c r="G95" s="404"/>
      <c r="H95" s="85"/>
      <c r="I95" s="85"/>
      <c r="J95" s="85"/>
      <c r="K95" s="147"/>
      <c r="L95" s="131">
        <f>H95*J95*K95</f>
        <v>0</v>
      </c>
      <c r="N95" s="177"/>
      <c r="O95" s="178"/>
      <c r="P95" s="157">
        <f>L95-N95-O95</f>
        <v>0</v>
      </c>
      <c r="Q95" s="126"/>
    </row>
    <row r="96" spans="2:17" ht="15" x14ac:dyDescent="0.2">
      <c r="B96" s="402"/>
      <c r="C96" s="403"/>
      <c r="D96" s="404"/>
      <c r="E96" s="402"/>
      <c r="F96" s="403"/>
      <c r="G96" s="404"/>
      <c r="H96" s="85"/>
      <c r="I96" s="85"/>
      <c r="J96" s="85"/>
      <c r="K96" s="147"/>
      <c r="L96" s="131">
        <f t="shared" ref="L96:L99" si="30">H96*J96*K96</f>
        <v>0</v>
      </c>
      <c r="N96" s="177"/>
      <c r="O96" s="178"/>
      <c r="P96" s="157">
        <f t="shared" ref="P96:P99" si="31">L96-N96-O96</f>
        <v>0</v>
      </c>
      <c r="Q96" s="126"/>
    </row>
    <row r="97" spans="2:17" ht="15" x14ac:dyDescent="0.2">
      <c r="B97" s="402"/>
      <c r="C97" s="403"/>
      <c r="D97" s="404"/>
      <c r="E97" s="402"/>
      <c r="F97" s="403"/>
      <c r="G97" s="404"/>
      <c r="H97" s="85"/>
      <c r="I97" s="85"/>
      <c r="J97" s="85"/>
      <c r="K97" s="147"/>
      <c r="L97" s="131">
        <f t="shared" si="30"/>
        <v>0</v>
      </c>
      <c r="N97" s="179"/>
      <c r="O97" s="180"/>
      <c r="P97" s="157">
        <f t="shared" si="31"/>
        <v>0</v>
      </c>
      <c r="Q97" s="127"/>
    </row>
    <row r="98" spans="2:17" ht="15" x14ac:dyDescent="0.2">
      <c r="B98" s="402"/>
      <c r="C98" s="403"/>
      <c r="D98" s="404"/>
      <c r="E98" s="402"/>
      <c r="F98" s="403"/>
      <c r="G98" s="404"/>
      <c r="H98" s="85"/>
      <c r="I98" s="85"/>
      <c r="J98" s="85"/>
      <c r="K98" s="147"/>
      <c r="L98" s="131">
        <f t="shared" si="30"/>
        <v>0</v>
      </c>
      <c r="N98" s="177"/>
      <c r="O98" s="178"/>
      <c r="P98" s="157">
        <f t="shared" si="31"/>
        <v>0</v>
      </c>
      <c r="Q98" s="126"/>
    </row>
    <row r="99" spans="2:17" ht="15.75" thickBot="1" x14ac:dyDescent="0.25">
      <c r="B99" s="402"/>
      <c r="C99" s="403"/>
      <c r="D99" s="404"/>
      <c r="E99" s="402"/>
      <c r="F99" s="403"/>
      <c r="G99" s="404"/>
      <c r="H99" s="85"/>
      <c r="I99" s="85"/>
      <c r="J99" s="85"/>
      <c r="K99" s="147"/>
      <c r="L99" s="131">
        <f t="shared" si="30"/>
        <v>0</v>
      </c>
      <c r="N99" s="181"/>
      <c r="O99" s="182"/>
      <c r="P99" s="173">
        <f t="shared" si="31"/>
        <v>0</v>
      </c>
      <c r="Q99" s="128"/>
    </row>
    <row r="100" spans="2:17" ht="20.25" customHeight="1" thickBot="1" x14ac:dyDescent="0.3">
      <c r="B100" s="380" t="s">
        <v>71</v>
      </c>
      <c r="C100" s="364"/>
      <c r="D100" s="364"/>
      <c r="E100" s="364"/>
      <c r="F100" s="364"/>
      <c r="G100" s="364"/>
      <c r="H100" s="364"/>
      <c r="I100" s="364"/>
      <c r="J100" s="364"/>
      <c r="K100" s="364"/>
      <c r="L100" s="238">
        <f>SUM(L60:L99)</f>
        <v>0</v>
      </c>
      <c r="M100" s="70"/>
      <c r="N100" s="262">
        <f>SUM(N60:N99)</f>
        <v>0</v>
      </c>
      <c r="O100" s="262">
        <f>SUM(O60:O99)</f>
        <v>0</v>
      </c>
      <c r="P100" s="262">
        <f>SUM(P60:P99)</f>
        <v>0</v>
      </c>
      <c r="Q100" s="100"/>
    </row>
    <row r="101" spans="2:17" ht="15" customHeight="1" x14ac:dyDescent="0.2">
      <c r="B101" s="73"/>
      <c r="C101" s="73"/>
      <c r="D101" s="73"/>
      <c r="E101" s="74"/>
      <c r="N101" s="146"/>
      <c r="O101" s="146"/>
      <c r="P101" s="146"/>
    </row>
  </sheetData>
  <sheetProtection algorithmName="SHA-512" hashValue="EyEEdUPrG8zG5DC82P0+BPgZtk1x3RCJXGOTtj/ebV5OCmKZUjUJi5haoYjTnLRHFZEqq+lo+x7u379kUvIy1Q==" saltValue="44RFZaM40pFYdPk9p/pwAg==" spinCount="100000" sheet="1" objects="1" scenarios="1"/>
  <mergeCells count="187">
    <mergeCell ref="B68:D68"/>
    <mergeCell ref="E68:G68"/>
    <mergeCell ref="B69:D69"/>
    <mergeCell ref="E69:G69"/>
    <mergeCell ref="E85:G85"/>
    <mergeCell ref="B80:D80"/>
    <mergeCell ref="E80:G80"/>
    <mergeCell ref="B77:D77"/>
    <mergeCell ref="B70:D70"/>
    <mergeCell ref="E70:G70"/>
    <mergeCell ref="B71:D71"/>
    <mergeCell ref="E71:G71"/>
    <mergeCell ref="B72:D72"/>
    <mergeCell ref="E72:G72"/>
    <mergeCell ref="E81:G81"/>
    <mergeCell ref="B82:D82"/>
    <mergeCell ref="E82:G82"/>
    <mergeCell ref="E76:G76"/>
    <mergeCell ref="E77:G77"/>
    <mergeCell ref="B78:D78"/>
    <mergeCell ref="E78:G78"/>
    <mergeCell ref="B73:D73"/>
    <mergeCell ref="B54:D54"/>
    <mergeCell ref="E54:G54"/>
    <mergeCell ref="B55:D55"/>
    <mergeCell ref="E55:G55"/>
    <mergeCell ref="B56:K56"/>
    <mergeCell ref="E65:G65"/>
    <mergeCell ref="B66:D66"/>
    <mergeCell ref="E66:G66"/>
    <mergeCell ref="B67:D67"/>
    <mergeCell ref="E67:G67"/>
    <mergeCell ref="B60:D60"/>
    <mergeCell ref="E60:G60"/>
    <mergeCell ref="B61:D61"/>
    <mergeCell ref="E61:G61"/>
    <mergeCell ref="B62:D62"/>
    <mergeCell ref="E62:G62"/>
    <mergeCell ref="B63:D63"/>
    <mergeCell ref="E63:G63"/>
    <mergeCell ref="B64:D64"/>
    <mergeCell ref="E64:G64"/>
    <mergeCell ref="B65:D65"/>
    <mergeCell ref="B51:D51"/>
    <mergeCell ref="E51:G51"/>
    <mergeCell ref="B52:D52"/>
    <mergeCell ref="E52:G52"/>
    <mergeCell ref="B53:D53"/>
    <mergeCell ref="B50:D50"/>
    <mergeCell ref="E50:G50"/>
    <mergeCell ref="B46:D46"/>
    <mergeCell ref="E46:G46"/>
    <mergeCell ref="B47:D47"/>
    <mergeCell ref="E47:G47"/>
    <mergeCell ref="B48:D48"/>
    <mergeCell ref="E48:G48"/>
    <mergeCell ref="B49:D49"/>
    <mergeCell ref="B31:D31"/>
    <mergeCell ref="E31:G31"/>
    <mergeCell ref="B32:D32"/>
    <mergeCell ref="E32:G32"/>
    <mergeCell ref="B33:D33"/>
    <mergeCell ref="E33:G33"/>
    <mergeCell ref="B45:D45"/>
    <mergeCell ref="E45:G45"/>
    <mergeCell ref="E49:G49"/>
    <mergeCell ref="B34:D34"/>
    <mergeCell ref="E34:G34"/>
    <mergeCell ref="B35:D35"/>
    <mergeCell ref="E35:G35"/>
    <mergeCell ref="E28:G28"/>
    <mergeCell ref="B29:D29"/>
    <mergeCell ref="E29:G29"/>
    <mergeCell ref="B30:D30"/>
    <mergeCell ref="E30:G30"/>
    <mergeCell ref="B25:D25"/>
    <mergeCell ref="E25:G25"/>
    <mergeCell ref="B26:D26"/>
    <mergeCell ref="E26:G26"/>
    <mergeCell ref="B27:D27"/>
    <mergeCell ref="E27:G27"/>
    <mergeCell ref="B100:K100"/>
    <mergeCell ref="B96:D96"/>
    <mergeCell ref="E96:G96"/>
    <mergeCell ref="B97:D97"/>
    <mergeCell ref="E97:G97"/>
    <mergeCell ref="B98:D98"/>
    <mergeCell ref="E98:G98"/>
    <mergeCell ref="E18:G18"/>
    <mergeCell ref="B43:D43"/>
    <mergeCell ref="E43:G43"/>
    <mergeCell ref="B44:D44"/>
    <mergeCell ref="E44:G44"/>
    <mergeCell ref="E39:G39"/>
    <mergeCell ref="B40:D40"/>
    <mergeCell ref="E40:G40"/>
    <mergeCell ref="B41:D41"/>
    <mergeCell ref="E41:G41"/>
    <mergeCell ref="B42:D42"/>
    <mergeCell ref="E42:G42"/>
    <mergeCell ref="B36:D36"/>
    <mergeCell ref="E36:G36"/>
    <mergeCell ref="B37:D37"/>
    <mergeCell ref="E37:G37"/>
    <mergeCell ref="B38:D38"/>
    <mergeCell ref="B99:D99"/>
    <mergeCell ref="E99:G99"/>
    <mergeCell ref="E73:G73"/>
    <mergeCell ref="B74:D74"/>
    <mergeCell ref="E74:G74"/>
    <mergeCell ref="B75:D75"/>
    <mergeCell ref="E75:G75"/>
    <mergeCell ref="B89:D89"/>
    <mergeCell ref="E89:G89"/>
    <mergeCell ref="B87:D87"/>
    <mergeCell ref="E87:G87"/>
    <mergeCell ref="B88:D88"/>
    <mergeCell ref="E88:G88"/>
    <mergeCell ref="B79:D79"/>
    <mergeCell ref="E79:G79"/>
    <mergeCell ref="B76:D76"/>
    <mergeCell ref="B86:D86"/>
    <mergeCell ref="E86:G86"/>
    <mergeCell ref="B83:D83"/>
    <mergeCell ref="E83:G83"/>
    <mergeCell ref="Q58:Q59"/>
    <mergeCell ref="B59:D59"/>
    <mergeCell ref="E59:G59"/>
    <mergeCell ref="B16:D16"/>
    <mergeCell ref="E16:G16"/>
    <mergeCell ref="B17:D17"/>
    <mergeCell ref="E17:G17"/>
    <mergeCell ref="B18:D18"/>
    <mergeCell ref="B95:D95"/>
    <mergeCell ref="E95:G95"/>
    <mergeCell ref="B90:D90"/>
    <mergeCell ref="E90:G90"/>
    <mergeCell ref="B91:D91"/>
    <mergeCell ref="E91:G91"/>
    <mergeCell ref="B58:L58"/>
    <mergeCell ref="B92:D92"/>
    <mergeCell ref="E92:G92"/>
    <mergeCell ref="B93:D93"/>
    <mergeCell ref="E93:G93"/>
    <mergeCell ref="B94:D94"/>
    <mergeCell ref="E94:G94"/>
    <mergeCell ref="B84:D84"/>
    <mergeCell ref="E84:G84"/>
    <mergeCell ref="B85:D85"/>
    <mergeCell ref="Q14:Q15"/>
    <mergeCell ref="B15:D15"/>
    <mergeCell ref="E15:G15"/>
    <mergeCell ref="B3:C3"/>
    <mergeCell ref="B4:C4"/>
    <mergeCell ref="B5:C5"/>
    <mergeCell ref="B6:C6"/>
    <mergeCell ref="B7:C7"/>
    <mergeCell ref="B8:C8"/>
    <mergeCell ref="N3:O3"/>
    <mergeCell ref="N4:O4"/>
    <mergeCell ref="N5:O5"/>
    <mergeCell ref="N6:O6"/>
    <mergeCell ref="N7:O7"/>
    <mergeCell ref="N2:P2"/>
    <mergeCell ref="N8:O8"/>
    <mergeCell ref="B81:D81"/>
    <mergeCell ref="B10:C10"/>
    <mergeCell ref="B12:L12"/>
    <mergeCell ref="B14:L14"/>
    <mergeCell ref="N14:P14"/>
    <mergeCell ref="E53:G53"/>
    <mergeCell ref="N58:P58"/>
    <mergeCell ref="E38:G38"/>
    <mergeCell ref="B39:D39"/>
    <mergeCell ref="B22:D22"/>
    <mergeCell ref="E22:G22"/>
    <mergeCell ref="B23:D23"/>
    <mergeCell ref="E23:G23"/>
    <mergeCell ref="B24:D24"/>
    <mergeCell ref="E24:G24"/>
    <mergeCell ref="B19:D19"/>
    <mergeCell ref="E19:G19"/>
    <mergeCell ref="B20:D20"/>
    <mergeCell ref="E20:G20"/>
    <mergeCell ref="B21:D21"/>
    <mergeCell ref="E21:G21"/>
    <mergeCell ref="B28:D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A1:Z117"/>
  <sheetViews>
    <sheetView zoomScale="85" zoomScaleNormal="85" workbookViewId="0">
      <selection activeCell="L1" sqref="L1:S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customWidth="1"/>
    <col min="14" max="16" width="23" style="32" hidden="1" customWidth="1"/>
    <col min="17" max="17" width="42.5703125" style="32" hidden="1" customWidth="1"/>
    <col min="18" max="16384" width="9.140625" style="32"/>
  </cols>
  <sheetData>
    <row r="1" spans="1:26" ht="13.5" thickBot="1" x14ac:dyDescent="0.25">
      <c r="B1" s="32" t="s">
        <v>122</v>
      </c>
      <c r="C1" s="33">
        <f>'BUDGET SUMMARY'!D11</f>
        <v>0</v>
      </c>
    </row>
    <row r="2" spans="1:26" ht="15.75" thickBot="1" x14ac:dyDescent="0.25">
      <c r="C2" s="61"/>
      <c r="N2" s="350" t="s">
        <v>150</v>
      </c>
      <c r="O2" s="351"/>
      <c r="P2" s="352"/>
    </row>
    <row r="3" spans="1:26" x14ac:dyDescent="0.2">
      <c r="B3" s="344" t="s">
        <v>57</v>
      </c>
      <c r="C3" s="345"/>
      <c r="D3" s="134">
        <f>'1. VTA - Travels'!L227</f>
        <v>0</v>
      </c>
      <c r="N3" s="344" t="s">
        <v>57</v>
      </c>
      <c r="O3" s="345"/>
      <c r="P3" s="134">
        <f>'1. VTA - Travels'!P228</f>
        <v>0</v>
      </c>
    </row>
    <row r="4" spans="1:26" x14ac:dyDescent="0.2">
      <c r="B4" s="389" t="s">
        <v>64</v>
      </c>
      <c r="C4" s="390"/>
      <c r="D4" s="135">
        <f>'2. VTA - Organisational'!L72</f>
        <v>0</v>
      </c>
      <c r="N4" s="389" t="s">
        <v>64</v>
      </c>
      <c r="O4" s="390"/>
      <c r="P4" s="135">
        <f>'2. VTA - Organisational'!P73</f>
        <v>0</v>
      </c>
    </row>
    <row r="5" spans="1:26" x14ac:dyDescent="0.2">
      <c r="B5" s="389" t="s">
        <v>70</v>
      </c>
      <c r="C5" s="390"/>
      <c r="D5" s="135">
        <f>'3. VTA - Inclusion-Pocket Money'!L56</f>
        <v>0</v>
      </c>
      <c r="N5" s="389" t="s">
        <v>70</v>
      </c>
      <c r="O5" s="390"/>
      <c r="P5" s="135">
        <f>'3. VTA - Inclusion-Pocket Money'!P57</f>
        <v>0</v>
      </c>
    </row>
    <row r="6" spans="1:26" x14ac:dyDescent="0.2">
      <c r="B6" s="389" t="s">
        <v>71</v>
      </c>
      <c r="C6" s="390"/>
      <c r="D6" s="135">
        <f>'3. VTA - Inclusion-Pocket Money'!L100</f>
        <v>0</v>
      </c>
      <c r="N6" s="389" t="s">
        <v>71</v>
      </c>
      <c r="O6" s="390"/>
      <c r="P6" s="135">
        <f>'3. VTA - Inclusion-Pocket Money'!P101</f>
        <v>0</v>
      </c>
    </row>
    <row r="7" spans="1:26" ht="13.5" thickBot="1" x14ac:dyDescent="0.25">
      <c r="B7" s="346" t="s">
        <v>76</v>
      </c>
      <c r="C7" s="347"/>
      <c r="D7" s="136">
        <f>L116</f>
        <v>0</v>
      </c>
      <c r="N7" s="346" t="s">
        <v>76</v>
      </c>
      <c r="O7" s="347"/>
      <c r="P7" s="136">
        <f>'4. VTA - Exceptional'!P117</f>
        <v>0</v>
      </c>
    </row>
    <row r="8" spans="1:26" ht="13.5" thickBot="1" x14ac:dyDescent="0.25">
      <c r="B8" s="348" t="s">
        <v>83</v>
      </c>
      <c r="C8" s="349"/>
      <c r="D8" s="137">
        <f>SUM(D3:D7)</f>
        <v>0</v>
      </c>
      <c r="N8" s="348" t="s">
        <v>83</v>
      </c>
      <c r="O8" s="349"/>
      <c r="P8" s="137">
        <f>SUM(P3:P7)</f>
        <v>0</v>
      </c>
    </row>
    <row r="10" spans="1:26" s="66" customFormat="1" ht="12" customHeight="1" x14ac:dyDescent="0.25">
      <c r="A10" s="65"/>
      <c r="B10" s="398" t="s">
        <v>120</v>
      </c>
      <c r="C10" s="399"/>
      <c r="F10" s="65"/>
      <c r="G10" s="65"/>
      <c r="H10" s="65"/>
      <c r="I10" s="65"/>
      <c r="J10" s="65"/>
      <c r="K10" s="65"/>
      <c r="L10" s="67"/>
      <c r="M10" s="67"/>
      <c r="N10" s="67"/>
      <c r="O10" s="76"/>
      <c r="P10" s="67"/>
      <c r="Q10" s="67"/>
      <c r="R10" s="67"/>
      <c r="S10" s="67"/>
      <c r="T10" s="67"/>
      <c r="U10" s="67"/>
      <c r="V10" s="67"/>
      <c r="W10" s="67"/>
      <c r="X10" s="67"/>
      <c r="Y10" s="67"/>
      <c r="Z10" s="67"/>
    </row>
    <row r="12" spans="1:26" s="70" customFormat="1" ht="24" customHeight="1" x14ac:dyDescent="0.25">
      <c r="B12" s="381" t="s">
        <v>146</v>
      </c>
      <c r="C12" s="382"/>
      <c r="D12" s="382"/>
      <c r="E12" s="382"/>
      <c r="F12" s="382"/>
      <c r="G12" s="382"/>
      <c r="H12" s="382"/>
      <c r="I12" s="382"/>
      <c r="J12" s="382"/>
      <c r="K12" s="382"/>
      <c r="L12" s="382"/>
    </row>
    <row r="13" spans="1:26" ht="15" customHeight="1" thickBot="1" x14ac:dyDescent="0.25">
      <c r="B13" s="73"/>
      <c r="C13" s="73"/>
      <c r="D13" s="73"/>
      <c r="E13" s="74"/>
    </row>
    <row r="14" spans="1:26" ht="25.5" customHeight="1" thickBot="1" x14ac:dyDescent="0.3">
      <c r="B14" s="363" t="s">
        <v>69</v>
      </c>
      <c r="C14" s="364"/>
      <c r="D14" s="364"/>
      <c r="E14" s="364"/>
      <c r="F14" s="364"/>
      <c r="G14" s="364"/>
      <c r="H14" s="364"/>
      <c r="I14" s="364"/>
      <c r="J14" s="364"/>
      <c r="K14" s="364"/>
      <c r="L14" s="364"/>
      <c r="N14" s="365" t="s">
        <v>119</v>
      </c>
      <c r="O14" s="366"/>
      <c r="P14" s="367"/>
    </row>
    <row r="15" spans="1:26" ht="37.5" customHeight="1" thickBot="1" x14ac:dyDescent="0.3">
      <c r="B15" s="435"/>
      <c r="C15" s="421"/>
      <c r="D15" s="421"/>
      <c r="E15" s="421"/>
      <c r="F15" s="436" t="s">
        <v>33</v>
      </c>
      <c r="G15" s="437"/>
      <c r="H15" s="437"/>
      <c r="I15" s="437"/>
      <c r="J15" s="437"/>
      <c r="K15" s="86" t="s">
        <v>136</v>
      </c>
      <c r="L15" s="86" t="s">
        <v>137</v>
      </c>
      <c r="N15" s="93" t="s">
        <v>128</v>
      </c>
      <c r="O15" s="94" t="s">
        <v>129</v>
      </c>
      <c r="P15" s="95" t="s">
        <v>130</v>
      </c>
      <c r="Q15" s="89" t="s">
        <v>131</v>
      </c>
    </row>
    <row r="16" spans="1:26" ht="15" x14ac:dyDescent="0.25">
      <c r="B16" s="407" t="s">
        <v>72</v>
      </c>
      <c r="C16" s="408"/>
      <c r="D16" s="408"/>
      <c r="E16" s="408"/>
      <c r="F16" s="408"/>
      <c r="G16" s="408"/>
      <c r="H16" s="408"/>
      <c r="I16" s="408"/>
      <c r="J16" s="408"/>
      <c r="K16" s="408"/>
      <c r="L16" s="408"/>
      <c r="N16" s="442"/>
      <c r="O16" s="443"/>
      <c r="P16" s="443"/>
      <c r="Q16" s="444"/>
    </row>
    <row r="17" spans="2:17" ht="15" x14ac:dyDescent="0.25">
      <c r="B17" s="356"/>
      <c r="C17" s="357"/>
      <c r="D17" s="357"/>
      <c r="E17" s="357"/>
      <c r="F17" s="438"/>
      <c r="G17" s="439"/>
      <c r="H17" s="439"/>
      <c r="I17" s="439"/>
      <c r="J17" s="439"/>
      <c r="K17" s="186"/>
      <c r="L17" s="131">
        <f t="shared" ref="L17:L18" si="0">K17/100*75</f>
        <v>0</v>
      </c>
      <c r="N17" s="139"/>
      <c r="O17" s="140"/>
      <c r="P17" s="188">
        <f>((K17-N17)*0.75)-O17</f>
        <v>0</v>
      </c>
      <c r="Q17" s="116"/>
    </row>
    <row r="18" spans="2:17" ht="15" x14ac:dyDescent="0.25">
      <c r="B18" s="356"/>
      <c r="C18" s="357"/>
      <c r="D18" s="357"/>
      <c r="E18" s="357"/>
      <c r="F18" s="438"/>
      <c r="G18" s="439"/>
      <c r="H18" s="439"/>
      <c r="I18" s="439"/>
      <c r="J18" s="439"/>
      <c r="K18" s="186"/>
      <c r="L18" s="131">
        <f t="shared" si="0"/>
        <v>0</v>
      </c>
      <c r="N18" s="139"/>
      <c r="O18" s="140"/>
      <c r="P18" s="188">
        <f t="shared" ref="P18:P26" si="1">((K18-N18)*0.75)-O18</f>
        <v>0</v>
      </c>
      <c r="Q18" s="116"/>
    </row>
    <row r="19" spans="2:17" ht="15" x14ac:dyDescent="0.25">
      <c r="B19" s="356"/>
      <c r="C19" s="357"/>
      <c r="D19" s="357"/>
      <c r="E19" s="357"/>
      <c r="F19" s="438"/>
      <c r="G19" s="439"/>
      <c r="H19" s="439"/>
      <c r="I19" s="439"/>
      <c r="J19" s="439"/>
      <c r="K19" s="186"/>
      <c r="L19" s="131">
        <f>K19/100*75</f>
        <v>0</v>
      </c>
      <c r="N19" s="139"/>
      <c r="O19" s="140"/>
      <c r="P19" s="188">
        <f t="shared" si="1"/>
        <v>0</v>
      </c>
      <c r="Q19" s="116"/>
    </row>
    <row r="20" spans="2:17" ht="15" x14ac:dyDescent="0.25">
      <c r="B20" s="356"/>
      <c r="C20" s="357"/>
      <c r="D20" s="357"/>
      <c r="E20" s="357"/>
      <c r="F20" s="438"/>
      <c r="G20" s="439"/>
      <c r="H20" s="439"/>
      <c r="I20" s="439"/>
      <c r="J20" s="439"/>
      <c r="K20" s="186"/>
      <c r="L20" s="131">
        <f t="shared" ref="L20" si="2">K20/100*75</f>
        <v>0</v>
      </c>
      <c r="N20" s="139"/>
      <c r="O20" s="140"/>
      <c r="P20" s="188">
        <f t="shared" si="1"/>
        <v>0</v>
      </c>
      <c r="Q20" s="116"/>
    </row>
    <row r="21" spans="2:17" ht="15" x14ac:dyDescent="0.25">
      <c r="B21" s="356"/>
      <c r="C21" s="357"/>
      <c r="D21" s="357"/>
      <c r="E21" s="357"/>
      <c r="F21" s="438"/>
      <c r="G21" s="439"/>
      <c r="H21" s="439"/>
      <c r="I21" s="439"/>
      <c r="J21" s="439"/>
      <c r="K21" s="186"/>
      <c r="L21" s="131">
        <f>K21/100*75</f>
        <v>0</v>
      </c>
      <c r="N21" s="139"/>
      <c r="O21" s="140"/>
      <c r="P21" s="188">
        <f t="shared" si="1"/>
        <v>0</v>
      </c>
      <c r="Q21" s="116"/>
    </row>
    <row r="22" spans="2:17" ht="15" x14ac:dyDescent="0.25">
      <c r="B22" s="356"/>
      <c r="C22" s="357"/>
      <c r="D22" s="357"/>
      <c r="E22" s="357"/>
      <c r="F22" s="438"/>
      <c r="G22" s="439"/>
      <c r="H22" s="439"/>
      <c r="I22" s="439"/>
      <c r="J22" s="439"/>
      <c r="K22" s="186"/>
      <c r="L22" s="131">
        <f t="shared" ref="L22:L23" si="3">K22/100*75</f>
        <v>0</v>
      </c>
      <c r="N22" s="139"/>
      <c r="O22" s="140"/>
      <c r="P22" s="188">
        <f t="shared" si="1"/>
        <v>0</v>
      </c>
      <c r="Q22" s="116"/>
    </row>
    <row r="23" spans="2:17" ht="15" x14ac:dyDescent="0.25">
      <c r="B23" s="356"/>
      <c r="C23" s="357"/>
      <c r="D23" s="357"/>
      <c r="E23" s="357"/>
      <c r="F23" s="438"/>
      <c r="G23" s="439"/>
      <c r="H23" s="439"/>
      <c r="I23" s="439"/>
      <c r="J23" s="439"/>
      <c r="K23" s="186"/>
      <c r="L23" s="131">
        <f t="shared" si="3"/>
        <v>0</v>
      </c>
      <c r="N23" s="139"/>
      <c r="O23" s="140"/>
      <c r="P23" s="188">
        <f t="shared" si="1"/>
        <v>0</v>
      </c>
      <c r="Q23" s="116"/>
    </row>
    <row r="24" spans="2:17" ht="15" x14ac:dyDescent="0.25">
      <c r="B24" s="356"/>
      <c r="C24" s="357"/>
      <c r="D24" s="357"/>
      <c r="E24" s="357"/>
      <c r="F24" s="438"/>
      <c r="G24" s="439"/>
      <c r="H24" s="439"/>
      <c r="I24" s="439"/>
      <c r="J24" s="439"/>
      <c r="K24" s="186"/>
      <c r="L24" s="131">
        <f>K24/100*75</f>
        <v>0</v>
      </c>
      <c r="N24" s="139"/>
      <c r="O24" s="140"/>
      <c r="P24" s="188">
        <f t="shared" si="1"/>
        <v>0</v>
      </c>
      <c r="Q24" s="116"/>
    </row>
    <row r="25" spans="2:17" ht="15" x14ac:dyDescent="0.25">
      <c r="B25" s="356"/>
      <c r="C25" s="357"/>
      <c r="D25" s="357"/>
      <c r="E25" s="357"/>
      <c r="F25" s="438"/>
      <c r="G25" s="439"/>
      <c r="H25" s="439"/>
      <c r="I25" s="439"/>
      <c r="J25" s="439"/>
      <c r="K25" s="186"/>
      <c r="L25" s="131">
        <f t="shared" ref="L25:L26" si="4">K25/100*75</f>
        <v>0</v>
      </c>
      <c r="N25" s="139"/>
      <c r="O25" s="140"/>
      <c r="P25" s="188">
        <f t="shared" si="1"/>
        <v>0</v>
      </c>
      <c r="Q25" s="116"/>
    </row>
    <row r="26" spans="2:17" ht="15" x14ac:dyDescent="0.25">
      <c r="B26" s="356"/>
      <c r="C26" s="357"/>
      <c r="D26" s="357"/>
      <c r="E26" s="357"/>
      <c r="F26" s="438"/>
      <c r="G26" s="439"/>
      <c r="H26" s="439"/>
      <c r="I26" s="439"/>
      <c r="J26" s="439"/>
      <c r="K26" s="186"/>
      <c r="L26" s="131">
        <f t="shared" si="4"/>
        <v>0</v>
      </c>
      <c r="N26" s="139"/>
      <c r="O26" s="140"/>
      <c r="P26" s="188">
        <f t="shared" si="1"/>
        <v>0</v>
      </c>
      <c r="Q26" s="116"/>
    </row>
    <row r="27" spans="2:17" ht="15" x14ac:dyDescent="0.25">
      <c r="B27" s="358" t="s">
        <v>78</v>
      </c>
      <c r="C27" s="359"/>
      <c r="D27" s="359"/>
      <c r="E27" s="359"/>
      <c r="F27" s="359"/>
      <c r="G27" s="359"/>
      <c r="H27" s="359"/>
      <c r="I27" s="359"/>
      <c r="J27" s="360"/>
      <c r="K27" s="187">
        <f>SUM(K17:K26)</f>
        <v>0</v>
      </c>
      <c r="L27" s="148">
        <f>SUM(L17:L26)</f>
        <v>0</v>
      </c>
      <c r="N27" s="189">
        <f>SUM(N17:N26)</f>
        <v>0</v>
      </c>
      <c r="O27" s="145">
        <f>SUM(O17:O26)</f>
        <v>0</v>
      </c>
      <c r="P27" s="190">
        <f>SUM(P17:P26)</f>
        <v>0</v>
      </c>
      <c r="Q27" s="104"/>
    </row>
    <row r="28" spans="2:17" ht="15" x14ac:dyDescent="0.25">
      <c r="B28" s="407" t="s">
        <v>73</v>
      </c>
      <c r="C28" s="408"/>
      <c r="D28" s="408"/>
      <c r="E28" s="408"/>
      <c r="F28" s="408"/>
      <c r="G28" s="408"/>
      <c r="H28" s="408"/>
      <c r="I28" s="408"/>
      <c r="J28" s="408"/>
      <c r="K28" s="408"/>
      <c r="L28" s="408"/>
      <c r="N28" s="440"/>
      <c r="O28" s="359"/>
      <c r="P28" s="359"/>
      <c r="Q28" s="441"/>
    </row>
    <row r="29" spans="2:17" ht="15" x14ac:dyDescent="0.25">
      <c r="B29" s="356"/>
      <c r="C29" s="357"/>
      <c r="D29" s="357"/>
      <c r="E29" s="357"/>
      <c r="F29" s="438"/>
      <c r="G29" s="439"/>
      <c r="H29" s="439"/>
      <c r="I29" s="439"/>
      <c r="J29" s="439"/>
      <c r="K29" s="186"/>
      <c r="L29" s="131">
        <f>K29*0.8</f>
        <v>0</v>
      </c>
      <c r="N29" s="139"/>
      <c r="O29" s="140"/>
      <c r="P29" s="188">
        <f>((K29-N29)*0.8)-O29</f>
        <v>0</v>
      </c>
      <c r="Q29" s="116"/>
    </row>
    <row r="30" spans="2:17" ht="15" x14ac:dyDescent="0.25">
      <c r="B30" s="356"/>
      <c r="C30" s="357"/>
      <c r="D30" s="357"/>
      <c r="E30" s="357"/>
      <c r="F30" s="438"/>
      <c r="G30" s="439"/>
      <c r="H30" s="439"/>
      <c r="I30" s="439"/>
      <c r="J30" s="439"/>
      <c r="K30" s="186"/>
      <c r="L30" s="131">
        <f t="shared" ref="L30:L48" si="5">K30*0.8</f>
        <v>0</v>
      </c>
      <c r="N30" s="139"/>
      <c r="O30" s="140"/>
      <c r="P30" s="188">
        <f t="shared" ref="P30:P48" si="6">((K30-N30)*0.8)-O30</f>
        <v>0</v>
      </c>
      <c r="Q30" s="116"/>
    </row>
    <row r="31" spans="2:17" ht="15" x14ac:dyDescent="0.25">
      <c r="B31" s="356"/>
      <c r="C31" s="357"/>
      <c r="D31" s="357"/>
      <c r="E31" s="357"/>
      <c r="F31" s="438"/>
      <c r="G31" s="439"/>
      <c r="H31" s="439"/>
      <c r="I31" s="439"/>
      <c r="J31" s="439"/>
      <c r="K31" s="186"/>
      <c r="L31" s="131">
        <f t="shared" si="5"/>
        <v>0</v>
      </c>
      <c r="N31" s="139"/>
      <c r="O31" s="140"/>
      <c r="P31" s="188">
        <f t="shared" si="6"/>
        <v>0</v>
      </c>
      <c r="Q31" s="116"/>
    </row>
    <row r="32" spans="2:17" ht="15" x14ac:dyDescent="0.25">
      <c r="B32" s="356"/>
      <c r="C32" s="357"/>
      <c r="D32" s="357"/>
      <c r="E32" s="357"/>
      <c r="F32" s="438"/>
      <c r="G32" s="439"/>
      <c r="H32" s="439"/>
      <c r="I32" s="439"/>
      <c r="J32" s="439"/>
      <c r="K32" s="186"/>
      <c r="L32" s="131">
        <f t="shared" si="5"/>
        <v>0</v>
      </c>
      <c r="N32" s="139"/>
      <c r="O32" s="140"/>
      <c r="P32" s="188">
        <f t="shared" si="6"/>
        <v>0</v>
      </c>
      <c r="Q32" s="116"/>
    </row>
    <row r="33" spans="2:17" ht="15" x14ac:dyDescent="0.25">
      <c r="B33" s="356"/>
      <c r="C33" s="357"/>
      <c r="D33" s="357"/>
      <c r="E33" s="357"/>
      <c r="F33" s="438"/>
      <c r="G33" s="439"/>
      <c r="H33" s="439"/>
      <c r="I33" s="439"/>
      <c r="J33" s="439"/>
      <c r="K33" s="186"/>
      <c r="L33" s="131">
        <f t="shared" si="5"/>
        <v>0</v>
      </c>
      <c r="N33" s="139"/>
      <c r="O33" s="140"/>
      <c r="P33" s="188">
        <f t="shared" si="6"/>
        <v>0</v>
      </c>
      <c r="Q33" s="116"/>
    </row>
    <row r="34" spans="2:17" ht="15" x14ac:dyDescent="0.25">
      <c r="B34" s="356"/>
      <c r="C34" s="357"/>
      <c r="D34" s="357"/>
      <c r="E34" s="357"/>
      <c r="F34" s="438"/>
      <c r="G34" s="439"/>
      <c r="H34" s="439"/>
      <c r="I34" s="439"/>
      <c r="J34" s="439"/>
      <c r="K34" s="186"/>
      <c r="L34" s="131">
        <f t="shared" si="5"/>
        <v>0</v>
      </c>
      <c r="N34" s="139"/>
      <c r="O34" s="140"/>
      <c r="P34" s="188">
        <f t="shared" si="6"/>
        <v>0</v>
      </c>
      <c r="Q34" s="116"/>
    </row>
    <row r="35" spans="2:17" ht="15" x14ac:dyDescent="0.25">
      <c r="B35" s="356"/>
      <c r="C35" s="357"/>
      <c r="D35" s="357"/>
      <c r="E35" s="357"/>
      <c r="F35" s="438"/>
      <c r="G35" s="439"/>
      <c r="H35" s="439"/>
      <c r="I35" s="439"/>
      <c r="J35" s="439"/>
      <c r="K35" s="186"/>
      <c r="L35" s="131">
        <f t="shared" si="5"/>
        <v>0</v>
      </c>
      <c r="N35" s="139"/>
      <c r="O35" s="140"/>
      <c r="P35" s="188">
        <f t="shared" si="6"/>
        <v>0</v>
      </c>
      <c r="Q35" s="116"/>
    </row>
    <row r="36" spans="2:17" ht="15" x14ac:dyDescent="0.25">
      <c r="B36" s="356"/>
      <c r="C36" s="357"/>
      <c r="D36" s="357"/>
      <c r="E36" s="357"/>
      <c r="F36" s="438"/>
      <c r="G36" s="439"/>
      <c r="H36" s="439"/>
      <c r="I36" s="439"/>
      <c r="J36" s="439"/>
      <c r="K36" s="186"/>
      <c r="L36" s="131">
        <f t="shared" si="5"/>
        <v>0</v>
      </c>
      <c r="N36" s="139"/>
      <c r="O36" s="140"/>
      <c r="P36" s="188">
        <f t="shared" si="6"/>
        <v>0</v>
      </c>
      <c r="Q36" s="116"/>
    </row>
    <row r="37" spans="2:17" ht="15" x14ac:dyDescent="0.25">
      <c r="B37" s="356"/>
      <c r="C37" s="357"/>
      <c r="D37" s="357"/>
      <c r="E37" s="357"/>
      <c r="F37" s="438"/>
      <c r="G37" s="439"/>
      <c r="H37" s="439"/>
      <c r="I37" s="439"/>
      <c r="J37" s="439"/>
      <c r="K37" s="186"/>
      <c r="L37" s="131">
        <f t="shared" si="5"/>
        <v>0</v>
      </c>
      <c r="N37" s="139"/>
      <c r="O37" s="140"/>
      <c r="P37" s="188">
        <f t="shared" si="6"/>
        <v>0</v>
      </c>
      <c r="Q37" s="116"/>
    </row>
    <row r="38" spans="2:17" ht="15" x14ac:dyDescent="0.25">
      <c r="B38" s="356"/>
      <c r="C38" s="357"/>
      <c r="D38" s="357"/>
      <c r="E38" s="357"/>
      <c r="F38" s="438"/>
      <c r="G38" s="439"/>
      <c r="H38" s="439"/>
      <c r="I38" s="439"/>
      <c r="J38" s="439"/>
      <c r="K38" s="186"/>
      <c r="L38" s="131">
        <f t="shared" si="5"/>
        <v>0</v>
      </c>
      <c r="N38" s="139"/>
      <c r="O38" s="140"/>
      <c r="P38" s="188">
        <f t="shared" si="6"/>
        <v>0</v>
      </c>
      <c r="Q38" s="116"/>
    </row>
    <row r="39" spans="2:17" ht="15" x14ac:dyDescent="0.25">
      <c r="B39" s="356"/>
      <c r="C39" s="357"/>
      <c r="D39" s="357"/>
      <c r="E39" s="357"/>
      <c r="F39" s="438"/>
      <c r="G39" s="439"/>
      <c r="H39" s="439"/>
      <c r="I39" s="439"/>
      <c r="J39" s="439"/>
      <c r="K39" s="186"/>
      <c r="L39" s="131">
        <f t="shared" si="5"/>
        <v>0</v>
      </c>
      <c r="N39" s="139"/>
      <c r="O39" s="140"/>
      <c r="P39" s="188">
        <f t="shared" si="6"/>
        <v>0</v>
      </c>
      <c r="Q39" s="116"/>
    </row>
    <row r="40" spans="2:17" ht="15" x14ac:dyDescent="0.25">
      <c r="B40" s="356"/>
      <c r="C40" s="357"/>
      <c r="D40" s="357"/>
      <c r="E40" s="357"/>
      <c r="F40" s="438"/>
      <c r="G40" s="439"/>
      <c r="H40" s="439"/>
      <c r="I40" s="439"/>
      <c r="J40" s="439"/>
      <c r="K40" s="186"/>
      <c r="L40" s="131">
        <f t="shared" si="5"/>
        <v>0</v>
      </c>
      <c r="N40" s="139"/>
      <c r="O40" s="140"/>
      <c r="P40" s="188">
        <f t="shared" si="6"/>
        <v>0</v>
      </c>
      <c r="Q40" s="116"/>
    </row>
    <row r="41" spans="2:17" ht="15" x14ac:dyDescent="0.25">
      <c r="B41" s="356"/>
      <c r="C41" s="357"/>
      <c r="D41" s="357"/>
      <c r="E41" s="357"/>
      <c r="F41" s="438"/>
      <c r="G41" s="439"/>
      <c r="H41" s="439"/>
      <c r="I41" s="439"/>
      <c r="J41" s="439"/>
      <c r="K41" s="186"/>
      <c r="L41" s="131">
        <f t="shared" si="5"/>
        <v>0</v>
      </c>
      <c r="N41" s="139"/>
      <c r="O41" s="140"/>
      <c r="P41" s="188">
        <f t="shared" si="6"/>
        <v>0</v>
      </c>
      <c r="Q41" s="116"/>
    </row>
    <row r="42" spans="2:17" ht="15" x14ac:dyDescent="0.25">
      <c r="B42" s="356"/>
      <c r="C42" s="357"/>
      <c r="D42" s="357"/>
      <c r="E42" s="357"/>
      <c r="F42" s="438"/>
      <c r="G42" s="439"/>
      <c r="H42" s="439"/>
      <c r="I42" s="439"/>
      <c r="J42" s="439"/>
      <c r="K42" s="186"/>
      <c r="L42" s="131">
        <f t="shared" si="5"/>
        <v>0</v>
      </c>
      <c r="N42" s="139"/>
      <c r="O42" s="140"/>
      <c r="P42" s="188">
        <f t="shared" si="6"/>
        <v>0</v>
      </c>
      <c r="Q42" s="116"/>
    </row>
    <row r="43" spans="2:17" ht="15" x14ac:dyDescent="0.25">
      <c r="B43" s="356"/>
      <c r="C43" s="357"/>
      <c r="D43" s="357"/>
      <c r="E43" s="357"/>
      <c r="F43" s="438"/>
      <c r="G43" s="439"/>
      <c r="H43" s="439"/>
      <c r="I43" s="439"/>
      <c r="J43" s="439"/>
      <c r="K43" s="186"/>
      <c r="L43" s="131">
        <f t="shared" si="5"/>
        <v>0</v>
      </c>
      <c r="N43" s="139"/>
      <c r="O43" s="140"/>
      <c r="P43" s="188">
        <f t="shared" si="6"/>
        <v>0</v>
      </c>
      <c r="Q43" s="116"/>
    </row>
    <row r="44" spans="2:17" ht="15" x14ac:dyDescent="0.25">
      <c r="B44" s="356"/>
      <c r="C44" s="357"/>
      <c r="D44" s="357"/>
      <c r="E44" s="357"/>
      <c r="F44" s="438"/>
      <c r="G44" s="439"/>
      <c r="H44" s="439"/>
      <c r="I44" s="439"/>
      <c r="J44" s="439"/>
      <c r="K44" s="186"/>
      <c r="L44" s="131">
        <f t="shared" si="5"/>
        <v>0</v>
      </c>
      <c r="N44" s="139"/>
      <c r="O44" s="140"/>
      <c r="P44" s="188">
        <f t="shared" si="6"/>
        <v>0</v>
      </c>
      <c r="Q44" s="116"/>
    </row>
    <row r="45" spans="2:17" ht="15" x14ac:dyDescent="0.25">
      <c r="B45" s="356"/>
      <c r="C45" s="357"/>
      <c r="D45" s="357"/>
      <c r="E45" s="357"/>
      <c r="F45" s="438"/>
      <c r="G45" s="439"/>
      <c r="H45" s="439"/>
      <c r="I45" s="439"/>
      <c r="J45" s="439"/>
      <c r="K45" s="186"/>
      <c r="L45" s="131">
        <f t="shared" si="5"/>
        <v>0</v>
      </c>
      <c r="N45" s="139"/>
      <c r="O45" s="140"/>
      <c r="P45" s="188">
        <f t="shared" si="6"/>
        <v>0</v>
      </c>
      <c r="Q45" s="116"/>
    </row>
    <row r="46" spans="2:17" ht="15" x14ac:dyDescent="0.25">
      <c r="B46" s="356"/>
      <c r="C46" s="357"/>
      <c r="D46" s="357"/>
      <c r="E46" s="357"/>
      <c r="F46" s="438"/>
      <c r="G46" s="439"/>
      <c r="H46" s="439"/>
      <c r="I46" s="439"/>
      <c r="J46" s="439"/>
      <c r="K46" s="186"/>
      <c r="L46" s="131">
        <f t="shared" si="5"/>
        <v>0</v>
      </c>
      <c r="N46" s="139"/>
      <c r="O46" s="140"/>
      <c r="P46" s="188">
        <f t="shared" si="6"/>
        <v>0</v>
      </c>
      <c r="Q46" s="116"/>
    </row>
    <row r="47" spans="2:17" ht="15" x14ac:dyDescent="0.25">
      <c r="B47" s="356"/>
      <c r="C47" s="357"/>
      <c r="D47" s="357"/>
      <c r="E47" s="357"/>
      <c r="F47" s="438"/>
      <c r="G47" s="439"/>
      <c r="H47" s="439"/>
      <c r="I47" s="439"/>
      <c r="J47" s="439"/>
      <c r="K47" s="186"/>
      <c r="L47" s="131">
        <f t="shared" si="5"/>
        <v>0</v>
      </c>
      <c r="N47" s="139"/>
      <c r="O47" s="140"/>
      <c r="P47" s="188">
        <f t="shared" si="6"/>
        <v>0</v>
      </c>
      <c r="Q47" s="116"/>
    </row>
    <row r="48" spans="2:17" ht="15" x14ac:dyDescent="0.25">
      <c r="B48" s="356"/>
      <c r="C48" s="357"/>
      <c r="D48" s="357"/>
      <c r="E48" s="357"/>
      <c r="F48" s="438"/>
      <c r="G48" s="439"/>
      <c r="H48" s="439"/>
      <c r="I48" s="439"/>
      <c r="J48" s="439"/>
      <c r="K48" s="186"/>
      <c r="L48" s="131">
        <f t="shared" si="5"/>
        <v>0</v>
      </c>
      <c r="N48" s="139"/>
      <c r="O48" s="140"/>
      <c r="P48" s="188">
        <f t="shared" si="6"/>
        <v>0</v>
      </c>
      <c r="Q48" s="116"/>
    </row>
    <row r="49" spans="2:17" ht="15" x14ac:dyDescent="0.25">
      <c r="B49" s="358" t="s">
        <v>79</v>
      </c>
      <c r="C49" s="359"/>
      <c r="D49" s="359"/>
      <c r="E49" s="359"/>
      <c r="F49" s="359"/>
      <c r="G49" s="359"/>
      <c r="H49" s="359"/>
      <c r="I49" s="359"/>
      <c r="J49" s="360"/>
      <c r="K49" s="187">
        <f>SUM(K29:K48)</f>
        <v>0</v>
      </c>
      <c r="L49" s="148">
        <f>SUM(L29:L48)</f>
        <v>0</v>
      </c>
      <c r="N49" s="189">
        <f>SUM(N29:N48)</f>
        <v>0</v>
      </c>
      <c r="O49" s="145">
        <f>SUM(O29:O48)</f>
        <v>0</v>
      </c>
      <c r="P49" s="191">
        <f>SUM(P29:P48)</f>
        <v>0</v>
      </c>
      <c r="Q49" s="98"/>
    </row>
    <row r="50" spans="2:17" ht="15" x14ac:dyDescent="0.25">
      <c r="B50" s="407" t="s">
        <v>77</v>
      </c>
      <c r="C50" s="408"/>
      <c r="D50" s="408"/>
      <c r="E50" s="408"/>
      <c r="F50" s="408"/>
      <c r="G50" s="408"/>
      <c r="H50" s="408"/>
      <c r="I50" s="408"/>
      <c r="J50" s="408"/>
      <c r="K50" s="408"/>
      <c r="L50" s="408"/>
      <c r="N50" s="440"/>
      <c r="O50" s="359"/>
      <c r="P50" s="359"/>
      <c r="Q50" s="441"/>
    </row>
    <row r="51" spans="2:17" ht="15" x14ac:dyDescent="0.25">
      <c r="B51" s="356"/>
      <c r="C51" s="357"/>
      <c r="D51" s="357"/>
      <c r="E51" s="357"/>
      <c r="F51" s="438"/>
      <c r="G51" s="439"/>
      <c r="H51" s="439"/>
      <c r="I51" s="439"/>
      <c r="J51" s="439"/>
      <c r="K51" s="186"/>
      <c r="L51" s="131">
        <f t="shared" ref="L51:L52" si="7">K51</f>
        <v>0</v>
      </c>
      <c r="N51" s="139"/>
      <c r="O51" s="140"/>
      <c r="P51" s="188">
        <f>L51-N51-O51</f>
        <v>0</v>
      </c>
      <c r="Q51" s="116"/>
    </row>
    <row r="52" spans="2:17" ht="15" x14ac:dyDescent="0.25">
      <c r="B52" s="356"/>
      <c r="C52" s="357"/>
      <c r="D52" s="357"/>
      <c r="E52" s="357"/>
      <c r="F52" s="438"/>
      <c r="G52" s="439"/>
      <c r="H52" s="439"/>
      <c r="I52" s="439"/>
      <c r="J52" s="439"/>
      <c r="K52" s="186"/>
      <c r="L52" s="131">
        <f t="shared" si="7"/>
        <v>0</v>
      </c>
      <c r="N52" s="139"/>
      <c r="O52" s="140"/>
      <c r="P52" s="188">
        <f t="shared" ref="P52:P70" si="8">L52-N52-O52</f>
        <v>0</v>
      </c>
      <c r="Q52" s="116"/>
    </row>
    <row r="53" spans="2:17" ht="15" x14ac:dyDescent="0.25">
      <c r="B53" s="356"/>
      <c r="C53" s="357"/>
      <c r="D53" s="357"/>
      <c r="E53" s="357"/>
      <c r="F53" s="438"/>
      <c r="G53" s="439"/>
      <c r="H53" s="439"/>
      <c r="I53" s="439"/>
      <c r="J53" s="439"/>
      <c r="K53" s="186"/>
      <c r="L53" s="131">
        <f>K53</f>
        <v>0</v>
      </c>
      <c r="N53" s="139"/>
      <c r="O53" s="140"/>
      <c r="P53" s="188">
        <f t="shared" si="8"/>
        <v>0</v>
      </c>
      <c r="Q53" s="116"/>
    </row>
    <row r="54" spans="2:17" ht="15" x14ac:dyDescent="0.25">
      <c r="B54" s="356"/>
      <c r="C54" s="357"/>
      <c r="D54" s="357"/>
      <c r="E54" s="357"/>
      <c r="F54" s="438"/>
      <c r="G54" s="439"/>
      <c r="H54" s="439"/>
      <c r="I54" s="439"/>
      <c r="J54" s="439"/>
      <c r="K54" s="186"/>
      <c r="L54" s="131">
        <f t="shared" ref="L54" si="9">K54</f>
        <v>0</v>
      </c>
      <c r="N54" s="139"/>
      <c r="O54" s="140"/>
      <c r="P54" s="188">
        <f t="shared" si="8"/>
        <v>0</v>
      </c>
      <c r="Q54" s="116"/>
    </row>
    <row r="55" spans="2:17" ht="15" x14ac:dyDescent="0.25">
      <c r="B55" s="356"/>
      <c r="C55" s="357"/>
      <c r="D55" s="357"/>
      <c r="E55" s="357"/>
      <c r="F55" s="438"/>
      <c r="G55" s="439"/>
      <c r="H55" s="439"/>
      <c r="I55" s="439"/>
      <c r="J55" s="439"/>
      <c r="K55" s="186"/>
      <c r="L55" s="131">
        <f>K55</f>
        <v>0</v>
      </c>
      <c r="N55" s="139"/>
      <c r="O55" s="140"/>
      <c r="P55" s="188">
        <f t="shared" si="8"/>
        <v>0</v>
      </c>
      <c r="Q55" s="116"/>
    </row>
    <row r="56" spans="2:17" ht="15" x14ac:dyDescent="0.25">
      <c r="B56" s="356"/>
      <c r="C56" s="357"/>
      <c r="D56" s="357"/>
      <c r="E56" s="357"/>
      <c r="F56" s="438"/>
      <c r="G56" s="439"/>
      <c r="H56" s="439"/>
      <c r="I56" s="439"/>
      <c r="J56" s="439"/>
      <c r="K56" s="186"/>
      <c r="L56" s="131">
        <f t="shared" ref="L56:L57" si="10">K56</f>
        <v>0</v>
      </c>
      <c r="N56" s="139"/>
      <c r="O56" s="140"/>
      <c r="P56" s="188">
        <f t="shared" si="8"/>
        <v>0</v>
      </c>
      <c r="Q56" s="116"/>
    </row>
    <row r="57" spans="2:17" ht="15" x14ac:dyDescent="0.25">
      <c r="B57" s="356"/>
      <c r="C57" s="357"/>
      <c r="D57" s="357"/>
      <c r="E57" s="357"/>
      <c r="F57" s="438"/>
      <c r="G57" s="439"/>
      <c r="H57" s="439"/>
      <c r="I57" s="439"/>
      <c r="J57" s="439"/>
      <c r="K57" s="186"/>
      <c r="L57" s="131">
        <f t="shared" si="10"/>
        <v>0</v>
      </c>
      <c r="N57" s="139"/>
      <c r="O57" s="140"/>
      <c r="P57" s="188">
        <f t="shared" si="8"/>
        <v>0</v>
      </c>
      <c r="Q57" s="116"/>
    </row>
    <row r="58" spans="2:17" ht="15" x14ac:dyDescent="0.25">
      <c r="B58" s="356"/>
      <c r="C58" s="357"/>
      <c r="D58" s="357"/>
      <c r="E58" s="357"/>
      <c r="F58" s="438"/>
      <c r="G58" s="439"/>
      <c r="H58" s="439"/>
      <c r="I58" s="439"/>
      <c r="J58" s="439"/>
      <c r="K58" s="186"/>
      <c r="L58" s="131">
        <f>K58</f>
        <v>0</v>
      </c>
      <c r="N58" s="139"/>
      <c r="O58" s="140"/>
      <c r="P58" s="188">
        <f t="shared" si="8"/>
        <v>0</v>
      </c>
      <c r="Q58" s="116"/>
    </row>
    <row r="59" spans="2:17" ht="15" x14ac:dyDescent="0.25">
      <c r="B59" s="356"/>
      <c r="C59" s="357"/>
      <c r="D59" s="357"/>
      <c r="E59" s="357"/>
      <c r="F59" s="438"/>
      <c r="G59" s="439"/>
      <c r="H59" s="439"/>
      <c r="I59" s="439"/>
      <c r="J59" s="439"/>
      <c r="K59" s="186"/>
      <c r="L59" s="131">
        <f t="shared" ref="L59:L60" si="11">K59</f>
        <v>0</v>
      </c>
      <c r="N59" s="139"/>
      <c r="O59" s="140"/>
      <c r="P59" s="188">
        <f t="shared" si="8"/>
        <v>0</v>
      </c>
      <c r="Q59" s="116"/>
    </row>
    <row r="60" spans="2:17" ht="15" x14ac:dyDescent="0.25">
      <c r="B60" s="356"/>
      <c r="C60" s="357"/>
      <c r="D60" s="357"/>
      <c r="E60" s="357"/>
      <c r="F60" s="438"/>
      <c r="G60" s="439"/>
      <c r="H60" s="439"/>
      <c r="I60" s="439"/>
      <c r="J60" s="439"/>
      <c r="K60" s="186"/>
      <c r="L60" s="131">
        <f t="shared" si="11"/>
        <v>0</v>
      </c>
      <c r="N60" s="139"/>
      <c r="O60" s="140"/>
      <c r="P60" s="188">
        <f t="shared" si="8"/>
        <v>0</v>
      </c>
      <c r="Q60" s="116"/>
    </row>
    <row r="61" spans="2:17" ht="15" x14ac:dyDescent="0.25">
      <c r="B61" s="356"/>
      <c r="C61" s="357"/>
      <c r="D61" s="357"/>
      <c r="E61" s="357"/>
      <c r="F61" s="438"/>
      <c r="G61" s="439"/>
      <c r="H61" s="439"/>
      <c r="I61" s="439"/>
      <c r="J61" s="439"/>
      <c r="K61" s="186"/>
      <c r="L61" s="131">
        <f t="shared" ref="L61:L62" si="12">K61</f>
        <v>0</v>
      </c>
      <c r="N61" s="139"/>
      <c r="O61" s="140"/>
      <c r="P61" s="188">
        <f t="shared" si="8"/>
        <v>0</v>
      </c>
      <c r="Q61" s="116"/>
    </row>
    <row r="62" spans="2:17" ht="15" x14ac:dyDescent="0.25">
      <c r="B62" s="356"/>
      <c r="C62" s="357"/>
      <c r="D62" s="357"/>
      <c r="E62" s="357"/>
      <c r="F62" s="438"/>
      <c r="G62" s="439"/>
      <c r="H62" s="439"/>
      <c r="I62" s="439"/>
      <c r="J62" s="439"/>
      <c r="K62" s="186"/>
      <c r="L62" s="131">
        <f t="shared" si="12"/>
        <v>0</v>
      </c>
      <c r="N62" s="139"/>
      <c r="O62" s="140"/>
      <c r="P62" s="188">
        <f t="shared" si="8"/>
        <v>0</v>
      </c>
      <c r="Q62" s="116"/>
    </row>
    <row r="63" spans="2:17" ht="15" x14ac:dyDescent="0.25">
      <c r="B63" s="356"/>
      <c r="C63" s="357"/>
      <c r="D63" s="357"/>
      <c r="E63" s="357"/>
      <c r="F63" s="438"/>
      <c r="G63" s="439"/>
      <c r="H63" s="439"/>
      <c r="I63" s="439"/>
      <c r="J63" s="439"/>
      <c r="K63" s="186"/>
      <c r="L63" s="131">
        <f>K63</f>
        <v>0</v>
      </c>
      <c r="N63" s="139"/>
      <c r="O63" s="140"/>
      <c r="P63" s="188">
        <f t="shared" si="8"/>
        <v>0</v>
      </c>
      <c r="Q63" s="116"/>
    </row>
    <row r="64" spans="2:17" ht="15" x14ac:dyDescent="0.25">
      <c r="B64" s="356"/>
      <c r="C64" s="357"/>
      <c r="D64" s="357"/>
      <c r="E64" s="357"/>
      <c r="F64" s="438"/>
      <c r="G64" s="439"/>
      <c r="H64" s="439"/>
      <c r="I64" s="439"/>
      <c r="J64" s="439"/>
      <c r="K64" s="186"/>
      <c r="L64" s="131">
        <f t="shared" ref="L64" si="13">K64</f>
        <v>0</v>
      </c>
      <c r="N64" s="139"/>
      <c r="O64" s="140"/>
      <c r="P64" s="188">
        <f t="shared" si="8"/>
        <v>0</v>
      </c>
      <c r="Q64" s="116"/>
    </row>
    <row r="65" spans="2:17" ht="15" x14ac:dyDescent="0.25">
      <c r="B65" s="356"/>
      <c r="C65" s="357"/>
      <c r="D65" s="357"/>
      <c r="E65" s="357"/>
      <c r="F65" s="438"/>
      <c r="G65" s="439"/>
      <c r="H65" s="439"/>
      <c r="I65" s="439"/>
      <c r="J65" s="439"/>
      <c r="K65" s="186"/>
      <c r="L65" s="131">
        <f>K65</f>
        <v>0</v>
      </c>
      <c r="N65" s="139"/>
      <c r="O65" s="140"/>
      <c r="P65" s="188">
        <f t="shared" si="8"/>
        <v>0</v>
      </c>
      <c r="Q65" s="116"/>
    </row>
    <row r="66" spans="2:17" ht="15" x14ac:dyDescent="0.25">
      <c r="B66" s="356"/>
      <c r="C66" s="357"/>
      <c r="D66" s="357"/>
      <c r="E66" s="357"/>
      <c r="F66" s="438"/>
      <c r="G66" s="439"/>
      <c r="H66" s="439"/>
      <c r="I66" s="439"/>
      <c r="J66" s="439"/>
      <c r="K66" s="186"/>
      <c r="L66" s="131">
        <f t="shared" ref="L66:L67" si="14">K66</f>
        <v>0</v>
      </c>
      <c r="N66" s="139"/>
      <c r="O66" s="140"/>
      <c r="P66" s="188">
        <f t="shared" si="8"/>
        <v>0</v>
      </c>
      <c r="Q66" s="116"/>
    </row>
    <row r="67" spans="2:17" ht="15" x14ac:dyDescent="0.25">
      <c r="B67" s="356"/>
      <c r="C67" s="357"/>
      <c r="D67" s="357"/>
      <c r="E67" s="357"/>
      <c r="F67" s="438"/>
      <c r="G67" s="439"/>
      <c r="H67" s="439"/>
      <c r="I67" s="439"/>
      <c r="J67" s="439"/>
      <c r="K67" s="186"/>
      <c r="L67" s="131">
        <f t="shared" si="14"/>
        <v>0</v>
      </c>
      <c r="N67" s="139"/>
      <c r="O67" s="140"/>
      <c r="P67" s="188">
        <f t="shared" si="8"/>
        <v>0</v>
      </c>
      <c r="Q67" s="116"/>
    </row>
    <row r="68" spans="2:17" ht="15" x14ac:dyDescent="0.25">
      <c r="B68" s="356"/>
      <c r="C68" s="357"/>
      <c r="D68" s="357"/>
      <c r="E68" s="357"/>
      <c r="F68" s="438"/>
      <c r="G68" s="439"/>
      <c r="H68" s="439"/>
      <c r="I68" s="439"/>
      <c r="J68" s="439"/>
      <c r="K68" s="186"/>
      <c r="L68" s="131">
        <f>K68</f>
        <v>0</v>
      </c>
      <c r="N68" s="139"/>
      <c r="O68" s="140"/>
      <c r="P68" s="188">
        <f t="shared" si="8"/>
        <v>0</v>
      </c>
      <c r="Q68" s="116"/>
    </row>
    <row r="69" spans="2:17" ht="15" x14ac:dyDescent="0.25">
      <c r="B69" s="356"/>
      <c r="C69" s="357"/>
      <c r="D69" s="357"/>
      <c r="E69" s="357"/>
      <c r="F69" s="438"/>
      <c r="G69" s="439"/>
      <c r="H69" s="439"/>
      <c r="I69" s="439"/>
      <c r="J69" s="439"/>
      <c r="K69" s="186"/>
      <c r="L69" s="131">
        <f t="shared" ref="L69:L70" si="15">K69</f>
        <v>0</v>
      </c>
      <c r="N69" s="139"/>
      <c r="O69" s="140"/>
      <c r="P69" s="188">
        <f t="shared" si="8"/>
        <v>0</v>
      </c>
      <c r="Q69" s="116"/>
    </row>
    <row r="70" spans="2:17" ht="15" x14ac:dyDescent="0.25">
      <c r="B70" s="356"/>
      <c r="C70" s="357"/>
      <c r="D70" s="357"/>
      <c r="E70" s="357"/>
      <c r="F70" s="438"/>
      <c r="G70" s="439"/>
      <c r="H70" s="439"/>
      <c r="I70" s="439"/>
      <c r="J70" s="439"/>
      <c r="K70" s="186"/>
      <c r="L70" s="131">
        <f t="shared" si="15"/>
        <v>0</v>
      </c>
      <c r="N70" s="139"/>
      <c r="O70" s="140"/>
      <c r="P70" s="188">
        <f t="shared" si="8"/>
        <v>0</v>
      </c>
      <c r="Q70" s="116"/>
    </row>
    <row r="71" spans="2:17" ht="15" x14ac:dyDescent="0.25">
      <c r="B71" s="358" t="s">
        <v>80</v>
      </c>
      <c r="C71" s="359"/>
      <c r="D71" s="359"/>
      <c r="E71" s="359"/>
      <c r="F71" s="359"/>
      <c r="G71" s="359"/>
      <c r="H71" s="359"/>
      <c r="I71" s="359"/>
      <c r="J71" s="360"/>
      <c r="K71" s="187">
        <f>SUM(K51:K70)</f>
        <v>0</v>
      </c>
      <c r="L71" s="148">
        <f>SUM(L51:L70)</f>
        <v>0</v>
      </c>
      <c r="N71" s="189">
        <f>SUM(N51:N70)</f>
        <v>0</v>
      </c>
      <c r="O71" s="145">
        <f>SUM(O51:O70)</f>
        <v>0</v>
      </c>
      <c r="P71" s="191">
        <f>SUM(P51:P70)</f>
        <v>0</v>
      </c>
      <c r="Q71" s="98"/>
    </row>
    <row r="72" spans="2:17" ht="15" x14ac:dyDescent="0.25">
      <c r="B72" s="407" t="s">
        <v>74</v>
      </c>
      <c r="C72" s="408"/>
      <c r="D72" s="408"/>
      <c r="E72" s="408"/>
      <c r="F72" s="408"/>
      <c r="G72" s="408"/>
      <c r="H72" s="408"/>
      <c r="I72" s="408"/>
      <c r="J72" s="408"/>
      <c r="K72" s="408"/>
      <c r="L72" s="408"/>
      <c r="N72" s="440"/>
      <c r="O72" s="359"/>
      <c r="P72" s="359"/>
      <c r="Q72" s="441"/>
    </row>
    <row r="73" spans="2:17" ht="15" x14ac:dyDescent="0.25">
      <c r="B73" s="356"/>
      <c r="C73" s="357"/>
      <c r="D73" s="357"/>
      <c r="E73" s="357"/>
      <c r="F73" s="438"/>
      <c r="G73" s="439"/>
      <c r="H73" s="439"/>
      <c r="I73" s="439"/>
      <c r="J73" s="439"/>
      <c r="K73" s="186"/>
      <c r="L73" s="131">
        <f t="shared" ref="L73:L74" si="16">K73</f>
        <v>0</v>
      </c>
      <c r="N73" s="139"/>
      <c r="O73" s="140"/>
      <c r="P73" s="188">
        <f t="shared" ref="P73:P74" si="17">L73-N73-O73</f>
        <v>0</v>
      </c>
      <c r="Q73" s="116"/>
    </row>
    <row r="74" spans="2:17" ht="15" x14ac:dyDescent="0.25">
      <c r="B74" s="356"/>
      <c r="C74" s="357"/>
      <c r="D74" s="357"/>
      <c r="E74" s="357"/>
      <c r="F74" s="438"/>
      <c r="G74" s="439"/>
      <c r="H74" s="439"/>
      <c r="I74" s="439"/>
      <c r="J74" s="439"/>
      <c r="K74" s="186"/>
      <c r="L74" s="131">
        <f t="shared" si="16"/>
        <v>0</v>
      </c>
      <c r="N74" s="139"/>
      <c r="O74" s="140"/>
      <c r="P74" s="188">
        <f t="shared" si="17"/>
        <v>0</v>
      </c>
      <c r="Q74" s="116"/>
    </row>
    <row r="75" spans="2:17" ht="15" x14ac:dyDescent="0.25">
      <c r="B75" s="356"/>
      <c r="C75" s="357"/>
      <c r="D75" s="357"/>
      <c r="E75" s="357"/>
      <c r="F75" s="438"/>
      <c r="G75" s="439"/>
      <c r="H75" s="439"/>
      <c r="I75" s="439"/>
      <c r="J75" s="439"/>
      <c r="K75" s="186"/>
      <c r="L75" s="131">
        <f>K75</f>
        <v>0</v>
      </c>
      <c r="N75" s="139"/>
      <c r="O75" s="140"/>
      <c r="P75" s="188">
        <f>L75-N75-O75</f>
        <v>0</v>
      </c>
      <c r="Q75" s="116"/>
    </row>
    <row r="76" spans="2:17" ht="15" x14ac:dyDescent="0.25">
      <c r="B76" s="356"/>
      <c r="C76" s="357"/>
      <c r="D76" s="357"/>
      <c r="E76" s="357"/>
      <c r="F76" s="438"/>
      <c r="G76" s="439"/>
      <c r="H76" s="439"/>
      <c r="I76" s="439"/>
      <c r="J76" s="439"/>
      <c r="K76" s="186"/>
      <c r="L76" s="131">
        <f t="shared" ref="L76" si="18">K76</f>
        <v>0</v>
      </c>
      <c r="N76" s="139"/>
      <c r="O76" s="140"/>
      <c r="P76" s="188">
        <f t="shared" ref="P76" si="19">L76-N76-O76</f>
        <v>0</v>
      </c>
      <c r="Q76" s="116"/>
    </row>
    <row r="77" spans="2:17" ht="15" x14ac:dyDescent="0.25">
      <c r="B77" s="356"/>
      <c r="C77" s="357"/>
      <c r="D77" s="357"/>
      <c r="E77" s="357"/>
      <c r="F77" s="438"/>
      <c r="G77" s="439"/>
      <c r="H77" s="439"/>
      <c r="I77" s="439"/>
      <c r="J77" s="439"/>
      <c r="K77" s="186"/>
      <c r="L77" s="131">
        <f>K77</f>
        <v>0</v>
      </c>
      <c r="N77" s="139"/>
      <c r="O77" s="140"/>
      <c r="P77" s="188">
        <f>L77-N77-O77</f>
        <v>0</v>
      </c>
      <c r="Q77" s="116"/>
    </row>
    <row r="78" spans="2:17" ht="15" x14ac:dyDescent="0.25">
      <c r="B78" s="356"/>
      <c r="C78" s="357"/>
      <c r="D78" s="357"/>
      <c r="E78" s="357"/>
      <c r="F78" s="438"/>
      <c r="G78" s="439"/>
      <c r="H78" s="439"/>
      <c r="I78" s="439"/>
      <c r="J78" s="439"/>
      <c r="K78" s="186"/>
      <c r="L78" s="131">
        <f t="shared" ref="L78:L79" si="20">K78</f>
        <v>0</v>
      </c>
      <c r="N78" s="139"/>
      <c r="O78" s="140"/>
      <c r="P78" s="188">
        <f t="shared" ref="P78:P79" si="21">L78-N78-O78</f>
        <v>0</v>
      </c>
      <c r="Q78" s="116"/>
    </row>
    <row r="79" spans="2:17" ht="15" x14ac:dyDescent="0.25">
      <c r="B79" s="356"/>
      <c r="C79" s="357"/>
      <c r="D79" s="357"/>
      <c r="E79" s="357"/>
      <c r="F79" s="438"/>
      <c r="G79" s="439"/>
      <c r="H79" s="439"/>
      <c r="I79" s="439"/>
      <c r="J79" s="439"/>
      <c r="K79" s="186"/>
      <c r="L79" s="131">
        <f t="shared" si="20"/>
        <v>0</v>
      </c>
      <c r="N79" s="139"/>
      <c r="O79" s="140"/>
      <c r="P79" s="188">
        <f t="shared" si="21"/>
        <v>0</v>
      </c>
      <c r="Q79" s="116"/>
    </row>
    <row r="80" spans="2:17" ht="15" x14ac:dyDescent="0.25">
      <c r="B80" s="356"/>
      <c r="C80" s="357"/>
      <c r="D80" s="357"/>
      <c r="E80" s="357"/>
      <c r="F80" s="438"/>
      <c r="G80" s="439"/>
      <c r="H80" s="439"/>
      <c r="I80" s="439"/>
      <c r="J80" s="439"/>
      <c r="K80" s="186"/>
      <c r="L80" s="131">
        <f>K80</f>
        <v>0</v>
      </c>
      <c r="N80" s="139"/>
      <c r="O80" s="140"/>
      <c r="P80" s="188">
        <f>L80-N80-O80</f>
        <v>0</v>
      </c>
      <c r="Q80" s="116"/>
    </row>
    <row r="81" spans="2:17" ht="15" x14ac:dyDescent="0.25">
      <c r="B81" s="356"/>
      <c r="C81" s="357"/>
      <c r="D81" s="357"/>
      <c r="E81" s="357"/>
      <c r="F81" s="438"/>
      <c r="G81" s="439"/>
      <c r="H81" s="439"/>
      <c r="I81" s="439"/>
      <c r="J81" s="439"/>
      <c r="K81" s="186"/>
      <c r="L81" s="131">
        <f t="shared" ref="L81:L82" si="22">K81</f>
        <v>0</v>
      </c>
      <c r="N81" s="139"/>
      <c r="O81" s="140"/>
      <c r="P81" s="188">
        <f t="shared" ref="P81:P82" si="23">L81-N81-O81</f>
        <v>0</v>
      </c>
      <c r="Q81" s="116"/>
    </row>
    <row r="82" spans="2:17" ht="15" x14ac:dyDescent="0.25">
      <c r="B82" s="356"/>
      <c r="C82" s="357"/>
      <c r="D82" s="357"/>
      <c r="E82" s="357"/>
      <c r="F82" s="438"/>
      <c r="G82" s="439"/>
      <c r="H82" s="439"/>
      <c r="I82" s="439"/>
      <c r="J82" s="439"/>
      <c r="K82" s="186"/>
      <c r="L82" s="131">
        <f t="shared" si="22"/>
        <v>0</v>
      </c>
      <c r="N82" s="139"/>
      <c r="O82" s="140"/>
      <c r="P82" s="188">
        <f t="shared" si="23"/>
        <v>0</v>
      </c>
      <c r="Q82" s="116"/>
    </row>
    <row r="83" spans="2:17" ht="15" x14ac:dyDescent="0.25">
      <c r="B83" s="356"/>
      <c r="C83" s="357"/>
      <c r="D83" s="357"/>
      <c r="E83" s="357"/>
      <c r="F83" s="438"/>
      <c r="G83" s="439"/>
      <c r="H83" s="439"/>
      <c r="I83" s="439"/>
      <c r="J83" s="439"/>
      <c r="K83" s="186"/>
      <c r="L83" s="131">
        <f t="shared" ref="L83:L84" si="24">K83</f>
        <v>0</v>
      </c>
      <c r="N83" s="139"/>
      <c r="O83" s="140"/>
      <c r="P83" s="188">
        <f t="shared" ref="P83:P84" si="25">L83-N83-O83</f>
        <v>0</v>
      </c>
      <c r="Q83" s="116"/>
    </row>
    <row r="84" spans="2:17" ht="15" x14ac:dyDescent="0.25">
      <c r="B84" s="356"/>
      <c r="C84" s="357"/>
      <c r="D84" s="357"/>
      <c r="E84" s="357"/>
      <c r="F84" s="438"/>
      <c r="G84" s="439"/>
      <c r="H84" s="439"/>
      <c r="I84" s="439"/>
      <c r="J84" s="439"/>
      <c r="K84" s="186"/>
      <c r="L84" s="131">
        <f t="shared" si="24"/>
        <v>0</v>
      </c>
      <c r="N84" s="139"/>
      <c r="O84" s="140"/>
      <c r="P84" s="188">
        <f t="shared" si="25"/>
        <v>0</v>
      </c>
      <c r="Q84" s="116"/>
    </row>
    <row r="85" spans="2:17" ht="15" x14ac:dyDescent="0.25">
      <c r="B85" s="356"/>
      <c r="C85" s="357"/>
      <c r="D85" s="357"/>
      <c r="E85" s="357"/>
      <c r="F85" s="438"/>
      <c r="G85" s="439"/>
      <c r="H85" s="439"/>
      <c r="I85" s="439"/>
      <c r="J85" s="439"/>
      <c r="K85" s="186"/>
      <c r="L85" s="131">
        <f>K85</f>
        <v>0</v>
      </c>
      <c r="N85" s="139"/>
      <c r="O85" s="140"/>
      <c r="P85" s="188">
        <f>L85-N85-O85</f>
        <v>0</v>
      </c>
      <c r="Q85" s="116"/>
    </row>
    <row r="86" spans="2:17" ht="15" x14ac:dyDescent="0.25">
      <c r="B86" s="356"/>
      <c r="C86" s="357"/>
      <c r="D86" s="357"/>
      <c r="E86" s="357"/>
      <c r="F86" s="438"/>
      <c r="G86" s="439"/>
      <c r="H86" s="439"/>
      <c r="I86" s="439"/>
      <c r="J86" s="439"/>
      <c r="K86" s="186"/>
      <c r="L86" s="131">
        <f t="shared" ref="L86" si="26">K86</f>
        <v>0</v>
      </c>
      <c r="N86" s="139"/>
      <c r="O86" s="140"/>
      <c r="P86" s="188">
        <f t="shared" ref="P86" si="27">L86-N86-O86</f>
        <v>0</v>
      </c>
      <c r="Q86" s="116"/>
    </row>
    <row r="87" spans="2:17" ht="15" x14ac:dyDescent="0.25">
      <c r="B87" s="356"/>
      <c r="C87" s="357"/>
      <c r="D87" s="357"/>
      <c r="E87" s="357"/>
      <c r="F87" s="438"/>
      <c r="G87" s="439"/>
      <c r="H87" s="439"/>
      <c r="I87" s="439"/>
      <c r="J87" s="439"/>
      <c r="K87" s="186"/>
      <c r="L87" s="131">
        <f>K87</f>
        <v>0</v>
      </c>
      <c r="N87" s="139"/>
      <c r="O87" s="140"/>
      <c r="P87" s="188">
        <f>L87-N87-O87</f>
        <v>0</v>
      </c>
      <c r="Q87" s="116"/>
    </row>
    <row r="88" spans="2:17" ht="15" x14ac:dyDescent="0.25">
      <c r="B88" s="356"/>
      <c r="C88" s="357"/>
      <c r="D88" s="357"/>
      <c r="E88" s="357"/>
      <c r="F88" s="438"/>
      <c r="G88" s="439"/>
      <c r="H88" s="439"/>
      <c r="I88" s="439"/>
      <c r="J88" s="439"/>
      <c r="K88" s="186"/>
      <c r="L88" s="131">
        <f t="shared" ref="L88:L89" si="28">K88</f>
        <v>0</v>
      </c>
      <c r="N88" s="139"/>
      <c r="O88" s="140"/>
      <c r="P88" s="188">
        <f t="shared" ref="P88:P89" si="29">L88-N88-O88</f>
        <v>0</v>
      </c>
      <c r="Q88" s="116"/>
    </row>
    <row r="89" spans="2:17" ht="15" x14ac:dyDescent="0.25">
      <c r="B89" s="356"/>
      <c r="C89" s="357"/>
      <c r="D89" s="357"/>
      <c r="E89" s="357"/>
      <c r="F89" s="438"/>
      <c r="G89" s="439"/>
      <c r="H89" s="439"/>
      <c r="I89" s="439"/>
      <c r="J89" s="439"/>
      <c r="K89" s="186"/>
      <c r="L89" s="131">
        <f t="shared" si="28"/>
        <v>0</v>
      </c>
      <c r="N89" s="139"/>
      <c r="O89" s="140"/>
      <c r="P89" s="188">
        <f t="shared" si="29"/>
        <v>0</v>
      </c>
      <c r="Q89" s="116"/>
    </row>
    <row r="90" spans="2:17" ht="15" x14ac:dyDescent="0.25">
      <c r="B90" s="356"/>
      <c r="C90" s="357"/>
      <c r="D90" s="357"/>
      <c r="E90" s="357"/>
      <c r="F90" s="438"/>
      <c r="G90" s="439"/>
      <c r="H90" s="439"/>
      <c r="I90" s="439"/>
      <c r="J90" s="439"/>
      <c r="K90" s="186"/>
      <c r="L90" s="131">
        <f>K90</f>
        <v>0</v>
      </c>
      <c r="N90" s="139"/>
      <c r="O90" s="140"/>
      <c r="P90" s="188">
        <f>L90-N90-O90</f>
        <v>0</v>
      </c>
      <c r="Q90" s="116"/>
    </row>
    <row r="91" spans="2:17" ht="15" x14ac:dyDescent="0.25">
      <c r="B91" s="356"/>
      <c r="C91" s="357"/>
      <c r="D91" s="357"/>
      <c r="E91" s="357"/>
      <c r="F91" s="438"/>
      <c r="G91" s="439"/>
      <c r="H91" s="439"/>
      <c r="I91" s="439"/>
      <c r="J91" s="439"/>
      <c r="K91" s="186"/>
      <c r="L91" s="131">
        <f t="shared" ref="L91:L92" si="30">K91</f>
        <v>0</v>
      </c>
      <c r="N91" s="139"/>
      <c r="O91" s="140"/>
      <c r="P91" s="188">
        <f t="shared" ref="P91:P92" si="31">L91-N91-O91</f>
        <v>0</v>
      </c>
      <c r="Q91" s="116"/>
    </row>
    <row r="92" spans="2:17" ht="15" x14ac:dyDescent="0.25">
      <c r="B92" s="356"/>
      <c r="C92" s="357"/>
      <c r="D92" s="357"/>
      <c r="E92" s="357"/>
      <c r="F92" s="438"/>
      <c r="G92" s="439"/>
      <c r="H92" s="439"/>
      <c r="I92" s="439"/>
      <c r="J92" s="439"/>
      <c r="K92" s="186"/>
      <c r="L92" s="131">
        <f t="shared" si="30"/>
        <v>0</v>
      </c>
      <c r="N92" s="139"/>
      <c r="O92" s="140"/>
      <c r="P92" s="188">
        <f t="shared" si="31"/>
        <v>0</v>
      </c>
      <c r="Q92" s="116"/>
    </row>
    <row r="93" spans="2:17" ht="15" x14ac:dyDescent="0.25">
      <c r="B93" s="358" t="s">
        <v>81</v>
      </c>
      <c r="C93" s="359"/>
      <c r="D93" s="359"/>
      <c r="E93" s="359"/>
      <c r="F93" s="359"/>
      <c r="G93" s="359"/>
      <c r="H93" s="359"/>
      <c r="I93" s="359"/>
      <c r="J93" s="360"/>
      <c r="K93" s="187">
        <f>SUM(K73:K92)</f>
        <v>0</v>
      </c>
      <c r="L93" s="148">
        <f>SUM(L73:L92)</f>
        <v>0</v>
      </c>
      <c r="N93" s="189">
        <f>SUM(N73:N92)</f>
        <v>0</v>
      </c>
      <c r="O93" s="145">
        <f>SUM(O73:O92)</f>
        <v>0</v>
      </c>
      <c r="P93" s="191">
        <f>SUM(P73:P92)</f>
        <v>0</v>
      </c>
      <c r="Q93" s="98"/>
    </row>
    <row r="94" spans="2:17" ht="15" x14ac:dyDescent="0.25">
      <c r="B94" s="407" t="s">
        <v>75</v>
      </c>
      <c r="C94" s="408"/>
      <c r="D94" s="408"/>
      <c r="E94" s="408"/>
      <c r="F94" s="408"/>
      <c r="G94" s="408"/>
      <c r="H94" s="408"/>
      <c r="I94" s="408"/>
      <c r="J94" s="408"/>
      <c r="K94" s="408"/>
      <c r="L94" s="408"/>
      <c r="N94" s="440"/>
      <c r="O94" s="359"/>
      <c r="P94" s="359"/>
      <c r="Q94" s="441"/>
    </row>
    <row r="95" spans="2:17" ht="15" x14ac:dyDescent="0.25">
      <c r="B95" s="356"/>
      <c r="C95" s="357"/>
      <c r="D95" s="357"/>
      <c r="E95" s="357"/>
      <c r="F95" s="438"/>
      <c r="G95" s="439"/>
      <c r="H95" s="439"/>
      <c r="I95" s="439"/>
      <c r="J95" s="439"/>
      <c r="K95" s="186"/>
      <c r="L95" s="131">
        <f t="shared" ref="L95:L96" si="32">K95</f>
        <v>0</v>
      </c>
      <c r="N95" s="139"/>
      <c r="O95" s="140"/>
      <c r="P95" s="188">
        <f t="shared" ref="P95:P96" si="33">L95-N95-O95</f>
        <v>0</v>
      </c>
      <c r="Q95" s="116"/>
    </row>
    <row r="96" spans="2:17" ht="15" x14ac:dyDescent="0.25">
      <c r="B96" s="356"/>
      <c r="C96" s="357"/>
      <c r="D96" s="357"/>
      <c r="E96" s="357"/>
      <c r="F96" s="438"/>
      <c r="G96" s="439"/>
      <c r="H96" s="439"/>
      <c r="I96" s="439"/>
      <c r="J96" s="439"/>
      <c r="K96" s="186"/>
      <c r="L96" s="131">
        <f t="shared" si="32"/>
        <v>0</v>
      </c>
      <c r="N96" s="139"/>
      <c r="O96" s="140"/>
      <c r="P96" s="188">
        <f t="shared" si="33"/>
        <v>0</v>
      </c>
      <c r="Q96" s="116"/>
    </row>
    <row r="97" spans="2:17" ht="15" x14ac:dyDescent="0.25">
      <c r="B97" s="356"/>
      <c r="C97" s="357"/>
      <c r="D97" s="357"/>
      <c r="E97" s="357"/>
      <c r="F97" s="438"/>
      <c r="G97" s="439"/>
      <c r="H97" s="439"/>
      <c r="I97" s="439"/>
      <c r="J97" s="439"/>
      <c r="K97" s="186"/>
      <c r="L97" s="131">
        <f>K97</f>
        <v>0</v>
      </c>
      <c r="N97" s="139"/>
      <c r="O97" s="140"/>
      <c r="P97" s="188">
        <f>L97-N97-O97</f>
        <v>0</v>
      </c>
      <c r="Q97" s="116"/>
    </row>
    <row r="98" spans="2:17" ht="15" x14ac:dyDescent="0.25">
      <c r="B98" s="356"/>
      <c r="C98" s="357"/>
      <c r="D98" s="357"/>
      <c r="E98" s="357"/>
      <c r="F98" s="438"/>
      <c r="G98" s="439"/>
      <c r="H98" s="439"/>
      <c r="I98" s="439"/>
      <c r="J98" s="439"/>
      <c r="K98" s="186"/>
      <c r="L98" s="131">
        <f t="shared" ref="L98" si="34">K98</f>
        <v>0</v>
      </c>
      <c r="N98" s="139"/>
      <c r="O98" s="140"/>
      <c r="P98" s="188">
        <f t="shared" ref="P98" si="35">L98-N98-O98</f>
        <v>0</v>
      </c>
      <c r="Q98" s="116"/>
    </row>
    <row r="99" spans="2:17" ht="15" x14ac:dyDescent="0.25">
      <c r="B99" s="356"/>
      <c r="C99" s="357"/>
      <c r="D99" s="357"/>
      <c r="E99" s="357"/>
      <c r="F99" s="438"/>
      <c r="G99" s="439"/>
      <c r="H99" s="439"/>
      <c r="I99" s="439"/>
      <c r="J99" s="439"/>
      <c r="K99" s="186"/>
      <c r="L99" s="131">
        <f>K99</f>
        <v>0</v>
      </c>
      <c r="N99" s="139"/>
      <c r="O99" s="140"/>
      <c r="P99" s="188">
        <f>L99-N99-O99</f>
        <v>0</v>
      </c>
      <c r="Q99" s="116"/>
    </row>
    <row r="100" spans="2:17" ht="15" x14ac:dyDescent="0.25">
      <c r="B100" s="356"/>
      <c r="C100" s="357"/>
      <c r="D100" s="357"/>
      <c r="E100" s="357"/>
      <c r="F100" s="438"/>
      <c r="G100" s="439"/>
      <c r="H100" s="439"/>
      <c r="I100" s="439"/>
      <c r="J100" s="439"/>
      <c r="K100" s="186"/>
      <c r="L100" s="131">
        <f t="shared" ref="L100:L101" si="36">K100</f>
        <v>0</v>
      </c>
      <c r="N100" s="139"/>
      <c r="O100" s="140"/>
      <c r="P100" s="188">
        <f t="shared" ref="P100:P101" si="37">L100-N100-O100</f>
        <v>0</v>
      </c>
      <c r="Q100" s="116"/>
    </row>
    <row r="101" spans="2:17" ht="15" x14ac:dyDescent="0.25">
      <c r="B101" s="356"/>
      <c r="C101" s="357"/>
      <c r="D101" s="357"/>
      <c r="E101" s="357"/>
      <c r="F101" s="438"/>
      <c r="G101" s="439"/>
      <c r="H101" s="439"/>
      <c r="I101" s="439"/>
      <c r="J101" s="439"/>
      <c r="K101" s="186"/>
      <c r="L101" s="131">
        <f t="shared" si="36"/>
        <v>0</v>
      </c>
      <c r="N101" s="139"/>
      <c r="O101" s="140"/>
      <c r="P101" s="188">
        <f t="shared" si="37"/>
        <v>0</v>
      </c>
      <c r="Q101" s="116"/>
    </row>
    <row r="102" spans="2:17" ht="15" x14ac:dyDescent="0.25">
      <c r="B102" s="356"/>
      <c r="C102" s="357"/>
      <c r="D102" s="357"/>
      <c r="E102" s="357"/>
      <c r="F102" s="438"/>
      <c r="G102" s="439"/>
      <c r="H102" s="439"/>
      <c r="I102" s="439"/>
      <c r="J102" s="439"/>
      <c r="K102" s="186"/>
      <c r="L102" s="131">
        <f>K102</f>
        <v>0</v>
      </c>
      <c r="N102" s="139"/>
      <c r="O102" s="140"/>
      <c r="P102" s="188">
        <f>L102-N102-O102</f>
        <v>0</v>
      </c>
      <c r="Q102" s="116"/>
    </row>
    <row r="103" spans="2:17" ht="15" x14ac:dyDescent="0.25">
      <c r="B103" s="356"/>
      <c r="C103" s="357"/>
      <c r="D103" s="357"/>
      <c r="E103" s="357"/>
      <c r="F103" s="438"/>
      <c r="G103" s="439"/>
      <c r="H103" s="439"/>
      <c r="I103" s="439"/>
      <c r="J103" s="439"/>
      <c r="K103" s="186"/>
      <c r="L103" s="131">
        <f t="shared" ref="L103:L104" si="38">K103</f>
        <v>0</v>
      </c>
      <c r="N103" s="139"/>
      <c r="O103" s="140"/>
      <c r="P103" s="188">
        <f t="shared" ref="P103:P104" si="39">L103-N103-O103</f>
        <v>0</v>
      </c>
      <c r="Q103" s="116"/>
    </row>
    <row r="104" spans="2:17" ht="15" x14ac:dyDescent="0.25">
      <c r="B104" s="356"/>
      <c r="C104" s="357"/>
      <c r="D104" s="357"/>
      <c r="E104" s="357"/>
      <c r="F104" s="438"/>
      <c r="G104" s="439"/>
      <c r="H104" s="439"/>
      <c r="I104" s="439"/>
      <c r="J104" s="439"/>
      <c r="K104" s="186"/>
      <c r="L104" s="131">
        <f t="shared" si="38"/>
        <v>0</v>
      </c>
      <c r="N104" s="139"/>
      <c r="O104" s="140"/>
      <c r="P104" s="188">
        <f t="shared" si="39"/>
        <v>0</v>
      </c>
      <c r="Q104" s="116"/>
    </row>
    <row r="105" spans="2:17" ht="15" x14ac:dyDescent="0.25">
      <c r="B105" s="356"/>
      <c r="C105" s="357"/>
      <c r="D105" s="357"/>
      <c r="E105" s="357"/>
      <c r="F105" s="438"/>
      <c r="G105" s="439"/>
      <c r="H105" s="439"/>
      <c r="I105" s="439"/>
      <c r="J105" s="439"/>
      <c r="K105" s="186"/>
      <c r="L105" s="131">
        <f t="shared" ref="L105:L106" si="40">K105</f>
        <v>0</v>
      </c>
      <c r="N105" s="139"/>
      <c r="O105" s="140"/>
      <c r="P105" s="188">
        <f t="shared" ref="P105:P106" si="41">L105-N105-O105</f>
        <v>0</v>
      </c>
      <c r="Q105" s="116"/>
    </row>
    <row r="106" spans="2:17" ht="15" x14ac:dyDescent="0.25">
      <c r="B106" s="356"/>
      <c r="C106" s="357"/>
      <c r="D106" s="357"/>
      <c r="E106" s="357"/>
      <c r="F106" s="438"/>
      <c r="G106" s="439"/>
      <c r="H106" s="439"/>
      <c r="I106" s="439"/>
      <c r="J106" s="439"/>
      <c r="K106" s="186"/>
      <c r="L106" s="131">
        <f t="shared" si="40"/>
        <v>0</v>
      </c>
      <c r="N106" s="139"/>
      <c r="O106" s="140"/>
      <c r="P106" s="188">
        <f t="shared" si="41"/>
        <v>0</v>
      </c>
      <c r="Q106" s="116"/>
    </row>
    <row r="107" spans="2:17" ht="15" x14ac:dyDescent="0.25">
      <c r="B107" s="356"/>
      <c r="C107" s="357"/>
      <c r="D107" s="357"/>
      <c r="E107" s="357"/>
      <c r="F107" s="438"/>
      <c r="G107" s="439"/>
      <c r="H107" s="439"/>
      <c r="I107" s="439"/>
      <c r="J107" s="439"/>
      <c r="K107" s="186"/>
      <c r="L107" s="131">
        <f>K107</f>
        <v>0</v>
      </c>
      <c r="N107" s="139"/>
      <c r="O107" s="140"/>
      <c r="P107" s="188">
        <f>L107-N107-O107</f>
        <v>0</v>
      </c>
      <c r="Q107" s="116"/>
    </row>
    <row r="108" spans="2:17" ht="15" x14ac:dyDescent="0.25">
      <c r="B108" s="356"/>
      <c r="C108" s="357"/>
      <c r="D108" s="357"/>
      <c r="E108" s="357"/>
      <c r="F108" s="438"/>
      <c r="G108" s="439"/>
      <c r="H108" s="439"/>
      <c r="I108" s="439"/>
      <c r="J108" s="439"/>
      <c r="K108" s="186"/>
      <c r="L108" s="131">
        <f t="shared" ref="L108" si="42">K108</f>
        <v>0</v>
      </c>
      <c r="N108" s="139"/>
      <c r="O108" s="140"/>
      <c r="P108" s="188">
        <f t="shared" ref="P108" si="43">L108-N108-O108</f>
        <v>0</v>
      </c>
      <c r="Q108" s="116"/>
    </row>
    <row r="109" spans="2:17" ht="15" x14ac:dyDescent="0.25">
      <c r="B109" s="356"/>
      <c r="C109" s="357"/>
      <c r="D109" s="357"/>
      <c r="E109" s="357"/>
      <c r="F109" s="438"/>
      <c r="G109" s="439"/>
      <c r="H109" s="439"/>
      <c r="I109" s="439"/>
      <c r="J109" s="439"/>
      <c r="K109" s="186"/>
      <c r="L109" s="131">
        <f>K109</f>
        <v>0</v>
      </c>
      <c r="N109" s="139"/>
      <c r="O109" s="140"/>
      <c r="P109" s="188">
        <f>L109-N109-O109</f>
        <v>0</v>
      </c>
      <c r="Q109" s="116"/>
    </row>
    <row r="110" spans="2:17" ht="15" x14ac:dyDescent="0.25">
      <c r="B110" s="356"/>
      <c r="C110" s="357"/>
      <c r="D110" s="357"/>
      <c r="E110" s="357"/>
      <c r="F110" s="438"/>
      <c r="G110" s="439"/>
      <c r="H110" s="439"/>
      <c r="I110" s="439"/>
      <c r="J110" s="439"/>
      <c r="K110" s="186"/>
      <c r="L110" s="131">
        <f t="shared" ref="L110:L111" si="44">K110</f>
        <v>0</v>
      </c>
      <c r="N110" s="139"/>
      <c r="O110" s="140"/>
      <c r="P110" s="188">
        <f t="shared" ref="P110:P111" si="45">L110-N110-O110</f>
        <v>0</v>
      </c>
      <c r="Q110" s="116"/>
    </row>
    <row r="111" spans="2:17" ht="15" x14ac:dyDescent="0.25">
      <c r="B111" s="356"/>
      <c r="C111" s="357"/>
      <c r="D111" s="357"/>
      <c r="E111" s="357"/>
      <c r="F111" s="438"/>
      <c r="G111" s="439"/>
      <c r="H111" s="439"/>
      <c r="I111" s="439"/>
      <c r="J111" s="439"/>
      <c r="K111" s="186"/>
      <c r="L111" s="131">
        <f t="shared" si="44"/>
        <v>0</v>
      </c>
      <c r="N111" s="139"/>
      <c r="O111" s="140"/>
      <c r="P111" s="188">
        <f t="shared" si="45"/>
        <v>0</v>
      </c>
      <c r="Q111" s="116"/>
    </row>
    <row r="112" spans="2:17" ht="15" x14ac:dyDescent="0.25">
      <c r="B112" s="356"/>
      <c r="C112" s="357"/>
      <c r="D112" s="357"/>
      <c r="E112" s="357"/>
      <c r="F112" s="438"/>
      <c r="G112" s="439"/>
      <c r="H112" s="439"/>
      <c r="I112" s="439"/>
      <c r="J112" s="439"/>
      <c r="K112" s="186"/>
      <c r="L112" s="131">
        <f>K112</f>
        <v>0</v>
      </c>
      <c r="N112" s="139"/>
      <c r="O112" s="140"/>
      <c r="P112" s="188">
        <f>L112-N112-O112</f>
        <v>0</v>
      </c>
      <c r="Q112" s="116"/>
    </row>
    <row r="113" spans="2:17" ht="15" x14ac:dyDescent="0.25">
      <c r="B113" s="356"/>
      <c r="C113" s="357"/>
      <c r="D113" s="357"/>
      <c r="E113" s="357"/>
      <c r="F113" s="438"/>
      <c r="G113" s="439"/>
      <c r="H113" s="439"/>
      <c r="I113" s="439"/>
      <c r="J113" s="439"/>
      <c r="K113" s="186"/>
      <c r="L113" s="131">
        <f t="shared" ref="L113:L114" si="46">K113</f>
        <v>0</v>
      </c>
      <c r="N113" s="139"/>
      <c r="O113" s="140"/>
      <c r="P113" s="188">
        <f t="shared" ref="P113:P114" si="47">L113-N113-O113</f>
        <v>0</v>
      </c>
      <c r="Q113" s="116"/>
    </row>
    <row r="114" spans="2:17" ht="15" x14ac:dyDescent="0.25">
      <c r="B114" s="356"/>
      <c r="C114" s="357"/>
      <c r="D114" s="357"/>
      <c r="E114" s="357"/>
      <c r="F114" s="438"/>
      <c r="G114" s="439"/>
      <c r="H114" s="439"/>
      <c r="I114" s="439"/>
      <c r="J114" s="439"/>
      <c r="K114" s="186"/>
      <c r="L114" s="131">
        <f t="shared" si="46"/>
        <v>0</v>
      </c>
      <c r="N114" s="139"/>
      <c r="O114" s="140"/>
      <c r="P114" s="188">
        <f t="shared" si="47"/>
        <v>0</v>
      </c>
      <c r="Q114" s="116"/>
    </row>
    <row r="115" spans="2:17" ht="15.75" thickBot="1" x14ac:dyDescent="0.3">
      <c r="B115" s="358" t="s">
        <v>82</v>
      </c>
      <c r="C115" s="359"/>
      <c r="D115" s="359"/>
      <c r="E115" s="359"/>
      <c r="F115" s="359"/>
      <c r="G115" s="359"/>
      <c r="H115" s="359"/>
      <c r="I115" s="359"/>
      <c r="J115" s="360"/>
      <c r="K115" s="250">
        <f>SUM(K95:K114)</f>
        <v>0</v>
      </c>
      <c r="L115" s="251">
        <f>SUM(L95:L114)</f>
        <v>0</v>
      </c>
      <c r="M115" s="70"/>
      <c r="N115" s="259">
        <f>SUM(N95:N114)</f>
        <v>0</v>
      </c>
      <c r="O115" s="260">
        <f>SUM(O95:O114)</f>
        <v>0</v>
      </c>
      <c r="P115" s="261">
        <f>SUM(P95:P114)</f>
        <v>0</v>
      </c>
      <c r="Q115" s="105"/>
    </row>
    <row r="116" spans="2:17" ht="20.25" customHeight="1" thickBot="1" x14ac:dyDescent="0.3">
      <c r="B116" s="377" t="s">
        <v>76</v>
      </c>
      <c r="C116" s="359"/>
      <c r="D116" s="359"/>
      <c r="E116" s="359"/>
      <c r="F116" s="359"/>
      <c r="G116" s="359"/>
      <c r="H116" s="359"/>
      <c r="I116" s="359"/>
      <c r="J116" s="360"/>
      <c r="K116" s="254">
        <f>K27+K49+K71+K93+K115</f>
        <v>0</v>
      </c>
      <c r="L116" s="254">
        <f>L27+L49+L71+L93+L115</f>
        <v>0</v>
      </c>
      <c r="M116" s="70"/>
      <c r="N116" s="249">
        <f>N27+N49+N71+N93+N115</f>
        <v>0</v>
      </c>
      <c r="O116" s="249">
        <f>O27+O49+O71+O93+O115</f>
        <v>0</v>
      </c>
      <c r="P116" s="249">
        <f>P27+P49+P71+P93+P115</f>
        <v>0</v>
      </c>
      <c r="Q116" s="74"/>
    </row>
    <row r="117" spans="2:17" ht="25.5" customHeight="1" x14ac:dyDescent="0.2"/>
  </sheetData>
  <sheetProtection algorithmName="SHA-512" hashValue="DYgeXLNudSBl1qvUpV5D71YfFzHVH9B+Tl0ZD88GzjgaFWiEiu9xSLH+172dcA+RatTQ8+tlR4RGO3c7i261UQ==" saltValue="6foI+/FPgHd4wodZuH8tpQ==" spinCount="100000" sheet="1" objects="1" scenarios="1"/>
  <mergeCells count="215">
    <mergeCell ref="F33:J33"/>
    <mergeCell ref="B34:E34"/>
    <mergeCell ref="F34:J34"/>
    <mergeCell ref="B35:E35"/>
    <mergeCell ref="F35:J35"/>
    <mergeCell ref="B36:E36"/>
    <mergeCell ref="F36:J36"/>
    <mergeCell ref="B46:E46"/>
    <mergeCell ref="F46:J46"/>
    <mergeCell ref="F40:J40"/>
    <mergeCell ref="B41:E41"/>
    <mergeCell ref="F41:J41"/>
    <mergeCell ref="B56:E56"/>
    <mergeCell ref="F56:J56"/>
    <mergeCell ref="F99:J99"/>
    <mergeCell ref="B100:E100"/>
    <mergeCell ref="F83:J83"/>
    <mergeCell ref="F37:J37"/>
    <mergeCell ref="B38:E38"/>
    <mergeCell ref="F38:J38"/>
    <mergeCell ref="B51:E51"/>
    <mergeCell ref="F51:J51"/>
    <mergeCell ref="B52:E52"/>
    <mergeCell ref="F52:J52"/>
    <mergeCell ref="F100:J100"/>
    <mergeCell ref="B77:E77"/>
    <mergeCell ref="F77:J77"/>
    <mergeCell ref="B96:E96"/>
    <mergeCell ref="F96:J96"/>
    <mergeCell ref="B97:E97"/>
    <mergeCell ref="F97:J97"/>
    <mergeCell ref="B98:E98"/>
    <mergeCell ref="F98:J98"/>
    <mergeCell ref="B81:E81"/>
    <mergeCell ref="F81:J81"/>
    <mergeCell ref="B82:E82"/>
    <mergeCell ref="F67:J67"/>
    <mergeCell ref="B78:E78"/>
    <mergeCell ref="F78:J78"/>
    <mergeCell ref="B79:E79"/>
    <mergeCell ref="F79:J79"/>
    <mergeCell ref="B109:E109"/>
    <mergeCell ref="F109:J109"/>
    <mergeCell ref="F45:J45"/>
    <mergeCell ref="B61:E61"/>
    <mergeCell ref="F61:J61"/>
    <mergeCell ref="B62:E62"/>
    <mergeCell ref="B47:E47"/>
    <mergeCell ref="F47:J47"/>
    <mergeCell ref="B48:E48"/>
    <mergeCell ref="F48:J48"/>
    <mergeCell ref="B49:J49"/>
    <mergeCell ref="F57:J57"/>
    <mergeCell ref="B58:E58"/>
    <mergeCell ref="F58:J58"/>
    <mergeCell ref="F53:J53"/>
    <mergeCell ref="B54:E54"/>
    <mergeCell ref="F54:J54"/>
    <mergeCell ref="B55:E55"/>
    <mergeCell ref="F55:J55"/>
    <mergeCell ref="B80:E80"/>
    <mergeCell ref="F80:J80"/>
    <mergeCell ref="F74:J74"/>
    <mergeCell ref="B75:E75"/>
    <mergeCell ref="F75:J75"/>
    <mergeCell ref="B76:E76"/>
    <mergeCell ref="F76:J76"/>
    <mergeCell ref="B113:E113"/>
    <mergeCell ref="F113:J113"/>
    <mergeCell ref="B101:E101"/>
    <mergeCell ref="F101:J101"/>
    <mergeCell ref="F82:J82"/>
    <mergeCell ref="B95:E95"/>
    <mergeCell ref="F95:J95"/>
    <mergeCell ref="B88:E88"/>
    <mergeCell ref="F88:J88"/>
    <mergeCell ref="B89:E89"/>
    <mergeCell ref="F89:J89"/>
    <mergeCell ref="B83:E83"/>
    <mergeCell ref="F86:J86"/>
    <mergeCell ref="B84:E84"/>
    <mergeCell ref="F87:J87"/>
    <mergeCell ref="B114:E114"/>
    <mergeCell ref="F114:J114"/>
    <mergeCell ref="B115:J115"/>
    <mergeCell ref="B116:J116"/>
    <mergeCell ref="B92:E92"/>
    <mergeCell ref="F92:J92"/>
    <mergeCell ref="B93:J93"/>
    <mergeCell ref="B94:L94"/>
    <mergeCell ref="B110:E110"/>
    <mergeCell ref="F110:J110"/>
    <mergeCell ref="B111:E111"/>
    <mergeCell ref="F111:J111"/>
    <mergeCell ref="B105:E105"/>
    <mergeCell ref="F105:J105"/>
    <mergeCell ref="B106:E106"/>
    <mergeCell ref="B102:E102"/>
    <mergeCell ref="F102:J102"/>
    <mergeCell ref="B103:E103"/>
    <mergeCell ref="F103:J103"/>
    <mergeCell ref="B104:E104"/>
    <mergeCell ref="F104:J104"/>
    <mergeCell ref="B99:E99"/>
    <mergeCell ref="B67:E67"/>
    <mergeCell ref="N94:Q94"/>
    <mergeCell ref="B112:E112"/>
    <mergeCell ref="F112:J112"/>
    <mergeCell ref="F106:J106"/>
    <mergeCell ref="B107:E107"/>
    <mergeCell ref="F107:J107"/>
    <mergeCell ref="B71:J71"/>
    <mergeCell ref="B72:L72"/>
    <mergeCell ref="N72:Q72"/>
    <mergeCell ref="B90:E90"/>
    <mergeCell ref="F90:J90"/>
    <mergeCell ref="B91:E91"/>
    <mergeCell ref="F91:J91"/>
    <mergeCell ref="F84:J84"/>
    <mergeCell ref="B85:E85"/>
    <mergeCell ref="F85:J85"/>
    <mergeCell ref="B108:E108"/>
    <mergeCell ref="F108:J108"/>
    <mergeCell ref="B73:E73"/>
    <mergeCell ref="F73:J73"/>
    <mergeCell ref="B86:E86"/>
    <mergeCell ref="B74:E74"/>
    <mergeCell ref="B87:E87"/>
    <mergeCell ref="F32:J32"/>
    <mergeCell ref="N50:Q50"/>
    <mergeCell ref="B68:E68"/>
    <mergeCell ref="F68:J68"/>
    <mergeCell ref="B69:E69"/>
    <mergeCell ref="F69:J69"/>
    <mergeCell ref="B70:E70"/>
    <mergeCell ref="F70:J70"/>
    <mergeCell ref="F62:J62"/>
    <mergeCell ref="B63:E63"/>
    <mergeCell ref="F63:J63"/>
    <mergeCell ref="B50:L50"/>
    <mergeCell ref="B53:E53"/>
    <mergeCell ref="B57:E57"/>
    <mergeCell ref="B64:E64"/>
    <mergeCell ref="F64:J64"/>
    <mergeCell ref="B59:E59"/>
    <mergeCell ref="F59:J59"/>
    <mergeCell ref="B60:E60"/>
    <mergeCell ref="F60:J60"/>
    <mergeCell ref="B65:E65"/>
    <mergeCell ref="F65:J65"/>
    <mergeCell ref="B66:E66"/>
    <mergeCell ref="F66:J66"/>
    <mergeCell ref="B30:E30"/>
    <mergeCell ref="B16:L16"/>
    <mergeCell ref="N16:Q16"/>
    <mergeCell ref="B24:E24"/>
    <mergeCell ref="F24:J24"/>
    <mergeCell ref="B25:E25"/>
    <mergeCell ref="F25:J25"/>
    <mergeCell ref="B45:E45"/>
    <mergeCell ref="B17:E17"/>
    <mergeCell ref="F17:J17"/>
    <mergeCell ref="B18:E18"/>
    <mergeCell ref="F18:J18"/>
    <mergeCell ref="B19:E19"/>
    <mergeCell ref="F19:J19"/>
    <mergeCell ref="B39:E39"/>
    <mergeCell ref="F39:J39"/>
    <mergeCell ref="B40:E40"/>
    <mergeCell ref="B26:E26"/>
    <mergeCell ref="F26:J26"/>
    <mergeCell ref="B27:J27"/>
    <mergeCell ref="F30:J30"/>
    <mergeCell ref="B31:E31"/>
    <mergeCell ref="F31:J31"/>
    <mergeCell ref="B32:E32"/>
    <mergeCell ref="B14:L14"/>
    <mergeCell ref="N14:P14"/>
    <mergeCell ref="B15:E15"/>
    <mergeCell ref="F15:J15"/>
    <mergeCell ref="B42:E42"/>
    <mergeCell ref="F42:J42"/>
    <mergeCell ref="B43:E43"/>
    <mergeCell ref="F43:J43"/>
    <mergeCell ref="B44:E44"/>
    <mergeCell ref="F44:J44"/>
    <mergeCell ref="B37:E37"/>
    <mergeCell ref="B29:E29"/>
    <mergeCell ref="B33:E33"/>
    <mergeCell ref="B20:E20"/>
    <mergeCell ref="F20:J20"/>
    <mergeCell ref="B22:E22"/>
    <mergeCell ref="F22:J22"/>
    <mergeCell ref="B23:E23"/>
    <mergeCell ref="F23:J23"/>
    <mergeCell ref="B21:E21"/>
    <mergeCell ref="F21:J21"/>
    <mergeCell ref="N28:Q28"/>
    <mergeCell ref="B28:L28"/>
    <mergeCell ref="F29:J29"/>
    <mergeCell ref="N2:P2"/>
    <mergeCell ref="N3:O3"/>
    <mergeCell ref="N4:O4"/>
    <mergeCell ref="N5:O5"/>
    <mergeCell ref="N6:O6"/>
    <mergeCell ref="N7:O7"/>
    <mergeCell ref="N8:O8"/>
    <mergeCell ref="B10:C10"/>
    <mergeCell ref="B12:L12"/>
    <mergeCell ref="B3:C3"/>
    <mergeCell ref="B4:C4"/>
    <mergeCell ref="B5:C5"/>
    <mergeCell ref="B6:C6"/>
    <mergeCell ref="B7:C7"/>
    <mergeCell ref="B8:C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sheetPr>
  <dimension ref="A1:AA101"/>
  <sheetViews>
    <sheetView zoomScaleNormal="100" workbookViewId="0">
      <selection activeCell="L29" sqref="L29"/>
    </sheetView>
  </sheetViews>
  <sheetFormatPr defaultColWidth="9.140625" defaultRowHeight="12.75" x14ac:dyDescent="0.2"/>
  <cols>
    <col min="1" max="1" width="1.5703125" style="32" customWidth="1"/>
    <col min="2" max="2" width="22.7109375" style="32" customWidth="1"/>
    <col min="3" max="3" width="32.5703125" style="32" customWidth="1"/>
    <col min="4" max="4" width="53.28515625" style="32" customWidth="1"/>
    <col min="5" max="6" width="16" style="32" customWidth="1"/>
    <col min="7" max="7" width="2.85546875" style="32" customWidth="1"/>
    <col min="8" max="10" width="22.7109375" style="32" hidden="1" customWidth="1"/>
    <col min="11" max="11" width="51.42578125" style="32" hidden="1" customWidth="1"/>
    <col min="12" max="16384" width="9.140625" style="32"/>
  </cols>
  <sheetData>
    <row r="1" spans="1:27" x14ac:dyDescent="0.2">
      <c r="B1" s="32" t="s">
        <v>122</v>
      </c>
      <c r="C1" s="33">
        <f>'Advance Planning Visits'!C1</f>
        <v>0</v>
      </c>
    </row>
    <row r="3" spans="1:27" s="66" customFormat="1" ht="12" customHeight="1" x14ac:dyDescent="0.25">
      <c r="A3" s="65"/>
      <c r="B3" s="398" t="s">
        <v>120</v>
      </c>
      <c r="C3" s="399"/>
      <c r="G3" s="65"/>
      <c r="H3" s="65"/>
      <c r="I3" s="65"/>
      <c r="J3" s="65"/>
      <c r="K3" s="65"/>
      <c r="L3" s="65"/>
      <c r="M3" s="67"/>
      <c r="N3" s="67"/>
      <c r="O3" s="67"/>
      <c r="P3" s="76"/>
      <c r="Q3" s="67"/>
      <c r="R3" s="67"/>
      <c r="S3" s="67"/>
      <c r="T3" s="67"/>
      <c r="U3" s="67"/>
      <c r="V3" s="67"/>
      <c r="W3" s="67"/>
      <c r="X3" s="67"/>
      <c r="Y3" s="67"/>
      <c r="Z3" s="67"/>
      <c r="AA3" s="67"/>
    </row>
    <row r="4" spans="1:27" s="66" customFormat="1" ht="12" customHeight="1" x14ac:dyDescent="0.25">
      <c r="A4" s="65"/>
      <c r="B4" s="68"/>
      <c r="C4" s="69"/>
      <c r="G4" s="65"/>
      <c r="H4" s="65"/>
      <c r="I4" s="65"/>
      <c r="J4" s="65"/>
      <c r="K4" s="65"/>
      <c r="L4" s="65"/>
      <c r="M4" s="67"/>
      <c r="N4" s="67"/>
      <c r="O4" s="67"/>
      <c r="P4" s="76"/>
      <c r="Q4" s="67"/>
      <c r="R4" s="67"/>
      <c r="S4" s="67"/>
      <c r="T4" s="67"/>
      <c r="U4" s="67"/>
      <c r="V4" s="67"/>
      <c r="W4" s="67"/>
      <c r="X4" s="67"/>
      <c r="Y4" s="67"/>
      <c r="Z4" s="67"/>
      <c r="AA4" s="67"/>
    </row>
    <row r="5" spans="1:27" s="70" customFormat="1" ht="25.5" customHeight="1" x14ac:dyDescent="0.25">
      <c r="B5" s="381" t="s">
        <v>10</v>
      </c>
      <c r="C5" s="382"/>
      <c r="D5" s="382"/>
      <c r="E5" s="382"/>
      <c r="F5" s="236"/>
    </row>
    <row r="7" spans="1:27" ht="19.5" customHeight="1" thickBot="1" x14ac:dyDescent="0.25">
      <c r="B7" s="454" t="s">
        <v>101</v>
      </c>
      <c r="C7" s="454"/>
      <c r="D7" s="454"/>
      <c r="E7" s="454"/>
      <c r="F7" s="369"/>
    </row>
    <row r="8" spans="1:27" ht="19.5" customHeight="1" thickBot="1" x14ac:dyDescent="0.25">
      <c r="B8" s="363" t="s">
        <v>161</v>
      </c>
      <c r="C8" s="363"/>
      <c r="D8" s="363"/>
      <c r="E8" s="363"/>
      <c r="F8" s="453"/>
      <c r="H8" s="365" t="s">
        <v>119</v>
      </c>
      <c r="I8" s="366"/>
      <c r="J8" s="367"/>
      <c r="K8" s="413" t="s">
        <v>131</v>
      </c>
    </row>
    <row r="9" spans="1:27" s="71" customFormat="1" ht="51" customHeight="1" thickBot="1" x14ac:dyDescent="0.3">
      <c r="B9" s="237" t="s">
        <v>33</v>
      </c>
      <c r="C9" s="237" t="s">
        <v>34</v>
      </c>
      <c r="D9" s="237" t="s">
        <v>102</v>
      </c>
      <c r="E9" s="237" t="s">
        <v>136</v>
      </c>
      <c r="F9" s="291" t="s">
        <v>165</v>
      </c>
      <c r="H9" s="77" t="s">
        <v>128</v>
      </c>
      <c r="I9" s="78" t="s">
        <v>129</v>
      </c>
      <c r="J9" s="79" t="s">
        <v>130</v>
      </c>
      <c r="K9" s="452"/>
    </row>
    <row r="10" spans="1:27" s="71" customFormat="1" ht="14.25" customHeight="1" thickBot="1" x14ac:dyDescent="0.3">
      <c r="B10" s="455" t="s">
        <v>103</v>
      </c>
      <c r="C10" s="456"/>
      <c r="D10" s="456"/>
      <c r="E10" s="264"/>
      <c r="F10" s="264">
        <f>SUM(F11:F19)</f>
        <v>0</v>
      </c>
      <c r="H10" s="162">
        <f>SUM(H11:H19)</f>
        <v>0</v>
      </c>
      <c r="I10" s="162">
        <f>SUM(I11:I19)</f>
        <v>0</v>
      </c>
      <c r="J10" s="162">
        <f>SUM(J11:J19)</f>
        <v>0</v>
      </c>
      <c r="K10" s="113"/>
    </row>
    <row r="11" spans="1:27" s="71" customFormat="1" ht="15" customHeight="1" x14ac:dyDescent="0.25">
      <c r="B11" s="92"/>
      <c r="C11" s="92"/>
      <c r="D11" s="92"/>
      <c r="E11" s="186"/>
      <c r="F11" s="131">
        <f t="shared" ref="F11:F19" si="0">E11*0.8</f>
        <v>0</v>
      </c>
      <c r="H11" s="203"/>
      <c r="I11" s="204"/>
      <c r="J11" s="205">
        <f t="shared" ref="J11:J19" si="1">((E11-H11)*0.8)-I11</f>
        <v>0</v>
      </c>
      <c r="K11" s="107"/>
    </row>
    <row r="12" spans="1:27" s="71" customFormat="1" ht="15" customHeight="1" x14ac:dyDescent="0.25">
      <c r="B12" s="92"/>
      <c r="C12" s="92"/>
      <c r="D12" s="92"/>
      <c r="E12" s="186"/>
      <c r="F12" s="131">
        <f t="shared" si="0"/>
        <v>0</v>
      </c>
      <c r="H12" s="206"/>
      <c r="I12" s="207"/>
      <c r="J12" s="205">
        <f t="shared" si="1"/>
        <v>0</v>
      </c>
      <c r="K12" s="108"/>
    </row>
    <row r="13" spans="1:27" ht="15" customHeight="1" x14ac:dyDescent="0.2">
      <c r="B13" s="92"/>
      <c r="C13" s="292"/>
      <c r="D13" s="293"/>
      <c r="E13" s="186"/>
      <c r="F13" s="131">
        <f t="shared" si="0"/>
        <v>0</v>
      </c>
      <c r="H13" s="246"/>
      <c r="I13" s="247"/>
      <c r="J13" s="205">
        <f t="shared" si="1"/>
        <v>0</v>
      </c>
      <c r="K13" s="109"/>
    </row>
    <row r="14" spans="1:27" s="71" customFormat="1" ht="15" customHeight="1" x14ac:dyDescent="0.25">
      <c r="B14" s="92"/>
      <c r="C14" s="92"/>
      <c r="D14" s="92"/>
      <c r="E14" s="186"/>
      <c r="F14" s="131">
        <f t="shared" si="0"/>
        <v>0</v>
      </c>
      <c r="H14" s="206"/>
      <c r="I14" s="207"/>
      <c r="J14" s="205">
        <f t="shared" si="1"/>
        <v>0</v>
      </c>
      <c r="K14" s="108"/>
    </row>
    <row r="15" spans="1:27" s="71" customFormat="1" ht="15" customHeight="1" x14ac:dyDescent="0.25">
      <c r="B15" s="92"/>
      <c r="C15" s="92"/>
      <c r="D15" s="92"/>
      <c r="E15" s="186"/>
      <c r="F15" s="131">
        <f t="shared" si="0"/>
        <v>0</v>
      </c>
      <c r="H15" s="209"/>
      <c r="I15" s="210"/>
      <c r="J15" s="205">
        <f t="shared" si="1"/>
        <v>0</v>
      </c>
      <c r="K15" s="110"/>
    </row>
    <row r="16" spans="1:27" s="71" customFormat="1" ht="15" customHeight="1" x14ac:dyDescent="0.25">
      <c r="B16" s="92"/>
      <c r="C16" s="92"/>
      <c r="D16" s="92"/>
      <c r="E16" s="186"/>
      <c r="F16" s="131">
        <f t="shared" si="0"/>
        <v>0</v>
      </c>
      <c r="H16" s="209"/>
      <c r="I16" s="210"/>
      <c r="J16" s="205">
        <f t="shared" si="1"/>
        <v>0</v>
      </c>
      <c r="K16" s="110"/>
    </row>
    <row r="17" spans="2:11" s="71" customFormat="1" ht="15" customHeight="1" x14ac:dyDescent="0.2">
      <c r="B17" s="92"/>
      <c r="C17" s="92"/>
      <c r="D17" s="92"/>
      <c r="E17" s="186"/>
      <c r="F17" s="131">
        <f t="shared" si="0"/>
        <v>0</v>
      </c>
      <c r="H17" s="246"/>
      <c r="I17" s="247"/>
      <c r="J17" s="205">
        <f t="shared" si="1"/>
        <v>0</v>
      </c>
      <c r="K17" s="109"/>
    </row>
    <row r="18" spans="2:11" s="71" customFormat="1" ht="15" customHeight="1" x14ac:dyDescent="0.25">
      <c r="B18" s="92"/>
      <c r="C18" s="92"/>
      <c r="D18" s="92"/>
      <c r="E18" s="186"/>
      <c r="F18" s="131">
        <f t="shared" si="0"/>
        <v>0</v>
      </c>
      <c r="H18" s="206"/>
      <c r="I18" s="207"/>
      <c r="J18" s="205">
        <f t="shared" si="1"/>
        <v>0</v>
      </c>
      <c r="K18" s="108"/>
    </row>
    <row r="19" spans="2:11" ht="15" customHeight="1" thickBot="1" x14ac:dyDescent="0.25">
      <c r="B19" s="92"/>
      <c r="C19" s="292"/>
      <c r="D19" s="293"/>
      <c r="E19" s="186"/>
      <c r="F19" s="131">
        <f t="shared" si="0"/>
        <v>0</v>
      </c>
      <c r="H19" s="209"/>
      <c r="I19" s="210"/>
      <c r="J19" s="205">
        <f t="shared" si="1"/>
        <v>0</v>
      </c>
      <c r="K19" s="111"/>
    </row>
    <row r="20" spans="2:11" s="71" customFormat="1" ht="14.25" customHeight="1" thickBot="1" x14ac:dyDescent="0.3">
      <c r="B20" s="455" t="s">
        <v>104</v>
      </c>
      <c r="C20" s="456"/>
      <c r="D20" s="456"/>
      <c r="E20" s="264">
        <f>SUM(E21:E29)</f>
        <v>0</v>
      </c>
      <c r="F20" s="264">
        <f>SUM(F21:F29)</f>
        <v>0</v>
      </c>
      <c r="H20" s="162">
        <f>SUM(H21:H29)</f>
        <v>0</v>
      </c>
      <c r="I20" s="162">
        <f>SUM(I21:I29)</f>
        <v>0</v>
      </c>
      <c r="J20" s="162">
        <f>SUM(J21:J29)</f>
        <v>0</v>
      </c>
      <c r="K20" s="114"/>
    </row>
    <row r="21" spans="2:11" s="71" customFormat="1" ht="15" customHeight="1" x14ac:dyDescent="0.25">
      <c r="B21" s="92"/>
      <c r="C21" s="92"/>
      <c r="D21" s="92"/>
      <c r="E21" s="186"/>
      <c r="F21" s="131">
        <f>E21*0.8</f>
        <v>0</v>
      </c>
      <c r="H21" s="203"/>
      <c r="I21" s="204"/>
      <c r="J21" s="205">
        <f>((E21-H21)*0.8)-I21</f>
        <v>0</v>
      </c>
      <c r="K21" s="107"/>
    </row>
    <row r="22" spans="2:11" s="71" customFormat="1" ht="15" customHeight="1" x14ac:dyDescent="0.25">
      <c r="B22" s="92"/>
      <c r="C22" s="92"/>
      <c r="D22" s="92"/>
      <c r="E22" s="186"/>
      <c r="F22" s="131">
        <f t="shared" ref="F22:F29" si="2">E22*0.8</f>
        <v>0</v>
      </c>
      <c r="H22" s="206"/>
      <c r="I22" s="207"/>
      <c r="J22" s="205">
        <f t="shared" ref="J22:J29" si="3">((E22-H22)*0.8)-I22</f>
        <v>0</v>
      </c>
      <c r="K22" s="108"/>
    </row>
    <row r="23" spans="2:11" ht="15" customHeight="1" x14ac:dyDescent="0.2">
      <c r="B23" s="92"/>
      <c r="C23" s="292"/>
      <c r="D23" s="293"/>
      <c r="E23" s="186"/>
      <c r="F23" s="131">
        <f t="shared" si="2"/>
        <v>0</v>
      </c>
      <c r="H23" s="246"/>
      <c r="I23" s="247"/>
      <c r="J23" s="205">
        <f t="shared" si="3"/>
        <v>0</v>
      </c>
      <c r="K23" s="109"/>
    </row>
    <row r="24" spans="2:11" s="71" customFormat="1" ht="15" customHeight="1" x14ac:dyDescent="0.25">
      <c r="B24" s="92"/>
      <c r="C24" s="92"/>
      <c r="D24" s="92"/>
      <c r="E24" s="186"/>
      <c r="F24" s="131">
        <f t="shared" si="2"/>
        <v>0</v>
      </c>
      <c r="H24" s="206"/>
      <c r="I24" s="207"/>
      <c r="J24" s="205">
        <f t="shared" si="3"/>
        <v>0</v>
      </c>
      <c r="K24" s="108"/>
    </row>
    <row r="25" spans="2:11" s="71" customFormat="1" ht="15" customHeight="1" x14ac:dyDescent="0.25">
      <c r="B25" s="92"/>
      <c r="C25" s="92"/>
      <c r="D25" s="92"/>
      <c r="E25" s="186"/>
      <c r="F25" s="131">
        <f t="shared" si="2"/>
        <v>0</v>
      </c>
      <c r="H25" s="209"/>
      <c r="I25" s="210"/>
      <c r="J25" s="205">
        <f t="shared" si="3"/>
        <v>0</v>
      </c>
      <c r="K25" s="110"/>
    </row>
    <row r="26" spans="2:11" s="71" customFormat="1" ht="15" customHeight="1" x14ac:dyDescent="0.25">
      <c r="B26" s="92"/>
      <c r="C26" s="92"/>
      <c r="D26" s="92"/>
      <c r="E26" s="186"/>
      <c r="F26" s="131">
        <f t="shared" si="2"/>
        <v>0</v>
      </c>
      <c r="H26" s="209"/>
      <c r="I26" s="210"/>
      <c r="J26" s="205">
        <f t="shared" si="3"/>
        <v>0</v>
      </c>
      <c r="K26" s="110"/>
    </row>
    <row r="27" spans="2:11" s="71" customFormat="1" ht="15" customHeight="1" x14ac:dyDescent="0.2">
      <c r="B27" s="92"/>
      <c r="C27" s="92"/>
      <c r="D27" s="92"/>
      <c r="E27" s="186"/>
      <c r="F27" s="131">
        <f t="shared" si="2"/>
        <v>0</v>
      </c>
      <c r="H27" s="246"/>
      <c r="I27" s="247"/>
      <c r="J27" s="205">
        <f t="shared" si="3"/>
        <v>0</v>
      </c>
      <c r="K27" s="109"/>
    </row>
    <row r="28" spans="2:11" s="71" customFormat="1" ht="15" customHeight="1" x14ac:dyDescent="0.25">
      <c r="B28" s="92"/>
      <c r="C28" s="92"/>
      <c r="D28" s="92"/>
      <c r="E28" s="186"/>
      <c r="F28" s="131">
        <f t="shared" si="2"/>
        <v>0</v>
      </c>
      <c r="H28" s="206"/>
      <c r="I28" s="207"/>
      <c r="J28" s="205">
        <f t="shared" si="3"/>
        <v>0</v>
      </c>
      <c r="K28" s="108"/>
    </row>
    <row r="29" spans="2:11" ht="15" customHeight="1" thickBot="1" x14ac:dyDescent="0.25">
      <c r="B29" s="92"/>
      <c r="C29" s="292"/>
      <c r="D29" s="293"/>
      <c r="E29" s="186"/>
      <c r="F29" s="131">
        <f t="shared" si="2"/>
        <v>0</v>
      </c>
      <c r="H29" s="209"/>
      <c r="I29" s="210"/>
      <c r="J29" s="205">
        <f t="shared" si="3"/>
        <v>0</v>
      </c>
      <c r="K29" s="111"/>
    </row>
    <row r="30" spans="2:11" s="71" customFormat="1" ht="14.25" customHeight="1" thickBot="1" x14ac:dyDescent="0.3">
      <c r="B30" s="455" t="s">
        <v>105</v>
      </c>
      <c r="C30" s="456"/>
      <c r="D30" s="456"/>
      <c r="E30" s="264">
        <f>SUM(E31:E39)</f>
        <v>0</v>
      </c>
      <c r="F30" s="264">
        <f>SUM(F31:F39)</f>
        <v>0</v>
      </c>
      <c r="H30" s="162">
        <f>SUM(H31:H39)</f>
        <v>0</v>
      </c>
      <c r="I30" s="162">
        <f>SUM(I31:I39)</f>
        <v>0</v>
      </c>
      <c r="J30" s="162">
        <f>SUM(J31:J39)</f>
        <v>0</v>
      </c>
      <c r="K30" s="114"/>
    </row>
    <row r="31" spans="2:11" s="71" customFormat="1" ht="15" customHeight="1" x14ac:dyDescent="0.25">
      <c r="B31" s="92"/>
      <c r="C31" s="92"/>
      <c r="D31" s="92"/>
      <c r="E31" s="186"/>
      <c r="F31" s="131">
        <f>E31*0.8</f>
        <v>0</v>
      </c>
      <c r="H31" s="203"/>
      <c r="I31" s="204"/>
      <c r="J31" s="205">
        <f>((E31-H31)*0.8)-I31</f>
        <v>0</v>
      </c>
      <c r="K31" s="107"/>
    </row>
    <row r="32" spans="2:11" s="71" customFormat="1" ht="15" customHeight="1" x14ac:dyDescent="0.25">
      <c r="B32" s="92"/>
      <c r="C32" s="92"/>
      <c r="D32" s="92"/>
      <c r="E32" s="186"/>
      <c r="F32" s="131">
        <f t="shared" ref="F32:F39" si="4">E32*0.8</f>
        <v>0</v>
      </c>
      <c r="H32" s="206"/>
      <c r="I32" s="207"/>
      <c r="J32" s="205">
        <f t="shared" ref="J32:J39" si="5">((E32-H32)*0.8)-I32</f>
        <v>0</v>
      </c>
      <c r="K32" s="108"/>
    </row>
    <row r="33" spans="2:11" ht="15" customHeight="1" x14ac:dyDescent="0.2">
      <c r="B33" s="92"/>
      <c r="C33" s="292"/>
      <c r="D33" s="293"/>
      <c r="E33" s="186"/>
      <c r="F33" s="131">
        <f t="shared" si="4"/>
        <v>0</v>
      </c>
      <c r="H33" s="246"/>
      <c r="I33" s="247"/>
      <c r="J33" s="205">
        <f t="shared" si="5"/>
        <v>0</v>
      </c>
      <c r="K33" s="109"/>
    </row>
    <row r="34" spans="2:11" s="71" customFormat="1" ht="15" customHeight="1" x14ac:dyDescent="0.25">
      <c r="B34" s="92"/>
      <c r="C34" s="92"/>
      <c r="D34" s="92"/>
      <c r="E34" s="186"/>
      <c r="F34" s="131">
        <f t="shared" si="4"/>
        <v>0</v>
      </c>
      <c r="H34" s="206"/>
      <c r="I34" s="207"/>
      <c r="J34" s="205">
        <f t="shared" si="5"/>
        <v>0</v>
      </c>
      <c r="K34" s="108"/>
    </row>
    <row r="35" spans="2:11" s="71" customFormat="1" ht="15" customHeight="1" x14ac:dyDescent="0.25">
      <c r="B35" s="92"/>
      <c r="C35" s="92"/>
      <c r="D35" s="92"/>
      <c r="E35" s="186"/>
      <c r="F35" s="131">
        <f t="shared" si="4"/>
        <v>0</v>
      </c>
      <c r="H35" s="209"/>
      <c r="I35" s="210"/>
      <c r="J35" s="205">
        <f t="shared" si="5"/>
        <v>0</v>
      </c>
      <c r="K35" s="110"/>
    </row>
    <row r="36" spans="2:11" s="71" customFormat="1" ht="15" customHeight="1" x14ac:dyDescent="0.25">
      <c r="B36" s="92"/>
      <c r="C36" s="92"/>
      <c r="D36" s="92"/>
      <c r="E36" s="186"/>
      <c r="F36" s="131">
        <f t="shared" si="4"/>
        <v>0</v>
      </c>
      <c r="H36" s="209"/>
      <c r="I36" s="210"/>
      <c r="J36" s="205">
        <f t="shared" si="5"/>
        <v>0</v>
      </c>
      <c r="K36" s="110"/>
    </row>
    <row r="37" spans="2:11" s="71" customFormat="1" ht="15" customHeight="1" x14ac:dyDescent="0.2">
      <c r="B37" s="92"/>
      <c r="C37" s="92"/>
      <c r="D37" s="92"/>
      <c r="E37" s="186"/>
      <c r="F37" s="131">
        <f t="shared" si="4"/>
        <v>0</v>
      </c>
      <c r="H37" s="246"/>
      <c r="I37" s="247"/>
      <c r="J37" s="205">
        <f t="shared" si="5"/>
        <v>0</v>
      </c>
      <c r="K37" s="109"/>
    </row>
    <row r="38" spans="2:11" s="71" customFormat="1" ht="15" customHeight="1" x14ac:dyDescent="0.25">
      <c r="B38" s="92"/>
      <c r="C38" s="92"/>
      <c r="D38" s="92"/>
      <c r="E38" s="186"/>
      <c r="F38" s="131">
        <f t="shared" si="4"/>
        <v>0</v>
      </c>
      <c r="H38" s="206"/>
      <c r="I38" s="207"/>
      <c r="J38" s="205">
        <f t="shared" si="5"/>
        <v>0</v>
      </c>
      <c r="K38" s="108"/>
    </row>
    <row r="39" spans="2:11" ht="15" customHeight="1" thickBot="1" x14ac:dyDescent="0.25">
      <c r="B39" s="92"/>
      <c r="C39" s="292"/>
      <c r="D39" s="293"/>
      <c r="E39" s="186"/>
      <c r="F39" s="131">
        <f t="shared" si="4"/>
        <v>0</v>
      </c>
      <c r="H39" s="209"/>
      <c r="I39" s="210"/>
      <c r="J39" s="205">
        <f t="shared" si="5"/>
        <v>0</v>
      </c>
      <c r="K39" s="111"/>
    </row>
    <row r="40" spans="2:11" s="71" customFormat="1" ht="14.25" customHeight="1" thickBot="1" x14ac:dyDescent="0.3">
      <c r="B40" s="455" t="s">
        <v>106</v>
      </c>
      <c r="C40" s="456"/>
      <c r="D40" s="456"/>
      <c r="E40" s="264">
        <f>SUM(E41:E49)</f>
        <v>0</v>
      </c>
      <c r="F40" s="264">
        <f>SUM(F41:F49)</f>
        <v>0</v>
      </c>
      <c r="H40" s="162">
        <f>SUM(H41:H49)</f>
        <v>0</v>
      </c>
      <c r="I40" s="162">
        <f>SUM(I41:I49)</f>
        <v>0</v>
      </c>
      <c r="J40" s="162">
        <f>SUM(J41:J49)</f>
        <v>0</v>
      </c>
      <c r="K40" s="114"/>
    </row>
    <row r="41" spans="2:11" s="71" customFormat="1" ht="15" customHeight="1" x14ac:dyDescent="0.25">
      <c r="B41" s="92"/>
      <c r="C41" s="92"/>
      <c r="D41" s="92"/>
      <c r="E41" s="186"/>
      <c r="F41" s="131">
        <f>E41*0.8</f>
        <v>0</v>
      </c>
      <c r="H41" s="203"/>
      <c r="I41" s="204"/>
      <c r="J41" s="205">
        <f>((E41-H41)*0.8)-I41</f>
        <v>0</v>
      </c>
      <c r="K41" s="107"/>
    </row>
    <row r="42" spans="2:11" s="71" customFormat="1" ht="15" customHeight="1" x14ac:dyDescent="0.25">
      <c r="B42" s="92"/>
      <c r="C42" s="92"/>
      <c r="D42" s="92"/>
      <c r="E42" s="186"/>
      <c r="F42" s="131">
        <f t="shared" ref="F42:F49" si="6">E42*0.8</f>
        <v>0</v>
      </c>
      <c r="H42" s="206"/>
      <c r="I42" s="207"/>
      <c r="J42" s="205">
        <f t="shared" ref="J42:J49" si="7">((E42-H42)*0.8)-I42</f>
        <v>0</v>
      </c>
      <c r="K42" s="108"/>
    </row>
    <row r="43" spans="2:11" ht="15" customHeight="1" x14ac:dyDescent="0.2">
      <c r="B43" s="92"/>
      <c r="C43" s="292"/>
      <c r="D43" s="293"/>
      <c r="E43" s="186"/>
      <c r="F43" s="131">
        <f t="shared" si="6"/>
        <v>0</v>
      </c>
      <c r="H43" s="246"/>
      <c r="I43" s="247"/>
      <c r="J43" s="205">
        <f t="shared" si="7"/>
        <v>0</v>
      </c>
      <c r="K43" s="109"/>
    </row>
    <row r="44" spans="2:11" s="71" customFormat="1" ht="15" customHeight="1" x14ac:dyDescent="0.25">
      <c r="B44" s="92"/>
      <c r="C44" s="92"/>
      <c r="D44" s="92"/>
      <c r="E44" s="186"/>
      <c r="F44" s="131">
        <f t="shared" si="6"/>
        <v>0</v>
      </c>
      <c r="H44" s="206"/>
      <c r="I44" s="207"/>
      <c r="J44" s="205">
        <f t="shared" si="7"/>
        <v>0</v>
      </c>
      <c r="K44" s="108"/>
    </row>
    <row r="45" spans="2:11" s="71" customFormat="1" ht="15" customHeight="1" x14ac:dyDescent="0.25">
      <c r="B45" s="92"/>
      <c r="C45" s="92"/>
      <c r="D45" s="92"/>
      <c r="E45" s="186"/>
      <c r="F45" s="131">
        <f t="shared" si="6"/>
        <v>0</v>
      </c>
      <c r="H45" s="209"/>
      <c r="I45" s="210"/>
      <c r="J45" s="205">
        <f t="shared" si="7"/>
        <v>0</v>
      </c>
      <c r="K45" s="110"/>
    </row>
    <row r="46" spans="2:11" s="71" customFormat="1" ht="15" customHeight="1" x14ac:dyDescent="0.25">
      <c r="B46" s="92"/>
      <c r="C46" s="92"/>
      <c r="D46" s="92"/>
      <c r="E46" s="186"/>
      <c r="F46" s="131">
        <f t="shared" si="6"/>
        <v>0</v>
      </c>
      <c r="H46" s="209"/>
      <c r="I46" s="210"/>
      <c r="J46" s="205">
        <f t="shared" si="7"/>
        <v>0</v>
      </c>
      <c r="K46" s="110"/>
    </row>
    <row r="47" spans="2:11" s="71" customFormat="1" ht="15" customHeight="1" x14ac:dyDescent="0.2">
      <c r="B47" s="92"/>
      <c r="C47" s="92"/>
      <c r="D47" s="92"/>
      <c r="E47" s="186"/>
      <c r="F47" s="131">
        <f t="shared" si="6"/>
        <v>0</v>
      </c>
      <c r="H47" s="246"/>
      <c r="I47" s="247"/>
      <c r="J47" s="205">
        <f t="shared" si="7"/>
        <v>0</v>
      </c>
      <c r="K47" s="109"/>
    </row>
    <row r="48" spans="2:11" s="71" customFormat="1" ht="15" customHeight="1" x14ac:dyDescent="0.25">
      <c r="B48" s="92"/>
      <c r="C48" s="92"/>
      <c r="D48" s="92"/>
      <c r="E48" s="186"/>
      <c r="F48" s="131">
        <f t="shared" si="6"/>
        <v>0</v>
      </c>
      <c r="H48" s="206"/>
      <c r="I48" s="207"/>
      <c r="J48" s="205">
        <f t="shared" si="7"/>
        <v>0</v>
      </c>
      <c r="K48" s="108"/>
    </row>
    <row r="49" spans="2:11" ht="15" customHeight="1" thickBot="1" x14ac:dyDescent="0.25">
      <c r="B49" s="92"/>
      <c r="C49" s="292"/>
      <c r="D49" s="293"/>
      <c r="E49" s="186"/>
      <c r="F49" s="131">
        <f t="shared" si="6"/>
        <v>0</v>
      </c>
      <c r="H49" s="209"/>
      <c r="I49" s="210"/>
      <c r="J49" s="205">
        <f t="shared" si="7"/>
        <v>0</v>
      </c>
      <c r="K49" s="111"/>
    </row>
    <row r="50" spans="2:11" s="71" customFormat="1" ht="14.25" customHeight="1" thickBot="1" x14ac:dyDescent="0.3">
      <c r="B50" s="455" t="s">
        <v>107</v>
      </c>
      <c r="C50" s="456"/>
      <c r="D50" s="456"/>
      <c r="E50" s="264">
        <f>SUM(E51:E59)</f>
        <v>0</v>
      </c>
      <c r="F50" s="264">
        <f>SUM(F51:F59)</f>
        <v>0</v>
      </c>
      <c r="H50" s="162">
        <f>SUM(H51:H59)</f>
        <v>0</v>
      </c>
      <c r="I50" s="162">
        <f>SUM(I51:I59)</f>
        <v>0</v>
      </c>
      <c r="J50" s="162">
        <f>SUM(J51:J59)</f>
        <v>0</v>
      </c>
      <c r="K50" s="114"/>
    </row>
    <row r="51" spans="2:11" s="71" customFormat="1" ht="15" customHeight="1" x14ac:dyDescent="0.25">
      <c r="B51" s="92"/>
      <c r="C51" s="92"/>
      <c r="D51" s="92"/>
      <c r="E51" s="186"/>
      <c r="F51" s="131">
        <f>E51*0.8</f>
        <v>0</v>
      </c>
      <c r="H51" s="203"/>
      <c r="I51" s="204"/>
      <c r="J51" s="205">
        <f>((E51-H51)*0.8)-I51</f>
        <v>0</v>
      </c>
      <c r="K51" s="107"/>
    </row>
    <row r="52" spans="2:11" s="71" customFormat="1" ht="15" customHeight="1" x14ac:dyDescent="0.25">
      <c r="B52" s="92"/>
      <c r="C52" s="92"/>
      <c r="D52" s="92"/>
      <c r="E52" s="186"/>
      <c r="F52" s="131">
        <f t="shared" ref="F52:F59" si="8">E52*0.8</f>
        <v>0</v>
      </c>
      <c r="H52" s="206"/>
      <c r="I52" s="207"/>
      <c r="J52" s="205">
        <f t="shared" ref="J52:J59" si="9">((E52-H52)*0.8)-I52</f>
        <v>0</v>
      </c>
      <c r="K52" s="108"/>
    </row>
    <row r="53" spans="2:11" ht="15" customHeight="1" x14ac:dyDescent="0.2">
      <c r="B53" s="92"/>
      <c r="C53" s="292"/>
      <c r="D53" s="293"/>
      <c r="E53" s="186"/>
      <c r="F53" s="131">
        <f t="shared" si="8"/>
        <v>0</v>
      </c>
      <c r="H53" s="246"/>
      <c r="I53" s="247"/>
      <c r="J53" s="205">
        <f t="shared" si="9"/>
        <v>0</v>
      </c>
      <c r="K53" s="109"/>
    </row>
    <row r="54" spans="2:11" s="71" customFormat="1" ht="15" customHeight="1" x14ac:dyDescent="0.25">
      <c r="B54" s="92"/>
      <c r="C54" s="92"/>
      <c r="D54" s="92"/>
      <c r="E54" s="186"/>
      <c r="F54" s="131">
        <f t="shared" si="8"/>
        <v>0</v>
      </c>
      <c r="H54" s="206"/>
      <c r="I54" s="207"/>
      <c r="J54" s="205">
        <f t="shared" si="9"/>
        <v>0</v>
      </c>
      <c r="K54" s="108"/>
    </row>
    <row r="55" spans="2:11" s="71" customFormat="1" ht="15" customHeight="1" x14ac:dyDescent="0.25">
      <c r="B55" s="92"/>
      <c r="C55" s="92"/>
      <c r="D55" s="92"/>
      <c r="E55" s="186"/>
      <c r="F55" s="131">
        <f t="shared" si="8"/>
        <v>0</v>
      </c>
      <c r="H55" s="209"/>
      <c r="I55" s="210"/>
      <c r="J55" s="205">
        <f t="shared" si="9"/>
        <v>0</v>
      </c>
      <c r="K55" s="110"/>
    </row>
    <row r="56" spans="2:11" s="71" customFormat="1" ht="15" customHeight="1" x14ac:dyDescent="0.25">
      <c r="B56" s="92"/>
      <c r="C56" s="92"/>
      <c r="D56" s="92"/>
      <c r="E56" s="186"/>
      <c r="F56" s="131">
        <f t="shared" si="8"/>
        <v>0</v>
      </c>
      <c r="H56" s="209"/>
      <c r="I56" s="210"/>
      <c r="J56" s="205">
        <f t="shared" si="9"/>
        <v>0</v>
      </c>
      <c r="K56" s="110"/>
    </row>
    <row r="57" spans="2:11" s="71" customFormat="1" ht="15" customHeight="1" x14ac:dyDescent="0.2">
      <c r="B57" s="92"/>
      <c r="C57" s="92"/>
      <c r="D57" s="92"/>
      <c r="E57" s="186"/>
      <c r="F57" s="131">
        <f t="shared" si="8"/>
        <v>0</v>
      </c>
      <c r="H57" s="246"/>
      <c r="I57" s="247"/>
      <c r="J57" s="205">
        <f t="shared" si="9"/>
        <v>0</v>
      </c>
      <c r="K57" s="109"/>
    </row>
    <row r="58" spans="2:11" s="71" customFormat="1" ht="15" customHeight="1" x14ac:dyDescent="0.25">
      <c r="B58" s="92"/>
      <c r="C58" s="92"/>
      <c r="D58" s="92"/>
      <c r="E58" s="186"/>
      <c r="F58" s="131">
        <f t="shared" si="8"/>
        <v>0</v>
      </c>
      <c r="H58" s="206"/>
      <c r="I58" s="207"/>
      <c r="J58" s="205">
        <f t="shared" si="9"/>
        <v>0</v>
      </c>
      <c r="K58" s="108"/>
    </row>
    <row r="59" spans="2:11" ht="15" customHeight="1" thickBot="1" x14ac:dyDescent="0.25">
      <c r="B59" s="92"/>
      <c r="C59" s="292"/>
      <c r="D59" s="293"/>
      <c r="E59" s="186"/>
      <c r="F59" s="131">
        <f t="shared" si="8"/>
        <v>0</v>
      </c>
      <c r="H59" s="209"/>
      <c r="I59" s="210"/>
      <c r="J59" s="205">
        <f t="shared" si="9"/>
        <v>0</v>
      </c>
      <c r="K59" s="111"/>
    </row>
    <row r="60" spans="2:11" s="71" customFormat="1" ht="14.25" customHeight="1" thickBot="1" x14ac:dyDescent="0.3">
      <c r="B60" s="455" t="s">
        <v>108</v>
      </c>
      <c r="C60" s="456"/>
      <c r="D60" s="456"/>
      <c r="E60" s="264">
        <f>SUM(E61:E69)</f>
        <v>0</v>
      </c>
      <c r="F60" s="264">
        <f>SUM(F61:F69)</f>
        <v>0</v>
      </c>
      <c r="H60" s="162">
        <f>SUM(H61:H69)</f>
        <v>0</v>
      </c>
      <c r="I60" s="162">
        <f>SUM(I61:I69)</f>
        <v>0</v>
      </c>
      <c r="J60" s="162">
        <f>SUM(J61:J69)</f>
        <v>0</v>
      </c>
      <c r="K60" s="114"/>
    </row>
    <row r="61" spans="2:11" s="71" customFormat="1" ht="15" customHeight="1" x14ac:dyDescent="0.25">
      <c r="B61" s="92"/>
      <c r="C61" s="92"/>
      <c r="D61" s="92"/>
      <c r="E61" s="186"/>
      <c r="F61" s="131">
        <f>E61*0.8</f>
        <v>0</v>
      </c>
      <c r="H61" s="203"/>
      <c r="I61" s="204"/>
      <c r="J61" s="205">
        <f>((E61-H61)*0.8)-I61</f>
        <v>0</v>
      </c>
      <c r="K61" s="107"/>
    </row>
    <row r="62" spans="2:11" s="71" customFormat="1" ht="15" customHeight="1" x14ac:dyDescent="0.25">
      <c r="B62" s="92"/>
      <c r="C62" s="92"/>
      <c r="D62" s="92"/>
      <c r="E62" s="186"/>
      <c r="F62" s="131">
        <f t="shared" ref="F62:F69" si="10">E62*0.8</f>
        <v>0</v>
      </c>
      <c r="H62" s="206"/>
      <c r="I62" s="207"/>
      <c r="J62" s="205">
        <f t="shared" ref="J62:J69" si="11">((E62-H62)*0.8)-I62</f>
        <v>0</v>
      </c>
      <c r="K62" s="108"/>
    </row>
    <row r="63" spans="2:11" ht="15" customHeight="1" x14ac:dyDescent="0.2">
      <c r="B63" s="92"/>
      <c r="C63" s="292"/>
      <c r="D63" s="293"/>
      <c r="E63" s="186"/>
      <c r="F63" s="131">
        <f t="shared" si="10"/>
        <v>0</v>
      </c>
      <c r="H63" s="246"/>
      <c r="I63" s="247"/>
      <c r="J63" s="205">
        <f t="shared" si="11"/>
        <v>0</v>
      </c>
      <c r="K63" s="109"/>
    </row>
    <row r="64" spans="2:11" s="71" customFormat="1" ht="15" customHeight="1" x14ac:dyDescent="0.25">
      <c r="B64" s="92"/>
      <c r="C64" s="92"/>
      <c r="D64" s="92"/>
      <c r="E64" s="186"/>
      <c r="F64" s="131">
        <f t="shared" si="10"/>
        <v>0</v>
      </c>
      <c r="H64" s="206"/>
      <c r="I64" s="207"/>
      <c r="J64" s="205">
        <f t="shared" si="11"/>
        <v>0</v>
      </c>
      <c r="K64" s="108"/>
    </row>
    <row r="65" spans="2:11" s="71" customFormat="1" ht="15" customHeight="1" x14ac:dyDescent="0.25">
      <c r="B65" s="92"/>
      <c r="C65" s="92"/>
      <c r="D65" s="92"/>
      <c r="E65" s="186"/>
      <c r="F65" s="131">
        <f t="shared" si="10"/>
        <v>0</v>
      </c>
      <c r="H65" s="209"/>
      <c r="I65" s="210"/>
      <c r="J65" s="205">
        <f t="shared" si="11"/>
        <v>0</v>
      </c>
      <c r="K65" s="110"/>
    </row>
    <row r="66" spans="2:11" s="71" customFormat="1" ht="15" customHeight="1" x14ac:dyDescent="0.25">
      <c r="B66" s="92"/>
      <c r="C66" s="92"/>
      <c r="D66" s="92"/>
      <c r="E66" s="186"/>
      <c r="F66" s="131">
        <f t="shared" si="10"/>
        <v>0</v>
      </c>
      <c r="H66" s="209"/>
      <c r="I66" s="210"/>
      <c r="J66" s="205">
        <f t="shared" si="11"/>
        <v>0</v>
      </c>
      <c r="K66" s="110"/>
    </row>
    <row r="67" spans="2:11" s="71" customFormat="1" ht="15" customHeight="1" x14ac:dyDescent="0.2">
      <c r="B67" s="92"/>
      <c r="C67" s="92"/>
      <c r="D67" s="92"/>
      <c r="E67" s="186"/>
      <c r="F67" s="131">
        <f t="shared" si="10"/>
        <v>0</v>
      </c>
      <c r="H67" s="246"/>
      <c r="I67" s="247"/>
      <c r="J67" s="205">
        <f t="shared" si="11"/>
        <v>0</v>
      </c>
      <c r="K67" s="109"/>
    </row>
    <row r="68" spans="2:11" s="71" customFormat="1" ht="15" customHeight="1" x14ac:dyDescent="0.25">
      <c r="B68" s="92"/>
      <c r="C68" s="92"/>
      <c r="D68" s="92"/>
      <c r="E68" s="186"/>
      <c r="F68" s="131">
        <f t="shared" si="10"/>
        <v>0</v>
      </c>
      <c r="H68" s="206"/>
      <c r="I68" s="207"/>
      <c r="J68" s="205">
        <f t="shared" si="11"/>
        <v>0</v>
      </c>
      <c r="K68" s="108"/>
    </row>
    <row r="69" spans="2:11" ht="15" customHeight="1" thickBot="1" x14ac:dyDescent="0.25">
      <c r="B69" s="92"/>
      <c r="C69" s="292"/>
      <c r="D69" s="293"/>
      <c r="E69" s="186"/>
      <c r="F69" s="131">
        <f t="shared" si="10"/>
        <v>0</v>
      </c>
      <c r="H69" s="209"/>
      <c r="I69" s="210"/>
      <c r="J69" s="205">
        <f t="shared" si="11"/>
        <v>0</v>
      </c>
      <c r="K69" s="111"/>
    </row>
    <row r="70" spans="2:11" s="71" customFormat="1" ht="14.25" customHeight="1" thickBot="1" x14ac:dyDescent="0.3">
      <c r="B70" s="455" t="s">
        <v>109</v>
      </c>
      <c r="C70" s="456"/>
      <c r="D70" s="456"/>
      <c r="E70" s="264">
        <f>SUM(E71:E79)</f>
        <v>0</v>
      </c>
      <c r="F70" s="264">
        <f>SUM(F71:F79)</f>
        <v>0</v>
      </c>
      <c r="H70" s="162">
        <f>SUM(H71:H79)</f>
        <v>0</v>
      </c>
      <c r="I70" s="162">
        <f>SUM(I71:I79)</f>
        <v>0</v>
      </c>
      <c r="J70" s="162">
        <f>SUM(J71:J79)</f>
        <v>0</v>
      </c>
      <c r="K70" s="114"/>
    </row>
    <row r="71" spans="2:11" s="71" customFormat="1" ht="15" customHeight="1" x14ac:dyDescent="0.25">
      <c r="B71" s="92"/>
      <c r="C71" s="92"/>
      <c r="D71" s="92"/>
      <c r="E71" s="186"/>
      <c r="F71" s="131">
        <f>E71*0.8</f>
        <v>0</v>
      </c>
      <c r="H71" s="203"/>
      <c r="I71" s="204"/>
      <c r="J71" s="205">
        <f>((E71-H71)*0.8)-I71</f>
        <v>0</v>
      </c>
      <c r="K71" s="107"/>
    </row>
    <row r="72" spans="2:11" s="71" customFormat="1" ht="15" customHeight="1" x14ac:dyDescent="0.25">
      <c r="B72" s="92"/>
      <c r="C72" s="92"/>
      <c r="D72" s="92"/>
      <c r="E72" s="186"/>
      <c r="F72" s="131">
        <f t="shared" ref="F72:F79" si="12">E72*0.8</f>
        <v>0</v>
      </c>
      <c r="H72" s="206"/>
      <c r="I72" s="207"/>
      <c r="J72" s="205">
        <f t="shared" ref="J72:J79" si="13">((E72-H72)*0.8)-I72</f>
        <v>0</v>
      </c>
      <c r="K72" s="108"/>
    </row>
    <row r="73" spans="2:11" ht="15" customHeight="1" x14ac:dyDescent="0.2">
      <c r="B73" s="92"/>
      <c r="C73" s="292"/>
      <c r="D73" s="293"/>
      <c r="E73" s="186"/>
      <c r="F73" s="131">
        <f t="shared" si="12"/>
        <v>0</v>
      </c>
      <c r="H73" s="246"/>
      <c r="I73" s="247"/>
      <c r="J73" s="205">
        <f t="shared" si="13"/>
        <v>0</v>
      </c>
      <c r="K73" s="109"/>
    </row>
    <row r="74" spans="2:11" s="71" customFormat="1" ht="15" customHeight="1" x14ac:dyDescent="0.25">
      <c r="B74" s="92"/>
      <c r="C74" s="92"/>
      <c r="D74" s="92"/>
      <c r="E74" s="186"/>
      <c r="F74" s="131">
        <f t="shared" si="12"/>
        <v>0</v>
      </c>
      <c r="H74" s="206"/>
      <c r="I74" s="207"/>
      <c r="J74" s="205">
        <f t="shared" si="13"/>
        <v>0</v>
      </c>
      <c r="K74" s="108"/>
    </row>
    <row r="75" spans="2:11" s="71" customFormat="1" ht="15" customHeight="1" x14ac:dyDescent="0.25">
      <c r="B75" s="92"/>
      <c r="C75" s="92"/>
      <c r="D75" s="92"/>
      <c r="E75" s="186"/>
      <c r="F75" s="131">
        <f t="shared" si="12"/>
        <v>0</v>
      </c>
      <c r="H75" s="209"/>
      <c r="I75" s="210"/>
      <c r="J75" s="205">
        <f t="shared" si="13"/>
        <v>0</v>
      </c>
      <c r="K75" s="110"/>
    </row>
    <row r="76" spans="2:11" s="71" customFormat="1" ht="15" customHeight="1" x14ac:dyDescent="0.25">
      <c r="B76" s="92"/>
      <c r="C76" s="92"/>
      <c r="D76" s="92"/>
      <c r="E76" s="186"/>
      <c r="F76" s="131">
        <f t="shared" si="12"/>
        <v>0</v>
      </c>
      <c r="H76" s="209"/>
      <c r="I76" s="210"/>
      <c r="J76" s="205">
        <f t="shared" si="13"/>
        <v>0</v>
      </c>
      <c r="K76" s="110"/>
    </row>
    <row r="77" spans="2:11" s="71" customFormat="1" ht="15" customHeight="1" x14ac:dyDescent="0.2">
      <c r="B77" s="92"/>
      <c r="C77" s="92"/>
      <c r="D77" s="92"/>
      <c r="E77" s="186"/>
      <c r="F77" s="131">
        <f t="shared" si="12"/>
        <v>0</v>
      </c>
      <c r="H77" s="246"/>
      <c r="I77" s="247"/>
      <c r="J77" s="205">
        <f t="shared" si="13"/>
        <v>0</v>
      </c>
      <c r="K77" s="109"/>
    </row>
    <row r="78" spans="2:11" s="71" customFormat="1" ht="15" customHeight="1" x14ac:dyDescent="0.25">
      <c r="B78" s="92"/>
      <c r="C78" s="92"/>
      <c r="D78" s="92"/>
      <c r="E78" s="186"/>
      <c r="F78" s="131">
        <f t="shared" si="12"/>
        <v>0</v>
      </c>
      <c r="H78" s="206"/>
      <c r="I78" s="207"/>
      <c r="J78" s="205">
        <f t="shared" si="13"/>
        <v>0</v>
      </c>
      <c r="K78" s="108"/>
    </row>
    <row r="79" spans="2:11" ht="15" customHeight="1" thickBot="1" x14ac:dyDescent="0.25">
      <c r="B79" s="92"/>
      <c r="C79" s="292"/>
      <c r="D79" s="293"/>
      <c r="E79" s="186"/>
      <c r="F79" s="131">
        <f t="shared" si="12"/>
        <v>0</v>
      </c>
      <c r="H79" s="209"/>
      <c r="I79" s="210"/>
      <c r="J79" s="205">
        <f t="shared" si="13"/>
        <v>0</v>
      </c>
      <c r="K79" s="111"/>
    </row>
    <row r="80" spans="2:11" s="71" customFormat="1" ht="14.25" customHeight="1" thickBot="1" x14ac:dyDescent="0.3">
      <c r="B80" s="455" t="s">
        <v>110</v>
      </c>
      <c r="C80" s="456"/>
      <c r="D80" s="456"/>
      <c r="E80" s="264">
        <f>SUM(E81:E89)</f>
        <v>0</v>
      </c>
      <c r="F80" s="264">
        <f>SUM(F81:F89)</f>
        <v>0</v>
      </c>
      <c r="H80" s="162">
        <f>SUM(H81:H89)</f>
        <v>0</v>
      </c>
      <c r="I80" s="162">
        <f>SUM(I81:I89)</f>
        <v>0</v>
      </c>
      <c r="J80" s="162">
        <f>SUM(J81:J89)</f>
        <v>0</v>
      </c>
      <c r="K80" s="114"/>
    </row>
    <row r="81" spans="2:11" s="71" customFormat="1" ht="15" customHeight="1" x14ac:dyDescent="0.25">
      <c r="B81" s="92"/>
      <c r="C81" s="92"/>
      <c r="D81" s="92"/>
      <c r="E81" s="186"/>
      <c r="F81" s="131">
        <f>E81*0.8</f>
        <v>0</v>
      </c>
      <c r="H81" s="203"/>
      <c r="I81" s="204"/>
      <c r="J81" s="205">
        <f>((E81-H81)*0.8)-I81</f>
        <v>0</v>
      </c>
      <c r="K81" s="107"/>
    </row>
    <row r="82" spans="2:11" s="71" customFormat="1" ht="15" customHeight="1" x14ac:dyDescent="0.25">
      <c r="B82" s="92"/>
      <c r="C82" s="92"/>
      <c r="D82" s="92"/>
      <c r="E82" s="186"/>
      <c r="F82" s="131">
        <f t="shared" ref="F82:F89" si="14">E82*0.8</f>
        <v>0</v>
      </c>
      <c r="H82" s="206"/>
      <c r="I82" s="207"/>
      <c r="J82" s="208">
        <f t="shared" ref="J82:J89" si="15">E82-H82-I82</f>
        <v>0</v>
      </c>
      <c r="K82" s="108"/>
    </row>
    <row r="83" spans="2:11" ht="15" customHeight="1" x14ac:dyDescent="0.2">
      <c r="B83" s="92"/>
      <c r="C83" s="292"/>
      <c r="D83" s="293"/>
      <c r="E83" s="186"/>
      <c r="F83" s="131">
        <f t="shared" si="14"/>
        <v>0</v>
      </c>
      <c r="H83" s="246"/>
      <c r="I83" s="247"/>
      <c r="J83" s="208">
        <f t="shared" si="15"/>
        <v>0</v>
      </c>
      <c r="K83" s="109"/>
    </row>
    <row r="84" spans="2:11" s="71" customFormat="1" ht="15" customHeight="1" x14ac:dyDescent="0.25">
      <c r="B84" s="92"/>
      <c r="C84" s="92"/>
      <c r="D84" s="92"/>
      <c r="E84" s="186"/>
      <c r="F84" s="131">
        <f t="shared" si="14"/>
        <v>0</v>
      </c>
      <c r="H84" s="206"/>
      <c r="I84" s="207"/>
      <c r="J84" s="208">
        <f t="shared" si="15"/>
        <v>0</v>
      </c>
      <c r="K84" s="108"/>
    </row>
    <row r="85" spans="2:11" s="71" customFormat="1" ht="15" customHeight="1" x14ac:dyDescent="0.25">
      <c r="B85" s="92"/>
      <c r="C85" s="92"/>
      <c r="D85" s="92"/>
      <c r="E85" s="186"/>
      <c r="F85" s="131">
        <f t="shared" si="14"/>
        <v>0</v>
      </c>
      <c r="H85" s="209"/>
      <c r="I85" s="210"/>
      <c r="J85" s="208">
        <f t="shared" si="15"/>
        <v>0</v>
      </c>
      <c r="K85" s="110"/>
    </row>
    <row r="86" spans="2:11" s="71" customFormat="1" ht="15" customHeight="1" x14ac:dyDescent="0.25">
      <c r="B86" s="92"/>
      <c r="C86" s="92"/>
      <c r="D86" s="92"/>
      <c r="E86" s="186"/>
      <c r="F86" s="131">
        <f t="shared" si="14"/>
        <v>0</v>
      </c>
      <c r="H86" s="209"/>
      <c r="I86" s="210"/>
      <c r="J86" s="208">
        <f t="shared" si="15"/>
        <v>0</v>
      </c>
      <c r="K86" s="110"/>
    </row>
    <row r="87" spans="2:11" s="71" customFormat="1" ht="15" customHeight="1" x14ac:dyDescent="0.2">
      <c r="B87" s="92"/>
      <c r="C87" s="92"/>
      <c r="D87" s="92"/>
      <c r="E87" s="186"/>
      <c r="F87" s="131">
        <f t="shared" si="14"/>
        <v>0</v>
      </c>
      <c r="H87" s="246"/>
      <c r="I87" s="247"/>
      <c r="J87" s="208">
        <f t="shared" si="15"/>
        <v>0</v>
      </c>
      <c r="K87" s="109"/>
    </row>
    <row r="88" spans="2:11" s="71" customFormat="1" ht="15" customHeight="1" x14ac:dyDescent="0.25">
      <c r="B88" s="92"/>
      <c r="C88" s="92"/>
      <c r="D88" s="92"/>
      <c r="E88" s="186"/>
      <c r="F88" s="131">
        <f t="shared" si="14"/>
        <v>0</v>
      </c>
      <c r="H88" s="206"/>
      <c r="I88" s="207"/>
      <c r="J88" s="208">
        <f t="shared" si="15"/>
        <v>0</v>
      </c>
      <c r="K88" s="108"/>
    </row>
    <row r="89" spans="2:11" ht="15" customHeight="1" thickBot="1" x14ac:dyDescent="0.25">
      <c r="B89" s="92"/>
      <c r="C89" s="292"/>
      <c r="D89" s="293"/>
      <c r="E89" s="186"/>
      <c r="F89" s="131">
        <f t="shared" si="14"/>
        <v>0</v>
      </c>
      <c r="H89" s="209"/>
      <c r="I89" s="210"/>
      <c r="J89" s="211">
        <f t="shared" si="15"/>
        <v>0</v>
      </c>
      <c r="K89" s="111"/>
    </row>
    <row r="90" spans="2:11" ht="20.25" customHeight="1" thickBot="1" x14ac:dyDescent="0.25">
      <c r="B90" s="377" t="s">
        <v>111</v>
      </c>
      <c r="C90" s="448"/>
      <c r="D90" s="448"/>
      <c r="E90" s="132">
        <f>E10+E20+E30+E40+E50+E60+E70+E80</f>
        <v>0</v>
      </c>
      <c r="F90" s="132">
        <f>F10+F20+F30+F40+F50+F60+F70+F80</f>
        <v>0</v>
      </c>
      <c r="H90" s="243">
        <f>H10+H20+H30+H40+H50+H60+H70+H80</f>
        <v>0</v>
      </c>
      <c r="I90" s="244">
        <f>I10+I20+I30+I40+I50+I60+I70+I80</f>
        <v>0</v>
      </c>
      <c r="J90" s="245">
        <f>J10+J20+J30+J40+J50+J60+J70+J80</f>
        <v>0</v>
      </c>
      <c r="K90" s="112"/>
    </row>
    <row r="91" spans="2:11" ht="8.25" customHeight="1" x14ac:dyDescent="0.2">
      <c r="K91" s="112"/>
    </row>
    <row r="92" spans="2:11" ht="19.5" customHeight="1" thickBot="1" x14ac:dyDescent="0.25">
      <c r="B92" s="445" t="s">
        <v>115</v>
      </c>
      <c r="C92" s="446"/>
      <c r="D92" s="446"/>
      <c r="E92" s="449"/>
      <c r="K92" s="112"/>
    </row>
    <row r="93" spans="2:11" ht="20.25" customHeight="1" thickBot="1" x14ac:dyDescent="0.25">
      <c r="B93" s="450" t="s">
        <v>112</v>
      </c>
      <c r="C93" s="451"/>
      <c r="D93" s="451"/>
      <c r="E93" s="186"/>
      <c r="F93" s="80" t="s">
        <v>159</v>
      </c>
      <c r="J93" s="202">
        <f>E93*8</f>
        <v>0</v>
      </c>
      <c r="K93" s="115" t="s">
        <v>170</v>
      </c>
    </row>
    <row r="94" spans="2:11" ht="8.25" customHeight="1" thickBot="1" x14ac:dyDescent="0.25">
      <c r="B94" s="70"/>
      <c r="C94" s="70"/>
      <c r="D94" s="70"/>
      <c r="E94" s="70"/>
    </row>
    <row r="95" spans="2:11" ht="20.25" customHeight="1" thickBot="1" x14ac:dyDescent="0.25">
      <c r="B95" s="445" t="s">
        <v>113</v>
      </c>
      <c r="C95" s="446"/>
      <c r="D95" s="446"/>
      <c r="E95" s="238">
        <f>E90+E93</f>
        <v>0</v>
      </c>
      <c r="H95" s="241">
        <f>H90+H93</f>
        <v>0</v>
      </c>
      <c r="I95" s="241">
        <f t="shared" ref="I95:J95" si="16">I90+I93</f>
        <v>0</v>
      </c>
      <c r="J95" s="242">
        <f t="shared" si="16"/>
        <v>0</v>
      </c>
      <c r="K95" s="295"/>
    </row>
    <row r="96" spans="2:11" ht="29.25" customHeight="1" x14ac:dyDescent="0.2">
      <c r="B96" s="73"/>
      <c r="C96" s="73"/>
      <c r="D96" s="239"/>
      <c r="E96" s="70"/>
    </row>
    <row r="97" spans="2:12" ht="19.5" customHeight="1" x14ac:dyDescent="0.2">
      <c r="B97" s="445" t="s">
        <v>23</v>
      </c>
      <c r="C97" s="446"/>
      <c r="D97" s="446"/>
      <c r="E97" s="449"/>
    </row>
    <row r="98" spans="2:12" ht="23.25" customHeight="1" x14ac:dyDescent="0.2">
      <c r="B98" s="358" t="s">
        <v>114</v>
      </c>
      <c r="C98" s="447"/>
      <c r="D98" s="447"/>
      <c r="E98" s="294"/>
    </row>
    <row r="99" spans="2:12" ht="23.25" customHeight="1" x14ac:dyDescent="0.25">
      <c r="B99" s="358" t="s">
        <v>162</v>
      </c>
      <c r="C99" s="447"/>
      <c r="D99" s="447"/>
      <c r="E99" s="240"/>
      <c r="F99" s="80" t="s">
        <v>160</v>
      </c>
      <c r="H99" s="66"/>
      <c r="I99" s="66"/>
      <c r="J99" s="66"/>
      <c r="K99" s="66"/>
      <c r="L99" s="66"/>
    </row>
    <row r="100" spans="2:12" ht="8.25" customHeight="1" x14ac:dyDescent="0.2">
      <c r="B100" s="70"/>
      <c r="C100" s="70"/>
      <c r="D100" s="70"/>
      <c r="E100" s="70"/>
    </row>
    <row r="101" spans="2:12" ht="20.25" customHeight="1" x14ac:dyDescent="0.25">
      <c r="B101" s="445" t="s">
        <v>116</v>
      </c>
      <c r="C101" s="446"/>
      <c r="D101" s="446"/>
      <c r="E101" s="238">
        <f>E98+E99</f>
        <v>0</v>
      </c>
      <c r="F101" s="81" t="s">
        <v>121</v>
      </c>
      <c r="H101" s="66"/>
      <c r="I101" s="66"/>
      <c r="J101" s="66"/>
      <c r="K101" s="66"/>
      <c r="L101" s="66"/>
    </row>
  </sheetData>
  <sheetProtection algorithmName="SHA-512" hashValue="AGrxanEAXEXxTR7V1fynSBSvuXAHNh+gY/7CxXPK4lpAojJuAyIFsuHpd2pANPfvIfJfTfFw3L435z3XWkDI+A==" saltValue="bfvhFSf3hxS6MXdQFUn11Q==" spinCount="100000" sheet="1" objects="1" scenarios="1"/>
  <mergeCells count="22">
    <mergeCell ref="K8:K9"/>
    <mergeCell ref="B8:F8"/>
    <mergeCell ref="B7:F7"/>
    <mergeCell ref="B70:D70"/>
    <mergeCell ref="B80:D80"/>
    <mergeCell ref="B10:D10"/>
    <mergeCell ref="B20:D20"/>
    <mergeCell ref="B30:D30"/>
    <mergeCell ref="B40:D40"/>
    <mergeCell ref="B50:D50"/>
    <mergeCell ref="B60:D60"/>
    <mergeCell ref="B101:D101"/>
    <mergeCell ref="B95:D95"/>
    <mergeCell ref="B99:D99"/>
    <mergeCell ref="B3:C3"/>
    <mergeCell ref="H8:J8"/>
    <mergeCell ref="B5:E5"/>
    <mergeCell ref="B90:D90"/>
    <mergeCell ref="B97:E97"/>
    <mergeCell ref="B98:D98"/>
    <mergeCell ref="B92:E92"/>
    <mergeCell ref="B93:D93"/>
  </mergeCells>
  <conditionalFormatting sqref="E93">
    <cfRule type="cellIs" dxfId="12" priority="5" operator="greaterThan">
      <formula>($E$90*0.07)</formula>
    </cfRule>
  </conditionalFormatting>
  <conditionalFormatting sqref="E101">
    <cfRule type="cellIs" dxfId="11" priority="3" operator="notEqual">
      <formula>$E$95</formula>
    </cfRule>
  </conditionalFormatting>
  <conditionalFormatting sqref="E99">
    <cfRule type="cellIs" dxfId="10" priority="2" operator="greaterThan">
      <formula>($E$90*0.8)+$E$93</formula>
    </cfRule>
  </conditionalFormatting>
  <conditionalFormatting sqref="J93">
    <cfRule type="cellIs" dxfId="9" priority="1" operator="greaterThan">
      <formula>$J$90*0.07</formula>
    </cfRule>
  </conditionalFormatting>
  <pageMargins left="0.7" right="0.7" top="0.75" bottom="0.75" header="0.3" footer="0.3"/>
  <pageSetup paperSize="9" orientation="portrait" verticalDpi="0" r:id="rId1"/>
  <ignoredErrors>
    <ignoredError sqref="F12:F13 F21:F29 F31:F39 F41:F49 F51:F59 F61:F69 F71:F79 F81:F89 F15:F19" unlockedFormula="1"/>
    <ignoredError sqref="F20 F30 F40 F50 F60 F70 F80" formula="1" unlockedFormula="1"/>
    <ignoredError sqref="J70 J80 J60 J50 J40 J30 J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SUMMARY</vt:lpstr>
      <vt:lpstr>Financial Analysis</vt:lpstr>
      <vt:lpstr>Advance Planning Visits</vt:lpstr>
      <vt:lpstr>1. VTA - Travels</vt:lpstr>
      <vt:lpstr>2. VTA - Organisational</vt:lpstr>
      <vt:lpstr>3. VTA - Inclusion-Pocket Money</vt:lpstr>
      <vt:lpstr>4. VTA - Exceptional</vt:lpstr>
      <vt:lpstr>Complementary Activities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ZOUGAR Khadija (EACEA)</dc:creator>
  <cp:lastModifiedBy>ALIBERTI Alfonso (EACEA)</cp:lastModifiedBy>
  <cp:lastPrinted>2019-11-14T08:50:44Z</cp:lastPrinted>
  <dcterms:created xsi:type="dcterms:W3CDTF">2019-10-24T10:03:46Z</dcterms:created>
  <dcterms:modified xsi:type="dcterms:W3CDTF">2022-10-05T09:15:50Z</dcterms:modified>
</cp:coreProperties>
</file>