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aria\EU\"/>
    </mc:Choice>
  </mc:AlternateContent>
  <bookViews>
    <workbookView xWindow="0" yWindow="0" windowWidth="28800" windowHeight="12000" tabRatio="806" activeTab="9"/>
  </bookViews>
  <sheets>
    <sheet name="READ ME" sheetId="91" r:id="rId1"/>
    <sheet name="Progress Statement Analysis" sheetId="109" state="hidden" r:id="rId2"/>
    <sheet name="Financial Statement Analysis" sheetId="107" state="hidden" r:id="rId3"/>
    <sheet name="1 Consolidated Summary  Budget" sheetId="96" r:id="rId4"/>
    <sheet name="2 Expenditure per WPs" sheetId="90" r:id="rId5"/>
    <sheet name="Detailed exp project leader" sheetId="16" r:id="rId6"/>
    <sheet name="Detailed exp partner 2" sheetId="106" r:id="rId7"/>
    <sheet name="Detailed exp partner 3" sheetId="105" r:id="rId8"/>
    <sheet name="Detailed exp partner 4" sheetId="104" r:id="rId9"/>
    <sheet name="Detailed exp partner 5" sheetId="103" r:id="rId10"/>
    <sheet name="Detailed exp partner 6" sheetId="102" r:id="rId11"/>
    <sheet name="Detailed exp partner 7" sheetId="101" r:id="rId12"/>
    <sheet name="Detailed exp partner 8" sheetId="99" r:id="rId13"/>
    <sheet name="Detailed exp partner 9" sheetId="98" r:id="rId14"/>
    <sheet name="Detailed exp partner 10" sheetId="97" r:id="rId15"/>
    <sheet name="Detailed exp partner 11" sheetId="94" r:id="rId16"/>
  </sheets>
  <externalReferences>
    <externalReference r:id="rId17"/>
  </externalReferences>
  <definedNames>
    <definedName name="_xlnm._FilterDatabase" localSheetId="14" hidden="1">'Detailed exp partner 10'!$A$8:$R$8</definedName>
    <definedName name="_xlnm._FilterDatabase" localSheetId="15" hidden="1">'Detailed exp partner 11'!$A$8:$R$8</definedName>
    <definedName name="_xlnm._FilterDatabase" localSheetId="6" hidden="1">'Detailed exp partner 2'!$A$8:$R$8</definedName>
    <definedName name="_xlnm._FilterDatabase" localSheetId="7" hidden="1">'Detailed exp partner 3'!$A$8:$R$8</definedName>
    <definedName name="_xlnm._FilterDatabase" localSheetId="8" hidden="1">'Detailed exp partner 4'!$A$8:$R$8</definedName>
    <definedName name="_xlnm._FilterDatabase" localSheetId="9" hidden="1">'Detailed exp partner 5'!$A$8:$R$8</definedName>
    <definedName name="_xlnm._FilterDatabase" localSheetId="10" hidden="1">'Detailed exp partner 6'!$A$8:$R$8</definedName>
    <definedName name="_xlnm._FilterDatabase" localSheetId="11" hidden="1">'Detailed exp partner 7'!$A$8:$R$8</definedName>
    <definedName name="_xlnm._FilterDatabase" localSheetId="12" hidden="1">'Detailed exp partner 8'!$A$8:$R$8</definedName>
    <definedName name="_xlnm._FilterDatabase" localSheetId="13" hidden="1">'Detailed exp partner 9'!$A$8:$R$8</definedName>
    <definedName name="_xlnm._FilterDatabase" localSheetId="5" hidden="1">'Detailed exp project leader'!$A$8:$R$8</definedName>
    <definedName name="_xlnm.Print_Area" localSheetId="3">'1 Consolidated Summary  Budget'!$A$1:$I$69</definedName>
    <definedName name="_xlnm.Print_Area" localSheetId="14">'Detailed exp partner 10'!$A$1:$Q$195</definedName>
    <definedName name="_xlnm.Print_Area" localSheetId="15">'Detailed exp partner 11'!$A$1:$Q$195</definedName>
    <definedName name="_xlnm.Print_Area" localSheetId="6">'Detailed exp partner 2'!$A$1:$Q$197</definedName>
    <definedName name="_xlnm.Print_Area" localSheetId="7">'Detailed exp partner 3'!$A$1:$Q$194</definedName>
    <definedName name="_xlnm.Print_Area" localSheetId="8">'Detailed exp partner 4'!$A$1:$Q$194</definedName>
    <definedName name="_xlnm.Print_Area" localSheetId="9">'Detailed exp partner 5'!$A$1:$Q$196</definedName>
    <definedName name="_xlnm.Print_Area" localSheetId="10">'Detailed exp partner 6'!$A$1:$Q$197</definedName>
    <definedName name="_xlnm.Print_Area" localSheetId="11">'Detailed exp partner 7'!$A$1:$Q$195</definedName>
    <definedName name="_xlnm.Print_Area" localSheetId="12">'Detailed exp partner 8'!$A$1:$Q$195</definedName>
    <definedName name="_xlnm.Print_Area" localSheetId="13">'Detailed exp partner 9'!$A$1:$Q$195</definedName>
    <definedName name="_xlnm.Print_Area" localSheetId="5">'Detailed exp project leader'!$A$1:$Q$195</definedName>
    <definedName name="_xlnm.Print_Titles" localSheetId="3">'1 Consolidated Summary  Budget'!$1:$7</definedName>
    <definedName name="_xlnm.Print_Titles" localSheetId="14">'Detailed exp partner 10'!$1:$7</definedName>
    <definedName name="_xlnm.Print_Titles" localSheetId="15">'Detailed exp partner 11'!$1:$7</definedName>
    <definedName name="_xlnm.Print_Titles" localSheetId="6">'Detailed exp partner 2'!$1:$7</definedName>
    <definedName name="_xlnm.Print_Titles" localSheetId="7">'Detailed exp partner 3'!$1:$7</definedName>
    <definedName name="_xlnm.Print_Titles" localSheetId="8">'Detailed exp partner 4'!$1:$7</definedName>
    <definedName name="_xlnm.Print_Titles" localSheetId="9">'Detailed exp partner 5'!$1:$7</definedName>
    <definedName name="_xlnm.Print_Titles" localSheetId="10">'Detailed exp partner 6'!$1:$7</definedName>
    <definedName name="_xlnm.Print_Titles" localSheetId="11">'Detailed exp partner 7'!$1:$7</definedName>
    <definedName name="_xlnm.Print_Titles" localSheetId="12">'Detailed exp partner 8'!$1:$7</definedName>
    <definedName name="_xlnm.Print_Titles" localSheetId="13">'Detailed exp partner 9'!$1:$7</definedName>
    <definedName name="_xlnm.Print_Titles" localSheetId="5">'Detailed exp project leader'!$1:$7</definedName>
  </definedNames>
  <calcPr calcId="162913"/>
</workbook>
</file>

<file path=xl/calcChain.xml><?xml version="1.0" encoding="utf-8"?>
<calcChain xmlns="http://schemas.openxmlformats.org/spreadsheetml/2006/main">
  <c r="E38" i="90" l="1"/>
  <c r="E37" i="90"/>
  <c r="E36" i="90"/>
  <c r="E35" i="90"/>
  <c r="E34" i="90"/>
  <c r="E33" i="90"/>
  <c r="E32" i="90"/>
  <c r="E31" i="90"/>
  <c r="E30" i="90"/>
  <c r="E29" i="90"/>
  <c r="E28" i="90"/>
  <c r="E27" i="90"/>
  <c r="E26" i="90"/>
  <c r="E25" i="90"/>
  <c r="E24" i="90"/>
  <c r="E23" i="90"/>
  <c r="E22" i="90"/>
  <c r="E21" i="90"/>
  <c r="E20" i="90"/>
  <c r="E19" i="90"/>
  <c r="E18" i="90"/>
  <c r="E17" i="90"/>
  <c r="E16" i="90"/>
  <c r="E15" i="90"/>
  <c r="E14" i="90"/>
  <c r="E13" i="90"/>
  <c r="E12" i="90"/>
  <c r="E10" i="90"/>
  <c r="E9" i="90"/>
  <c r="D38" i="90"/>
  <c r="D37" i="90"/>
  <c r="D36" i="90"/>
  <c r="D35" i="90"/>
  <c r="D34" i="90"/>
  <c r="D33" i="90"/>
  <c r="D32" i="90"/>
  <c r="D31" i="90"/>
  <c r="D30" i="90"/>
  <c r="D29" i="90"/>
  <c r="D28" i="90"/>
  <c r="D27" i="90"/>
  <c r="D26" i="90"/>
  <c r="D25" i="90"/>
  <c r="D24" i="90"/>
  <c r="D23" i="90"/>
  <c r="D22" i="90"/>
  <c r="D21" i="90"/>
  <c r="D20" i="90"/>
  <c r="D19" i="90"/>
  <c r="D18" i="90"/>
  <c r="D17" i="90"/>
  <c r="D16" i="90"/>
  <c r="D15" i="90"/>
  <c r="D14" i="90"/>
  <c r="D13" i="90"/>
  <c r="D12" i="90"/>
  <c r="D10" i="90"/>
  <c r="D9" i="90"/>
  <c r="C38" i="90"/>
  <c r="C37" i="90"/>
  <c r="C36" i="90"/>
  <c r="C35" i="90"/>
  <c r="C34" i="90"/>
  <c r="C33" i="90"/>
  <c r="C32" i="90"/>
  <c r="C31" i="90"/>
  <c r="C30" i="90"/>
  <c r="C29" i="90"/>
  <c r="C28" i="90"/>
  <c r="C27" i="90"/>
  <c r="C26" i="90"/>
  <c r="C25" i="90"/>
  <c r="C24" i="90"/>
  <c r="C23" i="90"/>
  <c r="C22" i="90"/>
  <c r="C21" i="90"/>
  <c r="C20" i="90"/>
  <c r="C19" i="90"/>
  <c r="C18" i="90"/>
  <c r="C17" i="90"/>
  <c r="C16" i="90"/>
  <c r="C15" i="90"/>
  <c r="C14" i="90"/>
  <c r="C13" i="90"/>
  <c r="C12" i="90"/>
  <c r="C11" i="90"/>
  <c r="C10" i="90"/>
  <c r="C9" i="90"/>
  <c r="B38" i="90"/>
  <c r="B37" i="90"/>
  <c r="B36" i="90"/>
  <c r="B35" i="90"/>
  <c r="B34" i="90"/>
  <c r="B33" i="90"/>
  <c r="B32" i="90"/>
  <c r="B31" i="90"/>
  <c r="B30" i="90"/>
  <c r="B29" i="90"/>
  <c r="B28" i="90"/>
  <c r="B27" i="90"/>
  <c r="B26" i="90"/>
  <c r="B25" i="90"/>
  <c r="B24" i="90"/>
  <c r="B23" i="90"/>
  <c r="B22" i="90"/>
  <c r="B21" i="90"/>
  <c r="B20" i="90"/>
  <c r="B19" i="90"/>
  <c r="B18" i="90"/>
  <c r="B17" i="90"/>
  <c r="B16" i="90"/>
  <c r="B15" i="90"/>
  <c r="B14" i="90"/>
  <c r="B13" i="90"/>
  <c r="B12" i="90"/>
  <c r="B10" i="90"/>
  <c r="B9" i="90"/>
  <c r="I45" i="96"/>
  <c r="I44" i="96"/>
  <c r="I43" i="96"/>
  <c r="I42" i="96"/>
  <c r="I41" i="96"/>
  <c r="I40" i="96"/>
  <c r="I39" i="96"/>
  <c r="I38" i="96"/>
  <c r="I37" i="96"/>
  <c r="I55" i="96" l="1"/>
  <c r="I57" i="96"/>
  <c r="I53" i="96"/>
  <c r="I51" i="96"/>
  <c r="I36" i="96"/>
  <c r="I35" i="96"/>
  <c r="I47" i="96" l="1"/>
  <c r="I59" i="96" s="1"/>
  <c r="N53" i="103"/>
  <c r="P53" i="103" s="1"/>
  <c r="N54" i="103"/>
  <c r="P54" i="103" s="1"/>
  <c r="N61" i="103"/>
  <c r="P61" i="103" s="1"/>
  <c r="N161" i="94" l="1"/>
  <c r="P161" i="94" s="1"/>
  <c r="N161" i="97"/>
  <c r="P161" i="97" s="1"/>
  <c r="N161" i="98"/>
  <c r="P161" i="98" s="1"/>
  <c r="N161" i="99"/>
  <c r="P161" i="99" s="1"/>
  <c r="N161" i="101"/>
  <c r="P161" i="101" s="1"/>
  <c r="N161" i="102"/>
  <c r="P161" i="102" s="1"/>
  <c r="N161" i="103"/>
  <c r="P161" i="103" s="1"/>
  <c r="N161" i="104"/>
  <c r="P161" i="104" s="1"/>
  <c r="P161" i="105"/>
  <c r="N79" i="106"/>
  <c r="N161" i="106"/>
  <c r="P161" i="106" s="1"/>
  <c r="N159" i="16"/>
  <c r="G3" i="94" l="1"/>
  <c r="G4" i="94" l="1"/>
  <c r="A4" i="94"/>
  <c r="G3" i="97"/>
  <c r="G4" i="97"/>
  <c r="A4" i="97"/>
  <c r="G4" i="98"/>
  <c r="A4" i="98"/>
  <c r="G3" i="98"/>
  <c r="G4" i="99"/>
  <c r="A4" i="99"/>
  <c r="G3" i="99"/>
  <c r="G3" i="104"/>
  <c r="G4" i="101"/>
  <c r="A4" i="101"/>
  <c r="G3" i="101"/>
  <c r="G4" i="102"/>
  <c r="A4" i="102"/>
  <c r="G3" i="102"/>
  <c r="G4" i="103"/>
  <c r="A4" i="103"/>
  <c r="G3" i="103"/>
  <c r="G4" i="104"/>
  <c r="A4" i="104"/>
  <c r="G4" i="105"/>
  <c r="A4" i="105"/>
  <c r="G3" i="105"/>
  <c r="G4" i="106"/>
  <c r="A4" i="106"/>
  <c r="G3" i="106"/>
  <c r="G4" i="16"/>
  <c r="A4" i="16"/>
  <c r="G2" i="16"/>
  <c r="G3" i="16"/>
  <c r="B2" i="90"/>
  <c r="L10" i="107" l="1"/>
  <c r="L9" i="109"/>
  <c r="L8" i="109"/>
  <c r="C179" i="94"/>
  <c r="C179" i="97"/>
  <c r="C179" i="98"/>
  <c r="C179" i="99"/>
  <c r="C179" i="101"/>
  <c r="C179" i="102"/>
  <c r="C179" i="103"/>
  <c r="C179" i="104"/>
  <c r="C179" i="105"/>
  <c r="C179" i="106"/>
  <c r="C179" i="16"/>
  <c r="K7" i="109"/>
  <c r="K10" i="109"/>
  <c r="C10" i="109"/>
  <c r="K9" i="109"/>
  <c r="C9" i="109"/>
  <c r="K8" i="109"/>
  <c r="C8" i="109"/>
  <c r="C7" i="109"/>
  <c r="C6" i="109"/>
  <c r="N159" i="94"/>
  <c r="P159" i="94" s="1"/>
  <c r="N158" i="94"/>
  <c r="P158" i="94" s="1"/>
  <c r="N157" i="94"/>
  <c r="P157" i="94" s="1"/>
  <c r="N156" i="94"/>
  <c r="P156" i="94" s="1"/>
  <c r="N155" i="94"/>
  <c r="P155" i="94" s="1"/>
  <c r="N154" i="94"/>
  <c r="P154" i="94" s="1"/>
  <c r="N153" i="94"/>
  <c r="P153" i="94" s="1"/>
  <c r="N152" i="94"/>
  <c r="P152" i="94" s="1"/>
  <c r="N151" i="94"/>
  <c r="P151" i="94" s="1"/>
  <c r="N150" i="94"/>
  <c r="P150" i="94" s="1"/>
  <c r="N149" i="94"/>
  <c r="P149" i="94" s="1"/>
  <c r="N148" i="94"/>
  <c r="P148" i="94" s="1"/>
  <c r="N147" i="94"/>
  <c r="P147" i="94" s="1"/>
  <c r="N146" i="94"/>
  <c r="P146" i="94" s="1"/>
  <c r="N145" i="94"/>
  <c r="P145" i="94" s="1"/>
  <c r="N144" i="94"/>
  <c r="P144" i="94" s="1"/>
  <c r="N143" i="94"/>
  <c r="P143" i="94" s="1"/>
  <c r="N142" i="94"/>
  <c r="P142" i="94" s="1"/>
  <c r="N141" i="94"/>
  <c r="P141" i="94" s="1"/>
  <c r="N140" i="94"/>
  <c r="P140" i="94" s="1"/>
  <c r="N139" i="94"/>
  <c r="P139" i="94" s="1"/>
  <c r="N137" i="94"/>
  <c r="P137" i="94" s="1"/>
  <c r="N136" i="94"/>
  <c r="P136" i="94" s="1"/>
  <c r="N135" i="94"/>
  <c r="P135" i="94" s="1"/>
  <c r="N134" i="94"/>
  <c r="P134" i="94" s="1"/>
  <c r="N133" i="94"/>
  <c r="P133" i="94" s="1"/>
  <c r="N132" i="94"/>
  <c r="P132" i="94" s="1"/>
  <c r="N131" i="94"/>
  <c r="P131" i="94" s="1"/>
  <c r="N130" i="94"/>
  <c r="P130" i="94" s="1"/>
  <c r="N129" i="94"/>
  <c r="P129" i="94" s="1"/>
  <c r="N128" i="94"/>
  <c r="P128" i="94" s="1"/>
  <c r="N127" i="94"/>
  <c r="P127" i="94" s="1"/>
  <c r="N126" i="94"/>
  <c r="P126" i="94" s="1"/>
  <c r="N125" i="94"/>
  <c r="P125" i="94" s="1"/>
  <c r="N124" i="94"/>
  <c r="P124" i="94" s="1"/>
  <c r="N123" i="94"/>
  <c r="P123" i="94" s="1"/>
  <c r="N122" i="94"/>
  <c r="P122" i="94" s="1"/>
  <c r="N121" i="94"/>
  <c r="P121" i="94" s="1"/>
  <c r="N120" i="94"/>
  <c r="P120" i="94" s="1"/>
  <c r="N119" i="94"/>
  <c r="P119" i="94" s="1"/>
  <c r="N118" i="94"/>
  <c r="P118" i="94" s="1"/>
  <c r="N116" i="94"/>
  <c r="P116" i="94" s="1"/>
  <c r="N115" i="94"/>
  <c r="P115" i="94" s="1"/>
  <c r="N114" i="94"/>
  <c r="P114" i="94" s="1"/>
  <c r="N113" i="94"/>
  <c r="P113" i="94" s="1"/>
  <c r="N112" i="94"/>
  <c r="P112" i="94" s="1"/>
  <c r="N111" i="94"/>
  <c r="P111" i="94" s="1"/>
  <c r="N110" i="94"/>
  <c r="P110" i="94" s="1"/>
  <c r="N109" i="94"/>
  <c r="P109" i="94" s="1"/>
  <c r="N108" i="94"/>
  <c r="P108" i="94" s="1"/>
  <c r="N107" i="94"/>
  <c r="P107" i="94" s="1"/>
  <c r="N106" i="94"/>
  <c r="P106" i="94" s="1"/>
  <c r="N105" i="94"/>
  <c r="P105" i="94" s="1"/>
  <c r="N104" i="94"/>
  <c r="P104" i="94" s="1"/>
  <c r="N103" i="94"/>
  <c r="P103" i="94" s="1"/>
  <c r="N102" i="94"/>
  <c r="P102" i="94" s="1"/>
  <c r="N101" i="94"/>
  <c r="P101" i="94" s="1"/>
  <c r="N100" i="94"/>
  <c r="P100" i="94" s="1"/>
  <c r="N99" i="94"/>
  <c r="P99" i="94" s="1"/>
  <c r="N98" i="94"/>
  <c r="P98" i="94" s="1"/>
  <c r="N97" i="94"/>
  <c r="P97" i="94" s="1"/>
  <c r="O95" i="94"/>
  <c r="N94" i="94"/>
  <c r="P94" i="94" s="1"/>
  <c r="N93" i="94"/>
  <c r="P93" i="94" s="1"/>
  <c r="N92" i="94"/>
  <c r="P92" i="94" s="1"/>
  <c r="N91" i="94"/>
  <c r="P91" i="94" s="1"/>
  <c r="N90" i="94"/>
  <c r="P90" i="94" s="1"/>
  <c r="N89" i="94"/>
  <c r="P89" i="94" s="1"/>
  <c r="N88" i="94"/>
  <c r="P88" i="94" s="1"/>
  <c r="N87" i="94"/>
  <c r="P87" i="94" s="1"/>
  <c r="N86" i="94"/>
  <c r="P86" i="94" s="1"/>
  <c r="N85" i="94"/>
  <c r="P85" i="94" s="1"/>
  <c r="N84" i="94"/>
  <c r="P84" i="94" s="1"/>
  <c r="N83" i="94"/>
  <c r="P83" i="94" s="1"/>
  <c r="N82" i="94"/>
  <c r="P82" i="94" s="1"/>
  <c r="N81" i="94"/>
  <c r="P81" i="94" s="1"/>
  <c r="N80" i="94"/>
  <c r="P80" i="94" s="1"/>
  <c r="N79" i="94"/>
  <c r="P79" i="94" s="1"/>
  <c r="N78" i="94"/>
  <c r="P78" i="94" s="1"/>
  <c r="N77" i="94"/>
  <c r="P77" i="94" s="1"/>
  <c r="N76" i="94"/>
  <c r="P76" i="94" s="1"/>
  <c r="N75" i="94"/>
  <c r="P75" i="94" s="1"/>
  <c r="N74" i="94"/>
  <c r="P74" i="94" s="1"/>
  <c r="N73" i="94"/>
  <c r="P73" i="94" s="1"/>
  <c r="N72" i="94"/>
  <c r="P72" i="94" s="1"/>
  <c r="N71" i="94"/>
  <c r="P71" i="94" s="1"/>
  <c r="N70" i="94"/>
  <c r="P70" i="94" s="1"/>
  <c r="N69" i="94"/>
  <c r="P69" i="94" s="1"/>
  <c r="N68" i="94"/>
  <c r="P68" i="94" s="1"/>
  <c r="N67" i="94"/>
  <c r="P67" i="94" s="1"/>
  <c r="N66" i="94"/>
  <c r="P66" i="94" s="1"/>
  <c r="N65" i="94"/>
  <c r="P65" i="94" s="1"/>
  <c r="O64" i="94"/>
  <c r="N63" i="94"/>
  <c r="P63" i="94" s="1"/>
  <c r="N62" i="94"/>
  <c r="P62" i="94" s="1"/>
  <c r="N61" i="94"/>
  <c r="P61" i="94" s="1"/>
  <c r="N60" i="94"/>
  <c r="P60" i="94" s="1"/>
  <c r="N59" i="94"/>
  <c r="P59" i="94" s="1"/>
  <c r="N58" i="94"/>
  <c r="P58" i="94" s="1"/>
  <c r="N57" i="94"/>
  <c r="P57" i="94" s="1"/>
  <c r="N56" i="94"/>
  <c r="P56" i="94" s="1"/>
  <c r="N55" i="94"/>
  <c r="P55" i="94" s="1"/>
  <c r="N54" i="94"/>
  <c r="P54" i="94" s="1"/>
  <c r="N53" i="94"/>
  <c r="P53" i="94" s="1"/>
  <c r="N52" i="94"/>
  <c r="P52" i="94" s="1"/>
  <c r="N51" i="94"/>
  <c r="P51" i="94" s="1"/>
  <c r="N50" i="94"/>
  <c r="P50" i="94" s="1"/>
  <c r="N49" i="94"/>
  <c r="P49" i="94" s="1"/>
  <c r="N48" i="94"/>
  <c r="P48" i="94" s="1"/>
  <c r="N47" i="94"/>
  <c r="P47" i="94" s="1"/>
  <c r="N46" i="94"/>
  <c r="P46" i="94" s="1"/>
  <c r="N45" i="94"/>
  <c r="P45" i="94" s="1"/>
  <c r="N44" i="94"/>
  <c r="P44" i="94" s="1"/>
  <c r="O43" i="94"/>
  <c r="N42" i="94"/>
  <c r="P42" i="94" s="1"/>
  <c r="N41" i="94"/>
  <c r="P41" i="94" s="1"/>
  <c r="N40" i="94"/>
  <c r="P40" i="94" s="1"/>
  <c r="N39" i="94"/>
  <c r="P39" i="94" s="1"/>
  <c r="N38" i="94"/>
  <c r="P38" i="94" s="1"/>
  <c r="N37" i="94"/>
  <c r="P37" i="94" s="1"/>
  <c r="N36" i="94"/>
  <c r="P36" i="94" s="1"/>
  <c r="N35" i="94"/>
  <c r="P35" i="94" s="1"/>
  <c r="N34" i="94"/>
  <c r="P34" i="94" s="1"/>
  <c r="N33" i="94"/>
  <c r="P33" i="94" s="1"/>
  <c r="N32" i="94"/>
  <c r="P32" i="94" s="1"/>
  <c r="N31" i="94"/>
  <c r="P31" i="94" s="1"/>
  <c r="N30" i="94"/>
  <c r="P30" i="94" s="1"/>
  <c r="N29" i="94"/>
  <c r="P29" i="94" s="1"/>
  <c r="N28" i="94"/>
  <c r="P28" i="94" s="1"/>
  <c r="N27" i="94"/>
  <c r="P27" i="94" s="1"/>
  <c r="N26" i="94"/>
  <c r="P26" i="94" s="1"/>
  <c r="N25" i="94"/>
  <c r="P25" i="94" s="1"/>
  <c r="N24" i="94"/>
  <c r="P24" i="94" s="1"/>
  <c r="N23" i="94"/>
  <c r="P23" i="94" s="1"/>
  <c r="N22" i="94"/>
  <c r="P22" i="94" s="1"/>
  <c r="N21" i="94"/>
  <c r="P21" i="94" s="1"/>
  <c r="N20" i="94"/>
  <c r="P20" i="94" s="1"/>
  <c r="N19" i="94"/>
  <c r="P19" i="94" s="1"/>
  <c r="N18" i="94"/>
  <c r="P18" i="94" s="1"/>
  <c r="N16" i="94"/>
  <c r="P16" i="94" s="1"/>
  <c r="N15" i="94"/>
  <c r="P15" i="94" s="1"/>
  <c r="N14" i="94"/>
  <c r="P14" i="94" s="1"/>
  <c r="N13" i="94"/>
  <c r="P13" i="94" s="1"/>
  <c r="N12" i="94"/>
  <c r="P12" i="94" s="1"/>
  <c r="N11" i="94"/>
  <c r="P11" i="94" s="1"/>
  <c r="O8" i="94"/>
  <c r="N159" i="97"/>
  <c r="P159" i="97" s="1"/>
  <c r="N158" i="97"/>
  <c r="P158" i="97" s="1"/>
  <c r="N157" i="97"/>
  <c r="P157" i="97" s="1"/>
  <c r="N156" i="97"/>
  <c r="P156" i="97" s="1"/>
  <c r="N155" i="97"/>
  <c r="P155" i="97" s="1"/>
  <c r="N154" i="97"/>
  <c r="P154" i="97" s="1"/>
  <c r="N153" i="97"/>
  <c r="P153" i="97" s="1"/>
  <c r="N152" i="97"/>
  <c r="P152" i="97" s="1"/>
  <c r="N151" i="97"/>
  <c r="P151" i="97" s="1"/>
  <c r="N150" i="97"/>
  <c r="P150" i="97" s="1"/>
  <c r="N149" i="97"/>
  <c r="P149" i="97" s="1"/>
  <c r="N148" i="97"/>
  <c r="P148" i="97" s="1"/>
  <c r="N147" i="97"/>
  <c r="P147" i="97" s="1"/>
  <c r="N146" i="97"/>
  <c r="P146" i="97" s="1"/>
  <c r="N145" i="97"/>
  <c r="P145" i="97" s="1"/>
  <c r="N144" i="97"/>
  <c r="P144" i="97" s="1"/>
  <c r="N143" i="97"/>
  <c r="P143" i="97" s="1"/>
  <c r="N142" i="97"/>
  <c r="P142" i="97" s="1"/>
  <c r="N141" i="97"/>
  <c r="P141" i="97" s="1"/>
  <c r="N140" i="97"/>
  <c r="P140" i="97" s="1"/>
  <c r="N139" i="97"/>
  <c r="P139" i="97" s="1"/>
  <c r="N137" i="97"/>
  <c r="P137" i="97" s="1"/>
  <c r="N136" i="97"/>
  <c r="P136" i="97" s="1"/>
  <c r="N135" i="97"/>
  <c r="P135" i="97" s="1"/>
  <c r="N134" i="97"/>
  <c r="P134" i="97" s="1"/>
  <c r="N133" i="97"/>
  <c r="P133" i="97" s="1"/>
  <c r="N132" i="97"/>
  <c r="P132" i="97" s="1"/>
  <c r="N131" i="97"/>
  <c r="P131" i="97" s="1"/>
  <c r="N130" i="97"/>
  <c r="P130" i="97" s="1"/>
  <c r="N129" i="97"/>
  <c r="P129" i="97" s="1"/>
  <c r="N128" i="97"/>
  <c r="P128" i="97" s="1"/>
  <c r="N127" i="97"/>
  <c r="P127" i="97" s="1"/>
  <c r="N126" i="97"/>
  <c r="P126" i="97" s="1"/>
  <c r="N125" i="97"/>
  <c r="P125" i="97" s="1"/>
  <c r="N124" i="97"/>
  <c r="P124" i="97" s="1"/>
  <c r="N123" i="97"/>
  <c r="P123" i="97" s="1"/>
  <c r="N122" i="97"/>
  <c r="P122" i="97" s="1"/>
  <c r="N121" i="97"/>
  <c r="P121" i="97" s="1"/>
  <c r="N120" i="97"/>
  <c r="P120" i="97" s="1"/>
  <c r="N119" i="97"/>
  <c r="P119" i="97" s="1"/>
  <c r="N118" i="97"/>
  <c r="P118" i="97" s="1"/>
  <c r="N116" i="97"/>
  <c r="P116" i="97" s="1"/>
  <c r="N115" i="97"/>
  <c r="P115" i="97" s="1"/>
  <c r="N114" i="97"/>
  <c r="P114" i="97" s="1"/>
  <c r="N113" i="97"/>
  <c r="P113" i="97" s="1"/>
  <c r="N112" i="97"/>
  <c r="P112" i="97" s="1"/>
  <c r="N111" i="97"/>
  <c r="P111" i="97" s="1"/>
  <c r="N110" i="97"/>
  <c r="P110" i="97" s="1"/>
  <c r="N109" i="97"/>
  <c r="P109" i="97" s="1"/>
  <c r="N108" i="97"/>
  <c r="P108" i="97" s="1"/>
  <c r="N107" i="97"/>
  <c r="P107" i="97" s="1"/>
  <c r="N106" i="97"/>
  <c r="P106" i="97" s="1"/>
  <c r="N105" i="97"/>
  <c r="P105" i="97" s="1"/>
  <c r="N104" i="97"/>
  <c r="P104" i="97" s="1"/>
  <c r="N103" i="97"/>
  <c r="P103" i="97" s="1"/>
  <c r="N102" i="97"/>
  <c r="P102" i="97" s="1"/>
  <c r="N101" i="97"/>
  <c r="P101" i="97" s="1"/>
  <c r="N100" i="97"/>
  <c r="P100" i="97" s="1"/>
  <c r="N99" i="97"/>
  <c r="P99" i="97" s="1"/>
  <c r="N98" i="97"/>
  <c r="P98" i="97" s="1"/>
  <c r="N97" i="97"/>
  <c r="P97" i="97" s="1"/>
  <c r="O95" i="97"/>
  <c r="N94" i="97"/>
  <c r="P94" i="97" s="1"/>
  <c r="N93" i="97"/>
  <c r="P93" i="97" s="1"/>
  <c r="N92" i="97"/>
  <c r="P92" i="97" s="1"/>
  <c r="N91" i="97"/>
  <c r="P91" i="97" s="1"/>
  <c r="N90" i="97"/>
  <c r="P90" i="97" s="1"/>
  <c r="N89" i="97"/>
  <c r="P89" i="97" s="1"/>
  <c r="N88" i="97"/>
  <c r="P88" i="97" s="1"/>
  <c r="N87" i="97"/>
  <c r="P87" i="97" s="1"/>
  <c r="N86" i="97"/>
  <c r="P86" i="97" s="1"/>
  <c r="N85" i="97"/>
  <c r="P85" i="97" s="1"/>
  <c r="N84" i="97"/>
  <c r="P84" i="97" s="1"/>
  <c r="N83" i="97"/>
  <c r="P83" i="97" s="1"/>
  <c r="N82" i="97"/>
  <c r="P82" i="97" s="1"/>
  <c r="N81" i="97"/>
  <c r="P81" i="97" s="1"/>
  <c r="N80" i="97"/>
  <c r="P80" i="97" s="1"/>
  <c r="N79" i="97"/>
  <c r="P79" i="97" s="1"/>
  <c r="N78" i="97"/>
  <c r="P78" i="97" s="1"/>
  <c r="N77" i="97"/>
  <c r="P77" i="97" s="1"/>
  <c r="N76" i="97"/>
  <c r="P76" i="97" s="1"/>
  <c r="N75" i="97"/>
  <c r="P75" i="97" s="1"/>
  <c r="N74" i="97"/>
  <c r="P74" i="97" s="1"/>
  <c r="N73" i="97"/>
  <c r="P73" i="97" s="1"/>
  <c r="N72" i="97"/>
  <c r="P72" i="97" s="1"/>
  <c r="N71" i="97"/>
  <c r="P71" i="97" s="1"/>
  <c r="N70" i="97"/>
  <c r="P70" i="97" s="1"/>
  <c r="N69" i="97"/>
  <c r="P69" i="97" s="1"/>
  <c r="N68" i="97"/>
  <c r="P68" i="97" s="1"/>
  <c r="N67" i="97"/>
  <c r="P67" i="97" s="1"/>
  <c r="N66" i="97"/>
  <c r="P66" i="97" s="1"/>
  <c r="N65" i="97"/>
  <c r="P65" i="97" s="1"/>
  <c r="O64" i="97"/>
  <c r="N63" i="97"/>
  <c r="P63" i="97" s="1"/>
  <c r="N62" i="97"/>
  <c r="P62" i="97" s="1"/>
  <c r="N61" i="97"/>
  <c r="P61" i="97" s="1"/>
  <c r="N60" i="97"/>
  <c r="P60" i="97" s="1"/>
  <c r="N59" i="97"/>
  <c r="P59" i="97" s="1"/>
  <c r="N58" i="97"/>
  <c r="P58" i="97" s="1"/>
  <c r="N57" i="97"/>
  <c r="P57" i="97" s="1"/>
  <c r="N56" i="97"/>
  <c r="P56" i="97" s="1"/>
  <c r="N55" i="97"/>
  <c r="P55" i="97" s="1"/>
  <c r="N54" i="97"/>
  <c r="P54" i="97" s="1"/>
  <c r="N53" i="97"/>
  <c r="P53" i="97" s="1"/>
  <c r="N52" i="97"/>
  <c r="P52" i="97" s="1"/>
  <c r="N51" i="97"/>
  <c r="P51" i="97" s="1"/>
  <c r="N50" i="97"/>
  <c r="P50" i="97" s="1"/>
  <c r="N49" i="97"/>
  <c r="P49" i="97" s="1"/>
  <c r="N48" i="97"/>
  <c r="P48" i="97" s="1"/>
  <c r="N47" i="97"/>
  <c r="P47" i="97" s="1"/>
  <c r="N46" i="97"/>
  <c r="P46" i="97" s="1"/>
  <c r="N45" i="97"/>
  <c r="P45" i="97" s="1"/>
  <c r="N44" i="97"/>
  <c r="P44" i="97" s="1"/>
  <c r="O43" i="97"/>
  <c r="N42" i="97"/>
  <c r="P42" i="97" s="1"/>
  <c r="N41" i="97"/>
  <c r="P41" i="97" s="1"/>
  <c r="N40" i="97"/>
  <c r="P40" i="97" s="1"/>
  <c r="N39" i="97"/>
  <c r="P39" i="97" s="1"/>
  <c r="N38" i="97"/>
  <c r="P38" i="97" s="1"/>
  <c r="N37" i="97"/>
  <c r="P37" i="97" s="1"/>
  <c r="N35" i="97"/>
  <c r="P35" i="97" s="1"/>
  <c r="N34" i="97"/>
  <c r="P34" i="97" s="1"/>
  <c r="N33" i="97"/>
  <c r="P33" i="97" s="1"/>
  <c r="N32" i="97"/>
  <c r="P32" i="97" s="1"/>
  <c r="N31" i="97"/>
  <c r="P31" i="97" s="1"/>
  <c r="N30" i="97"/>
  <c r="P30" i="97" s="1"/>
  <c r="N29" i="97"/>
  <c r="P29" i="97" s="1"/>
  <c r="N28" i="97"/>
  <c r="P28" i="97" s="1"/>
  <c r="N27" i="97"/>
  <c r="P27" i="97" s="1"/>
  <c r="N26" i="97"/>
  <c r="P26" i="97" s="1"/>
  <c r="N25" i="97"/>
  <c r="P25" i="97" s="1"/>
  <c r="N24" i="97"/>
  <c r="P24" i="97" s="1"/>
  <c r="N23" i="97"/>
  <c r="P23" i="97" s="1"/>
  <c r="N22" i="97"/>
  <c r="P22" i="97" s="1"/>
  <c r="N21" i="97"/>
  <c r="P21" i="97" s="1"/>
  <c r="N20" i="97"/>
  <c r="P20" i="97" s="1"/>
  <c r="N19" i="97"/>
  <c r="P19" i="97" s="1"/>
  <c r="N18" i="97"/>
  <c r="P18" i="97" s="1"/>
  <c r="N16" i="97"/>
  <c r="P16" i="97" s="1"/>
  <c r="N15" i="97"/>
  <c r="P15" i="97" s="1"/>
  <c r="N14" i="97"/>
  <c r="P14" i="97" s="1"/>
  <c r="N13" i="97"/>
  <c r="P13" i="97" s="1"/>
  <c r="N12" i="97"/>
  <c r="P12" i="97" s="1"/>
  <c r="N11" i="97"/>
  <c r="P11" i="97" s="1"/>
  <c r="O8" i="97"/>
  <c r="N159" i="98"/>
  <c r="P159" i="98" s="1"/>
  <c r="N158" i="98"/>
  <c r="P158" i="98" s="1"/>
  <c r="N157" i="98"/>
  <c r="P157" i="98" s="1"/>
  <c r="N156" i="98"/>
  <c r="P156" i="98" s="1"/>
  <c r="N155" i="98"/>
  <c r="P155" i="98" s="1"/>
  <c r="N154" i="98"/>
  <c r="P154" i="98" s="1"/>
  <c r="N153" i="98"/>
  <c r="P153" i="98" s="1"/>
  <c r="N152" i="98"/>
  <c r="P152" i="98" s="1"/>
  <c r="N151" i="98"/>
  <c r="P151" i="98" s="1"/>
  <c r="N150" i="98"/>
  <c r="P150" i="98" s="1"/>
  <c r="N149" i="98"/>
  <c r="P149" i="98" s="1"/>
  <c r="N148" i="98"/>
  <c r="P148" i="98" s="1"/>
  <c r="N147" i="98"/>
  <c r="P147" i="98" s="1"/>
  <c r="N146" i="98"/>
  <c r="P146" i="98" s="1"/>
  <c r="N145" i="98"/>
  <c r="P145" i="98" s="1"/>
  <c r="N144" i="98"/>
  <c r="P144" i="98" s="1"/>
  <c r="N143" i="98"/>
  <c r="P143" i="98" s="1"/>
  <c r="N142" i="98"/>
  <c r="P142" i="98" s="1"/>
  <c r="N141" i="98"/>
  <c r="P141" i="98" s="1"/>
  <c r="N140" i="98"/>
  <c r="P140" i="98" s="1"/>
  <c r="N139" i="98"/>
  <c r="P139" i="98" s="1"/>
  <c r="N137" i="98"/>
  <c r="P137" i="98" s="1"/>
  <c r="N136" i="98"/>
  <c r="P136" i="98" s="1"/>
  <c r="N135" i="98"/>
  <c r="P135" i="98" s="1"/>
  <c r="N134" i="98"/>
  <c r="P134" i="98" s="1"/>
  <c r="N133" i="98"/>
  <c r="P133" i="98" s="1"/>
  <c r="N132" i="98"/>
  <c r="P132" i="98" s="1"/>
  <c r="N131" i="98"/>
  <c r="P131" i="98" s="1"/>
  <c r="N130" i="98"/>
  <c r="P130" i="98" s="1"/>
  <c r="N129" i="98"/>
  <c r="P129" i="98" s="1"/>
  <c r="N128" i="98"/>
  <c r="P128" i="98" s="1"/>
  <c r="N127" i="98"/>
  <c r="P127" i="98" s="1"/>
  <c r="N126" i="98"/>
  <c r="P126" i="98" s="1"/>
  <c r="N125" i="98"/>
  <c r="P125" i="98" s="1"/>
  <c r="N124" i="98"/>
  <c r="P124" i="98" s="1"/>
  <c r="N123" i="98"/>
  <c r="P123" i="98" s="1"/>
  <c r="N122" i="98"/>
  <c r="P122" i="98" s="1"/>
  <c r="N121" i="98"/>
  <c r="P121" i="98" s="1"/>
  <c r="N120" i="98"/>
  <c r="P120" i="98" s="1"/>
  <c r="N119" i="98"/>
  <c r="P119" i="98" s="1"/>
  <c r="N118" i="98"/>
  <c r="P118" i="98" s="1"/>
  <c r="N116" i="98"/>
  <c r="P116" i="98" s="1"/>
  <c r="N115" i="98"/>
  <c r="P115" i="98" s="1"/>
  <c r="N114" i="98"/>
  <c r="P114" i="98" s="1"/>
  <c r="N113" i="98"/>
  <c r="P113" i="98" s="1"/>
  <c r="N112" i="98"/>
  <c r="P112" i="98" s="1"/>
  <c r="N111" i="98"/>
  <c r="P111" i="98" s="1"/>
  <c r="N110" i="98"/>
  <c r="P110" i="98" s="1"/>
  <c r="N109" i="98"/>
  <c r="P109" i="98" s="1"/>
  <c r="N108" i="98"/>
  <c r="P108" i="98" s="1"/>
  <c r="N107" i="98"/>
  <c r="P107" i="98" s="1"/>
  <c r="N106" i="98"/>
  <c r="P106" i="98" s="1"/>
  <c r="N105" i="98"/>
  <c r="P105" i="98" s="1"/>
  <c r="N104" i="98"/>
  <c r="P104" i="98" s="1"/>
  <c r="N103" i="98"/>
  <c r="P103" i="98" s="1"/>
  <c r="N102" i="98"/>
  <c r="P102" i="98" s="1"/>
  <c r="N101" i="98"/>
  <c r="P101" i="98" s="1"/>
  <c r="N100" i="98"/>
  <c r="P100" i="98" s="1"/>
  <c r="N99" i="98"/>
  <c r="P99" i="98" s="1"/>
  <c r="N98" i="98"/>
  <c r="P98" i="98" s="1"/>
  <c r="N97" i="98"/>
  <c r="P97" i="98" s="1"/>
  <c r="O95" i="98"/>
  <c r="N94" i="98"/>
  <c r="P94" i="98" s="1"/>
  <c r="N93" i="98"/>
  <c r="P93" i="98" s="1"/>
  <c r="N92" i="98"/>
  <c r="P92" i="98" s="1"/>
  <c r="N91" i="98"/>
  <c r="P91" i="98" s="1"/>
  <c r="N90" i="98"/>
  <c r="P90" i="98" s="1"/>
  <c r="N89" i="98"/>
  <c r="P89" i="98" s="1"/>
  <c r="N88" i="98"/>
  <c r="P88" i="98" s="1"/>
  <c r="N87" i="98"/>
  <c r="P87" i="98" s="1"/>
  <c r="N86" i="98"/>
  <c r="P86" i="98" s="1"/>
  <c r="N85" i="98"/>
  <c r="P85" i="98" s="1"/>
  <c r="N84" i="98"/>
  <c r="P84" i="98" s="1"/>
  <c r="N83" i="98"/>
  <c r="P83" i="98" s="1"/>
  <c r="N82" i="98"/>
  <c r="P82" i="98" s="1"/>
  <c r="N81" i="98"/>
  <c r="P81" i="98" s="1"/>
  <c r="N80" i="98"/>
  <c r="P80" i="98" s="1"/>
  <c r="N79" i="98"/>
  <c r="P79" i="98" s="1"/>
  <c r="N78" i="98"/>
  <c r="P78" i="98" s="1"/>
  <c r="N77" i="98"/>
  <c r="P77" i="98" s="1"/>
  <c r="N76" i="98"/>
  <c r="P76" i="98" s="1"/>
  <c r="N75" i="98"/>
  <c r="P75" i="98" s="1"/>
  <c r="N74" i="98"/>
  <c r="P74" i="98" s="1"/>
  <c r="N73" i="98"/>
  <c r="P73" i="98" s="1"/>
  <c r="N72" i="98"/>
  <c r="P72" i="98" s="1"/>
  <c r="N71" i="98"/>
  <c r="P71" i="98" s="1"/>
  <c r="N70" i="98"/>
  <c r="P70" i="98" s="1"/>
  <c r="N69" i="98"/>
  <c r="P69" i="98" s="1"/>
  <c r="N68" i="98"/>
  <c r="P68" i="98" s="1"/>
  <c r="N67" i="98"/>
  <c r="P67" i="98" s="1"/>
  <c r="N66" i="98"/>
  <c r="P66" i="98" s="1"/>
  <c r="N65" i="98"/>
  <c r="P65" i="98" s="1"/>
  <c r="O64" i="98"/>
  <c r="N63" i="98"/>
  <c r="P63" i="98" s="1"/>
  <c r="N62" i="98"/>
  <c r="P62" i="98" s="1"/>
  <c r="N61" i="98"/>
  <c r="P61" i="98" s="1"/>
  <c r="N60" i="98"/>
  <c r="P60" i="98" s="1"/>
  <c r="N59" i="98"/>
  <c r="P59" i="98" s="1"/>
  <c r="N58" i="98"/>
  <c r="P58" i="98" s="1"/>
  <c r="N57" i="98"/>
  <c r="P57" i="98" s="1"/>
  <c r="N56" i="98"/>
  <c r="P56" i="98" s="1"/>
  <c r="N55" i="98"/>
  <c r="P55" i="98" s="1"/>
  <c r="N54" i="98"/>
  <c r="P54" i="98" s="1"/>
  <c r="N53" i="98"/>
  <c r="P53" i="98" s="1"/>
  <c r="N52" i="98"/>
  <c r="P52" i="98" s="1"/>
  <c r="N51" i="98"/>
  <c r="P51" i="98" s="1"/>
  <c r="N50" i="98"/>
  <c r="P50" i="98" s="1"/>
  <c r="N49" i="98"/>
  <c r="P49" i="98" s="1"/>
  <c r="N48" i="98"/>
  <c r="P48" i="98" s="1"/>
  <c r="N47" i="98"/>
  <c r="P47" i="98" s="1"/>
  <c r="N46" i="98"/>
  <c r="P46" i="98" s="1"/>
  <c r="N45" i="98"/>
  <c r="P45" i="98" s="1"/>
  <c r="N44" i="98"/>
  <c r="P44" i="98" s="1"/>
  <c r="O43" i="98"/>
  <c r="N42" i="98"/>
  <c r="P42" i="98" s="1"/>
  <c r="N41" i="98"/>
  <c r="P41" i="98" s="1"/>
  <c r="N40" i="98"/>
  <c r="P40" i="98" s="1"/>
  <c r="N39" i="98"/>
  <c r="P39" i="98" s="1"/>
  <c r="N38" i="98"/>
  <c r="P38" i="98" s="1"/>
  <c r="N37" i="98"/>
  <c r="P37" i="98" s="1"/>
  <c r="N36" i="98"/>
  <c r="P36" i="98" s="1"/>
  <c r="N35" i="98"/>
  <c r="P35" i="98" s="1"/>
  <c r="N34" i="98"/>
  <c r="P34" i="98" s="1"/>
  <c r="N33" i="98"/>
  <c r="P33" i="98" s="1"/>
  <c r="N32" i="98"/>
  <c r="P32" i="98" s="1"/>
  <c r="N31" i="98"/>
  <c r="P31" i="98" s="1"/>
  <c r="N30" i="98"/>
  <c r="P30" i="98" s="1"/>
  <c r="N29" i="98"/>
  <c r="P29" i="98" s="1"/>
  <c r="N28" i="98"/>
  <c r="P28" i="98" s="1"/>
  <c r="N27" i="98"/>
  <c r="P27" i="98" s="1"/>
  <c r="N26" i="98"/>
  <c r="P26" i="98" s="1"/>
  <c r="N25" i="98"/>
  <c r="P25" i="98" s="1"/>
  <c r="N24" i="98"/>
  <c r="P24" i="98" s="1"/>
  <c r="N23" i="98"/>
  <c r="P23" i="98" s="1"/>
  <c r="N22" i="98"/>
  <c r="P22" i="98" s="1"/>
  <c r="N21" i="98"/>
  <c r="P21" i="98" s="1"/>
  <c r="N20" i="98"/>
  <c r="P20" i="98" s="1"/>
  <c r="N19" i="98"/>
  <c r="P19" i="98" s="1"/>
  <c r="N18" i="98"/>
  <c r="P18" i="98" s="1"/>
  <c r="N16" i="98"/>
  <c r="P16" i="98" s="1"/>
  <c r="N15" i="98"/>
  <c r="P15" i="98" s="1"/>
  <c r="N14" i="98"/>
  <c r="N13" i="98"/>
  <c r="P13" i="98" s="1"/>
  <c r="N12" i="98"/>
  <c r="P12" i="98" s="1"/>
  <c r="N11" i="98"/>
  <c r="P11" i="98" s="1"/>
  <c r="O8" i="98"/>
  <c r="N159" i="99"/>
  <c r="N158" i="99"/>
  <c r="N157" i="99"/>
  <c r="N156" i="99"/>
  <c r="N155" i="99"/>
  <c r="N154" i="99"/>
  <c r="N153" i="99"/>
  <c r="N152" i="99"/>
  <c r="N151" i="99"/>
  <c r="N150" i="99"/>
  <c r="N149" i="99"/>
  <c r="N148" i="99"/>
  <c r="N147" i="99"/>
  <c r="N146" i="99"/>
  <c r="N145" i="99"/>
  <c r="N144" i="99"/>
  <c r="N143" i="99"/>
  <c r="N142" i="99"/>
  <c r="N141" i="99"/>
  <c r="N140" i="99"/>
  <c r="N139" i="99"/>
  <c r="N138" i="99"/>
  <c r="N137" i="99"/>
  <c r="N136" i="99"/>
  <c r="N135" i="99"/>
  <c r="N134" i="99"/>
  <c r="N133" i="99"/>
  <c r="N132" i="99"/>
  <c r="N131" i="99"/>
  <c r="N130" i="99"/>
  <c r="N129" i="99"/>
  <c r="N128" i="99"/>
  <c r="N127" i="99"/>
  <c r="N126" i="99"/>
  <c r="N125" i="99"/>
  <c r="N124" i="99"/>
  <c r="N123" i="99"/>
  <c r="N122" i="99"/>
  <c r="N121" i="99"/>
  <c r="N120" i="99"/>
  <c r="N119" i="99"/>
  <c r="N118" i="99"/>
  <c r="N117" i="99"/>
  <c r="N116" i="99"/>
  <c r="N115" i="99"/>
  <c r="N114" i="99"/>
  <c r="N113" i="99"/>
  <c r="N112" i="99"/>
  <c r="N111" i="99"/>
  <c r="N110" i="99"/>
  <c r="N109" i="99"/>
  <c r="N108" i="99"/>
  <c r="N107" i="99"/>
  <c r="N106" i="99"/>
  <c r="N105" i="99"/>
  <c r="N104" i="99"/>
  <c r="N103" i="99"/>
  <c r="N102" i="99"/>
  <c r="N101" i="99"/>
  <c r="N100" i="99"/>
  <c r="N99" i="99"/>
  <c r="N98" i="99"/>
  <c r="N97" i="99"/>
  <c r="N96" i="99"/>
  <c r="O95" i="99"/>
  <c r="N94" i="99"/>
  <c r="N93" i="99"/>
  <c r="N92" i="99"/>
  <c r="N91" i="99"/>
  <c r="N90" i="99"/>
  <c r="N89" i="99"/>
  <c r="N87" i="99"/>
  <c r="N86" i="99"/>
  <c r="N85" i="99"/>
  <c r="N84" i="99"/>
  <c r="N83" i="99"/>
  <c r="N82" i="99"/>
  <c r="N81" i="99"/>
  <c r="N80" i="99"/>
  <c r="N79" i="99"/>
  <c r="N78" i="99"/>
  <c r="N77" i="99"/>
  <c r="N76" i="99"/>
  <c r="N75" i="99"/>
  <c r="N74" i="99"/>
  <c r="N73" i="99"/>
  <c r="N72" i="99"/>
  <c r="N71" i="99"/>
  <c r="N70" i="99"/>
  <c r="N69" i="99"/>
  <c r="N68" i="99"/>
  <c r="N67" i="99"/>
  <c r="N66" i="99"/>
  <c r="N65" i="99"/>
  <c r="O64" i="99"/>
  <c r="N63" i="99"/>
  <c r="N62" i="99"/>
  <c r="N61" i="99"/>
  <c r="N60" i="99"/>
  <c r="N59" i="99"/>
  <c r="N58" i="99"/>
  <c r="N57" i="99"/>
  <c r="N56" i="99"/>
  <c r="N55" i="99"/>
  <c r="N54" i="99"/>
  <c r="N53" i="99"/>
  <c r="N52" i="99"/>
  <c r="N51" i="99"/>
  <c r="N50" i="99"/>
  <c r="N49" i="99"/>
  <c r="N48" i="99"/>
  <c r="N47" i="99"/>
  <c r="N46" i="99"/>
  <c r="N45" i="99"/>
  <c r="N44" i="99"/>
  <c r="O43" i="99"/>
  <c r="N42" i="99"/>
  <c r="N41" i="99"/>
  <c r="N40" i="99"/>
  <c r="N39" i="99"/>
  <c r="N38" i="99"/>
  <c r="N37" i="99"/>
  <c r="N36" i="99"/>
  <c r="N35" i="99"/>
  <c r="N34" i="99"/>
  <c r="N33" i="99"/>
  <c r="N32" i="99"/>
  <c r="N31" i="99"/>
  <c r="N30" i="99"/>
  <c r="N29" i="99"/>
  <c r="N28" i="99"/>
  <c r="N27" i="99"/>
  <c r="N26" i="99"/>
  <c r="N25" i="99"/>
  <c r="N24" i="99"/>
  <c r="N23" i="99"/>
  <c r="N22" i="99"/>
  <c r="N21" i="99"/>
  <c r="N20" i="99"/>
  <c r="N19" i="99"/>
  <c r="N18" i="99"/>
  <c r="N16" i="99"/>
  <c r="N15" i="99"/>
  <c r="N14" i="99"/>
  <c r="N13" i="99"/>
  <c r="N12" i="99"/>
  <c r="N11" i="99"/>
  <c r="O8" i="99"/>
  <c r="N159" i="101"/>
  <c r="P159" i="101" s="1"/>
  <c r="N158" i="101"/>
  <c r="P158" i="101" s="1"/>
  <c r="N157" i="101"/>
  <c r="P157" i="101" s="1"/>
  <c r="N156" i="101"/>
  <c r="P156" i="101" s="1"/>
  <c r="N155" i="101"/>
  <c r="P155" i="101" s="1"/>
  <c r="N154" i="101"/>
  <c r="P154" i="101" s="1"/>
  <c r="N153" i="101"/>
  <c r="P153" i="101" s="1"/>
  <c r="N152" i="101"/>
  <c r="P152" i="101" s="1"/>
  <c r="N151" i="101"/>
  <c r="P151" i="101" s="1"/>
  <c r="N150" i="101"/>
  <c r="P150" i="101" s="1"/>
  <c r="N149" i="101"/>
  <c r="P149" i="101" s="1"/>
  <c r="N148" i="101"/>
  <c r="P148" i="101" s="1"/>
  <c r="N147" i="101"/>
  <c r="P147" i="101" s="1"/>
  <c r="N146" i="101"/>
  <c r="P146" i="101" s="1"/>
  <c r="N145" i="101"/>
  <c r="P145" i="101" s="1"/>
  <c r="N144" i="101"/>
  <c r="P144" i="101" s="1"/>
  <c r="N143" i="101"/>
  <c r="P143" i="101" s="1"/>
  <c r="N142" i="101"/>
  <c r="P142" i="101" s="1"/>
  <c r="N141" i="101"/>
  <c r="P141" i="101" s="1"/>
  <c r="N140" i="101"/>
  <c r="P140" i="101" s="1"/>
  <c r="N139" i="101"/>
  <c r="P139" i="101" s="1"/>
  <c r="N137" i="101"/>
  <c r="P137" i="101" s="1"/>
  <c r="N136" i="101"/>
  <c r="P136" i="101" s="1"/>
  <c r="N135" i="101"/>
  <c r="P135" i="101" s="1"/>
  <c r="N134" i="101"/>
  <c r="P134" i="101" s="1"/>
  <c r="N133" i="101"/>
  <c r="P133" i="101" s="1"/>
  <c r="N132" i="101"/>
  <c r="P132" i="101" s="1"/>
  <c r="N131" i="101"/>
  <c r="P131" i="101" s="1"/>
  <c r="N130" i="101"/>
  <c r="P130" i="101" s="1"/>
  <c r="N129" i="101"/>
  <c r="P129" i="101" s="1"/>
  <c r="N128" i="101"/>
  <c r="P128" i="101" s="1"/>
  <c r="N127" i="101"/>
  <c r="P127" i="101" s="1"/>
  <c r="N126" i="101"/>
  <c r="P126" i="101" s="1"/>
  <c r="N125" i="101"/>
  <c r="P125" i="101" s="1"/>
  <c r="N124" i="101"/>
  <c r="P124" i="101" s="1"/>
  <c r="N123" i="101"/>
  <c r="P123" i="101" s="1"/>
  <c r="N122" i="101"/>
  <c r="P122" i="101" s="1"/>
  <c r="N121" i="101"/>
  <c r="P121" i="101" s="1"/>
  <c r="N120" i="101"/>
  <c r="P120" i="101" s="1"/>
  <c r="N119" i="101"/>
  <c r="P119" i="101" s="1"/>
  <c r="N118" i="101"/>
  <c r="P118" i="101" s="1"/>
  <c r="N116" i="101"/>
  <c r="P116" i="101" s="1"/>
  <c r="N115" i="101"/>
  <c r="P115" i="101" s="1"/>
  <c r="N114" i="101"/>
  <c r="P114" i="101" s="1"/>
  <c r="N113" i="101"/>
  <c r="P113" i="101" s="1"/>
  <c r="N112" i="101"/>
  <c r="P112" i="101" s="1"/>
  <c r="N111" i="101"/>
  <c r="P111" i="101" s="1"/>
  <c r="N110" i="101"/>
  <c r="P110" i="101" s="1"/>
  <c r="N109" i="101"/>
  <c r="P109" i="101" s="1"/>
  <c r="N108" i="101"/>
  <c r="P108" i="101" s="1"/>
  <c r="N107" i="101"/>
  <c r="P107" i="101" s="1"/>
  <c r="N106" i="101"/>
  <c r="P106" i="101" s="1"/>
  <c r="N105" i="101"/>
  <c r="P105" i="101" s="1"/>
  <c r="N104" i="101"/>
  <c r="P104" i="101" s="1"/>
  <c r="N103" i="101"/>
  <c r="P103" i="101" s="1"/>
  <c r="N102" i="101"/>
  <c r="P102" i="101" s="1"/>
  <c r="N101" i="101"/>
  <c r="P101" i="101" s="1"/>
  <c r="N100" i="101"/>
  <c r="P100" i="101" s="1"/>
  <c r="N99" i="101"/>
  <c r="P99" i="101" s="1"/>
  <c r="N98" i="101"/>
  <c r="P98" i="101" s="1"/>
  <c r="N97" i="101"/>
  <c r="P97" i="101" s="1"/>
  <c r="O95" i="101"/>
  <c r="N94" i="101"/>
  <c r="P94" i="101" s="1"/>
  <c r="N93" i="101"/>
  <c r="P93" i="101" s="1"/>
  <c r="N92" i="101"/>
  <c r="P92" i="101" s="1"/>
  <c r="N91" i="101"/>
  <c r="P91" i="101" s="1"/>
  <c r="N90" i="101"/>
  <c r="P90" i="101" s="1"/>
  <c r="N89" i="101"/>
  <c r="P89" i="101" s="1"/>
  <c r="N88" i="101"/>
  <c r="P88" i="101" s="1"/>
  <c r="N87" i="101"/>
  <c r="P87" i="101" s="1"/>
  <c r="N86" i="101"/>
  <c r="P86" i="101" s="1"/>
  <c r="N85" i="101"/>
  <c r="P85" i="101" s="1"/>
  <c r="N84" i="101"/>
  <c r="P84" i="101" s="1"/>
  <c r="N83" i="101"/>
  <c r="P83" i="101" s="1"/>
  <c r="N82" i="101"/>
  <c r="P82" i="101" s="1"/>
  <c r="N81" i="101"/>
  <c r="P81" i="101" s="1"/>
  <c r="N80" i="101"/>
  <c r="P80" i="101" s="1"/>
  <c r="N79" i="101"/>
  <c r="P79" i="101" s="1"/>
  <c r="N78" i="101"/>
  <c r="P78" i="101" s="1"/>
  <c r="N77" i="101"/>
  <c r="P77" i="101" s="1"/>
  <c r="N76" i="101"/>
  <c r="P76" i="101" s="1"/>
  <c r="N75" i="101"/>
  <c r="P75" i="101" s="1"/>
  <c r="N74" i="101"/>
  <c r="P74" i="101" s="1"/>
  <c r="N73" i="101"/>
  <c r="P73" i="101" s="1"/>
  <c r="N72" i="101"/>
  <c r="P72" i="101" s="1"/>
  <c r="N71" i="101"/>
  <c r="P71" i="101" s="1"/>
  <c r="N70" i="101"/>
  <c r="P70" i="101" s="1"/>
  <c r="N69" i="101"/>
  <c r="P69" i="101" s="1"/>
  <c r="N68" i="101"/>
  <c r="P68" i="101" s="1"/>
  <c r="N67" i="101"/>
  <c r="P67" i="101" s="1"/>
  <c r="N66" i="101"/>
  <c r="P66" i="101" s="1"/>
  <c r="N65" i="101"/>
  <c r="P65" i="101" s="1"/>
  <c r="O64" i="101"/>
  <c r="N63" i="101"/>
  <c r="P63" i="101" s="1"/>
  <c r="N62" i="101"/>
  <c r="P62" i="101" s="1"/>
  <c r="N61" i="101"/>
  <c r="P61" i="101" s="1"/>
  <c r="N60" i="101"/>
  <c r="P60" i="101" s="1"/>
  <c r="N59" i="101"/>
  <c r="P59" i="101" s="1"/>
  <c r="N58" i="101"/>
  <c r="P58" i="101" s="1"/>
  <c r="N57" i="101"/>
  <c r="P57" i="101" s="1"/>
  <c r="N56" i="101"/>
  <c r="P56" i="101" s="1"/>
  <c r="N55" i="101"/>
  <c r="P55" i="101" s="1"/>
  <c r="N54" i="101"/>
  <c r="P54" i="101" s="1"/>
  <c r="N53" i="101"/>
  <c r="P53" i="101" s="1"/>
  <c r="N52" i="101"/>
  <c r="P52" i="101" s="1"/>
  <c r="N51" i="101"/>
  <c r="P51" i="101" s="1"/>
  <c r="N50" i="101"/>
  <c r="P50" i="101" s="1"/>
  <c r="N49" i="101"/>
  <c r="P49" i="101" s="1"/>
  <c r="N48" i="101"/>
  <c r="P48" i="101" s="1"/>
  <c r="N47" i="101"/>
  <c r="P47" i="101" s="1"/>
  <c r="N46" i="101"/>
  <c r="P46" i="101" s="1"/>
  <c r="N45" i="101"/>
  <c r="P45" i="101" s="1"/>
  <c r="N44" i="101"/>
  <c r="P44" i="101" s="1"/>
  <c r="O43" i="101"/>
  <c r="N42" i="101"/>
  <c r="P42" i="101" s="1"/>
  <c r="N41" i="101"/>
  <c r="P41" i="101" s="1"/>
  <c r="N40" i="101"/>
  <c r="P40" i="101" s="1"/>
  <c r="N39" i="101"/>
  <c r="P39" i="101" s="1"/>
  <c r="N38" i="101"/>
  <c r="P38" i="101" s="1"/>
  <c r="N37" i="101"/>
  <c r="P37" i="101" s="1"/>
  <c r="N36" i="101"/>
  <c r="P36" i="101" s="1"/>
  <c r="N35" i="101"/>
  <c r="P35" i="101" s="1"/>
  <c r="N34" i="101"/>
  <c r="P34" i="101" s="1"/>
  <c r="N33" i="101"/>
  <c r="P33" i="101" s="1"/>
  <c r="N32" i="101"/>
  <c r="P32" i="101" s="1"/>
  <c r="N31" i="101"/>
  <c r="P31" i="101" s="1"/>
  <c r="N30" i="101"/>
  <c r="P30" i="101" s="1"/>
  <c r="N29" i="101"/>
  <c r="P29" i="101" s="1"/>
  <c r="N28" i="101"/>
  <c r="P28" i="101" s="1"/>
  <c r="N27" i="101"/>
  <c r="P27" i="101" s="1"/>
  <c r="N26" i="101"/>
  <c r="P26" i="101" s="1"/>
  <c r="N25" i="101"/>
  <c r="P25" i="101" s="1"/>
  <c r="N24" i="101"/>
  <c r="P24" i="101" s="1"/>
  <c r="N23" i="101"/>
  <c r="P23" i="101" s="1"/>
  <c r="N22" i="101"/>
  <c r="P22" i="101" s="1"/>
  <c r="N21" i="101"/>
  <c r="P21" i="101" s="1"/>
  <c r="N20" i="101"/>
  <c r="P20" i="101" s="1"/>
  <c r="N19" i="101"/>
  <c r="P19" i="101" s="1"/>
  <c r="N18" i="101"/>
  <c r="P18" i="101" s="1"/>
  <c r="N16" i="101"/>
  <c r="P16" i="101" s="1"/>
  <c r="N15" i="101"/>
  <c r="P15" i="101" s="1"/>
  <c r="N13" i="101"/>
  <c r="P13" i="101" s="1"/>
  <c r="N12" i="101"/>
  <c r="P12" i="101" s="1"/>
  <c r="N11" i="101"/>
  <c r="O8" i="101"/>
  <c r="N159" i="102"/>
  <c r="P159" i="102" s="1"/>
  <c r="N158" i="102"/>
  <c r="P158" i="102" s="1"/>
  <c r="N157" i="102"/>
  <c r="P157" i="102" s="1"/>
  <c r="N156" i="102"/>
  <c r="P156" i="102" s="1"/>
  <c r="N155" i="102"/>
  <c r="P155" i="102" s="1"/>
  <c r="N154" i="102"/>
  <c r="P154" i="102" s="1"/>
  <c r="N153" i="102"/>
  <c r="P153" i="102" s="1"/>
  <c r="N152" i="102"/>
  <c r="P152" i="102" s="1"/>
  <c r="N151" i="102"/>
  <c r="P151" i="102" s="1"/>
  <c r="N150" i="102"/>
  <c r="P150" i="102" s="1"/>
  <c r="N149" i="102"/>
  <c r="P149" i="102" s="1"/>
  <c r="N148" i="102"/>
  <c r="P148" i="102" s="1"/>
  <c r="N147" i="102"/>
  <c r="P147" i="102" s="1"/>
  <c r="N146" i="102"/>
  <c r="P146" i="102" s="1"/>
  <c r="N145" i="102"/>
  <c r="P145" i="102" s="1"/>
  <c r="N144" i="102"/>
  <c r="P144" i="102" s="1"/>
  <c r="N143" i="102"/>
  <c r="P143" i="102" s="1"/>
  <c r="N142" i="102"/>
  <c r="P142" i="102" s="1"/>
  <c r="N141" i="102"/>
  <c r="P141" i="102" s="1"/>
  <c r="N140" i="102"/>
  <c r="P140" i="102" s="1"/>
  <c r="N139" i="102"/>
  <c r="P139" i="102" s="1"/>
  <c r="N137" i="102"/>
  <c r="P137" i="102" s="1"/>
  <c r="N136" i="102"/>
  <c r="P136" i="102" s="1"/>
  <c r="N135" i="102"/>
  <c r="P135" i="102" s="1"/>
  <c r="N134" i="102"/>
  <c r="P134" i="102" s="1"/>
  <c r="N133" i="102"/>
  <c r="P133" i="102" s="1"/>
  <c r="N132" i="102"/>
  <c r="P132" i="102" s="1"/>
  <c r="N131" i="102"/>
  <c r="P131" i="102" s="1"/>
  <c r="N130" i="102"/>
  <c r="P130" i="102" s="1"/>
  <c r="N129" i="102"/>
  <c r="P129" i="102" s="1"/>
  <c r="N128" i="102"/>
  <c r="P128" i="102" s="1"/>
  <c r="N127" i="102"/>
  <c r="P127" i="102" s="1"/>
  <c r="N126" i="102"/>
  <c r="P126" i="102" s="1"/>
  <c r="N125" i="102"/>
  <c r="P125" i="102" s="1"/>
  <c r="N124" i="102"/>
  <c r="P124" i="102" s="1"/>
  <c r="N123" i="102"/>
  <c r="P123" i="102" s="1"/>
  <c r="N122" i="102"/>
  <c r="P122" i="102" s="1"/>
  <c r="N121" i="102"/>
  <c r="P121" i="102" s="1"/>
  <c r="N120" i="102"/>
  <c r="P120" i="102" s="1"/>
  <c r="N119" i="102"/>
  <c r="P119" i="102" s="1"/>
  <c r="N118" i="102"/>
  <c r="P118" i="102" s="1"/>
  <c r="N116" i="102"/>
  <c r="P116" i="102" s="1"/>
  <c r="N115" i="102"/>
  <c r="P115" i="102" s="1"/>
  <c r="N114" i="102"/>
  <c r="P114" i="102" s="1"/>
  <c r="N113" i="102"/>
  <c r="P113" i="102" s="1"/>
  <c r="N112" i="102"/>
  <c r="P112" i="102" s="1"/>
  <c r="N111" i="102"/>
  <c r="P111" i="102" s="1"/>
  <c r="N110" i="102"/>
  <c r="P110" i="102" s="1"/>
  <c r="N109" i="102"/>
  <c r="P109" i="102" s="1"/>
  <c r="N108" i="102"/>
  <c r="P108" i="102" s="1"/>
  <c r="N107" i="102"/>
  <c r="P107" i="102" s="1"/>
  <c r="N106" i="102"/>
  <c r="P106" i="102" s="1"/>
  <c r="N105" i="102"/>
  <c r="P105" i="102" s="1"/>
  <c r="N104" i="102"/>
  <c r="P104" i="102" s="1"/>
  <c r="N103" i="102"/>
  <c r="P103" i="102" s="1"/>
  <c r="N102" i="102"/>
  <c r="P102" i="102" s="1"/>
  <c r="N101" i="102"/>
  <c r="P101" i="102" s="1"/>
  <c r="N100" i="102"/>
  <c r="P100" i="102" s="1"/>
  <c r="N99" i="102"/>
  <c r="P99" i="102" s="1"/>
  <c r="N98" i="102"/>
  <c r="P98" i="102" s="1"/>
  <c r="N97" i="102"/>
  <c r="P97" i="102" s="1"/>
  <c r="O95" i="102"/>
  <c r="N94" i="102"/>
  <c r="P94" i="102" s="1"/>
  <c r="N93" i="102"/>
  <c r="P93" i="102" s="1"/>
  <c r="N92" i="102"/>
  <c r="P92" i="102" s="1"/>
  <c r="N91" i="102"/>
  <c r="P91" i="102" s="1"/>
  <c r="N90" i="102"/>
  <c r="P90" i="102" s="1"/>
  <c r="N89" i="102"/>
  <c r="P89" i="102" s="1"/>
  <c r="N88" i="102"/>
  <c r="P88" i="102" s="1"/>
  <c r="N87" i="102"/>
  <c r="P87" i="102" s="1"/>
  <c r="N86" i="102"/>
  <c r="P86" i="102" s="1"/>
  <c r="N85" i="102"/>
  <c r="P85" i="102" s="1"/>
  <c r="N84" i="102"/>
  <c r="P84" i="102" s="1"/>
  <c r="N83" i="102"/>
  <c r="P83" i="102" s="1"/>
  <c r="N82" i="102"/>
  <c r="P82" i="102" s="1"/>
  <c r="N81" i="102"/>
  <c r="P81" i="102" s="1"/>
  <c r="N80" i="102"/>
  <c r="P80" i="102" s="1"/>
  <c r="N79" i="102"/>
  <c r="P79" i="102" s="1"/>
  <c r="N78" i="102"/>
  <c r="P78" i="102" s="1"/>
  <c r="N77" i="102"/>
  <c r="P77" i="102" s="1"/>
  <c r="N76" i="102"/>
  <c r="P76" i="102" s="1"/>
  <c r="N75" i="102"/>
  <c r="P75" i="102" s="1"/>
  <c r="N74" i="102"/>
  <c r="P74" i="102" s="1"/>
  <c r="N73" i="102"/>
  <c r="P73" i="102" s="1"/>
  <c r="N72" i="102"/>
  <c r="P72" i="102" s="1"/>
  <c r="N71" i="102"/>
  <c r="P71" i="102" s="1"/>
  <c r="N70" i="102"/>
  <c r="P70" i="102" s="1"/>
  <c r="N69" i="102"/>
  <c r="P69" i="102" s="1"/>
  <c r="N68" i="102"/>
  <c r="P68" i="102" s="1"/>
  <c r="N67" i="102"/>
  <c r="P67" i="102" s="1"/>
  <c r="N66" i="102"/>
  <c r="P66" i="102" s="1"/>
  <c r="N65" i="102"/>
  <c r="P65" i="102" s="1"/>
  <c r="O64" i="102"/>
  <c r="N63" i="102"/>
  <c r="P63" i="102" s="1"/>
  <c r="N62" i="102"/>
  <c r="P62" i="102" s="1"/>
  <c r="N61" i="102"/>
  <c r="P61" i="102" s="1"/>
  <c r="N60" i="102"/>
  <c r="P60" i="102" s="1"/>
  <c r="N59" i="102"/>
  <c r="P59" i="102" s="1"/>
  <c r="N58" i="102"/>
  <c r="P58" i="102" s="1"/>
  <c r="N57" i="102"/>
  <c r="P57" i="102" s="1"/>
  <c r="N56" i="102"/>
  <c r="P56" i="102" s="1"/>
  <c r="N55" i="102"/>
  <c r="P55" i="102" s="1"/>
  <c r="N54" i="102"/>
  <c r="P54" i="102" s="1"/>
  <c r="N53" i="102"/>
  <c r="P53" i="102" s="1"/>
  <c r="N52" i="102"/>
  <c r="P52" i="102" s="1"/>
  <c r="N51" i="102"/>
  <c r="P51" i="102" s="1"/>
  <c r="N50" i="102"/>
  <c r="P50" i="102" s="1"/>
  <c r="N49" i="102"/>
  <c r="P49" i="102" s="1"/>
  <c r="N48" i="102"/>
  <c r="P48" i="102" s="1"/>
  <c r="N47" i="102"/>
  <c r="P47" i="102" s="1"/>
  <c r="N46" i="102"/>
  <c r="P46" i="102" s="1"/>
  <c r="N45" i="102"/>
  <c r="P45" i="102" s="1"/>
  <c r="N44" i="102"/>
  <c r="P44" i="102" s="1"/>
  <c r="O43" i="102"/>
  <c r="N42" i="102"/>
  <c r="P42" i="102" s="1"/>
  <c r="N41" i="102"/>
  <c r="P41" i="102" s="1"/>
  <c r="N40" i="102"/>
  <c r="P40" i="102" s="1"/>
  <c r="N39" i="102"/>
  <c r="P39" i="102" s="1"/>
  <c r="N38" i="102"/>
  <c r="P38" i="102" s="1"/>
  <c r="N37" i="102"/>
  <c r="P37" i="102" s="1"/>
  <c r="N36" i="102"/>
  <c r="P36" i="102" s="1"/>
  <c r="N35" i="102"/>
  <c r="P35" i="102" s="1"/>
  <c r="N34" i="102"/>
  <c r="P34" i="102" s="1"/>
  <c r="N33" i="102"/>
  <c r="P33" i="102" s="1"/>
  <c r="N32" i="102"/>
  <c r="P32" i="102" s="1"/>
  <c r="N31" i="102"/>
  <c r="P31" i="102" s="1"/>
  <c r="N30" i="102"/>
  <c r="P30" i="102" s="1"/>
  <c r="N29" i="102"/>
  <c r="P29" i="102" s="1"/>
  <c r="N28" i="102"/>
  <c r="P28" i="102" s="1"/>
  <c r="N27" i="102"/>
  <c r="P27" i="102" s="1"/>
  <c r="N26" i="102"/>
  <c r="P26" i="102" s="1"/>
  <c r="N25" i="102"/>
  <c r="P25" i="102" s="1"/>
  <c r="N24" i="102"/>
  <c r="P24" i="102" s="1"/>
  <c r="N23" i="102"/>
  <c r="P23" i="102" s="1"/>
  <c r="N22" i="102"/>
  <c r="P22" i="102" s="1"/>
  <c r="N21" i="102"/>
  <c r="P21" i="102" s="1"/>
  <c r="N20" i="102"/>
  <c r="P20" i="102" s="1"/>
  <c r="N19" i="102"/>
  <c r="P19" i="102" s="1"/>
  <c r="N18" i="102"/>
  <c r="P18" i="102" s="1"/>
  <c r="N16" i="102"/>
  <c r="P16" i="102" s="1"/>
  <c r="N15" i="102"/>
  <c r="P15" i="102" s="1"/>
  <c r="N14" i="102"/>
  <c r="P14" i="102" s="1"/>
  <c r="N13" i="102"/>
  <c r="P13" i="102" s="1"/>
  <c r="N12" i="102"/>
  <c r="P12" i="102" s="1"/>
  <c r="N11" i="102"/>
  <c r="P11" i="102" s="1"/>
  <c r="O8" i="102"/>
  <c r="N159" i="103"/>
  <c r="P159" i="103" s="1"/>
  <c r="N158" i="103"/>
  <c r="P158" i="103" s="1"/>
  <c r="N157" i="103"/>
  <c r="P157" i="103" s="1"/>
  <c r="N156" i="103"/>
  <c r="P156" i="103" s="1"/>
  <c r="N155" i="103"/>
  <c r="P155" i="103" s="1"/>
  <c r="N154" i="103"/>
  <c r="P154" i="103" s="1"/>
  <c r="N153" i="103"/>
  <c r="P153" i="103" s="1"/>
  <c r="N152" i="103"/>
  <c r="P152" i="103" s="1"/>
  <c r="N151" i="103"/>
  <c r="P151" i="103" s="1"/>
  <c r="N150" i="103"/>
  <c r="P150" i="103" s="1"/>
  <c r="N149" i="103"/>
  <c r="P149" i="103" s="1"/>
  <c r="N148" i="103"/>
  <c r="P148" i="103" s="1"/>
  <c r="N147" i="103"/>
  <c r="P147" i="103" s="1"/>
  <c r="N146" i="103"/>
  <c r="P146" i="103" s="1"/>
  <c r="N145" i="103"/>
  <c r="P145" i="103" s="1"/>
  <c r="N144" i="103"/>
  <c r="P144" i="103" s="1"/>
  <c r="N143" i="103"/>
  <c r="P143" i="103" s="1"/>
  <c r="N142" i="103"/>
  <c r="P142" i="103" s="1"/>
  <c r="N141" i="103"/>
  <c r="P141" i="103" s="1"/>
  <c r="N140" i="103"/>
  <c r="P140" i="103" s="1"/>
  <c r="N139" i="103"/>
  <c r="P139" i="103" s="1"/>
  <c r="N137" i="103"/>
  <c r="P137" i="103" s="1"/>
  <c r="N136" i="103"/>
  <c r="P136" i="103" s="1"/>
  <c r="N135" i="103"/>
  <c r="P135" i="103" s="1"/>
  <c r="N134" i="103"/>
  <c r="P134" i="103" s="1"/>
  <c r="N133" i="103"/>
  <c r="P133" i="103" s="1"/>
  <c r="N132" i="103"/>
  <c r="P132" i="103" s="1"/>
  <c r="N131" i="103"/>
  <c r="P131" i="103" s="1"/>
  <c r="N130" i="103"/>
  <c r="P130" i="103" s="1"/>
  <c r="N129" i="103"/>
  <c r="P129" i="103" s="1"/>
  <c r="N128" i="103"/>
  <c r="P128" i="103" s="1"/>
  <c r="N127" i="103"/>
  <c r="P127" i="103" s="1"/>
  <c r="N126" i="103"/>
  <c r="P126" i="103" s="1"/>
  <c r="N125" i="103"/>
  <c r="P125" i="103" s="1"/>
  <c r="N124" i="103"/>
  <c r="P124" i="103" s="1"/>
  <c r="N123" i="103"/>
  <c r="P123" i="103" s="1"/>
  <c r="N122" i="103"/>
  <c r="P122" i="103" s="1"/>
  <c r="N121" i="103"/>
  <c r="P121" i="103" s="1"/>
  <c r="N120" i="103"/>
  <c r="P120" i="103" s="1"/>
  <c r="N119" i="103"/>
  <c r="P119" i="103" s="1"/>
  <c r="N118" i="103"/>
  <c r="P118" i="103" s="1"/>
  <c r="N116" i="103"/>
  <c r="P116" i="103" s="1"/>
  <c r="N115" i="103"/>
  <c r="P115" i="103" s="1"/>
  <c r="N114" i="103"/>
  <c r="P114" i="103" s="1"/>
  <c r="N113" i="103"/>
  <c r="P113" i="103" s="1"/>
  <c r="N112" i="103"/>
  <c r="P112" i="103" s="1"/>
  <c r="N111" i="103"/>
  <c r="P111" i="103" s="1"/>
  <c r="N110" i="103"/>
  <c r="P110" i="103" s="1"/>
  <c r="N109" i="103"/>
  <c r="P109" i="103" s="1"/>
  <c r="N108" i="103"/>
  <c r="P108" i="103" s="1"/>
  <c r="N107" i="103"/>
  <c r="P107" i="103" s="1"/>
  <c r="N106" i="103"/>
  <c r="P106" i="103" s="1"/>
  <c r="N105" i="103"/>
  <c r="P105" i="103" s="1"/>
  <c r="N104" i="103"/>
  <c r="P104" i="103" s="1"/>
  <c r="N103" i="103"/>
  <c r="P103" i="103" s="1"/>
  <c r="N102" i="103"/>
  <c r="P102" i="103" s="1"/>
  <c r="N101" i="103"/>
  <c r="P101" i="103" s="1"/>
  <c r="N100" i="103"/>
  <c r="P100" i="103" s="1"/>
  <c r="N99" i="103"/>
  <c r="P99" i="103" s="1"/>
  <c r="N98" i="103"/>
  <c r="P98" i="103" s="1"/>
  <c r="N97" i="103"/>
  <c r="P97" i="103" s="1"/>
  <c r="O95" i="103"/>
  <c r="N94" i="103"/>
  <c r="P94" i="103" s="1"/>
  <c r="N93" i="103"/>
  <c r="P93" i="103" s="1"/>
  <c r="N92" i="103"/>
  <c r="P92" i="103" s="1"/>
  <c r="N91" i="103"/>
  <c r="P91" i="103" s="1"/>
  <c r="N90" i="103"/>
  <c r="P90" i="103" s="1"/>
  <c r="N89" i="103"/>
  <c r="P89" i="103" s="1"/>
  <c r="N88" i="103"/>
  <c r="P88" i="103" s="1"/>
  <c r="N87" i="103"/>
  <c r="P87" i="103" s="1"/>
  <c r="N86" i="103"/>
  <c r="P86" i="103" s="1"/>
  <c r="N85" i="103"/>
  <c r="P85" i="103" s="1"/>
  <c r="N84" i="103"/>
  <c r="P84" i="103" s="1"/>
  <c r="N83" i="103"/>
  <c r="P83" i="103" s="1"/>
  <c r="N82" i="103"/>
  <c r="P82" i="103" s="1"/>
  <c r="N81" i="103"/>
  <c r="P81" i="103" s="1"/>
  <c r="N80" i="103"/>
  <c r="P80" i="103" s="1"/>
  <c r="N79" i="103"/>
  <c r="P79" i="103" s="1"/>
  <c r="N78" i="103"/>
  <c r="P78" i="103" s="1"/>
  <c r="N77" i="103"/>
  <c r="P77" i="103" s="1"/>
  <c r="N76" i="103"/>
  <c r="P76" i="103" s="1"/>
  <c r="N75" i="103"/>
  <c r="P75" i="103" s="1"/>
  <c r="N74" i="103"/>
  <c r="P74" i="103" s="1"/>
  <c r="N73" i="103"/>
  <c r="P73" i="103" s="1"/>
  <c r="N72" i="103"/>
  <c r="P72" i="103" s="1"/>
  <c r="N71" i="103"/>
  <c r="P71" i="103" s="1"/>
  <c r="N70" i="103"/>
  <c r="P70" i="103" s="1"/>
  <c r="N69" i="103"/>
  <c r="P69" i="103" s="1"/>
  <c r="N68" i="103"/>
  <c r="P68" i="103" s="1"/>
  <c r="N67" i="103"/>
  <c r="N66" i="103"/>
  <c r="P66" i="103" s="1"/>
  <c r="N65" i="103"/>
  <c r="P65" i="103" s="1"/>
  <c r="O64" i="103"/>
  <c r="N63" i="103"/>
  <c r="P63" i="103" s="1"/>
  <c r="N62" i="103"/>
  <c r="P62" i="103" s="1"/>
  <c r="N60" i="103"/>
  <c r="P60" i="103" s="1"/>
  <c r="N59" i="103"/>
  <c r="P59" i="103" s="1"/>
  <c r="N58" i="103"/>
  <c r="P58" i="103" s="1"/>
  <c r="N57" i="103"/>
  <c r="P57" i="103" s="1"/>
  <c r="N56" i="103"/>
  <c r="P56" i="103" s="1"/>
  <c r="N55" i="103"/>
  <c r="P55" i="103" s="1"/>
  <c r="N52" i="103"/>
  <c r="P52" i="103" s="1"/>
  <c r="N51" i="103"/>
  <c r="P51" i="103" s="1"/>
  <c r="N50" i="103"/>
  <c r="P50" i="103" s="1"/>
  <c r="N49" i="103"/>
  <c r="P49" i="103" s="1"/>
  <c r="N48" i="103"/>
  <c r="P48" i="103" s="1"/>
  <c r="N47" i="103"/>
  <c r="P47" i="103" s="1"/>
  <c r="N46" i="103"/>
  <c r="P46" i="103" s="1"/>
  <c r="N45" i="103"/>
  <c r="N44" i="103"/>
  <c r="P44" i="103" s="1"/>
  <c r="O43" i="103"/>
  <c r="N42" i="103"/>
  <c r="P42" i="103" s="1"/>
  <c r="N41" i="103"/>
  <c r="P41" i="103" s="1"/>
  <c r="N40" i="103"/>
  <c r="P40" i="103" s="1"/>
  <c r="N39" i="103"/>
  <c r="P39" i="103" s="1"/>
  <c r="N38" i="103"/>
  <c r="P38" i="103" s="1"/>
  <c r="N37" i="103"/>
  <c r="P37" i="103" s="1"/>
  <c r="N36" i="103"/>
  <c r="P36" i="103" s="1"/>
  <c r="N35" i="103"/>
  <c r="P35" i="103" s="1"/>
  <c r="N34" i="103"/>
  <c r="P34" i="103" s="1"/>
  <c r="N33" i="103"/>
  <c r="P33" i="103" s="1"/>
  <c r="N32" i="103"/>
  <c r="P32" i="103" s="1"/>
  <c r="N31" i="103"/>
  <c r="P31" i="103" s="1"/>
  <c r="N30" i="103"/>
  <c r="P30" i="103" s="1"/>
  <c r="N29" i="103"/>
  <c r="P29" i="103" s="1"/>
  <c r="N28" i="103"/>
  <c r="P28" i="103" s="1"/>
  <c r="N27" i="103"/>
  <c r="P27" i="103" s="1"/>
  <c r="N26" i="103"/>
  <c r="P26" i="103" s="1"/>
  <c r="N25" i="103"/>
  <c r="P25" i="103" s="1"/>
  <c r="N24" i="103"/>
  <c r="P24" i="103" s="1"/>
  <c r="N23" i="103"/>
  <c r="P23" i="103" s="1"/>
  <c r="N22" i="103"/>
  <c r="P22" i="103" s="1"/>
  <c r="N21" i="103"/>
  <c r="P21" i="103" s="1"/>
  <c r="N20" i="103"/>
  <c r="P20" i="103" s="1"/>
  <c r="N19" i="103"/>
  <c r="P19" i="103" s="1"/>
  <c r="N18" i="103"/>
  <c r="P18" i="103" s="1"/>
  <c r="N16" i="103"/>
  <c r="P16" i="103" s="1"/>
  <c r="N15" i="103"/>
  <c r="P15" i="103" s="1"/>
  <c r="N14" i="103"/>
  <c r="P14" i="103" s="1"/>
  <c r="N13" i="103"/>
  <c r="N12" i="103"/>
  <c r="P12" i="103" s="1"/>
  <c r="N11" i="103"/>
  <c r="P11" i="103" s="1"/>
  <c r="O8" i="103"/>
  <c r="N159" i="104"/>
  <c r="P159" i="104" s="1"/>
  <c r="N158" i="104"/>
  <c r="P158" i="104" s="1"/>
  <c r="N157" i="104"/>
  <c r="P157" i="104" s="1"/>
  <c r="N156" i="104"/>
  <c r="P156" i="104" s="1"/>
  <c r="N155" i="104"/>
  <c r="P155" i="104" s="1"/>
  <c r="N154" i="104"/>
  <c r="P154" i="104" s="1"/>
  <c r="N153" i="104"/>
  <c r="P153" i="104" s="1"/>
  <c r="N152" i="104"/>
  <c r="P152" i="104" s="1"/>
  <c r="N151" i="104"/>
  <c r="P151" i="104" s="1"/>
  <c r="N150" i="104"/>
  <c r="P150" i="104" s="1"/>
  <c r="N149" i="104"/>
  <c r="P149" i="104" s="1"/>
  <c r="N148" i="104"/>
  <c r="P148" i="104" s="1"/>
  <c r="N147" i="104"/>
  <c r="P147" i="104" s="1"/>
  <c r="N146" i="104"/>
  <c r="P146" i="104" s="1"/>
  <c r="N145" i="104"/>
  <c r="P145" i="104" s="1"/>
  <c r="N144" i="104"/>
  <c r="P144" i="104" s="1"/>
  <c r="N143" i="104"/>
  <c r="P143" i="104" s="1"/>
  <c r="N142" i="104"/>
  <c r="P142" i="104" s="1"/>
  <c r="N141" i="104"/>
  <c r="P141" i="104" s="1"/>
  <c r="N140" i="104"/>
  <c r="P140" i="104" s="1"/>
  <c r="N139" i="104"/>
  <c r="P139" i="104" s="1"/>
  <c r="N137" i="104"/>
  <c r="P137" i="104" s="1"/>
  <c r="N136" i="104"/>
  <c r="P136" i="104" s="1"/>
  <c r="N135" i="104"/>
  <c r="P135" i="104" s="1"/>
  <c r="N134" i="104"/>
  <c r="P134" i="104" s="1"/>
  <c r="N133" i="104"/>
  <c r="P133" i="104" s="1"/>
  <c r="N132" i="104"/>
  <c r="P132" i="104" s="1"/>
  <c r="N131" i="104"/>
  <c r="P131" i="104" s="1"/>
  <c r="N130" i="104"/>
  <c r="P130" i="104" s="1"/>
  <c r="N129" i="104"/>
  <c r="P129" i="104" s="1"/>
  <c r="N128" i="104"/>
  <c r="P128" i="104" s="1"/>
  <c r="N127" i="104"/>
  <c r="P127" i="104" s="1"/>
  <c r="N126" i="104"/>
  <c r="P126" i="104" s="1"/>
  <c r="N125" i="104"/>
  <c r="P125" i="104" s="1"/>
  <c r="N124" i="104"/>
  <c r="P124" i="104" s="1"/>
  <c r="N123" i="104"/>
  <c r="P123" i="104" s="1"/>
  <c r="N122" i="104"/>
  <c r="P122" i="104" s="1"/>
  <c r="N121" i="104"/>
  <c r="P121" i="104" s="1"/>
  <c r="N120" i="104"/>
  <c r="P120" i="104" s="1"/>
  <c r="N119" i="104"/>
  <c r="P119" i="104" s="1"/>
  <c r="N118" i="104"/>
  <c r="P118" i="104" s="1"/>
  <c r="N116" i="104"/>
  <c r="P116" i="104" s="1"/>
  <c r="N115" i="104"/>
  <c r="P115" i="104" s="1"/>
  <c r="N114" i="104"/>
  <c r="P114" i="104" s="1"/>
  <c r="N113" i="104"/>
  <c r="P113" i="104" s="1"/>
  <c r="N112" i="104"/>
  <c r="P112" i="104" s="1"/>
  <c r="N111" i="104"/>
  <c r="P111" i="104" s="1"/>
  <c r="N110" i="104"/>
  <c r="P110" i="104" s="1"/>
  <c r="N109" i="104"/>
  <c r="P109" i="104" s="1"/>
  <c r="N108" i="104"/>
  <c r="P108" i="104" s="1"/>
  <c r="N107" i="104"/>
  <c r="P107" i="104" s="1"/>
  <c r="N106" i="104"/>
  <c r="P106" i="104" s="1"/>
  <c r="N105" i="104"/>
  <c r="P105" i="104" s="1"/>
  <c r="N104" i="104"/>
  <c r="P104" i="104" s="1"/>
  <c r="N103" i="104"/>
  <c r="P103" i="104" s="1"/>
  <c r="N102" i="104"/>
  <c r="P102" i="104" s="1"/>
  <c r="N101" i="104"/>
  <c r="P101" i="104" s="1"/>
  <c r="N100" i="104"/>
  <c r="P100" i="104" s="1"/>
  <c r="N99" i="104"/>
  <c r="P99" i="104" s="1"/>
  <c r="N98" i="104"/>
  <c r="P98" i="104" s="1"/>
  <c r="N97" i="104"/>
  <c r="P97" i="104" s="1"/>
  <c r="O95" i="104"/>
  <c r="N94" i="104"/>
  <c r="P94" i="104" s="1"/>
  <c r="N93" i="104"/>
  <c r="P93" i="104" s="1"/>
  <c r="N92" i="104"/>
  <c r="P92" i="104" s="1"/>
  <c r="N91" i="104"/>
  <c r="P91" i="104" s="1"/>
  <c r="N90" i="104"/>
  <c r="P90" i="104" s="1"/>
  <c r="N89" i="104"/>
  <c r="P89" i="104" s="1"/>
  <c r="N88" i="104"/>
  <c r="P88" i="104" s="1"/>
  <c r="N87" i="104"/>
  <c r="P87" i="104" s="1"/>
  <c r="N86" i="104"/>
  <c r="P86" i="104" s="1"/>
  <c r="N85" i="104"/>
  <c r="P85" i="104" s="1"/>
  <c r="N84" i="104"/>
  <c r="P84" i="104" s="1"/>
  <c r="N83" i="104"/>
  <c r="P83" i="104" s="1"/>
  <c r="N82" i="104"/>
  <c r="P82" i="104" s="1"/>
  <c r="N81" i="104"/>
  <c r="P81" i="104" s="1"/>
  <c r="N80" i="104"/>
  <c r="P80" i="104" s="1"/>
  <c r="N79" i="104"/>
  <c r="P79" i="104" s="1"/>
  <c r="N78" i="104"/>
  <c r="P78" i="104" s="1"/>
  <c r="N77" i="104"/>
  <c r="P77" i="104" s="1"/>
  <c r="N76" i="104"/>
  <c r="P76" i="104" s="1"/>
  <c r="N75" i="104"/>
  <c r="P75" i="104" s="1"/>
  <c r="N74" i="104"/>
  <c r="P74" i="104" s="1"/>
  <c r="N73" i="104"/>
  <c r="P73" i="104" s="1"/>
  <c r="N72" i="104"/>
  <c r="P72" i="104" s="1"/>
  <c r="N71" i="104"/>
  <c r="P71" i="104" s="1"/>
  <c r="N70" i="104"/>
  <c r="P70" i="104" s="1"/>
  <c r="N69" i="104"/>
  <c r="P69" i="104" s="1"/>
  <c r="N68" i="104"/>
  <c r="P68" i="104" s="1"/>
  <c r="N67" i="104"/>
  <c r="P67" i="104" s="1"/>
  <c r="N66" i="104"/>
  <c r="P66" i="104" s="1"/>
  <c r="N65" i="104"/>
  <c r="P65" i="104" s="1"/>
  <c r="O64" i="104"/>
  <c r="N63" i="104"/>
  <c r="P63" i="104" s="1"/>
  <c r="N62" i="104"/>
  <c r="P62" i="104" s="1"/>
  <c r="N61" i="104"/>
  <c r="P61" i="104" s="1"/>
  <c r="N60" i="104"/>
  <c r="P60" i="104" s="1"/>
  <c r="N59" i="104"/>
  <c r="P59" i="104" s="1"/>
  <c r="N58" i="104"/>
  <c r="P58" i="104" s="1"/>
  <c r="N57" i="104"/>
  <c r="P57" i="104" s="1"/>
  <c r="N56" i="104"/>
  <c r="P56" i="104" s="1"/>
  <c r="N55" i="104"/>
  <c r="P55" i="104" s="1"/>
  <c r="N54" i="104"/>
  <c r="P54" i="104" s="1"/>
  <c r="N53" i="104"/>
  <c r="P53" i="104" s="1"/>
  <c r="N52" i="104"/>
  <c r="P52" i="104" s="1"/>
  <c r="N51" i="104"/>
  <c r="P51" i="104" s="1"/>
  <c r="N50" i="104"/>
  <c r="P50" i="104" s="1"/>
  <c r="N49" i="104"/>
  <c r="P49" i="104" s="1"/>
  <c r="N48" i="104"/>
  <c r="P48" i="104" s="1"/>
  <c r="N47" i="104"/>
  <c r="P47" i="104" s="1"/>
  <c r="N46" i="104"/>
  <c r="P46" i="104" s="1"/>
  <c r="N45" i="104"/>
  <c r="P45" i="104" s="1"/>
  <c r="N44" i="104"/>
  <c r="P44" i="104" s="1"/>
  <c r="O43" i="104"/>
  <c r="N42" i="104"/>
  <c r="P42" i="104" s="1"/>
  <c r="N41" i="104"/>
  <c r="P41" i="104" s="1"/>
  <c r="N40" i="104"/>
  <c r="P40" i="104" s="1"/>
  <c r="N39" i="104"/>
  <c r="P39" i="104" s="1"/>
  <c r="N38" i="104"/>
  <c r="P38" i="104" s="1"/>
  <c r="N37" i="104"/>
  <c r="P37" i="104" s="1"/>
  <c r="N36" i="104"/>
  <c r="P36" i="104" s="1"/>
  <c r="N35" i="104"/>
  <c r="P35" i="104" s="1"/>
  <c r="N34" i="104"/>
  <c r="P34" i="104" s="1"/>
  <c r="N32" i="104"/>
  <c r="P32" i="104" s="1"/>
  <c r="N31" i="104"/>
  <c r="P31" i="104" s="1"/>
  <c r="N30" i="104"/>
  <c r="P30" i="104" s="1"/>
  <c r="N29" i="104"/>
  <c r="P29" i="104" s="1"/>
  <c r="N28" i="104"/>
  <c r="P28" i="104" s="1"/>
  <c r="N27" i="104"/>
  <c r="P27" i="104" s="1"/>
  <c r="N26" i="104"/>
  <c r="P26" i="104" s="1"/>
  <c r="N25" i="104"/>
  <c r="P25" i="104" s="1"/>
  <c r="N24" i="104"/>
  <c r="P24" i="104" s="1"/>
  <c r="N23" i="104"/>
  <c r="P23" i="104" s="1"/>
  <c r="N22" i="104"/>
  <c r="P22" i="104" s="1"/>
  <c r="N21" i="104"/>
  <c r="P21" i="104" s="1"/>
  <c r="N20" i="104"/>
  <c r="P20" i="104" s="1"/>
  <c r="N19" i="104"/>
  <c r="P19" i="104" s="1"/>
  <c r="N18" i="104"/>
  <c r="P18" i="104" s="1"/>
  <c r="N16" i="104"/>
  <c r="P16" i="104" s="1"/>
  <c r="N15" i="104"/>
  <c r="P15" i="104" s="1"/>
  <c r="N14" i="104"/>
  <c r="N13" i="104"/>
  <c r="P13" i="104" s="1"/>
  <c r="N12" i="104"/>
  <c r="P12" i="104" s="1"/>
  <c r="N11" i="104"/>
  <c r="P11" i="104" s="1"/>
  <c r="O8" i="104"/>
  <c r="N159" i="105"/>
  <c r="P159" i="105" s="1"/>
  <c r="N158" i="105"/>
  <c r="P158" i="105" s="1"/>
  <c r="N157" i="105"/>
  <c r="P157" i="105" s="1"/>
  <c r="N156" i="105"/>
  <c r="P156" i="105" s="1"/>
  <c r="N155" i="105"/>
  <c r="P155" i="105" s="1"/>
  <c r="N154" i="105"/>
  <c r="P154" i="105" s="1"/>
  <c r="N153" i="105"/>
  <c r="P153" i="105" s="1"/>
  <c r="N152" i="105"/>
  <c r="P152" i="105" s="1"/>
  <c r="N151" i="105"/>
  <c r="P151" i="105" s="1"/>
  <c r="N150" i="105"/>
  <c r="P150" i="105" s="1"/>
  <c r="N149" i="105"/>
  <c r="P149" i="105" s="1"/>
  <c r="N148" i="105"/>
  <c r="P148" i="105" s="1"/>
  <c r="N147" i="105"/>
  <c r="P147" i="105" s="1"/>
  <c r="N146" i="105"/>
  <c r="P146" i="105" s="1"/>
  <c r="N145" i="105"/>
  <c r="P145" i="105" s="1"/>
  <c r="N144" i="105"/>
  <c r="P144" i="105" s="1"/>
  <c r="N143" i="105"/>
  <c r="P143" i="105" s="1"/>
  <c r="N142" i="105"/>
  <c r="P142" i="105" s="1"/>
  <c r="N141" i="105"/>
  <c r="P141" i="105" s="1"/>
  <c r="N140" i="105"/>
  <c r="P140" i="105" s="1"/>
  <c r="N139" i="105"/>
  <c r="P139" i="105" s="1"/>
  <c r="N137" i="105"/>
  <c r="P137" i="105" s="1"/>
  <c r="N136" i="105"/>
  <c r="P136" i="105" s="1"/>
  <c r="N135" i="105"/>
  <c r="P135" i="105" s="1"/>
  <c r="N134" i="105"/>
  <c r="P134" i="105" s="1"/>
  <c r="N133" i="105"/>
  <c r="P133" i="105" s="1"/>
  <c r="N132" i="105"/>
  <c r="P132" i="105" s="1"/>
  <c r="N131" i="105"/>
  <c r="P131" i="105" s="1"/>
  <c r="N130" i="105"/>
  <c r="P130" i="105" s="1"/>
  <c r="N129" i="105"/>
  <c r="P129" i="105" s="1"/>
  <c r="N128" i="105"/>
  <c r="P128" i="105" s="1"/>
  <c r="N127" i="105"/>
  <c r="P127" i="105" s="1"/>
  <c r="N126" i="105"/>
  <c r="P126" i="105" s="1"/>
  <c r="N125" i="105"/>
  <c r="P125" i="105" s="1"/>
  <c r="N124" i="105"/>
  <c r="P124" i="105" s="1"/>
  <c r="N123" i="105"/>
  <c r="P123" i="105" s="1"/>
  <c r="N122" i="105"/>
  <c r="P122" i="105" s="1"/>
  <c r="N121" i="105"/>
  <c r="P121" i="105" s="1"/>
  <c r="N120" i="105"/>
  <c r="P120" i="105" s="1"/>
  <c r="N119" i="105"/>
  <c r="P119" i="105" s="1"/>
  <c r="N118" i="105"/>
  <c r="P118" i="105" s="1"/>
  <c r="N116" i="105"/>
  <c r="P116" i="105" s="1"/>
  <c r="N115" i="105"/>
  <c r="P115" i="105" s="1"/>
  <c r="N114" i="105"/>
  <c r="P114" i="105" s="1"/>
  <c r="N113" i="105"/>
  <c r="P113" i="105" s="1"/>
  <c r="N112" i="105"/>
  <c r="P112" i="105" s="1"/>
  <c r="N111" i="105"/>
  <c r="P111" i="105" s="1"/>
  <c r="N110" i="105"/>
  <c r="P110" i="105" s="1"/>
  <c r="N109" i="105"/>
  <c r="P109" i="105" s="1"/>
  <c r="N108" i="105"/>
  <c r="P108" i="105" s="1"/>
  <c r="N107" i="105"/>
  <c r="P107" i="105" s="1"/>
  <c r="N106" i="105"/>
  <c r="P106" i="105" s="1"/>
  <c r="N105" i="105"/>
  <c r="P105" i="105" s="1"/>
  <c r="N104" i="105"/>
  <c r="P104" i="105" s="1"/>
  <c r="N103" i="105"/>
  <c r="P103" i="105" s="1"/>
  <c r="N102" i="105"/>
  <c r="P102" i="105" s="1"/>
  <c r="N101" i="105"/>
  <c r="P101" i="105" s="1"/>
  <c r="N100" i="105"/>
  <c r="P100" i="105" s="1"/>
  <c r="N99" i="105"/>
  <c r="P99" i="105" s="1"/>
  <c r="N98" i="105"/>
  <c r="P98" i="105" s="1"/>
  <c r="N97" i="105"/>
  <c r="P97" i="105" s="1"/>
  <c r="O95" i="105"/>
  <c r="N94" i="105"/>
  <c r="P94" i="105" s="1"/>
  <c r="N93" i="105"/>
  <c r="P93" i="105" s="1"/>
  <c r="N92" i="105"/>
  <c r="P92" i="105" s="1"/>
  <c r="N91" i="105"/>
  <c r="P91" i="105" s="1"/>
  <c r="N90" i="105"/>
  <c r="P90" i="105" s="1"/>
  <c r="N89" i="105"/>
  <c r="P89" i="105" s="1"/>
  <c r="N88" i="105"/>
  <c r="P88" i="105" s="1"/>
  <c r="N87" i="105"/>
  <c r="P87" i="105" s="1"/>
  <c r="N86" i="105"/>
  <c r="P86" i="105" s="1"/>
  <c r="N85" i="105"/>
  <c r="P85" i="105" s="1"/>
  <c r="N84" i="105"/>
  <c r="P84" i="105" s="1"/>
  <c r="N83" i="105"/>
  <c r="P83" i="105" s="1"/>
  <c r="N82" i="105"/>
  <c r="P82" i="105" s="1"/>
  <c r="N81" i="105"/>
  <c r="P81" i="105" s="1"/>
  <c r="N80" i="105"/>
  <c r="P80" i="105" s="1"/>
  <c r="N79" i="105"/>
  <c r="P79" i="105" s="1"/>
  <c r="N78" i="105"/>
  <c r="P78" i="105" s="1"/>
  <c r="N77" i="105"/>
  <c r="P77" i="105" s="1"/>
  <c r="N76" i="105"/>
  <c r="P76" i="105" s="1"/>
  <c r="N75" i="105"/>
  <c r="P75" i="105" s="1"/>
  <c r="N74" i="105"/>
  <c r="P74" i="105" s="1"/>
  <c r="N73" i="105"/>
  <c r="P73" i="105" s="1"/>
  <c r="N72" i="105"/>
  <c r="P72" i="105" s="1"/>
  <c r="N71" i="105"/>
  <c r="P71" i="105" s="1"/>
  <c r="N70" i="105"/>
  <c r="P70" i="105" s="1"/>
  <c r="N69" i="105"/>
  <c r="P69" i="105" s="1"/>
  <c r="N68" i="105"/>
  <c r="P68" i="105" s="1"/>
  <c r="N67" i="105"/>
  <c r="P67" i="105" s="1"/>
  <c r="N66" i="105"/>
  <c r="P66" i="105" s="1"/>
  <c r="N65" i="105"/>
  <c r="O64" i="105"/>
  <c r="N63" i="105"/>
  <c r="P63" i="105" s="1"/>
  <c r="N62" i="105"/>
  <c r="P62" i="105" s="1"/>
  <c r="N61" i="105"/>
  <c r="P61" i="105" s="1"/>
  <c r="N60" i="105"/>
  <c r="P60" i="105" s="1"/>
  <c r="N59" i="105"/>
  <c r="P59" i="105" s="1"/>
  <c r="N58" i="105"/>
  <c r="P58" i="105" s="1"/>
  <c r="N57" i="105"/>
  <c r="P57" i="105" s="1"/>
  <c r="N56" i="105"/>
  <c r="P56" i="105" s="1"/>
  <c r="N55" i="105"/>
  <c r="P55" i="105" s="1"/>
  <c r="N54" i="105"/>
  <c r="P54" i="105" s="1"/>
  <c r="N53" i="105"/>
  <c r="P53" i="105" s="1"/>
  <c r="N52" i="105"/>
  <c r="P52" i="105" s="1"/>
  <c r="N51" i="105"/>
  <c r="P51" i="105" s="1"/>
  <c r="N50" i="105"/>
  <c r="P50" i="105" s="1"/>
  <c r="N49" i="105"/>
  <c r="P49" i="105" s="1"/>
  <c r="N48" i="105"/>
  <c r="P48" i="105" s="1"/>
  <c r="N47" i="105"/>
  <c r="P47" i="105" s="1"/>
  <c r="N46" i="105"/>
  <c r="P46" i="105" s="1"/>
  <c r="N45" i="105"/>
  <c r="P45" i="105" s="1"/>
  <c r="N44" i="105"/>
  <c r="P44" i="105" s="1"/>
  <c r="O43" i="105"/>
  <c r="N42" i="105"/>
  <c r="P42" i="105" s="1"/>
  <c r="N41" i="105"/>
  <c r="P41" i="105" s="1"/>
  <c r="N40" i="105"/>
  <c r="P40" i="105" s="1"/>
  <c r="N39" i="105"/>
  <c r="P39" i="105" s="1"/>
  <c r="N38" i="105"/>
  <c r="P38" i="105" s="1"/>
  <c r="N37" i="105"/>
  <c r="P37" i="105" s="1"/>
  <c r="N36" i="105"/>
  <c r="P36" i="105" s="1"/>
  <c r="N35" i="105"/>
  <c r="P35" i="105" s="1"/>
  <c r="N34" i="105"/>
  <c r="P34" i="105" s="1"/>
  <c r="N33" i="105"/>
  <c r="P33" i="105" s="1"/>
  <c r="N32" i="105"/>
  <c r="P32" i="105" s="1"/>
  <c r="N31" i="105"/>
  <c r="P31" i="105" s="1"/>
  <c r="N30" i="105"/>
  <c r="P30" i="105" s="1"/>
  <c r="N29" i="105"/>
  <c r="P29" i="105" s="1"/>
  <c r="N28" i="105"/>
  <c r="P28" i="105" s="1"/>
  <c r="N27" i="105"/>
  <c r="P27" i="105" s="1"/>
  <c r="N26" i="105"/>
  <c r="P26" i="105" s="1"/>
  <c r="N25" i="105"/>
  <c r="P25" i="105" s="1"/>
  <c r="N24" i="105"/>
  <c r="P24" i="105" s="1"/>
  <c r="N23" i="105"/>
  <c r="P23" i="105" s="1"/>
  <c r="N22" i="105"/>
  <c r="P22" i="105" s="1"/>
  <c r="N21" i="105"/>
  <c r="P21" i="105" s="1"/>
  <c r="N20" i="105"/>
  <c r="P20" i="105" s="1"/>
  <c r="N19" i="105"/>
  <c r="P19" i="105" s="1"/>
  <c r="N18" i="105"/>
  <c r="P18" i="105" s="1"/>
  <c r="N16" i="105"/>
  <c r="P16" i="105" s="1"/>
  <c r="N15" i="105"/>
  <c r="P15" i="105" s="1"/>
  <c r="N14" i="105"/>
  <c r="P14" i="105" s="1"/>
  <c r="N13" i="105"/>
  <c r="P13" i="105" s="1"/>
  <c r="N12" i="105"/>
  <c r="P12" i="105" s="1"/>
  <c r="N11" i="105"/>
  <c r="P11" i="105" s="1"/>
  <c r="O8" i="105"/>
  <c r="N159" i="106"/>
  <c r="P159" i="106" s="1"/>
  <c r="N158" i="106"/>
  <c r="P158" i="106" s="1"/>
  <c r="N157" i="106"/>
  <c r="P157" i="106" s="1"/>
  <c r="N156" i="106"/>
  <c r="P156" i="106" s="1"/>
  <c r="N155" i="106"/>
  <c r="P155" i="106" s="1"/>
  <c r="N154" i="106"/>
  <c r="P154" i="106" s="1"/>
  <c r="N153" i="106"/>
  <c r="P153" i="106" s="1"/>
  <c r="N152" i="106"/>
  <c r="P152" i="106" s="1"/>
  <c r="N151" i="106"/>
  <c r="P151" i="106" s="1"/>
  <c r="N150" i="106"/>
  <c r="P150" i="106" s="1"/>
  <c r="N149" i="106"/>
  <c r="P149" i="106" s="1"/>
  <c r="N148" i="106"/>
  <c r="P148" i="106" s="1"/>
  <c r="N147" i="106"/>
  <c r="P147" i="106" s="1"/>
  <c r="N146" i="106"/>
  <c r="P146" i="106" s="1"/>
  <c r="N145" i="106"/>
  <c r="P145" i="106" s="1"/>
  <c r="N144" i="106"/>
  <c r="P144" i="106" s="1"/>
  <c r="N143" i="106"/>
  <c r="P143" i="106" s="1"/>
  <c r="N142" i="106"/>
  <c r="P142" i="106" s="1"/>
  <c r="N141" i="106"/>
  <c r="P141" i="106" s="1"/>
  <c r="N140" i="106"/>
  <c r="P140" i="106" s="1"/>
  <c r="N139" i="106"/>
  <c r="P139" i="106" s="1"/>
  <c r="N137" i="106"/>
  <c r="P137" i="106" s="1"/>
  <c r="N136" i="106"/>
  <c r="P136" i="106" s="1"/>
  <c r="N135" i="106"/>
  <c r="P135" i="106" s="1"/>
  <c r="N134" i="106"/>
  <c r="P134" i="106" s="1"/>
  <c r="N133" i="106"/>
  <c r="P133" i="106" s="1"/>
  <c r="N132" i="106"/>
  <c r="P132" i="106" s="1"/>
  <c r="N131" i="106"/>
  <c r="P131" i="106" s="1"/>
  <c r="N130" i="106"/>
  <c r="P130" i="106" s="1"/>
  <c r="N129" i="106"/>
  <c r="P129" i="106" s="1"/>
  <c r="N128" i="106"/>
  <c r="P128" i="106" s="1"/>
  <c r="N127" i="106"/>
  <c r="P127" i="106" s="1"/>
  <c r="N126" i="106"/>
  <c r="P126" i="106" s="1"/>
  <c r="N125" i="106"/>
  <c r="P125" i="106" s="1"/>
  <c r="N124" i="106"/>
  <c r="P124" i="106" s="1"/>
  <c r="N123" i="106"/>
  <c r="P123" i="106" s="1"/>
  <c r="N122" i="106"/>
  <c r="P122" i="106" s="1"/>
  <c r="N121" i="106"/>
  <c r="P121" i="106" s="1"/>
  <c r="N120" i="106"/>
  <c r="P120" i="106" s="1"/>
  <c r="N119" i="106"/>
  <c r="P119" i="106" s="1"/>
  <c r="N118" i="106"/>
  <c r="P118" i="106" s="1"/>
  <c r="N116" i="106"/>
  <c r="P116" i="106" s="1"/>
  <c r="N115" i="106"/>
  <c r="P115" i="106" s="1"/>
  <c r="N114" i="106"/>
  <c r="P114" i="106" s="1"/>
  <c r="N113" i="106"/>
  <c r="P113" i="106" s="1"/>
  <c r="N112" i="106"/>
  <c r="P112" i="106" s="1"/>
  <c r="N111" i="106"/>
  <c r="P111" i="106" s="1"/>
  <c r="N110" i="106"/>
  <c r="P110" i="106" s="1"/>
  <c r="N109" i="106"/>
  <c r="P109" i="106" s="1"/>
  <c r="N108" i="106"/>
  <c r="P108" i="106" s="1"/>
  <c r="N107" i="106"/>
  <c r="P107" i="106" s="1"/>
  <c r="N106" i="106"/>
  <c r="P106" i="106" s="1"/>
  <c r="N105" i="106"/>
  <c r="P105" i="106" s="1"/>
  <c r="N104" i="106"/>
  <c r="P104" i="106" s="1"/>
  <c r="N103" i="106"/>
  <c r="P103" i="106" s="1"/>
  <c r="N102" i="106"/>
  <c r="P102" i="106" s="1"/>
  <c r="N101" i="106"/>
  <c r="P101" i="106" s="1"/>
  <c r="N100" i="106"/>
  <c r="P100" i="106" s="1"/>
  <c r="N99" i="106"/>
  <c r="P99" i="106" s="1"/>
  <c r="N98" i="106"/>
  <c r="P98" i="106" s="1"/>
  <c r="N97" i="106"/>
  <c r="P97" i="106" s="1"/>
  <c r="O95" i="106"/>
  <c r="N94" i="106"/>
  <c r="P94" i="106" s="1"/>
  <c r="N93" i="106"/>
  <c r="P93" i="106" s="1"/>
  <c r="N92" i="106"/>
  <c r="P92" i="106" s="1"/>
  <c r="N91" i="106"/>
  <c r="P91" i="106" s="1"/>
  <c r="N90" i="106"/>
  <c r="P90" i="106" s="1"/>
  <c r="N89" i="106"/>
  <c r="P89" i="106" s="1"/>
  <c r="N88" i="106"/>
  <c r="P88" i="106" s="1"/>
  <c r="N87" i="106"/>
  <c r="P87" i="106" s="1"/>
  <c r="N86" i="106"/>
  <c r="P86" i="106" s="1"/>
  <c r="N85" i="106"/>
  <c r="P85" i="106" s="1"/>
  <c r="N84" i="106"/>
  <c r="P84" i="106" s="1"/>
  <c r="N83" i="106"/>
  <c r="P83" i="106" s="1"/>
  <c r="N82" i="106"/>
  <c r="P82" i="106" s="1"/>
  <c r="N81" i="106"/>
  <c r="P81" i="106" s="1"/>
  <c r="N80" i="106"/>
  <c r="P80" i="106" s="1"/>
  <c r="P79" i="106"/>
  <c r="N78" i="106"/>
  <c r="P78" i="106" s="1"/>
  <c r="N77" i="106"/>
  <c r="P77" i="106" s="1"/>
  <c r="N76" i="106"/>
  <c r="P76" i="106" s="1"/>
  <c r="N75" i="106"/>
  <c r="P75" i="106" s="1"/>
  <c r="N74" i="106"/>
  <c r="P74" i="106" s="1"/>
  <c r="N73" i="106"/>
  <c r="P73" i="106" s="1"/>
  <c r="N72" i="106"/>
  <c r="P72" i="106" s="1"/>
  <c r="N71" i="106"/>
  <c r="P71" i="106" s="1"/>
  <c r="N70" i="106"/>
  <c r="P70" i="106" s="1"/>
  <c r="N69" i="106"/>
  <c r="P69" i="106" s="1"/>
  <c r="N68" i="106"/>
  <c r="P68" i="106" s="1"/>
  <c r="N67" i="106"/>
  <c r="P67" i="106" s="1"/>
  <c r="N66" i="106"/>
  <c r="P66" i="106" s="1"/>
  <c r="N65" i="106"/>
  <c r="P65" i="106" s="1"/>
  <c r="O64" i="106"/>
  <c r="N63" i="106"/>
  <c r="P63" i="106" s="1"/>
  <c r="N62" i="106"/>
  <c r="P62" i="106" s="1"/>
  <c r="N61" i="106"/>
  <c r="P61" i="106" s="1"/>
  <c r="N60" i="106"/>
  <c r="P60" i="106" s="1"/>
  <c r="N59" i="106"/>
  <c r="P59" i="106" s="1"/>
  <c r="N58" i="106"/>
  <c r="P58" i="106" s="1"/>
  <c r="N57" i="106"/>
  <c r="P57" i="106" s="1"/>
  <c r="N56" i="106"/>
  <c r="P56" i="106" s="1"/>
  <c r="N55" i="106"/>
  <c r="P55" i="106" s="1"/>
  <c r="N54" i="106"/>
  <c r="P54" i="106" s="1"/>
  <c r="N53" i="106"/>
  <c r="P53" i="106" s="1"/>
  <c r="N52" i="106"/>
  <c r="P52" i="106" s="1"/>
  <c r="N51" i="106"/>
  <c r="P51" i="106" s="1"/>
  <c r="N50" i="106"/>
  <c r="P50" i="106" s="1"/>
  <c r="N49" i="106"/>
  <c r="P49" i="106" s="1"/>
  <c r="N48" i="106"/>
  <c r="P48" i="106" s="1"/>
  <c r="N47" i="106"/>
  <c r="P47" i="106" s="1"/>
  <c r="N46" i="106"/>
  <c r="P46" i="106" s="1"/>
  <c r="N45" i="106"/>
  <c r="P45" i="106" s="1"/>
  <c r="N44" i="106"/>
  <c r="P44" i="106" s="1"/>
  <c r="O43" i="106"/>
  <c r="N42" i="106"/>
  <c r="P42" i="106" s="1"/>
  <c r="N41" i="106"/>
  <c r="P41" i="106" s="1"/>
  <c r="N40" i="106"/>
  <c r="P40" i="106" s="1"/>
  <c r="N39" i="106"/>
  <c r="P39" i="106" s="1"/>
  <c r="N38" i="106"/>
  <c r="P38" i="106" s="1"/>
  <c r="N37" i="106"/>
  <c r="P37" i="106" s="1"/>
  <c r="N36" i="106"/>
  <c r="P36" i="106" s="1"/>
  <c r="N35" i="106"/>
  <c r="P35" i="106" s="1"/>
  <c r="N34" i="106"/>
  <c r="P34" i="106" s="1"/>
  <c r="N33" i="106"/>
  <c r="P33" i="106" s="1"/>
  <c r="N32" i="106"/>
  <c r="P32" i="106" s="1"/>
  <c r="N31" i="106"/>
  <c r="P31" i="106" s="1"/>
  <c r="N30" i="106"/>
  <c r="P30" i="106" s="1"/>
  <c r="N29" i="106"/>
  <c r="P29" i="106" s="1"/>
  <c r="N28" i="106"/>
  <c r="P28" i="106" s="1"/>
  <c r="N27" i="106"/>
  <c r="P27" i="106" s="1"/>
  <c r="N26" i="106"/>
  <c r="P26" i="106" s="1"/>
  <c r="N25" i="106"/>
  <c r="P25" i="106" s="1"/>
  <c r="N24" i="106"/>
  <c r="P24" i="106" s="1"/>
  <c r="N23" i="106"/>
  <c r="P23" i="106" s="1"/>
  <c r="N22" i="106"/>
  <c r="P22" i="106" s="1"/>
  <c r="N21" i="106"/>
  <c r="P21" i="106" s="1"/>
  <c r="N20" i="106"/>
  <c r="P20" i="106" s="1"/>
  <c r="N19" i="106"/>
  <c r="P19" i="106" s="1"/>
  <c r="N18" i="106"/>
  <c r="P18" i="106" s="1"/>
  <c r="N16" i="106"/>
  <c r="P16" i="106" s="1"/>
  <c r="N15" i="106"/>
  <c r="P15" i="106" s="1"/>
  <c r="N14" i="106"/>
  <c r="P14" i="106" s="1"/>
  <c r="N13" i="106"/>
  <c r="P13" i="106" s="1"/>
  <c r="N12" i="106"/>
  <c r="P12" i="106" s="1"/>
  <c r="N11" i="106"/>
  <c r="P11" i="106" s="1"/>
  <c r="O8" i="106"/>
  <c r="O95" i="16"/>
  <c r="O64" i="16"/>
  <c r="O43" i="16"/>
  <c r="O8" i="16"/>
  <c r="N15" i="16"/>
  <c r="P15" i="16" s="1"/>
  <c r="N16" i="16"/>
  <c r="N18" i="16"/>
  <c r="P18" i="16" s="1"/>
  <c r="N19" i="16"/>
  <c r="P19" i="16" s="1"/>
  <c r="N20" i="16"/>
  <c r="P20" i="16" s="1"/>
  <c r="N21" i="16"/>
  <c r="P21" i="16" s="1"/>
  <c r="N22" i="16"/>
  <c r="P22" i="16" s="1"/>
  <c r="N23" i="16"/>
  <c r="P23" i="16" s="1"/>
  <c r="N24" i="16"/>
  <c r="P24" i="16" s="1"/>
  <c r="N25" i="16"/>
  <c r="P25" i="16" s="1"/>
  <c r="N26" i="16"/>
  <c r="P26" i="16" s="1"/>
  <c r="N27" i="16"/>
  <c r="P27" i="16" s="1"/>
  <c r="N28" i="16"/>
  <c r="P28" i="16" s="1"/>
  <c r="N29" i="16"/>
  <c r="P29" i="16" s="1"/>
  <c r="N30" i="16"/>
  <c r="P30" i="16" s="1"/>
  <c r="N31" i="16"/>
  <c r="P31" i="16" s="1"/>
  <c r="N32" i="16"/>
  <c r="P32" i="16" s="1"/>
  <c r="N33" i="16"/>
  <c r="P33" i="16" s="1"/>
  <c r="N34" i="16"/>
  <c r="P34" i="16" s="1"/>
  <c r="N35" i="16"/>
  <c r="P35" i="16" s="1"/>
  <c r="N36" i="16"/>
  <c r="P36" i="16" s="1"/>
  <c r="N37" i="16"/>
  <c r="P37" i="16" s="1"/>
  <c r="N38" i="16"/>
  <c r="P38" i="16" s="1"/>
  <c r="N39" i="16"/>
  <c r="P39" i="16" s="1"/>
  <c r="N40" i="16"/>
  <c r="P40" i="16" s="1"/>
  <c r="N41" i="16"/>
  <c r="P41" i="16" s="1"/>
  <c r="N42" i="16"/>
  <c r="P42" i="16" s="1"/>
  <c r="N44" i="16"/>
  <c r="P44" i="16" s="1"/>
  <c r="N45" i="16"/>
  <c r="P45" i="16" s="1"/>
  <c r="N46" i="16"/>
  <c r="P46" i="16" s="1"/>
  <c r="P47" i="16"/>
  <c r="N48" i="16"/>
  <c r="P48" i="16" s="1"/>
  <c r="N49" i="16"/>
  <c r="P49" i="16" s="1"/>
  <c r="N50" i="16"/>
  <c r="P50" i="16" s="1"/>
  <c r="N51" i="16"/>
  <c r="P51" i="16" s="1"/>
  <c r="N52" i="16"/>
  <c r="P52" i="16" s="1"/>
  <c r="N53" i="16"/>
  <c r="P53" i="16" s="1"/>
  <c r="N54" i="16"/>
  <c r="P54" i="16" s="1"/>
  <c r="N55" i="16"/>
  <c r="P55" i="16" s="1"/>
  <c r="N56" i="16"/>
  <c r="P56" i="16" s="1"/>
  <c r="N57" i="16"/>
  <c r="P57" i="16" s="1"/>
  <c r="N58" i="16"/>
  <c r="P58" i="16" s="1"/>
  <c r="N59" i="16"/>
  <c r="P59" i="16" s="1"/>
  <c r="N60" i="16"/>
  <c r="P60" i="16" s="1"/>
  <c r="N61" i="16"/>
  <c r="P61" i="16" s="1"/>
  <c r="N62" i="16"/>
  <c r="P62" i="16" s="1"/>
  <c r="N63" i="16"/>
  <c r="P63" i="16" s="1"/>
  <c r="N65" i="16"/>
  <c r="P65" i="16" s="1"/>
  <c r="N66" i="16"/>
  <c r="P66" i="16" s="1"/>
  <c r="N67" i="16"/>
  <c r="P67" i="16" s="1"/>
  <c r="N68" i="16"/>
  <c r="P68" i="16" s="1"/>
  <c r="N69" i="16"/>
  <c r="P69" i="16" s="1"/>
  <c r="N70" i="16"/>
  <c r="P70" i="16" s="1"/>
  <c r="N71" i="16"/>
  <c r="P71" i="16" s="1"/>
  <c r="N72" i="16"/>
  <c r="P72" i="16" s="1"/>
  <c r="N73" i="16"/>
  <c r="P73" i="16" s="1"/>
  <c r="N74" i="16"/>
  <c r="P74" i="16" s="1"/>
  <c r="N75" i="16"/>
  <c r="P75" i="16" s="1"/>
  <c r="N76" i="16"/>
  <c r="P76" i="16" s="1"/>
  <c r="N77" i="16"/>
  <c r="P77" i="16" s="1"/>
  <c r="N78" i="16"/>
  <c r="P78" i="16" s="1"/>
  <c r="N79" i="16"/>
  <c r="P79" i="16" s="1"/>
  <c r="N80" i="16"/>
  <c r="P80" i="16" s="1"/>
  <c r="N81" i="16"/>
  <c r="P81" i="16" s="1"/>
  <c r="N82" i="16"/>
  <c r="P82" i="16" s="1"/>
  <c r="N83" i="16"/>
  <c r="P83" i="16" s="1"/>
  <c r="N84" i="16"/>
  <c r="P84" i="16" s="1"/>
  <c r="N85" i="16"/>
  <c r="P85" i="16" s="1"/>
  <c r="N86" i="16"/>
  <c r="P86" i="16" s="1"/>
  <c r="N87" i="16"/>
  <c r="P87" i="16" s="1"/>
  <c r="N88" i="16"/>
  <c r="P88" i="16" s="1"/>
  <c r="N89" i="16"/>
  <c r="P89" i="16" s="1"/>
  <c r="N90" i="16"/>
  <c r="P90" i="16" s="1"/>
  <c r="N91" i="16"/>
  <c r="P91" i="16" s="1"/>
  <c r="N92" i="16"/>
  <c r="P92" i="16" s="1"/>
  <c r="N93" i="16"/>
  <c r="P93" i="16" s="1"/>
  <c r="N94" i="16"/>
  <c r="P94" i="16" s="1"/>
  <c r="N97" i="16"/>
  <c r="P97" i="16" s="1"/>
  <c r="N98" i="16"/>
  <c r="P98" i="16" s="1"/>
  <c r="N99" i="16"/>
  <c r="P99" i="16" s="1"/>
  <c r="N100" i="16"/>
  <c r="P100" i="16" s="1"/>
  <c r="N101" i="16"/>
  <c r="P101" i="16" s="1"/>
  <c r="N102" i="16"/>
  <c r="P102" i="16" s="1"/>
  <c r="N103" i="16"/>
  <c r="P103" i="16" s="1"/>
  <c r="N104" i="16"/>
  <c r="P104" i="16" s="1"/>
  <c r="N105" i="16"/>
  <c r="P105" i="16" s="1"/>
  <c r="N106" i="16"/>
  <c r="P106" i="16" s="1"/>
  <c r="N107" i="16"/>
  <c r="P107" i="16" s="1"/>
  <c r="N108" i="16"/>
  <c r="P108" i="16" s="1"/>
  <c r="N109" i="16"/>
  <c r="P109" i="16" s="1"/>
  <c r="N110" i="16"/>
  <c r="P110" i="16" s="1"/>
  <c r="N111" i="16"/>
  <c r="P111" i="16" s="1"/>
  <c r="N112" i="16"/>
  <c r="P112" i="16" s="1"/>
  <c r="N113" i="16"/>
  <c r="P113" i="16" s="1"/>
  <c r="N114" i="16"/>
  <c r="P114" i="16" s="1"/>
  <c r="N115" i="16"/>
  <c r="P115" i="16" s="1"/>
  <c r="N116" i="16"/>
  <c r="P116" i="16" s="1"/>
  <c r="N118" i="16"/>
  <c r="P118" i="16" s="1"/>
  <c r="N119" i="16"/>
  <c r="P119" i="16" s="1"/>
  <c r="N120" i="16"/>
  <c r="P120" i="16" s="1"/>
  <c r="N121" i="16"/>
  <c r="P121" i="16" s="1"/>
  <c r="N122" i="16"/>
  <c r="P122" i="16" s="1"/>
  <c r="N123" i="16"/>
  <c r="P123" i="16" s="1"/>
  <c r="N124" i="16"/>
  <c r="P124" i="16" s="1"/>
  <c r="N125" i="16"/>
  <c r="P125" i="16" s="1"/>
  <c r="N126" i="16"/>
  <c r="P126" i="16" s="1"/>
  <c r="N127" i="16"/>
  <c r="P127" i="16" s="1"/>
  <c r="N128" i="16"/>
  <c r="P128" i="16" s="1"/>
  <c r="N129" i="16"/>
  <c r="P129" i="16" s="1"/>
  <c r="N130" i="16"/>
  <c r="P130" i="16" s="1"/>
  <c r="N131" i="16"/>
  <c r="P131" i="16" s="1"/>
  <c r="N132" i="16"/>
  <c r="P132" i="16" s="1"/>
  <c r="N133" i="16"/>
  <c r="P133" i="16" s="1"/>
  <c r="N134" i="16"/>
  <c r="P134" i="16" s="1"/>
  <c r="N135" i="16"/>
  <c r="P135" i="16" s="1"/>
  <c r="N136" i="16"/>
  <c r="P136" i="16" s="1"/>
  <c r="N137" i="16"/>
  <c r="P137" i="16" s="1"/>
  <c r="N139" i="16"/>
  <c r="P139" i="16" s="1"/>
  <c r="N140" i="16"/>
  <c r="P140" i="16" s="1"/>
  <c r="N141" i="16"/>
  <c r="P141" i="16" s="1"/>
  <c r="N142" i="16"/>
  <c r="P142" i="16" s="1"/>
  <c r="N143" i="16"/>
  <c r="P143" i="16" s="1"/>
  <c r="N144" i="16"/>
  <c r="P144" i="16" s="1"/>
  <c r="N145" i="16"/>
  <c r="P145" i="16" s="1"/>
  <c r="N146" i="16"/>
  <c r="P146" i="16" s="1"/>
  <c r="N147" i="16"/>
  <c r="P147" i="16" s="1"/>
  <c r="N148" i="16"/>
  <c r="P148" i="16" s="1"/>
  <c r="N149" i="16"/>
  <c r="P149" i="16" s="1"/>
  <c r="N150" i="16"/>
  <c r="P150" i="16" s="1"/>
  <c r="N151" i="16"/>
  <c r="P151" i="16" s="1"/>
  <c r="N152" i="16"/>
  <c r="P152" i="16" s="1"/>
  <c r="N153" i="16"/>
  <c r="P153" i="16" s="1"/>
  <c r="N154" i="16"/>
  <c r="P154" i="16" s="1"/>
  <c r="N155" i="16"/>
  <c r="P155" i="16" s="1"/>
  <c r="N156" i="16"/>
  <c r="P156" i="16" s="1"/>
  <c r="N157" i="16"/>
  <c r="P157" i="16" s="1"/>
  <c r="N158" i="16"/>
  <c r="P158" i="16" s="1"/>
  <c r="P159" i="16"/>
  <c r="N11" i="16"/>
  <c r="P11" i="16" s="1"/>
  <c r="N12" i="16"/>
  <c r="P12" i="16" s="1"/>
  <c r="N13" i="16"/>
  <c r="P13" i="16" s="1"/>
  <c r="N14" i="16"/>
  <c r="P14" i="16" s="1"/>
  <c r="N43" i="94" l="1"/>
  <c r="P43" i="94" s="1"/>
  <c r="N8" i="106"/>
  <c r="P8" i="106" s="1"/>
  <c r="N95" i="99"/>
  <c r="P95" i="99" s="1"/>
  <c r="N43" i="101"/>
  <c r="P43" i="101" s="1"/>
  <c r="N43" i="104"/>
  <c r="P43" i="104" s="1"/>
  <c r="N64" i="105"/>
  <c r="P64" i="105" s="1"/>
  <c r="P65" i="105"/>
  <c r="N43" i="99"/>
  <c r="P43" i="99" s="1"/>
  <c r="N43" i="103"/>
  <c r="P43" i="103" s="1"/>
  <c r="P45" i="103"/>
  <c r="N8" i="103"/>
  <c r="P8" i="103" s="1"/>
  <c r="P13" i="103"/>
  <c r="N64" i="103"/>
  <c r="P64" i="103" s="1"/>
  <c r="P67" i="103"/>
  <c r="N43" i="97"/>
  <c r="P43" i="97" s="1"/>
  <c r="N8" i="104"/>
  <c r="P8" i="104" s="1"/>
  <c r="P14" i="104"/>
  <c r="N95" i="104"/>
  <c r="P95" i="104" s="1"/>
  <c r="N8" i="101"/>
  <c r="P8" i="101" s="1"/>
  <c r="P11" i="101"/>
  <c r="N95" i="97"/>
  <c r="P95" i="97" s="1"/>
  <c r="N95" i="102"/>
  <c r="P95" i="102" s="1"/>
  <c r="N95" i="94"/>
  <c r="P95" i="94" s="1"/>
  <c r="N95" i="98"/>
  <c r="P95" i="98" s="1"/>
  <c r="N95" i="101"/>
  <c r="P95" i="101" s="1"/>
  <c r="N95" i="103"/>
  <c r="P95" i="103" s="1"/>
  <c r="N95" i="106"/>
  <c r="P95" i="106" s="1"/>
  <c r="N64" i="97"/>
  <c r="P64" i="97" s="1"/>
  <c r="N64" i="94"/>
  <c r="P64" i="94" s="1"/>
  <c r="N64" i="98"/>
  <c r="P64" i="98" s="1"/>
  <c r="N64" i="101"/>
  <c r="P64" i="101" s="1"/>
  <c r="N64" i="99"/>
  <c r="P64" i="99" s="1"/>
  <c r="N64" i="102"/>
  <c r="P64" i="102" s="1"/>
  <c r="N64" i="104"/>
  <c r="P64" i="104" s="1"/>
  <c r="N64" i="106"/>
  <c r="P64" i="106" s="1"/>
  <c r="N43" i="106"/>
  <c r="P43" i="106" s="1"/>
  <c r="N43" i="98"/>
  <c r="P43" i="98" s="1"/>
  <c r="N43" i="102"/>
  <c r="P43" i="102" s="1"/>
  <c r="N43" i="105"/>
  <c r="P43" i="105" s="1"/>
  <c r="N8" i="97"/>
  <c r="P8" i="97" s="1"/>
  <c r="L8" i="107"/>
  <c r="N8" i="99"/>
  <c r="P8" i="99" s="1"/>
  <c r="N8" i="102"/>
  <c r="P8" i="102" s="1"/>
  <c r="L10" i="109"/>
  <c r="N8" i="94"/>
  <c r="P8" i="94" s="1"/>
  <c r="N8" i="98"/>
  <c r="P8" i="98" s="1"/>
  <c r="P14" i="98"/>
  <c r="L9" i="107"/>
  <c r="N95" i="105"/>
  <c r="P95" i="105" s="1"/>
  <c r="N8" i="105"/>
  <c r="P8" i="105" s="1"/>
  <c r="C11" i="109"/>
  <c r="L14" i="109" s="1"/>
  <c r="N64" i="16"/>
  <c r="P64" i="16" s="1"/>
  <c r="N43" i="16"/>
  <c r="P43" i="16" s="1"/>
  <c r="N95" i="16"/>
  <c r="P95" i="16" s="1"/>
  <c r="N8" i="16"/>
  <c r="P8" i="16" s="1"/>
  <c r="P160" i="102" l="1"/>
  <c r="P163" i="102" s="1"/>
  <c r="P160" i="101"/>
  <c r="P163" i="101" s="1"/>
  <c r="P160" i="99"/>
  <c r="P163" i="99" s="1"/>
  <c r="P160" i="98"/>
  <c r="P163" i="98" s="1"/>
  <c r="P160" i="97"/>
  <c r="P163" i="97" s="1"/>
  <c r="E9" i="107"/>
  <c r="E9" i="109"/>
  <c r="P160" i="94"/>
  <c r="P163" i="94" s="1"/>
  <c r="P160" i="103"/>
  <c r="P163" i="103" s="1"/>
  <c r="P160" i="104"/>
  <c r="P163" i="104" s="1"/>
  <c r="P160" i="105"/>
  <c r="P163" i="105" s="1"/>
  <c r="P160" i="16"/>
  <c r="P160" i="106"/>
  <c r="P163" i="106" s="1"/>
  <c r="E7" i="109"/>
  <c r="E7" i="107"/>
  <c r="E6" i="107"/>
  <c r="E6" i="109"/>
  <c r="E8" i="107"/>
  <c r="E8" i="109"/>
  <c r="K7" i="107" l="1"/>
  <c r="C6" i="107"/>
  <c r="K10" i="107" l="1"/>
  <c r="K9" i="107"/>
  <c r="K8" i="107"/>
  <c r="C10" i="107"/>
  <c r="C9" i="107"/>
  <c r="C8" i="107"/>
  <c r="C7" i="107"/>
  <c r="H47" i="96"/>
  <c r="H59" i="96" s="1"/>
  <c r="H24" i="96"/>
  <c r="H29" i="96" s="1"/>
  <c r="K6" i="109" l="1"/>
  <c r="K11" i="109" s="1"/>
  <c r="K13" i="109" s="1"/>
  <c r="K6" i="107"/>
  <c r="K11" i="107" s="1"/>
  <c r="C11" i="107"/>
  <c r="J13" i="107" l="1"/>
  <c r="K4" i="94"/>
  <c r="K4" i="16"/>
  <c r="E11" i="90" l="1"/>
  <c r="D11" i="90" l="1"/>
  <c r="F26" i="90" l="1"/>
  <c r="F27" i="90"/>
  <c r="F25" i="90"/>
  <c r="F24" i="90"/>
  <c r="F23" i="90"/>
  <c r="F22" i="90"/>
  <c r="F21" i="90"/>
  <c r="F20" i="90"/>
  <c r="F19" i="90"/>
  <c r="F18" i="90"/>
  <c r="F37" i="90"/>
  <c r="F36" i="90"/>
  <c r="F35" i="90"/>
  <c r="F34" i="90"/>
  <c r="F33" i="90"/>
  <c r="F32" i="90"/>
  <c r="F31" i="90"/>
  <c r="F30" i="90"/>
  <c r="F29" i="90"/>
  <c r="F28" i="90"/>
  <c r="F17" i="90"/>
  <c r="F16" i="90"/>
  <c r="F15" i="90"/>
  <c r="B11" i="90"/>
  <c r="F38" i="90"/>
  <c r="J161" i="98"/>
  <c r="J161" i="99"/>
  <c r="J161" i="101"/>
  <c r="J161" i="102"/>
  <c r="J161" i="97"/>
  <c r="J161" i="94"/>
  <c r="J161" i="103"/>
  <c r="J161" i="104"/>
  <c r="J161" i="105"/>
  <c r="J161" i="106"/>
  <c r="J161" i="16"/>
  <c r="N161" i="16" s="1"/>
  <c r="P161" i="16" s="1"/>
  <c r="J138" i="106"/>
  <c r="J117" i="106"/>
  <c r="J96" i="106"/>
  <c r="J64" i="106"/>
  <c r="J43" i="106"/>
  <c r="J17" i="106"/>
  <c r="J9" i="106"/>
  <c r="K4" i="106"/>
  <c r="H4" i="106"/>
  <c r="J138" i="105"/>
  <c r="J117" i="105"/>
  <c r="J96" i="105"/>
  <c r="J64" i="105"/>
  <c r="J43" i="105"/>
  <c r="J17" i="105"/>
  <c r="J9" i="105"/>
  <c r="K4" i="105"/>
  <c r="H4" i="105"/>
  <c r="J138" i="104"/>
  <c r="J117" i="104"/>
  <c r="J96" i="104"/>
  <c r="J64" i="104"/>
  <c r="J43" i="104"/>
  <c r="J17" i="104"/>
  <c r="J9" i="104"/>
  <c r="K4" i="104"/>
  <c r="H4" i="104"/>
  <c r="J138" i="103"/>
  <c r="J117" i="103"/>
  <c r="J96" i="103"/>
  <c r="J64" i="103"/>
  <c r="J43" i="103"/>
  <c r="J17" i="103"/>
  <c r="J9" i="103"/>
  <c r="K4" i="103"/>
  <c r="H4" i="103"/>
  <c r="J138" i="102"/>
  <c r="J117" i="102"/>
  <c r="J96" i="102"/>
  <c r="J64" i="102"/>
  <c r="J43" i="102"/>
  <c r="J17" i="102"/>
  <c r="J9" i="102"/>
  <c r="K4" i="102"/>
  <c r="H4" i="102"/>
  <c r="J138" i="101"/>
  <c r="J117" i="101"/>
  <c r="J96" i="101"/>
  <c r="J64" i="101"/>
  <c r="J43" i="101"/>
  <c r="J17" i="101"/>
  <c r="J9" i="101"/>
  <c r="K4" i="101"/>
  <c r="H4" i="101"/>
  <c r="J138" i="99"/>
  <c r="J117" i="99"/>
  <c r="J96" i="99"/>
  <c r="J64" i="99"/>
  <c r="J43" i="99"/>
  <c r="J17" i="99"/>
  <c r="J9" i="99"/>
  <c r="K4" i="99"/>
  <c r="H4" i="99"/>
  <c r="J138" i="98"/>
  <c r="J117" i="98"/>
  <c r="J96" i="98"/>
  <c r="J64" i="98"/>
  <c r="J43" i="98"/>
  <c r="J17" i="98"/>
  <c r="J9" i="98"/>
  <c r="K4" i="98"/>
  <c r="H4" i="98"/>
  <c r="J138" i="97"/>
  <c r="J117" i="97"/>
  <c r="J96" i="97"/>
  <c r="J64" i="97"/>
  <c r="J43" i="97"/>
  <c r="J17" i="97"/>
  <c r="J9" i="97"/>
  <c r="K4" i="97"/>
  <c r="H4" i="97"/>
  <c r="H4" i="94"/>
  <c r="H4" i="16"/>
  <c r="J8" i="101" l="1"/>
  <c r="J8" i="102"/>
  <c r="P163" i="16"/>
  <c r="E10" i="109"/>
  <c r="E10" i="107"/>
  <c r="J95" i="98"/>
  <c r="I26" i="96"/>
  <c r="D10" i="107" s="1"/>
  <c r="J95" i="97"/>
  <c r="J160" i="97" s="1"/>
  <c r="J163" i="97" s="1"/>
  <c r="J95" i="99"/>
  <c r="J95" i="104"/>
  <c r="J95" i="101"/>
  <c r="J160" i="101" s="1"/>
  <c r="J163" i="101" s="1"/>
  <c r="J95" i="105"/>
  <c r="J95" i="102"/>
  <c r="J160" i="102" s="1"/>
  <c r="J163" i="102" s="1"/>
  <c r="J95" i="103"/>
  <c r="J8" i="99"/>
  <c r="J8" i="104"/>
  <c r="J8" i="105"/>
  <c r="J8" i="98"/>
  <c r="J8" i="97"/>
  <c r="J8" i="103"/>
  <c r="J95" i="106"/>
  <c r="J8" i="106"/>
  <c r="J138" i="94"/>
  <c r="J117" i="94"/>
  <c r="J96" i="94"/>
  <c r="J64" i="94"/>
  <c r="J43" i="94"/>
  <c r="J17" i="94"/>
  <c r="J9" i="94"/>
  <c r="J95" i="94" l="1"/>
  <c r="J160" i="99"/>
  <c r="J163" i="99" s="1"/>
  <c r="J160" i="98"/>
  <c r="J163" i="98" s="1"/>
  <c r="J160" i="104"/>
  <c r="J163" i="104" s="1"/>
  <c r="F10" i="90"/>
  <c r="F12" i="90"/>
  <c r="F14" i="90"/>
  <c r="F13" i="90"/>
  <c r="F9" i="90"/>
  <c r="D10" i="109"/>
  <c r="F11" i="90"/>
  <c r="J160" i="103"/>
  <c r="J163" i="103" s="1"/>
  <c r="J160" i="105"/>
  <c r="J163" i="105" s="1"/>
  <c r="J8" i="94"/>
  <c r="J160" i="94" s="1"/>
  <c r="J163" i="94" s="1"/>
  <c r="J160" i="106"/>
  <c r="J163" i="106" s="1"/>
  <c r="F39" i="90" l="1"/>
  <c r="E39" i="90"/>
  <c r="D39" i="90"/>
  <c r="C39" i="90"/>
  <c r="G38" i="90"/>
  <c r="G37" i="90"/>
  <c r="G36" i="90"/>
  <c r="G35" i="90"/>
  <c r="G34" i="90"/>
  <c r="G33" i="90"/>
  <c r="G32" i="90"/>
  <c r="G31" i="90"/>
  <c r="G30" i="90"/>
  <c r="G29" i="90"/>
  <c r="G28" i="90"/>
  <c r="G27" i="90"/>
  <c r="G26" i="90"/>
  <c r="G25" i="90"/>
  <c r="G24" i="90"/>
  <c r="G23" i="90"/>
  <c r="G22" i="90"/>
  <c r="G21" i="90"/>
  <c r="G20" i="90"/>
  <c r="G19" i="90"/>
  <c r="G18" i="90"/>
  <c r="G17" i="90"/>
  <c r="G16" i="90"/>
  <c r="G15" i="90"/>
  <c r="G14" i="90"/>
  <c r="G13" i="90"/>
  <c r="G12" i="90"/>
  <c r="G11" i="90"/>
  <c r="G10" i="90"/>
  <c r="E8" i="90"/>
  <c r="F7" i="90"/>
  <c r="D7" i="90"/>
  <c r="C7" i="90"/>
  <c r="J9" i="16" l="1"/>
  <c r="I12" i="96" s="1"/>
  <c r="G9" i="90" l="1"/>
  <c r="G39" i="90" s="1"/>
  <c r="B39" i="90"/>
  <c r="J138" i="16"/>
  <c r="I22" i="96" s="1"/>
  <c r="J96" i="16"/>
  <c r="I20" i="96" s="1"/>
  <c r="J117" i="16"/>
  <c r="I21" i="96" s="1"/>
  <c r="J64" i="16"/>
  <c r="I17" i="96" s="1"/>
  <c r="J43" i="16"/>
  <c r="I15" i="96" s="1"/>
  <c r="J17" i="16"/>
  <c r="I13" i="96" l="1"/>
  <c r="I11" i="96" s="1"/>
  <c r="D8" i="107"/>
  <c r="G8" i="107" s="1"/>
  <c r="D8" i="109"/>
  <c r="G8" i="109" s="1"/>
  <c r="D7" i="107"/>
  <c r="G7" i="107" s="1"/>
  <c r="D7" i="109"/>
  <c r="G7" i="109" s="1"/>
  <c r="I19" i="96"/>
  <c r="J8" i="16"/>
  <c r="D6" i="107" l="1"/>
  <c r="G6" i="107" s="1"/>
  <c r="D6" i="109"/>
  <c r="G6" i="109" s="1"/>
  <c r="I24" i="96"/>
  <c r="D9" i="107"/>
  <c r="G9" i="107" s="1"/>
  <c r="D9" i="109"/>
  <c r="G9" i="109" s="1"/>
  <c r="J95" i="16"/>
  <c r="J160" i="16" s="1"/>
  <c r="J163" i="16" s="1"/>
  <c r="I27" i="96" l="1"/>
  <c r="I29" i="96"/>
  <c r="K22" i="107"/>
  <c r="K23" i="107" s="1"/>
  <c r="F10" i="107"/>
  <c r="G10" i="107" s="1"/>
  <c r="G11" i="107" s="1"/>
  <c r="K19" i="109"/>
  <c r="K20" i="109" s="1"/>
  <c r="F10" i="109" s="1"/>
  <c r="D11" i="107"/>
  <c r="E11" i="107"/>
  <c r="D11" i="109"/>
  <c r="I48" i="96" l="1"/>
  <c r="I49" i="96"/>
  <c r="C59" i="96"/>
  <c r="G10" i="109"/>
  <c r="G11" i="109" s="1"/>
  <c r="C15" i="109" s="1"/>
  <c r="C17" i="109" s="1"/>
  <c r="C18" i="109" s="1"/>
  <c r="F11" i="109"/>
  <c r="C18" i="107"/>
  <c r="C20" i="107" s="1"/>
  <c r="C15" i="107"/>
  <c r="E11" i="109" l="1"/>
  <c r="D47" i="96"/>
  <c r="L6" i="107" l="1"/>
  <c r="L6" i="109"/>
  <c r="L11" i="109" s="1"/>
  <c r="K17" i="107" l="1"/>
  <c r="K18" i="107" s="1"/>
  <c r="K19" i="107" s="1"/>
  <c r="C17" i="107" s="1"/>
  <c r="L11" i="107"/>
  <c r="L7" i="109"/>
  <c r="L7" i="107"/>
</calcChain>
</file>

<file path=xl/comments1.xml><?xml version="1.0" encoding="utf-8"?>
<comments xmlns="http://schemas.openxmlformats.org/spreadsheetml/2006/main">
  <authors>
    <author>DEUSS-FRANDI Fiona (EACEA)</author>
  </authors>
  <commentList>
    <comment ref="D5" authorId="0" shapeId="0">
      <text>
        <r>
          <rPr>
            <b/>
            <sz val="9"/>
            <color indexed="81"/>
            <rFont val="Tahoma"/>
            <family val="2"/>
          </rPr>
          <t>dd/mm/yyyy:</t>
        </r>
        <r>
          <rPr>
            <sz val="9"/>
            <color indexed="81"/>
            <rFont val="Tahoma"/>
            <family val="2"/>
          </rPr>
          <t xml:space="preserve">
</t>
        </r>
      </text>
    </comment>
    <comment ref="F5" authorId="0" shapeId="0">
      <text>
        <r>
          <rPr>
            <sz val="9"/>
            <color indexed="81"/>
            <rFont val="Tahoma"/>
            <family val="2"/>
          </rPr>
          <t>dd/mm/yyy</t>
        </r>
      </text>
    </comment>
  </commentList>
</comments>
</file>

<file path=xl/comments10.xml><?xml version="1.0" encoding="utf-8"?>
<comments xmlns="http://schemas.openxmlformats.org/spreadsheetml/2006/main">
  <authors>
    <author>DEUSS-FRANDI Fiona (EACEA)</author>
  </authors>
  <commentList>
    <comment ref="B17" authorId="0" shapeId="0">
      <text>
        <r>
          <rPr>
            <sz val="9"/>
            <color indexed="81"/>
            <rFont val="Tahoma"/>
            <family val="2"/>
          </rPr>
          <t xml:space="preserve">Please refer to the worksheet "READ ME" for the costs to include in this category of expenses)
</t>
        </r>
      </text>
    </comment>
    <comment ref="B64" authorId="0" shapeId="0">
      <text>
        <r>
          <rPr>
            <sz val="9"/>
            <color indexed="81"/>
            <rFont val="Tahoma"/>
            <family val="2"/>
          </rPr>
          <t xml:space="preserve">Please give details on the number of people concerned, dates of the event and destination country
</t>
        </r>
      </text>
    </comment>
    <comment ref="B95" authorId="0" shapeId="0">
      <text>
        <r>
          <rPr>
            <sz val="9"/>
            <color indexed="81"/>
            <rFont val="Tahoma"/>
            <family val="2"/>
          </rPr>
          <t xml:space="preserve">Please detail each person's name, role and nr of  days allocated to the related work package
</t>
        </r>
      </text>
    </comment>
    <comment ref="B169" authorId="0" shapeId="0">
      <text>
        <r>
          <rPr>
            <b/>
            <sz val="9"/>
            <color indexed="81"/>
            <rFont val="Tahoma"/>
            <family val="2"/>
          </rPr>
          <t>EU grant for  partner 8</t>
        </r>
        <r>
          <rPr>
            <sz val="9"/>
            <color indexed="81"/>
            <rFont val="Tahoma"/>
            <family val="2"/>
          </rPr>
          <t xml:space="preserve">
</t>
        </r>
      </text>
    </comment>
  </commentList>
</comments>
</file>

<file path=xl/comments11.xml><?xml version="1.0" encoding="utf-8"?>
<comments xmlns="http://schemas.openxmlformats.org/spreadsheetml/2006/main">
  <authors>
    <author>DEUSS-FRANDI Fiona (EACEA)</author>
  </authors>
  <commentList>
    <comment ref="B17" authorId="0" shapeId="0">
      <text>
        <r>
          <rPr>
            <sz val="9"/>
            <color indexed="81"/>
            <rFont val="Tahoma"/>
            <family val="2"/>
          </rPr>
          <t xml:space="preserve">Please refer to the worksheet "READ ME" for the costs to include in this category of expenses)
</t>
        </r>
      </text>
    </comment>
    <comment ref="B64" authorId="0" shapeId="0">
      <text>
        <r>
          <rPr>
            <sz val="9"/>
            <color indexed="81"/>
            <rFont val="Tahoma"/>
            <family val="2"/>
          </rPr>
          <t>Please give details on the number of people concerned, dates of the event and destination country</t>
        </r>
      </text>
    </comment>
    <comment ref="B95" authorId="0" shapeId="0">
      <text>
        <r>
          <rPr>
            <sz val="9"/>
            <color indexed="81"/>
            <rFont val="Tahoma"/>
            <family val="2"/>
          </rPr>
          <t>Please detail each person's name, role and nr of  days allocated to the related work package</t>
        </r>
      </text>
    </comment>
    <comment ref="B169" authorId="0" shapeId="0">
      <text>
        <r>
          <rPr>
            <b/>
            <sz val="9"/>
            <color indexed="81"/>
            <rFont val="Tahoma"/>
            <family val="2"/>
          </rPr>
          <t>EU grant for  partner 9</t>
        </r>
        <r>
          <rPr>
            <sz val="9"/>
            <color indexed="81"/>
            <rFont val="Tahoma"/>
            <family val="2"/>
          </rPr>
          <t xml:space="preserve">
</t>
        </r>
      </text>
    </comment>
  </commentList>
</comments>
</file>

<file path=xl/comments12.xml><?xml version="1.0" encoding="utf-8"?>
<comments xmlns="http://schemas.openxmlformats.org/spreadsheetml/2006/main">
  <authors>
    <author>DEUSS-FRANDI Fiona (EACEA)</author>
  </authors>
  <commentList>
    <comment ref="B17" authorId="0" shapeId="0">
      <text>
        <r>
          <rPr>
            <sz val="9"/>
            <color indexed="81"/>
            <rFont val="Tahoma"/>
            <family val="2"/>
          </rPr>
          <t xml:space="preserve">Please refer to the worksheet "READ ME" for the costs to include in this category of expenses)
</t>
        </r>
      </text>
    </comment>
    <comment ref="B64" authorId="0" shapeId="0">
      <text>
        <r>
          <rPr>
            <sz val="9"/>
            <color indexed="81"/>
            <rFont val="Tahoma"/>
            <family val="2"/>
          </rPr>
          <t>Please give details on the number of people concerned, dates of the event and destination country</t>
        </r>
      </text>
    </comment>
    <comment ref="B95" authorId="0" shapeId="0">
      <text>
        <r>
          <rPr>
            <sz val="9"/>
            <color indexed="81"/>
            <rFont val="Tahoma"/>
            <family val="2"/>
          </rPr>
          <t xml:space="preserve">Please detail each person's name, role and nr of  days allocated to the related work package
</t>
        </r>
      </text>
    </comment>
    <comment ref="B169" authorId="0" shapeId="0">
      <text>
        <r>
          <rPr>
            <b/>
            <sz val="9"/>
            <color indexed="81"/>
            <rFont val="Tahoma"/>
            <family val="2"/>
          </rPr>
          <t>EU grant for  partner 10</t>
        </r>
      </text>
    </comment>
  </commentList>
</comments>
</file>

<file path=xl/comments13.xml><?xml version="1.0" encoding="utf-8"?>
<comments xmlns="http://schemas.openxmlformats.org/spreadsheetml/2006/main">
  <authors>
    <author>DEUSS-FRANDI Fiona (EACEA)</author>
  </authors>
  <commentList>
    <comment ref="B17" authorId="0" shapeId="0">
      <text>
        <r>
          <rPr>
            <sz val="9"/>
            <color indexed="81"/>
            <rFont val="Tahoma"/>
            <family val="2"/>
          </rPr>
          <t xml:space="preserve">Please refer to the worksheet "READ ME" for the costs to include in this category of expenses)
</t>
        </r>
      </text>
    </comment>
    <comment ref="B64" authorId="0" shapeId="0">
      <text>
        <r>
          <rPr>
            <sz val="9"/>
            <color indexed="81"/>
            <rFont val="Tahoma"/>
            <family val="2"/>
          </rPr>
          <t xml:space="preserve">Please give details on the number of people concerned, dates of the event and destination country
</t>
        </r>
      </text>
    </comment>
    <comment ref="B95" authorId="0" shapeId="0">
      <text>
        <r>
          <rPr>
            <b/>
            <sz val="9"/>
            <color indexed="81"/>
            <rFont val="Tahoma"/>
            <family val="2"/>
          </rPr>
          <t>Please detail each person's name, role</t>
        </r>
        <r>
          <rPr>
            <sz val="9"/>
            <color indexed="81"/>
            <rFont val="Tahoma"/>
            <family val="2"/>
          </rPr>
          <t xml:space="preserve"> and nr of  days allocated to the related work package
</t>
        </r>
      </text>
    </comment>
    <comment ref="B169" authorId="0" shapeId="0">
      <text>
        <r>
          <rPr>
            <b/>
            <sz val="9"/>
            <color indexed="81"/>
            <rFont val="Tahoma"/>
            <family val="2"/>
          </rPr>
          <t>EU grant for  partner 11</t>
        </r>
        <r>
          <rPr>
            <sz val="9"/>
            <color indexed="81"/>
            <rFont val="Tahoma"/>
            <family val="2"/>
          </rPr>
          <t xml:space="preserve">
</t>
        </r>
      </text>
    </comment>
  </commentList>
</comments>
</file>

<file path=xl/comments2.xml><?xml version="1.0" encoding="utf-8"?>
<comments xmlns="http://schemas.openxmlformats.org/spreadsheetml/2006/main">
  <authors>
    <author>DEUSS-FRANDI Fiona (EACEA)</author>
  </authors>
  <commentList>
    <comment ref="A3" authorId="0" shapeId="0">
      <text>
        <r>
          <rPr>
            <b/>
            <sz val="9"/>
            <color indexed="81"/>
            <rFont val="Tahoma"/>
            <family val="2"/>
          </rPr>
          <t>Mention the total n° of work packages</t>
        </r>
        <r>
          <rPr>
            <sz val="9"/>
            <color indexed="81"/>
            <rFont val="Tahoma"/>
            <family val="2"/>
          </rPr>
          <t xml:space="preserve">
</t>
        </r>
      </text>
    </comment>
  </commentList>
</comments>
</file>

<file path=xl/comments3.xml><?xml version="1.0" encoding="utf-8"?>
<comments xmlns="http://schemas.openxmlformats.org/spreadsheetml/2006/main">
  <authors>
    <author>DEUSS-FRANDI Fiona (EACEA)</author>
  </authors>
  <commentList>
    <comment ref="B17" authorId="0" shapeId="0">
      <text>
        <r>
          <rPr>
            <sz val="9"/>
            <color indexed="81"/>
            <rFont val="Tahoma"/>
            <family val="2"/>
          </rPr>
          <t xml:space="preserve">Please refer to the worksheet "READ ME" for the costs to include in this category of expenses)
</t>
        </r>
      </text>
    </comment>
    <comment ref="B64" authorId="0" shapeId="0">
      <text>
        <r>
          <rPr>
            <sz val="9"/>
            <color indexed="81"/>
            <rFont val="Tahoma"/>
            <family val="2"/>
          </rPr>
          <t>Please give details on the number of people concerned, dates of the event and destination country</t>
        </r>
      </text>
    </comment>
    <comment ref="B95" authorId="0" shapeId="0">
      <text>
        <r>
          <rPr>
            <b/>
            <sz val="9"/>
            <color indexed="81"/>
            <rFont val="Tahoma"/>
            <family val="2"/>
          </rPr>
          <t>Please detail each Please detail each person's name, role and nr of  days allocated to the related work package</t>
        </r>
      </text>
    </comment>
    <comment ref="B169" authorId="0" shapeId="0">
      <text>
        <r>
          <rPr>
            <b/>
            <sz val="9"/>
            <color indexed="81"/>
            <rFont val="Tahoma"/>
            <family val="2"/>
          </rPr>
          <t>EU grant for project leader</t>
        </r>
        <r>
          <rPr>
            <sz val="9"/>
            <color indexed="81"/>
            <rFont val="Tahoma"/>
            <family val="2"/>
          </rPr>
          <t xml:space="preserve">
</t>
        </r>
      </text>
    </comment>
  </commentList>
</comments>
</file>

<file path=xl/comments4.xml><?xml version="1.0" encoding="utf-8"?>
<comments xmlns="http://schemas.openxmlformats.org/spreadsheetml/2006/main">
  <authors>
    <author>DEUSS-FRANDI Fiona (EACEA)</author>
  </authors>
  <commentList>
    <comment ref="B17" authorId="0" shapeId="0">
      <text>
        <r>
          <rPr>
            <sz val="9"/>
            <color indexed="81"/>
            <rFont val="Tahoma"/>
            <family val="2"/>
          </rPr>
          <t>Please refer to the worksheet "READ ME" for the costs to include in this category of expenses)</t>
        </r>
      </text>
    </comment>
    <comment ref="B64" authorId="0" shapeId="0">
      <text>
        <r>
          <rPr>
            <sz val="9"/>
            <color indexed="81"/>
            <rFont val="Tahoma"/>
            <family val="2"/>
          </rPr>
          <t>Please give details on the number of people concerned, dates of the event and destination country</t>
        </r>
      </text>
    </comment>
    <comment ref="B95"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9" authorId="0" shapeId="0">
      <text>
        <r>
          <rPr>
            <b/>
            <sz val="9"/>
            <color indexed="81"/>
            <rFont val="Tahoma"/>
            <family val="2"/>
          </rPr>
          <t>EU grant for  partner 2</t>
        </r>
        <r>
          <rPr>
            <sz val="9"/>
            <color indexed="81"/>
            <rFont val="Tahoma"/>
            <family val="2"/>
          </rPr>
          <t xml:space="preserve">
</t>
        </r>
      </text>
    </comment>
  </commentList>
</comments>
</file>

<file path=xl/comments5.xml><?xml version="1.0" encoding="utf-8"?>
<comments xmlns="http://schemas.openxmlformats.org/spreadsheetml/2006/main">
  <authors>
    <author>DEUSS-FRANDI Fiona (EACEA)</author>
  </authors>
  <commentList>
    <comment ref="B17" authorId="0" shapeId="0">
      <text>
        <r>
          <rPr>
            <b/>
            <sz val="9"/>
            <color indexed="81"/>
            <rFont val="Tahoma"/>
            <family val="2"/>
          </rPr>
          <t>Please refer to the worksheet "READ ME" for the costs to include in this category of expenses)</t>
        </r>
      </text>
    </comment>
    <comment ref="B64" authorId="0" shapeId="0">
      <text>
        <r>
          <rPr>
            <sz val="9"/>
            <color indexed="81"/>
            <rFont val="Tahoma"/>
            <family val="2"/>
          </rPr>
          <t>Please give details on the number of people concerned, dates of the event and destination country</t>
        </r>
      </text>
    </comment>
    <comment ref="B95"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9" authorId="0" shapeId="0">
      <text>
        <r>
          <rPr>
            <b/>
            <sz val="9"/>
            <color indexed="81"/>
            <rFont val="Tahoma"/>
            <family val="2"/>
          </rPr>
          <t>EU grant for  partner 3</t>
        </r>
        <r>
          <rPr>
            <sz val="9"/>
            <color indexed="81"/>
            <rFont val="Tahoma"/>
            <family val="2"/>
          </rPr>
          <t xml:space="preserve">
</t>
        </r>
      </text>
    </comment>
  </commentList>
</comments>
</file>

<file path=xl/comments6.xml><?xml version="1.0" encoding="utf-8"?>
<comments xmlns="http://schemas.openxmlformats.org/spreadsheetml/2006/main">
  <authors>
    <author>DEUSS-FRANDI Fiona (EACEA)</author>
  </authors>
  <commentList>
    <comment ref="B17" authorId="0" shapeId="0">
      <text>
        <r>
          <rPr>
            <b/>
            <sz val="9"/>
            <color indexed="81"/>
            <rFont val="Tahoma"/>
            <family val="2"/>
          </rPr>
          <t>Please refer to the worksheet "READ ME" for the costs to include in this category of expenses)</t>
        </r>
        <r>
          <rPr>
            <sz val="9"/>
            <color indexed="81"/>
            <rFont val="Tahoma"/>
            <family val="2"/>
          </rPr>
          <t xml:space="preserve">
</t>
        </r>
      </text>
    </comment>
    <comment ref="B64" authorId="0" shapeId="0">
      <text>
        <r>
          <rPr>
            <sz val="9"/>
            <color indexed="81"/>
            <rFont val="Tahoma"/>
            <family val="2"/>
          </rPr>
          <t xml:space="preserve">Please give details on the number of people concerned, dates of the event and destination country
</t>
        </r>
      </text>
    </comment>
    <comment ref="B95"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9" authorId="0" shapeId="0">
      <text>
        <r>
          <rPr>
            <b/>
            <sz val="9"/>
            <color indexed="81"/>
            <rFont val="Tahoma"/>
            <family val="2"/>
          </rPr>
          <t>EU grant for  partner 4</t>
        </r>
        <r>
          <rPr>
            <sz val="9"/>
            <color indexed="81"/>
            <rFont val="Tahoma"/>
            <family val="2"/>
          </rPr>
          <t xml:space="preserve">
</t>
        </r>
      </text>
    </comment>
  </commentList>
</comments>
</file>

<file path=xl/comments7.xml><?xml version="1.0" encoding="utf-8"?>
<comments xmlns="http://schemas.openxmlformats.org/spreadsheetml/2006/main">
  <authors>
    <author>DEUSS-FRANDI Fiona (EACEA)</author>
  </authors>
  <commentList>
    <comment ref="B17" authorId="0" shapeId="0">
      <text>
        <r>
          <rPr>
            <b/>
            <sz val="9"/>
            <color indexed="81"/>
            <rFont val="Tahoma"/>
            <family val="2"/>
          </rPr>
          <t>Please refer to the worksheet "READ ME" for the costs to include in this category of expenses)</t>
        </r>
        <r>
          <rPr>
            <sz val="9"/>
            <color indexed="81"/>
            <rFont val="Tahoma"/>
            <family val="2"/>
          </rPr>
          <t xml:space="preserve">
</t>
        </r>
      </text>
    </comment>
    <comment ref="B64" authorId="0" shapeId="0">
      <text>
        <r>
          <rPr>
            <sz val="9"/>
            <color indexed="81"/>
            <rFont val="Tahoma"/>
            <family val="2"/>
          </rPr>
          <t xml:space="preserve">Please give details on the number of people concerned, dates of the event and destination country
</t>
        </r>
      </text>
    </comment>
    <comment ref="B95"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9" authorId="0" shapeId="0">
      <text>
        <r>
          <rPr>
            <b/>
            <sz val="9"/>
            <color indexed="81"/>
            <rFont val="Tahoma"/>
            <family val="2"/>
          </rPr>
          <t>EU grant for  partner 5</t>
        </r>
      </text>
    </comment>
  </commentList>
</comments>
</file>

<file path=xl/comments8.xml><?xml version="1.0" encoding="utf-8"?>
<comments xmlns="http://schemas.openxmlformats.org/spreadsheetml/2006/main">
  <authors>
    <author>DEUSS-FRANDI Fiona (EACEA)</author>
  </authors>
  <commentList>
    <comment ref="B17" authorId="0" shapeId="0">
      <text>
        <r>
          <rPr>
            <b/>
            <sz val="9"/>
            <color indexed="81"/>
            <rFont val="Tahoma"/>
            <family val="2"/>
          </rPr>
          <t>Please refer to the worksheet "READ ME" for the costs to include in this category of expenses)</t>
        </r>
      </text>
    </comment>
    <comment ref="B64" authorId="0" shapeId="0">
      <text>
        <r>
          <rPr>
            <sz val="9"/>
            <color indexed="81"/>
            <rFont val="Tahoma"/>
            <family val="2"/>
          </rPr>
          <t>Please give details on the number of people concerned, dates of the event and destination country</t>
        </r>
      </text>
    </comment>
    <comment ref="B95" authorId="0" shapeId="0">
      <text>
        <r>
          <rPr>
            <b/>
            <sz val="9"/>
            <color indexed="81"/>
            <rFont val="Tahoma"/>
            <family val="2"/>
          </rPr>
          <t>Please detail each person's name, role and nr of  days allocated to the related work package</t>
        </r>
        <r>
          <rPr>
            <sz val="9"/>
            <color indexed="81"/>
            <rFont val="Tahoma"/>
            <family val="2"/>
          </rPr>
          <t xml:space="preserve">
</t>
        </r>
      </text>
    </comment>
    <comment ref="B169" authorId="0" shapeId="0">
      <text>
        <r>
          <rPr>
            <b/>
            <sz val="9"/>
            <color indexed="81"/>
            <rFont val="Tahoma"/>
            <family val="2"/>
          </rPr>
          <t>EU grant for  partner 6</t>
        </r>
        <r>
          <rPr>
            <sz val="9"/>
            <color indexed="81"/>
            <rFont val="Tahoma"/>
            <family val="2"/>
          </rPr>
          <t xml:space="preserve">
</t>
        </r>
      </text>
    </comment>
  </commentList>
</comments>
</file>

<file path=xl/comments9.xml><?xml version="1.0" encoding="utf-8"?>
<comments xmlns="http://schemas.openxmlformats.org/spreadsheetml/2006/main">
  <authors>
    <author>DEUSS-FRANDI Fiona (EACEA)</author>
  </authors>
  <commentList>
    <comment ref="B17" authorId="0" shapeId="0">
      <text>
        <r>
          <rPr>
            <b/>
            <sz val="9"/>
            <color indexed="81"/>
            <rFont val="Tahoma"/>
            <family val="2"/>
          </rPr>
          <t>Please refer to the worksheet "READ ME" for the costs to include in this category of expenses)</t>
        </r>
        <r>
          <rPr>
            <sz val="9"/>
            <color indexed="81"/>
            <rFont val="Tahoma"/>
            <family val="2"/>
          </rPr>
          <t xml:space="preserve">
</t>
        </r>
      </text>
    </comment>
    <comment ref="B64" authorId="0" shapeId="0">
      <text>
        <r>
          <rPr>
            <sz val="9"/>
            <color indexed="81"/>
            <rFont val="Tahoma"/>
            <family val="2"/>
          </rPr>
          <t>Please give details on the number of people concerned, dates of the event and destination country</t>
        </r>
      </text>
    </comment>
    <comment ref="B95" authorId="0" shapeId="0">
      <text>
        <r>
          <rPr>
            <b/>
            <sz val="9"/>
            <color indexed="81"/>
            <rFont val="Tahoma"/>
            <family val="2"/>
          </rPr>
          <t>Please detail each person's name, role</t>
        </r>
        <r>
          <rPr>
            <sz val="9"/>
            <color indexed="81"/>
            <rFont val="Tahoma"/>
            <family val="2"/>
          </rPr>
          <t xml:space="preserve"> and nr of  days allocated to the related work package
</t>
        </r>
      </text>
    </comment>
    <comment ref="B169" authorId="0" shapeId="0">
      <text>
        <r>
          <rPr>
            <b/>
            <sz val="9"/>
            <color indexed="81"/>
            <rFont val="Tahoma"/>
            <family val="2"/>
          </rPr>
          <t>EU grant for  partner 7</t>
        </r>
        <r>
          <rPr>
            <sz val="9"/>
            <color indexed="81"/>
            <rFont val="Tahoma"/>
            <family val="2"/>
          </rPr>
          <t xml:space="preserve">
</t>
        </r>
      </text>
    </comment>
  </commentList>
</comments>
</file>

<file path=xl/sharedStrings.xml><?xml version="1.0" encoding="utf-8"?>
<sst xmlns="http://schemas.openxmlformats.org/spreadsheetml/2006/main" count="798" uniqueCount="188">
  <si>
    <t xml:space="preserve">TOTAL COSTS </t>
  </si>
  <si>
    <t xml:space="preserve">TOTAL DIRECT COSTS </t>
  </si>
  <si>
    <t>Yes or No</t>
  </si>
  <si>
    <t>Name of the project leader:</t>
  </si>
  <si>
    <t>STAFF COSTS</t>
  </si>
  <si>
    <t>1.1</t>
  </si>
  <si>
    <t>1.2</t>
  </si>
  <si>
    <t>4.1</t>
  </si>
  <si>
    <t>4.2</t>
  </si>
  <si>
    <t>TRAVEL &amp; SUBSISTENCE COSTS</t>
  </si>
  <si>
    <t>COMMUNICATION, PROMOTION AND DISSEMINATION COSTS AND COSTS OF EXPLOITATION OF RESULTS</t>
  </si>
  <si>
    <t>4.3</t>
  </si>
  <si>
    <t>Fees, remuneration of artists, scientific personnel and technicians</t>
  </si>
  <si>
    <t>Total amount</t>
  </si>
  <si>
    <t>COSTS DIRECTLY LINKED TO THE IMPLEMENTATION OF PROJECT ACTIVITIES</t>
  </si>
  <si>
    <t>EURO</t>
  </si>
  <si>
    <t>Reference of the project:</t>
  </si>
  <si>
    <t>Title of the cooperation project:</t>
  </si>
  <si>
    <t>Salaries (incl. labour costs and social security charges) of personnel and fees for project management</t>
  </si>
  <si>
    <t xml:space="preserve">External professional services </t>
  </si>
  <si>
    <t>from:</t>
  </si>
  <si>
    <t>until:</t>
  </si>
  <si>
    <t>Sub-contracting</t>
  </si>
  <si>
    <t xml:space="preserve"> External professional services</t>
  </si>
  <si>
    <t>TOTAL</t>
  </si>
  <si>
    <t>Financial support to third parties</t>
  </si>
  <si>
    <t>Additional explanation</t>
  </si>
  <si>
    <t>Other</t>
  </si>
  <si>
    <t>Please choose in the drop menu below , the nature of the financial support to third parties</t>
  </si>
  <si>
    <t>Financial support to third parties  (Max. EUR 60.000 per third party)</t>
  </si>
  <si>
    <t>P1</t>
  </si>
  <si>
    <t>P2</t>
  </si>
  <si>
    <t>P3</t>
  </si>
  <si>
    <t>P4</t>
  </si>
  <si>
    <t>P5</t>
  </si>
  <si>
    <t>P6</t>
  </si>
  <si>
    <t>P7</t>
  </si>
  <si>
    <t>P8</t>
  </si>
  <si>
    <t>P9</t>
  </si>
  <si>
    <t>P10</t>
  </si>
  <si>
    <t>P11</t>
  </si>
  <si>
    <t xml:space="preserve"> = As per Guidelines max 50% for Cat. 2</t>
  </si>
  <si>
    <t xml:space="preserve"> = As per Guidelines max 60% for Cat. 1</t>
  </si>
  <si>
    <t>Total costs</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</si>
  <si>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</si>
  <si>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</si>
  <si>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</si>
  <si>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</si>
  <si>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</si>
  <si>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</si>
  <si>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</si>
  <si>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</si>
  <si>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</si>
  <si>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</si>
  <si>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</si>
  <si>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</si>
  <si>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</si>
  <si>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</si>
  <si>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</si>
  <si>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</si>
  <si>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</si>
  <si>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</si>
  <si>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</si>
  <si>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</si>
  <si>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</si>
  <si>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</si>
  <si>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</si>
  <si>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</si>
  <si>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</si>
  <si>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</si>
  <si>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</si>
  <si>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</si>
  <si>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</si>
  <si>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</si>
  <si>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In your Work plan WP1 'Management of the project' and the last WP 'Sustainability and dissemination' are compulsory; the other WPs shall be determined by the alliance on the basis of their strategy and proposed activities.</t>
  </si>
  <si>
    <t xml:space="preserve">to: </t>
  </si>
  <si>
    <t>Amount subcontracted</t>
  </si>
  <si>
    <r>
      <t xml:space="preserve">Date, name and signature of the </t>
    </r>
    <r>
      <rPr>
        <b/>
        <u/>
        <sz val="14"/>
        <rFont val="Arial Narrow"/>
        <family val="2"/>
      </rPr>
      <t>legal representative</t>
    </r>
    <r>
      <rPr>
        <sz val="14"/>
        <rFont val="Arial Narrow"/>
        <family val="2"/>
      </rPr>
      <t xml:space="preserve"> of the beneficiary institution:</t>
    </r>
  </si>
  <si>
    <t xml:space="preserve">o  </t>
  </si>
  <si>
    <t>I, the undersigned, certify that the submitted budget is true and correct.</t>
  </si>
  <si>
    <t>Date:_____________________________</t>
  </si>
  <si>
    <t>Name:________________________________________       Function:___________________________________      Signature of the legal representative:______________________________________________</t>
  </si>
  <si>
    <t>I, the auditor of the project, certify having read the guidance notes relating to the</t>
  </si>
  <si>
    <t>"Report of Factual Findings on the Final Financial Report". I also confirm that I have detailed in my report any errors / discrepancies found and comments I had.</t>
  </si>
  <si>
    <r>
      <t xml:space="preserve">Date, name and signature of the </t>
    </r>
    <r>
      <rPr>
        <b/>
        <u/>
        <sz val="14"/>
        <rFont val="Arial Narrow"/>
        <family val="2"/>
      </rPr>
      <t>external auditor / competent public officer (if applicable):</t>
    </r>
  </si>
  <si>
    <t>1.1
Financial support to third parties</t>
  </si>
  <si>
    <t>EXPENDITURE</t>
  </si>
  <si>
    <t>Name:____________________________________Function:_______________________ Signature of the legal representative:______________________________________________</t>
  </si>
  <si>
    <t xml:space="preserve"> </t>
  </si>
  <si>
    <t>1
Costs directly linked to the implementation of the action</t>
  </si>
  <si>
    <t>4
Personnel costs</t>
  </si>
  <si>
    <t>Name of the partner</t>
  </si>
  <si>
    <t xml:space="preserve">EU GRANT  REQUESTED
</t>
  </si>
  <si>
    <t>Self-financing in own and raised funds</t>
  </si>
  <si>
    <t>Contributions from private sources</t>
  </si>
  <si>
    <t>Contributions from public sources</t>
  </si>
  <si>
    <t>Income generated by the project</t>
  </si>
  <si>
    <t>Project Identification Nr:</t>
  </si>
  <si>
    <t>Implementation period of the project:</t>
  </si>
  <si>
    <r>
      <t xml:space="preserve">Date, name and signature of the </t>
    </r>
    <r>
      <rPr>
        <b/>
        <u/>
        <sz val="14"/>
        <rFont val="Arial Narrow"/>
        <family val="2"/>
      </rPr>
      <t>legal representative</t>
    </r>
    <r>
      <rPr>
        <sz val="14"/>
        <rFont val="Arial Narrow"/>
        <family val="2"/>
      </rPr>
      <t xml:space="preserve"> of the project leader:</t>
    </r>
  </si>
  <si>
    <t>INCOME</t>
  </si>
  <si>
    <t>Chapter 1</t>
  </si>
  <si>
    <t>Chapter 2</t>
  </si>
  <si>
    <t>Chapter 3</t>
  </si>
  <si>
    <t>Chapter 5</t>
  </si>
  <si>
    <t>Chapter 4</t>
  </si>
  <si>
    <t xml:space="preserve"> INDIRECT COSTS</t>
  </si>
  <si>
    <t>Non eligible costs</t>
  </si>
  <si>
    <t>Eligible costs</t>
  </si>
  <si>
    <t>EU Grant</t>
  </si>
  <si>
    <t>Estimated budget</t>
  </si>
  <si>
    <t>Total Final amount</t>
  </si>
  <si>
    <t>Estimated Budget</t>
  </si>
  <si>
    <t>Final report
Actual costs</t>
  </si>
  <si>
    <t>Final expenditure eligible for co-financing</t>
  </si>
  <si>
    <t xml:space="preserve">Penalities </t>
  </si>
  <si>
    <t>Non-profit rule</t>
  </si>
  <si>
    <t>EU maximal contribution accepted</t>
  </si>
  <si>
    <t>EU previous payments</t>
  </si>
  <si>
    <t>Final amount to be paid</t>
  </si>
  <si>
    <t>EU Grant agreed</t>
  </si>
  <si>
    <t>Annex</t>
  </si>
  <si>
    <t>Non profit calculation</t>
  </si>
  <si>
    <t>Chap1+5</t>
  </si>
  <si>
    <t>Total profit</t>
  </si>
  <si>
    <t>Prorata profit for the project</t>
  </si>
  <si>
    <t>Partial non eligible amount</t>
  </si>
  <si>
    <t>Tick yes if all amount non eligible cost</t>
  </si>
  <si>
    <t>Total Amounts Non eligible costs</t>
  </si>
  <si>
    <t>TOTAL non eligible</t>
  </si>
  <si>
    <t>Comments</t>
  </si>
  <si>
    <t>Limit of indirect costs</t>
  </si>
  <si>
    <t>Direct costs</t>
  </si>
  <si>
    <t>Progres report
Actual costs</t>
  </si>
  <si>
    <t>Interim expenditure eligible for co-financing</t>
  </si>
  <si>
    <t>Prefin amount to be paid</t>
  </si>
  <si>
    <t>% for second prefin</t>
  </si>
  <si>
    <t>% EUTotal  Grant agreed</t>
  </si>
  <si>
    <t>Interim maximal contribution accepted</t>
  </si>
  <si>
    <t>EU previous payments received</t>
  </si>
  <si>
    <t>Progress report
Actual costs</t>
  </si>
  <si>
    <t>Name:________________________________________       Function:___________________________________      Signature of the external auditor:______________________________________________</t>
  </si>
  <si>
    <t>FINANCIAL STATEMENT (CONSOLIDATED BUDGET )</t>
  </si>
  <si>
    <t>Project identification number:</t>
  </si>
  <si>
    <t>Yes</t>
  </si>
  <si>
    <t>As above the maximim allowed</t>
  </si>
  <si>
    <t>Exchange rate</t>
  </si>
  <si>
    <t>Premises and related expenses (e.g. office rent, insurance, electricity, water, cleaning, …) and office expenses and consumables (e.g. telephone/fax/internet, postage and mailing, photocopies…)</t>
  </si>
  <si>
    <t>Non eligible 7%</t>
  </si>
  <si>
    <t>COSTS</t>
  </si>
  <si>
    <t>INDIRECT COSTS (MAX. 7% OF TOTAL DIRECT COSTS)</t>
  </si>
  <si>
    <t>INCOME
(=  Total Costs)</t>
  </si>
  <si>
    <r>
      <t xml:space="preserve">EU GRANT REQUESTED
</t>
    </r>
    <r>
      <rPr>
        <sz val="13"/>
        <rFont val="Arial Narrow"/>
        <family val="2"/>
      </rPr>
      <t>As per Guidelines:
Max. 60% and max. 200.000,00 € for category 1 - Smaller scale cooperation projects 
Max. 50% and max. 2.000.000,00 € for category 2  - Larger scale cooperation projects</t>
    </r>
  </si>
  <si>
    <t>TOTAL INCOME</t>
  </si>
  <si>
    <t xml:space="preserve">COMMUNICATION, PROMOTION AND DISSEMINATION COSTS </t>
  </si>
  <si>
    <t>% Income  / Total Costs</t>
  </si>
  <si>
    <t>COSTS PER WORK PACKAGES</t>
  </si>
  <si>
    <t>WORK PACKAGES</t>
  </si>
  <si>
    <t>Total  costs
per WP</t>
  </si>
  <si>
    <t>Total Direct Costs per category</t>
  </si>
  <si>
    <r>
      <t xml:space="preserve">Reference number of the work package </t>
    </r>
    <r>
      <rPr>
        <b/>
        <sz val="12"/>
        <color rgb="FFFF0000"/>
        <rFont val="Arial"/>
        <family val="2"/>
      </rPr>
      <t xml:space="preserve">(example: </t>
    </r>
    <r>
      <rPr>
        <b/>
        <i/>
        <sz val="12"/>
        <color rgb="FFFF0000"/>
        <rFont val="Arial"/>
        <family val="2"/>
      </rPr>
      <t>wp1</t>
    </r>
    <r>
      <rPr>
        <b/>
        <sz val="12"/>
        <color rgb="FFFF0000"/>
        <rFont val="Arial"/>
        <family val="2"/>
      </rPr>
      <t>)</t>
    </r>
  </si>
  <si>
    <t xml:space="preserve">Reference number of the actvity 
(if applicable) </t>
  </si>
  <si>
    <t>COMMUNICATION, PROMOTION AND DISSEMINATION COSTS</t>
  </si>
  <si>
    <t>INDIRECT COSTS</t>
  </si>
  <si>
    <t>DETAILED BUDGET - COSTS</t>
  </si>
  <si>
    <t>Please note that this table is automatically filled in (data taken from other worksheets)</t>
  </si>
  <si>
    <r>
      <t xml:space="preserve">Other </t>
    </r>
    <r>
      <rPr>
        <sz val="12"/>
        <rFont val="Arial"/>
        <family val="2"/>
      </rPr>
      <t xml:space="preserve">(specify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</si>
  <si>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t>Other</t>
    </r>
    <r>
      <rPr>
        <sz val="12"/>
        <rFont val="Arial"/>
        <family val="2"/>
      </rPr>
      <t xml:space="preserve"> (specify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</si>
  <si>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t xml:space="preserve">INDIRECT COSTS </t>
  </si>
  <si>
    <t>Instructions to fill in the budget table</t>
  </si>
  <si>
    <r>
      <t>Other</t>
    </r>
    <r>
      <rPr>
        <sz val="12"/>
        <rFont val="Arial"/>
        <family val="2"/>
      </rPr>
      <t xml:space="preserve"> (specify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</si>
  <si>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t>Other</t>
    </r>
    <r>
      <rPr>
        <sz val="12"/>
        <rFont val="Arial"/>
        <family val="2"/>
      </rPr>
      <t xml:space="preserve"> (specify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</si>
  <si>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t xml:space="preserve">Other </t>
    </r>
    <r>
      <rPr>
        <sz val="12"/>
        <rFont val="Arial"/>
        <family val="2"/>
      </rPr>
      <t xml:space="preserve">(specify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</si>
  <si>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t xml:space="preserve">Other </t>
    </r>
    <r>
      <rPr>
        <sz val="12"/>
        <rFont val="Arial"/>
        <family val="2"/>
      </rPr>
      <t xml:space="preserve">(specify if it is: purchase of rights, premises costs, equipment costs,  purchase of materials, purchase of equipment (depreciation only),  transport of equipment,  insurance (i.e. for an event),  scenoqraphy, catering) </t>
    </r>
    <r>
      <rPr>
        <b/>
        <sz val="12"/>
        <rFont val="Arial"/>
        <family val="2"/>
      </rPr>
      <t xml:space="preserve">                                                                                                                                               </t>
    </r>
  </si>
  <si>
    <r>
      <t xml:space="preserve">Other </t>
    </r>
    <r>
      <rPr>
        <sz val="12"/>
        <rFont val="Arial"/>
        <family val="2"/>
      </rPr>
      <t>(specify if it is: purchase of rights, premises costs, equipment costs,  purchase of materials, purchase of equipment (depreciation only),  transport of equipment,  insurance (i.e. for an event),  scenoqraphy, catering)</t>
    </r>
    <r>
      <rPr>
        <b/>
        <sz val="12"/>
        <rFont val="Arial"/>
        <family val="2"/>
      </rPr>
      <t xml:space="preserve">                                                                                                                                                </t>
    </r>
  </si>
  <si>
    <r>
      <t>Other</t>
    </r>
    <r>
      <rPr>
        <sz val="12"/>
        <rFont val="Arial"/>
        <family val="2"/>
      </rPr>
      <t xml:space="preserve"> (specify if it is: purchase of rights, premises costs, equipment costs,  purchase of materials, purchase of equipment (depreciation only),  transport of equipment,  insurance (i.e. for an event),  scenoqraphy, catering)</t>
    </r>
    <r>
      <rPr>
        <b/>
        <sz val="12"/>
        <rFont val="Arial"/>
        <family val="2"/>
      </rPr>
      <t xml:space="preserve">                                                                                                                                                </t>
    </r>
  </si>
  <si>
    <t>Instructions per work-sheets:</t>
  </si>
  <si>
    <r>
      <t>3. '</t>
    </r>
    <r>
      <rPr>
        <b/>
        <sz val="11"/>
        <color theme="3"/>
        <rFont val="Arial"/>
        <family val="2"/>
      </rPr>
      <t>Travel and subsistence costs</t>
    </r>
    <r>
      <rPr>
        <sz val="11"/>
        <color theme="3"/>
        <rFont val="Arial"/>
        <family val="2"/>
      </rPr>
      <t>' include: transport costs (flight, train, boat, car), accommodation and daily allowance. 
Please give details, in the yellow part of the worksheet, on the number of people concerned, dates of the event and destination country</t>
    </r>
  </si>
  <si>
    <r>
      <t>5. '</t>
    </r>
    <r>
      <rPr>
        <b/>
        <sz val="11"/>
        <color theme="3"/>
        <rFont val="Arial"/>
        <family val="2"/>
      </rPr>
      <t>Indirect costs</t>
    </r>
    <r>
      <rPr>
        <sz val="11"/>
        <color theme="3"/>
        <rFont val="Arial"/>
        <family val="2"/>
      </rPr>
      <t xml:space="preserve">' cannot exceed 7% of the </t>
    </r>
    <r>
      <rPr>
        <u/>
        <sz val="11"/>
        <color theme="3"/>
        <rFont val="Arial"/>
        <family val="2"/>
      </rPr>
      <t>total direct costs</t>
    </r>
    <r>
      <rPr>
        <sz val="11"/>
        <color theme="3"/>
        <rFont val="Arial"/>
        <family val="2"/>
      </rPr>
      <t xml:space="preserve">  (i.e. total of chapters (1) + (2) + (3) + (4)) and they concern premises and related expenses (e.g. office rent, insurance, electricity. water, cleaning, ...) and office expenses and consumables (eg telephone,  fax , internet, postage and mailing, photocopies ...)</t>
    </r>
  </si>
  <si>
    <r>
      <t>1. Under the sheet "</t>
    </r>
    <r>
      <rPr>
        <b/>
        <sz val="11"/>
        <color theme="3"/>
        <rFont val="Arial"/>
        <family val="2"/>
      </rPr>
      <t>1 Consolidated Summary Budget</t>
    </r>
    <r>
      <rPr>
        <sz val="11"/>
        <color theme="3"/>
        <rFont val="Arial"/>
        <family val="2"/>
      </rPr>
      <t>": please fill in all the yellow cells.
2. Under the sheet "</t>
    </r>
    <r>
      <rPr>
        <b/>
        <sz val="11"/>
        <color theme="3"/>
        <rFont val="Arial"/>
        <family val="2"/>
      </rPr>
      <t>2 Expenditure per Work Packages</t>
    </r>
    <r>
      <rPr>
        <sz val="11"/>
        <color theme="3"/>
        <rFont val="Arial"/>
        <family val="2"/>
      </rPr>
      <t>": 
- replace the number "1" in the yellow cell (B3) with the total number of work-packages of your project
- the table is automatically filled in (data from the 'detailed expenditure per project leader/partners')
- a split distribution of the indirect costs per work package will be automatically be calculated.
3. Under the other worksheets "</t>
    </r>
    <r>
      <rPr>
        <b/>
        <sz val="11"/>
        <color theme="3"/>
        <rFont val="Arial"/>
        <family val="2"/>
      </rPr>
      <t>Detailed Expenditure project leader/partner</t>
    </r>
    <r>
      <rPr>
        <sz val="11"/>
        <color theme="3"/>
        <rFont val="Arial"/>
        <family val="2"/>
      </rPr>
      <t>": 
- Respect the same order and number of Work Packages as the ones mentioned in your Grant Agreement (detailed description of the project)
- in column H please insert the N° of work packages using the format 'wp1', 'wp2', etc (this will allow the correct transfer of data to the worksheet 2).
- All travel and subsistence costs associated to management/partnership meetings should be declared in WP1                         
3. Under the other worksheets "</t>
    </r>
    <r>
      <rPr>
        <b/>
        <sz val="11"/>
        <color theme="3"/>
        <rFont val="Arial"/>
        <family val="2"/>
      </rPr>
      <t>Detailed Expenditure  per partner</t>
    </r>
    <r>
      <rPr>
        <sz val="11"/>
        <color theme="3"/>
        <rFont val="Arial"/>
        <family val="2"/>
      </rPr>
      <t>":
- please insert the name of the organisation/ partner and concerned country (in the yellow cell) using the same order and names as in the Grant Agreement.</t>
    </r>
  </si>
  <si>
    <r>
      <rPr>
        <b/>
        <i/>
        <sz val="11"/>
        <color theme="3"/>
        <rFont val="Arial"/>
        <family val="2"/>
      </rPr>
      <t>Subcontracting costs</t>
    </r>
    <r>
      <rPr>
        <sz val="11"/>
        <color theme="3"/>
        <rFont val="Arial"/>
        <family val="2"/>
      </rPr>
      <t xml:space="preserve"> shall concern only supporting activities and do not cover core tasks of the action. They are related to the externalisation of specific tasks or activities which form part of the action as described in the proposal and which cannot be performed by the beneficiary itself. For each costs you must state if the costs is subcontracted or not and the amount subcontracted.</t>
    </r>
  </si>
  <si>
    <r>
      <rPr>
        <b/>
        <u/>
        <sz val="11"/>
        <color theme="3"/>
        <rFont val="Arial"/>
        <family val="2"/>
      </rPr>
      <t>Content</t>
    </r>
    <r>
      <rPr>
        <b/>
        <sz val="11"/>
        <color theme="3"/>
        <rFont val="Arial"/>
        <family val="2"/>
      </rPr>
      <t>:</t>
    </r>
    <r>
      <rPr>
        <sz val="11"/>
        <color theme="3"/>
        <rFont val="Arial"/>
        <family val="2"/>
      </rPr>
      <t xml:space="preserve">
This file has 14 worksheets:
Tab "</t>
    </r>
    <r>
      <rPr>
        <b/>
        <sz val="11"/>
        <color theme="3"/>
        <rFont val="Arial"/>
        <family val="2"/>
      </rPr>
      <t>READ ME</t>
    </r>
    <r>
      <rPr>
        <sz val="11"/>
        <color theme="3"/>
        <rFont val="Arial"/>
        <family val="2"/>
      </rPr>
      <t>": the current worksheet 
Tab "</t>
    </r>
    <r>
      <rPr>
        <b/>
        <sz val="11"/>
        <color theme="3"/>
        <rFont val="Arial"/>
        <family val="2"/>
      </rPr>
      <t>1. Consolidated Summary Budget</t>
    </r>
    <r>
      <rPr>
        <sz val="11"/>
        <color theme="3"/>
        <rFont val="Arial"/>
        <family val="2"/>
      </rPr>
      <t>": it is the summary of all the actual expenses and incomes. The figures of the cells in grey come from the other worksheets.
Tab "</t>
    </r>
    <r>
      <rPr>
        <b/>
        <sz val="11"/>
        <color theme="3"/>
        <rFont val="Arial"/>
        <family val="2"/>
      </rPr>
      <t>2. Expenditure per workpackage</t>
    </r>
    <r>
      <rPr>
        <sz val="11"/>
        <color theme="3"/>
        <rFont val="Arial"/>
        <family val="2"/>
      </rPr>
      <t>": is the sum of the actual expenses per Work Package (wp) as well as per type of cost (as per different budget chapters). The figures of the cells in grey come from the other worksheets.
Other tabs "</t>
    </r>
    <r>
      <rPr>
        <b/>
        <sz val="11"/>
        <color theme="3"/>
        <rFont val="Arial"/>
        <family val="2"/>
      </rPr>
      <t>Detailed Expenditure per project leader or partner</t>
    </r>
    <r>
      <rPr>
        <sz val="11"/>
        <color theme="3"/>
        <rFont val="Arial"/>
        <family val="2"/>
      </rPr>
      <t xml:space="preserve">": each partner (including the project leader) needs to fill in one worksheet in which its actual expenses (per budget chapter) are reported. </t>
    </r>
  </si>
  <si>
    <r>
      <rPr>
        <b/>
        <u/>
        <sz val="11"/>
        <color theme="3"/>
        <rFont val="Arial"/>
        <family val="2"/>
      </rPr>
      <t>Please check the following</t>
    </r>
    <r>
      <rPr>
        <b/>
        <sz val="11"/>
        <color theme="3"/>
        <rFont val="Arial"/>
        <family val="2"/>
      </rPr>
      <t>:</t>
    </r>
    <r>
      <rPr>
        <sz val="11"/>
        <color theme="3"/>
        <rFont val="Arial"/>
        <family val="2"/>
      </rPr>
      <t xml:space="preserve">
- 'Total indirect costs' should not exceed 7% of the </t>
    </r>
    <r>
      <rPr>
        <u/>
        <sz val="11"/>
        <color theme="3"/>
        <rFont val="Arial"/>
        <family val="2"/>
      </rPr>
      <t>total direct costs of the project</t>
    </r>
    <r>
      <rPr>
        <sz val="11"/>
        <color theme="3"/>
        <rFont val="Arial"/>
        <family val="2"/>
      </rPr>
      <t xml:space="preserve"> (as reported in the 'Consolidated summary budget' worksheet)                                                                                                             
- 'The total requested EU grant' should not exceed for 'Smaller scale projects' 60% of the total project expenditures (direct and indirect costs); for 'Larger scale projects' 50% of the total project expenditures (direct and indirect costs). The maximum EU grant and co-financing percentage is mentioned in your Grant Agreement (Art I.3).
- The 'Total project expenditure' is equal to the sum of: the total EU grant requested + the total contribution from beneficiaries + the other sources of funding.
</t>
    </r>
  </si>
  <si>
    <t>Total number of wp:</t>
  </si>
  <si>
    <r>
      <t xml:space="preserve">You should fill in only </t>
    </r>
    <r>
      <rPr>
        <b/>
        <i/>
        <u/>
        <sz val="11"/>
        <color theme="3"/>
        <rFont val="Arial"/>
        <family val="2"/>
      </rPr>
      <t>yellow</t>
    </r>
    <r>
      <rPr>
        <i/>
        <sz val="11"/>
        <color theme="3"/>
        <rFont val="Arial"/>
        <family val="2"/>
      </rPr>
      <t xml:space="preserve"> cells of the different worksheets of the excel table. 
The other cells (in grey) are blocked and automatically calculated (from other worksheets).
As many worksheets (called 'Detailed exp project leader/partner') are to be used as are the number of partners involved in the project (as mentioned in the Grant Agreement).
Please note that P1 is always the Coordinating organisation (project leader).
There are comments in some cells which help you filling the document, please read them carefully.
When copying the content of a cell, please use the function 'Copy and Paste Values' in order to paste only the value and not the underlying formulas.
If you need to add extra rows in a chapter, please copy and paste a row from and into the middle (neither the first or the last row) of the available rows. This will ensure the inclusion of the added costs to the automatic formulae calculating the total per chapter.
Warning messages at the bottom of each sheet will alert you about some of the potential errors. </t>
    </r>
  </si>
  <si>
    <r>
      <rPr>
        <b/>
        <u/>
        <sz val="11"/>
        <color theme="3"/>
        <rFont val="Arial"/>
        <family val="2"/>
      </rPr>
      <t>Rules concerning budget chapters</t>
    </r>
    <r>
      <rPr>
        <b/>
        <sz val="11"/>
        <color theme="3"/>
        <rFont val="Arial"/>
        <family val="2"/>
      </rPr>
      <t xml:space="preserve"> </t>
    </r>
    <r>
      <rPr>
        <sz val="11"/>
        <color theme="3"/>
        <rFont val="Arial"/>
        <family val="2"/>
      </rPr>
      <t>(please consult the 'Guidance on contractual project management' available on the Beneficiary space for more information):</t>
    </r>
    <r>
      <rPr>
        <b/>
        <sz val="11"/>
        <color theme="3"/>
        <rFont val="Arial"/>
        <family val="2"/>
      </rPr>
      <t xml:space="preserve">
</t>
    </r>
    <r>
      <rPr>
        <b/>
        <i/>
        <sz val="11"/>
        <color theme="3"/>
        <rFont val="Arial"/>
        <family val="2"/>
      </rPr>
      <t xml:space="preserve">
</t>
    </r>
    <r>
      <rPr>
        <sz val="11"/>
        <color theme="3"/>
        <rFont val="Arial"/>
        <family val="2"/>
      </rPr>
      <t xml:space="preserve">1. </t>
    </r>
    <r>
      <rPr>
        <b/>
        <sz val="11"/>
        <color theme="3"/>
        <rFont val="Arial"/>
        <family val="2"/>
      </rPr>
      <t>'Costs directly linked to the implementation of the activities'</t>
    </r>
    <r>
      <rPr>
        <sz val="11"/>
        <color theme="3"/>
        <rFont val="Arial"/>
        <family val="2"/>
      </rPr>
      <t xml:space="preserve"> are divided in 2 sub-chapters  ('Financial support to third parties' and 'Other').                   - 'Financial support to third parties' must not exceed 60.000€ and is limited to solely prizes or bursaries. A bursary/prize  is a monetary award made by an institution or organization to individuals or groups of people. Its must have been already foreseen in the application and budget.          
- 'Other' includes the following type of costs: purchase of rights, premises costs, equipment costs,  purchase of materials, purchase of equipment (depreciation only),  transport of equipment,  insurance (i.e. for an event), scenography, catering.</t>
    </r>
  </si>
  <si>
    <r>
      <t>2. '</t>
    </r>
    <r>
      <rPr>
        <b/>
        <sz val="11"/>
        <color theme="3"/>
        <rFont val="Arial"/>
        <family val="2"/>
      </rPr>
      <t>Communication, promotion and dissemination costs and costs of exploitation of results</t>
    </r>
    <r>
      <rPr>
        <sz val="11"/>
        <color theme="3"/>
        <rFont val="Arial"/>
        <family val="2"/>
      </rPr>
      <t>' concern the following:  Production costs (printing costs),  Advertising space (publicity TV, radio, press conference, social networks, ect), Purchase of materials (t-shirts, flyers, papers, posters, etc), Other Advertising costs, Costs for the update or creation of the website (no staff costs allowed),  Other web costs, Documentation costs (professional magazines. newspaper, books, ect), Distribution costs (mail, postage, packaging, etc.).</t>
    </r>
  </si>
  <si>
    <r>
      <t>4. '</t>
    </r>
    <r>
      <rPr>
        <b/>
        <sz val="11"/>
        <color theme="3"/>
        <rFont val="Arial"/>
        <family val="2"/>
      </rPr>
      <t>Staff costs</t>
    </r>
    <r>
      <rPr>
        <sz val="11"/>
        <color theme="3"/>
        <rFont val="Arial"/>
        <family val="2"/>
      </rPr>
      <t>' is divided in 3 sub-chapters ('salaries', 'external professional services' and 'fees, remuneration of artsts, scientific personnel and technicians'). 
- All costs related to personnel should be recorder her (even if linked to communication costs as for example costs of a webmaster)
- Please fill 1 row per person per each single work package.</t>
    </r>
    <r>
      <rPr>
        <b/>
        <sz val="11"/>
        <color theme="3"/>
        <rFont val="Arial"/>
        <family val="2"/>
      </rPr>
      <t xml:space="preserve"> 
- </t>
    </r>
    <r>
      <rPr>
        <sz val="11"/>
        <color theme="3"/>
        <rFont val="Arial"/>
        <family val="2"/>
      </rPr>
      <t>Please detail each person's name, role and nr of  days allocated to the related work package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</si>
</sst>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_-\ [$€-1]"/>
    <numFmt numFmtId="166" formatCode="dd/mm/yyyy;@"/>
    <numFmt numFmtId="167" formatCode="#,##0.00_ ;[Red]\-#,##0.00\ "/>
    <numFmt numFmtId="168" formatCode="_ * #,##0.00_ ;_ * \-#,##0.00_ ;_ * &quot;-&quot;??_ ;_ @_ "/>
    <numFmt numFmtId="169" formatCode="#,##0_ ;[Red]\-#,##0\ "/>
    <numFmt numFmtId="170" formatCode="&quot;€&quot;\ #,##0.00;[Red]&quot;€&quot;\ \-#,##0.00"/>
    <numFmt numFmtId="171" formatCode="0.0000000000"/>
    <numFmt numFmtId="172" formatCode="d/mm/yy;@"/>
    <numFmt numFmtId="173" formatCode="#,##0.00\ _€"/>
  </numFmts>
  <fonts count="49" x14ac:knownFonts="1">
    <font>
      <sz val="10"/>
      <name val="Arial"/>
    </font>
    <font>
      <sz val="11"/>
      <color theme="1"/>
      <name val="Calibri"/>
      <family val="2"/>
      <scheme val="minor"/>
    </font>
    <font>
      <b/>
      <sz val="10"/>
      <name val="Arial"/>
      <family val="2"/>
    </font>
    <font>
      <sz val="10"/>
      <name val="Arial"/>
      <family val="2"/>
    </font>
    <font>
      <b/>
      <sz val="16"/>
      <name val="Arial"/>
      <family val="2"/>
    </font>
    <font>
      <b/>
      <sz val="12"/>
      <name val="Arial"/>
      <family val="2"/>
    </font>
    <font>
      <b/>
      <sz val="14"/>
      <name val="Arial"/>
      <family val="2"/>
    </font>
    <font>
      <sz val="12"/>
      <name val="Arial"/>
      <family val="2"/>
    </font>
    <font>
      <b/>
      <sz val="18"/>
      <name val="Arial"/>
      <family val="2"/>
    </font>
    <font>
      <b/>
      <sz val="12"/>
      <color theme="0"/>
      <name val="Arial"/>
      <family val="2"/>
    </font>
    <font>
      <i/>
      <sz val="12"/>
      <name val="Arial"/>
      <family val="2"/>
    </font>
    <font>
      <b/>
      <sz val="9"/>
      <name val="Arial"/>
      <family val="2"/>
    </font>
    <font>
      <sz val="10"/>
      <name val="Arial"/>
      <family val="2"/>
    </font>
    <font>
      <sz val="10"/>
      <name val="Arial Narrow"/>
      <family val="2"/>
    </font>
    <font>
      <b/>
      <sz val="12"/>
      <name val="Arial Narrow"/>
      <family val="2"/>
    </font>
    <font>
      <sz val="12"/>
      <name val="Arial Narrow"/>
      <family val="2"/>
    </font>
    <font>
      <b/>
      <sz val="11"/>
      <name val="Arial Narrow"/>
      <family val="2"/>
    </font>
    <font>
      <b/>
      <sz val="14"/>
      <name val="Arial Narrow"/>
      <family val="2"/>
    </font>
    <font>
      <b/>
      <sz val="13"/>
      <name val="Arial Narrow"/>
      <family val="2"/>
    </font>
    <font>
      <sz val="13"/>
      <name val="Arial Narrow"/>
      <family val="2"/>
    </font>
    <font>
      <sz val="14"/>
      <name val="Arial Narrow"/>
      <family val="2"/>
    </font>
    <font>
      <b/>
      <sz val="10"/>
      <name val="Arial Narrow"/>
      <family val="2"/>
    </font>
    <font>
      <i/>
      <sz val="10"/>
      <name val="Arial Narrow"/>
      <family val="2"/>
    </font>
    <font>
      <b/>
      <sz val="13"/>
      <color theme="0"/>
      <name val="Arial Narrow"/>
      <family val="2"/>
    </font>
    <font>
      <sz val="9"/>
      <name val="Arial Narrow"/>
      <family val="2"/>
    </font>
    <font>
      <b/>
      <sz val="9"/>
      <name val="Arial Narrow"/>
      <family val="2"/>
    </font>
    <font>
      <b/>
      <u/>
      <sz val="14"/>
      <name val="Arial Narrow"/>
      <family val="2"/>
    </font>
    <font>
      <sz val="18"/>
      <color theme="1"/>
      <name val="Wingdings"/>
      <charset val="2"/>
    </font>
    <font>
      <sz val="14"/>
      <color theme="1"/>
      <name val="Calibri"/>
      <family val="2"/>
      <scheme val="minor"/>
    </font>
    <font>
      <b/>
      <sz val="11"/>
      <name val="Arial"/>
      <family val="2"/>
    </font>
    <font>
      <sz val="14"/>
      <name val="Arial"/>
      <family val="2"/>
    </font>
    <font>
      <b/>
      <sz val="11"/>
      <color theme="1"/>
      <name val="Arial"/>
      <family val="2"/>
    </font>
    <font>
      <sz val="14"/>
      <color theme="1"/>
      <name val="Arial"/>
      <family val="2"/>
    </font>
    <font>
      <sz val="11"/>
      <name val="Arial"/>
      <family val="2"/>
    </font>
    <font>
      <b/>
      <sz val="14"/>
      <color theme="1"/>
      <name val="Arial"/>
      <family val="2"/>
    </font>
    <font>
      <sz val="9"/>
      <color indexed="81"/>
      <name val="Tahoma"/>
      <family val="2"/>
    </font>
    <font>
      <b/>
      <sz val="9"/>
      <color indexed="81"/>
      <name val="Tahoma"/>
      <family val="2"/>
    </font>
    <font>
      <b/>
      <i/>
      <sz val="12"/>
      <color rgb="FFFF0000"/>
      <name val="Arial"/>
      <family val="2"/>
    </font>
    <font>
      <b/>
      <sz val="16"/>
      <color theme="3"/>
      <name val="Arial"/>
      <family val="2"/>
    </font>
    <font>
      <sz val="10"/>
      <color theme="3"/>
      <name val="Arial"/>
      <family val="2"/>
    </font>
    <font>
      <b/>
      <sz val="12"/>
      <color rgb="FFFF0000"/>
      <name val="Arial"/>
      <family val="2"/>
    </font>
    <font>
      <b/>
      <sz val="14"/>
      <color rgb="FFFF0000"/>
      <name val="Arial Narrow"/>
      <family val="2"/>
    </font>
    <font>
      <sz val="11"/>
      <color theme="3"/>
      <name val="Arial"/>
      <family val="2"/>
    </font>
    <font>
      <b/>
      <u/>
      <sz val="11"/>
      <color theme="3"/>
      <name val="Arial"/>
      <family val="2"/>
    </font>
    <font>
      <i/>
      <sz val="11"/>
      <color theme="3"/>
      <name val="Arial"/>
      <family val="2"/>
    </font>
    <font>
      <b/>
      <sz val="11"/>
      <color theme="3"/>
      <name val="Arial"/>
      <family val="2"/>
    </font>
    <font>
      <b/>
      <i/>
      <sz val="11"/>
      <color theme="3"/>
      <name val="Arial"/>
      <family val="2"/>
    </font>
    <font>
      <u/>
      <sz val="11"/>
      <color theme="3"/>
      <name val="Arial"/>
      <family val="2"/>
    </font>
    <font>
      <b/>
      <i/>
      <u/>
      <sz val="11"/>
      <color theme="3"/>
      <name val="Arial"/>
      <family val="2"/>
    </font>
  </fonts>
  <fills count="1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92CDDC"/>
        <bgColor rgb="FF92CDDC"/>
      </patternFill>
    </fill>
    <fill>
      <patternFill patternType="solid">
        <fgColor rgb="FFD9D9D9"/>
        <bgColor rgb="FF000000"/>
      </patternFill>
    </fill>
  </fills>
  <borders count="5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6">
    <xf numFmtId="0" fontId="0" fillId="0" borderId="0"/>
    <xf numFmtId="0" fontId="3" fillId="0" borderId="0"/>
    <xf numFmtId="9" fontId="12" fillId="0" borderId="0" applyFont="0" applyFill="0" applyBorder="0" applyAlignment="0" applyProtection="0"/>
    <xf numFmtId="168" fontId="1" fillId="0" borderId="0" applyFont="0" applyFill="0" applyBorder="0" applyAlignment="0" applyProtection="0"/>
    <xf numFmtId="0" fontId="3" fillId="0" borderId="0"/>
    <xf numFmtId="9" fontId="1" fillId="0" borderId="0" applyFont="0" applyFill="0" applyBorder="0" applyAlignment="0" applyProtection="0"/>
  </cellStyleXfs>
  <cellXfs count="554">
    <xf numFmtId="0" fontId="0" fillId="0" borderId="0" xfId="0"/>
    <xf numFmtId="0" fontId="7" fillId="0" borderId="0" xfId="0" applyNumberFormat="1" applyFont="1" applyFill="1" applyBorder="1" applyAlignment="1" applyProtection="1">
      <alignment horizontal="left" vertical="center"/>
      <protection locked="0"/>
    </xf>
    <xf numFmtId="0" fontId="7" fillId="0" borderId="2" xfId="0" applyNumberFormat="1" applyFont="1" applyFill="1" applyBorder="1" applyAlignment="1" applyProtection="1">
      <alignment horizontal="left" vertic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xf>
    <xf numFmtId="0"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NumberFormat="1" applyFont="1" applyBorder="1" applyAlignment="1" applyProtection="1">
      <alignment vertical="center"/>
    </xf>
    <xf numFmtId="0" fontId="2" fillId="6" borderId="2" xfId="0" applyFont="1" applyFill="1" applyBorder="1" applyAlignment="1" applyProtection="1">
      <alignment vertical="center"/>
    </xf>
    <xf numFmtId="0" fontId="7" fillId="6" borderId="2" xfId="0" applyNumberFormat="1" applyFont="1" applyFill="1" applyBorder="1" applyAlignment="1" applyProtection="1">
      <alignment horizontal="left" vertical="center"/>
    </xf>
    <xf numFmtId="4" fontId="6" fillId="6" borderId="2" xfId="0" applyNumberFormat="1" applyFont="1" applyFill="1" applyBorder="1" applyAlignment="1" applyProtection="1">
      <alignment vertical="center"/>
    </xf>
    <xf numFmtId="0" fontId="6" fillId="6" borderId="0" xfId="0" applyFont="1" applyFill="1" applyAlignment="1" applyProtection="1">
      <alignment vertical="center"/>
    </xf>
    <xf numFmtId="0" fontId="6" fillId="6" borderId="0" xfId="0" applyFont="1" applyFill="1" applyBorder="1" applyAlignment="1" applyProtection="1">
      <alignment vertical="center"/>
    </xf>
    <xf numFmtId="0" fontId="3" fillId="0" borderId="0" xfId="0" applyFont="1" applyBorder="1" applyAlignment="1" applyProtection="1">
      <alignment vertical="center"/>
      <protection locked="0"/>
    </xf>
    <xf numFmtId="0" fontId="5" fillId="6" borderId="4" xfId="0" applyNumberFormat="1" applyFont="1" applyFill="1" applyBorder="1" applyAlignment="1" applyProtection="1">
      <alignment horizontal="left" vertical="center"/>
    </xf>
    <xf numFmtId="49" fontId="5" fillId="6" borderId="1" xfId="0" applyNumberFormat="1" applyFont="1" applyFill="1" applyBorder="1" applyAlignment="1" applyProtection="1">
      <alignment vertical="center" wrapText="1"/>
    </xf>
    <xf numFmtId="0" fontId="5" fillId="6" borderId="13" xfId="0" applyNumberFormat="1" applyFont="1" applyFill="1" applyBorder="1" applyAlignment="1" applyProtection="1">
      <alignment horizontal="left" vertical="center"/>
    </xf>
    <xf numFmtId="49" fontId="5" fillId="6" borderId="2" xfId="0" applyNumberFormat="1" applyFont="1" applyFill="1" applyBorder="1" applyAlignment="1" applyProtection="1">
      <alignment vertical="center" wrapText="1"/>
    </xf>
    <xf numFmtId="49" fontId="3" fillId="0" borderId="0" xfId="0" applyNumberFormat="1" applyFont="1" applyBorder="1" applyAlignment="1" applyProtection="1">
      <alignment vertical="center"/>
      <protection locked="0"/>
    </xf>
    <xf numFmtId="0" fontId="5" fillId="0" borderId="9" xfId="0" applyFont="1" applyFill="1" applyBorder="1" applyAlignment="1" applyProtection="1">
      <alignment horizontal="center" vertical="center" wrapText="1"/>
    </xf>
    <xf numFmtId="4" fontId="5" fillId="6" borderId="2" xfId="0" applyNumberFormat="1" applyFont="1" applyFill="1" applyBorder="1" applyAlignment="1" applyProtection="1">
      <alignment vertical="center"/>
    </xf>
    <xf numFmtId="4" fontId="5" fillId="6" borderId="2" xfId="0" applyNumberFormat="1" applyFont="1" applyFill="1" applyBorder="1" applyAlignment="1" applyProtection="1">
      <alignment horizontal="center" vertical="center"/>
    </xf>
    <xf numFmtId="4" fontId="5" fillId="6" borderId="5" xfId="0" applyNumberFormat="1" applyFont="1" applyFill="1" applyBorder="1" applyAlignment="1" applyProtection="1">
      <alignment vertical="center"/>
    </xf>
    <xf numFmtId="0" fontId="5" fillId="6" borderId="0" xfId="0" applyFont="1" applyFill="1" applyBorder="1" applyAlignment="1" applyProtection="1">
      <alignment vertical="center"/>
    </xf>
    <xf numFmtId="4" fontId="7" fillId="0" borderId="2" xfId="0" applyNumberFormat="1"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5" fillId="6" borderId="0" xfId="0" applyFont="1" applyFill="1" applyAlignment="1" applyProtection="1">
      <alignment vertical="center"/>
    </xf>
    <xf numFmtId="0" fontId="7" fillId="0" borderId="0" xfId="0" applyFont="1" applyBorder="1" applyAlignment="1" applyProtection="1">
      <alignment vertical="center"/>
      <protection locked="0"/>
    </xf>
    <xf numFmtId="0" fontId="7" fillId="0" borderId="2" xfId="0" applyFont="1" applyFill="1" applyBorder="1" applyAlignment="1" applyProtection="1">
      <alignment vertical="center"/>
    </xf>
    <xf numFmtId="0" fontId="5" fillId="7" borderId="2" xfId="0" applyNumberFormat="1" applyFont="1" applyFill="1" applyBorder="1" applyAlignment="1" applyProtection="1">
      <alignment horizontal="left" vertical="center"/>
    </xf>
    <xf numFmtId="49" fontId="7" fillId="7" borderId="2" xfId="0" applyNumberFormat="1" applyFont="1" applyFill="1" applyBorder="1" applyAlignment="1" applyProtection="1">
      <alignment horizontal="center" vertical="center" wrapText="1"/>
    </xf>
    <xf numFmtId="4" fontId="5" fillId="7" borderId="2" xfId="0" applyNumberFormat="1" applyFont="1" applyFill="1" applyBorder="1" applyAlignment="1" applyProtection="1">
      <alignment vertical="center"/>
    </xf>
    <xf numFmtId="4" fontId="5" fillId="7" borderId="2" xfId="0" applyNumberFormat="1" applyFont="1" applyFill="1" applyBorder="1" applyAlignment="1" applyProtection="1">
      <alignment horizontal="center" vertical="center"/>
    </xf>
    <xf numFmtId="0" fontId="7" fillId="7" borderId="0" xfId="0" applyFont="1" applyFill="1" applyBorder="1" applyAlignment="1" applyProtection="1">
      <alignment vertical="center"/>
    </xf>
    <xf numFmtId="49" fontId="5" fillId="7" borderId="2" xfId="0" applyNumberFormat="1" applyFont="1" applyFill="1" applyBorder="1" applyAlignment="1" applyProtection="1">
      <alignment horizontal="center" vertical="center" wrapText="1"/>
    </xf>
    <xf numFmtId="0" fontId="5" fillId="7" borderId="0" xfId="0" applyFont="1" applyFill="1" applyBorder="1" applyAlignment="1" applyProtection="1">
      <alignment vertical="center"/>
    </xf>
    <xf numFmtId="0" fontId="5" fillId="7" borderId="5" xfId="0" applyNumberFormat="1" applyFont="1" applyFill="1" applyBorder="1" applyAlignment="1" applyProtection="1">
      <alignment horizontal="left" vertical="center" wrapText="1"/>
    </xf>
    <xf numFmtId="49" fontId="5" fillId="7" borderId="7" xfId="0" applyNumberFormat="1" applyFont="1" applyFill="1" applyBorder="1" applyAlignment="1" applyProtection="1">
      <alignment horizontal="left" vertical="center" wrapText="1"/>
    </xf>
    <xf numFmtId="4" fontId="5" fillId="7" borderId="5" xfId="0" applyNumberFormat="1" applyFont="1" applyFill="1" applyBorder="1" applyAlignment="1" applyProtection="1">
      <alignment vertical="center"/>
    </xf>
    <xf numFmtId="4" fontId="5" fillId="7" borderId="5" xfId="0" applyNumberFormat="1" applyFont="1" applyFill="1" applyBorder="1" applyAlignment="1" applyProtection="1">
      <alignment horizontal="center" vertical="center"/>
    </xf>
    <xf numFmtId="0" fontId="0" fillId="0" borderId="0" xfId="0" applyBorder="1" applyAlignment="1" applyProtection="1">
      <alignment vertical="center"/>
      <protection hidden="1"/>
    </xf>
    <xf numFmtId="0" fontId="7" fillId="0" borderId="0" xfId="0" applyNumberFormat="1"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168" fontId="15" fillId="8" borderId="0" xfId="3" applyFont="1" applyFill="1" applyBorder="1" applyAlignment="1" applyProtection="1">
      <alignment vertical="center" wrapText="1"/>
    </xf>
    <xf numFmtId="3" fontId="18" fillId="9" borderId="23" xfId="0" applyNumberFormat="1"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xf>
    <xf numFmtId="167" fontId="17" fillId="8" borderId="0" xfId="0" applyNumberFormat="1" applyFont="1" applyFill="1" applyBorder="1" applyAlignment="1" applyProtection="1">
      <alignment vertical="center"/>
    </xf>
    <xf numFmtId="0" fontId="3" fillId="8" borderId="0" xfId="0" applyFont="1" applyFill="1" applyAlignment="1" applyProtection="1">
      <alignment vertical="center"/>
    </xf>
    <xf numFmtId="3" fontId="18" fillId="9" borderId="14" xfId="0" applyNumberFormat="1"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xf>
    <xf numFmtId="169" fontId="14" fillId="8" borderId="0" xfId="0" applyNumberFormat="1" applyFont="1" applyFill="1" applyBorder="1" applyAlignment="1" applyProtection="1">
      <alignment vertical="center"/>
    </xf>
    <xf numFmtId="169" fontId="7" fillId="8" borderId="0" xfId="0" applyNumberFormat="1" applyFont="1" applyFill="1" applyAlignment="1" applyProtection="1">
      <alignment vertical="center"/>
    </xf>
    <xf numFmtId="169" fontId="15" fillId="8" borderId="0" xfId="3" applyNumberFormat="1" applyFont="1" applyFill="1" applyBorder="1" applyAlignment="1" applyProtection="1">
      <alignment vertical="center" wrapText="1"/>
    </xf>
    <xf numFmtId="0" fontId="0" fillId="8" borderId="0" xfId="0" applyFill="1" applyAlignment="1" applyProtection="1">
      <alignment vertical="center"/>
    </xf>
    <xf numFmtId="0" fontId="0" fillId="0" borderId="0" xfId="0" applyProtection="1">
      <protection locked="0"/>
    </xf>
    <xf numFmtId="0" fontId="4" fillId="0" borderId="0" xfId="0" applyFont="1" applyFill="1" applyBorder="1" applyAlignment="1" applyProtection="1">
      <alignment horizontal="left" vertical="center" wrapText="1"/>
    </xf>
    <xf numFmtId="0" fontId="24" fillId="0" borderId="26" xfId="0" applyFont="1" applyBorder="1" applyProtection="1"/>
    <xf numFmtId="0" fontId="25" fillId="0" borderId="0" xfId="0" applyFont="1" applyBorder="1" applyAlignment="1" applyProtection="1"/>
    <xf numFmtId="0" fontId="20" fillId="0" borderId="0" xfId="0" applyFont="1" applyFill="1" applyBorder="1" applyAlignment="1" applyProtection="1"/>
    <xf numFmtId="0" fontId="20" fillId="0" borderId="15" xfId="0" applyFont="1" applyFill="1" applyBorder="1" applyAlignment="1" applyProtection="1"/>
    <xf numFmtId="0" fontId="20" fillId="0" borderId="26" xfId="0" applyFont="1" applyFill="1" applyBorder="1" applyAlignment="1" applyProtection="1"/>
    <xf numFmtId="0" fontId="20" fillId="0" borderId="0" xfId="0" applyFont="1" applyBorder="1" applyAlignment="1" applyProtection="1">
      <alignment vertical="center"/>
    </xf>
    <xf numFmtId="0" fontId="27" fillId="0" borderId="0" xfId="0" applyFont="1" applyBorder="1" applyAlignment="1" applyProtection="1">
      <alignment horizontal="center" vertical="top" wrapText="1"/>
    </xf>
    <xf numFmtId="0" fontId="20" fillId="0" borderId="0" xfId="0" applyFont="1" applyBorder="1" applyAlignment="1" applyProtection="1"/>
    <xf numFmtId="0" fontId="24" fillId="0" borderId="26" xfId="0" applyFont="1" applyBorder="1" applyAlignment="1" applyProtection="1">
      <alignment vertical="center"/>
    </xf>
    <xf numFmtId="0" fontId="7" fillId="0" borderId="26" xfId="0" applyNumberFormat="1"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4" fontId="6" fillId="0" borderId="15" xfId="0" applyNumberFormat="1" applyFont="1" applyFill="1" applyBorder="1" applyAlignment="1" applyProtection="1">
      <alignment vertical="center"/>
    </xf>
    <xf numFmtId="0" fontId="2" fillId="0" borderId="15" xfId="0" applyFont="1" applyFill="1" applyBorder="1" applyAlignment="1" applyProtection="1">
      <alignment vertical="center"/>
    </xf>
    <xf numFmtId="0" fontId="2" fillId="0" borderId="0" xfId="0" applyFont="1" applyFill="1" applyBorder="1" applyAlignment="1" applyProtection="1">
      <alignment vertical="center"/>
    </xf>
    <xf numFmtId="0" fontId="5" fillId="7" borderId="2" xfId="0" applyNumberFormat="1"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49" fontId="5" fillId="6" borderId="6" xfId="0" applyNumberFormat="1" applyFont="1" applyFill="1" applyBorder="1" applyAlignment="1" applyProtection="1">
      <alignment horizontal="center" vertical="center" wrapText="1"/>
    </xf>
    <xf numFmtId="49" fontId="5" fillId="6" borderId="5" xfId="0" applyNumberFormat="1" applyFont="1" applyFill="1" applyBorder="1" applyAlignment="1" applyProtection="1">
      <alignment horizontal="center" vertical="center" wrapText="1"/>
    </xf>
    <xf numFmtId="4" fontId="5" fillId="6" borderId="6"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right" vertical="center"/>
    </xf>
    <xf numFmtId="0" fontId="17" fillId="9" borderId="20" xfId="0" applyFont="1" applyFill="1" applyBorder="1" applyAlignment="1" applyProtection="1">
      <alignment horizontal="center" vertical="center" textRotation="255" wrapText="1"/>
    </xf>
    <xf numFmtId="4" fontId="5" fillId="6" borderId="6"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center" vertical="center"/>
    </xf>
    <xf numFmtId="49" fontId="5" fillId="6" borderId="6" xfId="0" applyNumberFormat="1" applyFont="1" applyFill="1" applyBorder="1" applyAlignment="1" applyProtection="1">
      <alignment horizontal="center" vertical="center" wrapText="1"/>
    </xf>
    <xf numFmtId="49" fontId="5" fillId="6" borderId="5" xfId="0" applyNumberFormat="1"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xf>
    <xf numFmtId="0" fontId="17" fillId="9" borderId="21" xfId="0" applyFont="1" applyFill="1" applyBorder="1" applyAlignment="1" applyProtection="1">
      <alignment horizontal="center" vertical="center" textRotation="255"/>
    </xf>
    <xf numFmtId="0" fontId="17" fillId="9" borderId="22" xfId="0" applyFont="1" applyFill="1" applyBorder="1" applyAlignment="1" applyProtection="1">
      <alignment horizontal="center" vertical="center" textRotation="255"/>
    </xf>
    <xf numFmtId="0" fontId="5" fillId="6" borderId="11" xfId="0"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49" fontId="5" fillId="6" borderId="6" xfId="0" applyNumberFormat="1" applyFont="1" applyFill="1" applyBorder="1" applyAlignment="1" applyProtection="1">
      <alignment horizontal="center" vertical="center" wrapText="1"/>
    </xf>
    <xf numFmtId="49" fontId="5" fillId="6" borderId="5" xfId="0" applyNumberFormat="1" applyFont="1" applyFill="1" applyBorder="1" applyAlignment="1" applyProtection="1">
      <alignment horizontal="center" vertical="center" wrapText="1"/>
    </xf>
    <xf numFmtId="4" fontId="5" fillId="6" borderId="6"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right" vertical="center"/>
    </xf>
    <xf numFmtId="0" fontId="21" fillId="5" borderId="31"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3" fillId="8" borderId="0" xfId="0" applyFont="1" applyFill="1" applyBorder="1" applyProtection="1">
      <protection locked="0"/>
    </xf>
    <xf numFmtId="0" fontId="21" fillId="0" borderId="2" xfId="0" applyFont="1" applyFill="1" applyBorder="1" applyAlignment="1" applyProtection="1">
      <alignment horizontal="left" vertical="center" wrapText="1"/>
      <protection locked="0"/>
    </xf>
    <xf numFmtId="0" fontId="16" fillId="8" borderId="11" xfId="0" applyNumberFormat="1" applyFont="1" applyFill="1" applyBorder="1" applyAlignment="1" applyProtection="1">
      <alignment horizontal="left" vertical="center"/>
      <protection locked="0"/>
    </xf>
    <xf numFmtId="0" fontId="16" fillId="8" borderId="1" xfId="0" applyNumberFormat="1" applyFont="1" applyFill="1" applyBorder="1" applyAlignment="1" applyProtection="1">
      <alignment horizontal="left" vertical="center"/>
      <protection locked="0"/>
    </xf>
    <xf numFmtId="0" fontId="16" fillId="8" borderId="38" xfId="0" applyFont="1" applyFill="1" applyBorder="1" applyAlignment="1" applyProtection="1">
      <alignment horizontal="center" vertical="center"/>
      <protection locked="0"/>
    </xf>
    <xf numFmtId="0" fontId="16" fillId="8" borderId="37" xfId="0" applyFont="1" applyFill="1" applyBorder="1" applyAlignment="1" applyProtection="1">
      <alignment horizontal="center" vertical="center"/>
      <protection locked="0"/>
    </xf>
    <xf numFmtId="0" fontId="3" fillId="0" borderId="0" xfId="0" applyFont="1" applyProtection="1">
      <protection locked="0"/>
    </xf>
    <xf numFmtId="0" fontId="14" fillId="0" borderId="0" xfId="0" applyFont="1" applyFill="1" applyBorder="1" applyAlignment="1" applyProtection="1">
      <alignment horizontal="center" vertical="center" wrapText="1"/>
      <protection locked="0"/>
    </xf>
    <xf numFmtId="4" fontId="13" fillId="0" borderId="0" xfId="0" applyNumberFormat="1" applyFont="1" applyFill="1" applyBorder="1" applyAlignment="1" applyProtection="1">
      <alignment horizontal="right" vertical="center" wrapText="1"/>
      <protection locked="0"/>
    </xf>
    <xf numFmtId="4" fontId="21" fillId="0" borderId="0" xfId="0" applyNumberFormat="1" applyFont="1" applyFill="1" applyBorder="1" applyAlignment="1" applyProtection="1">
      <alignment horizontal="right" vertical="center" wrapText="1"/>
      <protection locked="0"/>
    </xf>
    <xf numFmtId="0" fontId="13" fillId="8" borderId="0" xfId="0" applyFont="1" applyFill="1" applyAlignment="1" applyProtection="1">
      <alignment horizontal="center"/>
      <protection locked="0"/>
    </xf>
    <xf numFmtId="0" fontId="20" fillId="8" borderId="0" xfId="0" applyFont="1" applyFill="1" applyProtection="1">
      <protection locked="0"/>
    </xf>
    <xf numFmtId="4" fontId="13" fillId="8" borderId="0" xfId="0" applyNumberFormat="1" applyFont="1" applyFill="1" applyProtection="1">
      <protection locked="0"/>
    </xf>
    <xf numFmtId="0" fontId="13" fillId="8" borderId="0" xfId="0" applyFont="1" applyFill="1" applyProtection="1">
      <protection locked="0"/>
    </xf>
    <xf numFmtId="171" fontId="20" fillId="8" borderId="0" xfId="0" applyNumberFormat="1" applyFont="1" applyFill="1" applyProtection="1">
      <protection locked="0"/>
    </xf>
    <xf numFmtId="4" fontId="13" fillId="0" borderId="42" xfId="0" applyNumberFormat="1" applyFont="1" applyFill="1" applyBorder="1" applyAlignment="1" applyProtection="1">
      <alignment vertical="center" wrapText="1"/>
      <protection hidden="1"/>
    </xf>
    <xf numFmtId="4" fontId="13" fillId="0" borderId="43" xfId="0" applyNumberFormat="1" applyFont="1" applyFill="1" applyBorder="1" applyAlignment="1" applyProtection="1">
      <alignment vertical="center" wrapText="1"/>
      <protection hidden="1"/>
    </xf>
    <xf numFmtId="3" fontId="21" fillId="5" borderId="43" xfId="0" applyNumberFormat="1" applyFont="1" applyFill="1" applyBorder="1" applyAlignment="1" applyProtection="1">
      <alignment vertical="center" wrapText="1"/>
      <protection hidden="1"/>
    </xf>
    <xf numFmtId="4" fontId="13" fillId="0" borderId="44" xfId="0" applyNumberFormat="1" applyFont="1" applyFill="1" applyBorder="1" applyAlignment="1" applyProtection="1">
      <alignment vertical="center" wrapText="1"/>
      <protection hidden="1"/>
    </xf>
    <xf numFmtId="4" fontId="13" fillId="0" borderId="31" xfId="0" applyNumberFormat="1" applyFont="1" applyFill="1" applyBorder="1" applyAlignment="1" applyProtection="1">
      <alignment vertical="center" wrapText="1"/>
      <protection hidden="1"/>
    </xf>
    <xf numFmtId="3" fontId="21" fillId="5" borderId="45" xfId="0" applyNumberFormat="1" applyFont="1" applyFill="1" applyBorder="1" applyAlignment="1" applyProtection="1">
      <alignment vertical="center" wrapText="1"/>
      <protection hidden="1"/>
    </xf>
    <xf numFmtId="3" fontId="21" fillId="5" borderId="2" xfId="0" applyNumberFormat="1" applyFont="1" applyFill="1" applyBorder="1" applyAlignment="1" applyProtection="1">
      <alignment horizontal="right" vertical="center" wrapText="1"/>
      <protection hidden="1"/>
    </xf>
    <xf numFmtId="3" fontId="21" fillId="5" borderId="34" xfId="0" applyNumberFormat="1" applyFont="1" applyFill="1" applyBorder="1" applyAlignment="1" applyProtection="1">
      <alignment horizontal="right" vertical="center" wrapText="1"/>
      <protection hidden="1"/>
    </xf>
    <xf numFmtId="3" fontId="21" fillId="5" borderId="33" xfId="0" applyNumberFormat="1" applyFont="1" applyFill="1" applyBorder="1" applyAlignment="1" applyProtection="1">
      <alignment horizontal="right" vertical="center" wrapText="1"/>
      <protection hidden="1"/>
    </xf>
    <xf numFmtId="0" fontId="0" fillId="0" borderId="0" xfId="0" applyBorder="1" applyAlignment="1" applyProtection="1">
      <alignment vertical="center"/>
      <protection locked="0"/>
    </xf>
    <xf numFmtId="0" fontId="0" fillId="0" borderId="0" xfId="0" applyFill="1" applyAlignment="1" applyProtection="1">
      <alignment vertical="center"/>
      <protection locked="0"/>
    </xf>
    <xf numFmtId="165" fontId="0" fillId="0" borderId="0" xfId="0" applyNumberForma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6"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5" fontId="19" fillId="0" borderId="2" xfId="0" applyNumberFormat="1"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6" fillId="5" borderId="0" xfId="0" applyFont="1" applyFill="1" applyAlignment="1" applyProtection="1">
      <alignment vertical="center"/>
      <protection locked="0"/>
    </xf>
    <xf numFmtId="0" fontId="6" fillId="5"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wrapText="1"/>
      <protection locked="0"/>
    </xf>
    <xf numFmtId="165" fontId="2" fillId="0" borderId="0" xfId="0" applyNumberFormat="1" applyFont="1" applyFill="1" applyBorder="1" applyAlignment="1" applyProtection="1">
      <alignment horizontal="left" vertical="top"/>
      <protection locked="0"/>
    </xf>
    <xf numFmtId="4" fontId="14" fillId="10" borderId="1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0" fillId="5" borderId="9" xfId="0" applyFill="1" applyBorder="1" applyAlignment="1" applyProtection="1">
      <alignment vertical="center" wrapText="1"/>
      <protection locked="0"/>
    </xf>
    <xf numFmtId="168" fontId="15" fillId="8" borderId="0" xfId="3" applyFont="1" applyFill="1" applyBorder="1" applyAlignment="1" applyProtection="1">
      <alignment vertical="center" wrapText="1"/>
      <protection locked="0"/>
    </xf>
    <xf numFmtId="169" fontId="15" fillId="8" borderId="0" xfId="3" applyNumberFormat="1" applyFont="1" applyFill="1" applyBorder="1" applyAlignment="1" applyProtection="1">
      <alignment vertical="center" wrapText="1"/>
      <protection locked="0"/>
    </xf>
    <xf numFmtId="170" fontId="17" fillId="8" borderId="0" xfId="0" applyNumberFormat="1" applyFont="1" applyFill="1" applyBorder="1" applyAlignment="1" applyProtection="1">
      <alignment vertical="center"/>
      <protection locked="0"/>
    </xf>
    <xf numFmtId="0" fontId="7" fillId="0" borderId="26"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24" fillId="0" borderId="26" xfId="0" applyFont="1" applyBorder="1" applyProtection="1">
      <protection locked="0"/>
    </xf>
    <xf numFmtId="0" fontId="20" fillId="0" borderId="0" xfId="0" applyFont="1" applyBorder="1" applyAlignment="1" applyProtection="1">
      <alignment vertical="center"/>
      <protection locked="0"/>
    </xf>
    <xf numFmtId="0" fontId="25" fillId="0" borderId="0" xfId="0" applyFont="1" applyBorder="1" applyAlignment="1" applyProtection="1">
      <protection locked="0"/>
    </xf>
    <xf numFmtId="0" fontId="20" fillId="0" borderId="0" xfId="0" applyFont="1" applyFill="1" applyBorder="1" applyAlignment="1" applyProtection="1">
      <protection locked="0"/>
    </xf>
    <xf numFmtId="0" fontId="20" fillId="0" borderId="26" xfId="0" applyFont="1" applyFill="1" applyBorder="1" applyAlignment="1" applyProtection="1">
      <protection locked="0"/>
    </xf>
    <xf numFmtId="0" fontId="27" fillId="0" borderId="0" xfId="0" applyFont="1" applyBorder="1" applyAlignment="1" applyProtection="1">
      <alignment horizontal="center" vertical="top" wrapText="1"/>
      <protection locked="0"/>
    </xf>
    <xf numFmtId="0" fontId="20" fillId="0" borderId="0" xfId="0" applyFont="1" applyBorder="1" applyAlignment="1" applyProtection="1">
      <protection locked="0"/>
    </xf>
    <xf numFmtId="0" fontId="24" fillId="0" borderId="26"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72" fontId="17" fillId="0"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20" fillId="0" borderId="8" xfId="0" applyFont="1" applyFill="1" applyBorder="1" applyAlignment="1" applyProtection="1">
      <protection locked="0"/>
    </xf>
    <xf numFmtId="0" fontId="17" fillId="0" borderId="24" xfId="0" applyFont="1" applyBorder="1" applyAlignment="1" applyProtection="1">
      <alignment horizontal="center" vertical="center"/>
      <protection locked="0"/>
    </xf>
    <xf numFmtId="0" fontId="20" fillId="0" borderId="24" xfId="0" applyFont="1" applyBorder="1" applyAlignment="1" applyProtection="1">
      <alignment vertical="center"/>
      <protection locked="0"/>
    </xf>
    <xf numFmtId="0" fontId="17" fillId="0" borderId="24" xfId="0" applyFont="1" applyBorder="1" applyAlignment="1" applyProtection="1">
      <alignment horizontal="center"/>
      <protection locked="0"/>
    </xf>
    <xf numFmtId="172" fontId="20" fillId="0" borderId="24" xfId="0" applyNumberFormat="1" applyFont="1" applyFill="1" applyBorder="1" applyAlignment="1" applyProtection="1">
      <alignment horizontal="center" vertical="center"/>
      <protection locked="0"/>
    </xf>
    <xf numFmtId="0" fontId="20" fillId="0" borderId="24" xfId="0" applyFont="1" applyFill="1" applyBorder="1" applyAlignment="1" applyProtection="1">
      <protection locked="0"/>
    </xf>
    <xf numFmtId="0" fontId="20" fillId="0" borderId="24" xfId="0" applyFont="1" applyBorder="1" applyProtection="1">
      <protection locked="0"/>
    </xf>
    <xf numFmtId="10" fontId="19" fillId="5" borderId="2" xfId="2" applyNumberFormat="1" applyFont="1" applyFill="1" applyBorder="1" applyAlignment="1" applyProtection="1">
      <alignment vertical="center"/>
      <protection hidden="1"/>
    </xf>
    <xf numFmtId="0" fontId="4" fillId="0" borderId="4" xfId="0" applyFont="1" applyFill="1" applyBorder="1" applyAlignment="1" applyProtection="1">
      <alignment horizontal="right" vertical="center" wrapText="1"/>
      <protection locked="0"/>
    </xf>
    <xf numFmtId="4" fontId="7" fillId="12" borderId="2" xfId="0" applyNumberFormat="1" applyFont="1" applyFill="1" applyBorder="1" applyAlignment="1" applyProtection="1">
      <alignment vertical="center"/>
    </xf>
    <xf numFmtId="4" fontId="7" fillId="12" borderId="2" xfId="0" applyNumberFormat="1" applyFont="1" applyFill="1" applyBorder="1" applyAlignment="1" applyProtection="1">
      <alignment horizontal="center" vertical="center"/>
      <protection locked="0"/>
    </xf>
    <xf numFmtId="49" fontId="7" fillId="12" borderId="3" xfId="0" applyNumberFormat="1" applyFont="1" applyFill="1" applyBorder="1" applyAlignment="1" applyProtection="1">
      <alignment horizontal="left" vertical="center" wrapText="1"/>
      <protection locked="0"/>
    </xf>
    <xf numFmtId="49" fontId="7" fillId="12" borderId="15" xfId="0" applyNumberFormat="1" applyFont="1" applyFill="1" applyBorder="1" applyAlignment="1" applyProtection="1">
      <alignment horizontal="left" vertical="center" wrapText="1"/>
      <protection locked="0"/>
    </xf>
    <xf numFmtId="0" fontId="7" fillId="12" borderId="2" xfId="0" applyFont="1" applyFill="1" applyBorder="1" applyAlignment="1" applyProtection="1">
      <alignment vertical="center"/>
    </xf>
    <xf numFmtId="49" fontId="7" fillId="12" borderId="1" xfId="0" applyNumberFormat="1" applyFont="1" applyFill="1" applyBorder="1" applyAlignment="1" applyProtection="1">
      <alignment horizontal="left" vertical="center" wrapText="1"/>
      <protection locked="0"/>
    </xf>
    <xf numFmtId="49" fontId="7" fillId="12" borderId="2" xfId="0" applyNumberFormat="1" applyFont="1" applyFill="1" applyBorder="1" applyAlignment="1" applyProtection="1">
      <alignment horizontal="left" vertical="center" wrapText="1"/>
      <protection locked="0"/>
    </xf>
    <xf numFmtId="49" fontId="7" fillId="12" borderId="7" xfId="0" applyNumberFormat="1" applyFont="1" applyFill="1" applyBorder="1" applyAlignment="1" applyProtection="1">
      <alignment horizontal="left" vertical="center" wrapText="1"/>
      <protection locked="0"/>
    </xf>
    <xf numFmtId="49" fontId="7" fillId="5" borderId="2" xfId="0" applyNumberFormat="1" applyFont="1" applyFill="1" applyBorder="1" applyAlignment="1" applyProtection="1">
      <alignment horizontal="left" vertical="center" wrapText="1"/>
      <protection locked="0"/>
    </xf>
    <xf numFmtId="4" fontId="7" fillId="5" borderId="2" xfId="0" applyNumberFormat="1" applyFont="1" applyFill="1" applyBorder="1" applyAlignment="1" applyProtection="1">
      <alignment vertical="center"/>
    </xf>
    <xf numFmtId="10" fontId="5" fillId="5" borderId="2" xfId="0" applyNumberFormat="1" applyFont="1" applyFill="1" applyBorder="1" applyAlignment="1" applyProtection="1">
      <alignment horizontal="center" vertical="center"/>
      <protection locked="0"/>
    </xf>
    <xf numFmtId="0" fontId="5" fillId="0" borderId="26" xfId="0" applyNumberFormat="1" applyFont="1" applyBorder="1" applyAlignment="1" applyProtection="1">
      <alignment vertical="center"/>
    </xf>
    <xf numFmtId="0" fontId="7" fillId="0" borderId="26" xfId="0" applyNumberFormat="1" applyFont="1" applyBorder="1" applyAlignment="1" applyProtection="1">
      <alignment vertical="center"/>
    </xf>
    <xf numFmtId="49" fontId="7" fillId="11" borderId="2" xfId="0" applyNumberFormat="1" applyFont="1" applyFill="1" applyBorder="1" applyAlignment="1" applyProtection="1">
      <alignment horizontal="left" vertical="center" wrapText="1"/>
      <protection locked="0"/>
    </xf>
    <xf numFmtId="4" fontId="7" fillId="11" borderId="2" xfId="0" applyNumberFormat="1" applyFont="1" applyFill="1" applyBorder="1" applyAlignment="1" applyProtection="1">
      <alignment vertical="center"/>
    </xf>
    <xf numFmtId="10" fontId="5" fillId="11" borderId="2" xfId="0" applyNumberFormat="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169" fontId="13" fillId="9" borderId="10" xfId="0" applyNumberFormat="1" applyFont="1" applyFill="1" applyBorder="1" applyAlignment="1" applyProtection="1">
      <alignment horizontal="right" vertical="center"/>
      <protection hidden="1"/>
    </xf>
    <xf numFmtId="0" fontId="19" fillId="0" borderId="1" xfId="0" applyFont="1" applyFill="1" applyBorder="1" applyAlignment="1" applyProtection="1">
      <alignment horizontal="right" vertical="center" wrapText="1"/>
      <protection locked="0"/>
    </xf>
    <xf numFmtId="0" fontId="23" fillId="0" borderId="2" xfId="0" applyFont="1" applyFill="1" applyBorder="1" applyAlignment="1" applyProtection="1">
      <alignment vertical="center" wrapText="1"/>
      <protection locked="0"/>
    </xf>
    <xf numFmtId="0" fontId="19" fillId="0" borderId="2"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0" fontId="17" fillId="0" borderId="0" xfId="0" applyFont="1" applyBorder="1" applyAlignment="1" applyProtection="1">
      <alignment horizontal="left" vertical="center"/>
    </xf>
    <xf numFmtId="172" fontId="17" fillId="0" borderId="0" xfId="0" applyNumberFormat="1" applyFont="1" applyFill="1" applyBorder="1" applyAlignment="1" applyProtection="1">
      <alignment horizontal="left" vertical="center"/>
    </xf>
    <xf numFmtId="0" fontId="0" fillId="0" borderId="0" xfId="0" applyAlignment="1" applyProtection="1">
      <alignment horizontal="left" vertical="center"/>
    </xf>
    <xf numFmtId="0" fontId="2" fillId="0" borderId="0" xfId="0" applyFont="1"/>
    <xf numFmtId="0" fontId="2" fillId="0" borderId="0" xfId="0" applyFont="1" applyBorder="1" applyAlignment="1" applyProtection="1">
      <alignment horizontal="center" vertical="center"/>
      <protection locked="0"/>
    </xf>
    <xf numFmtId="4" fontId="14" fillId="10" borderId="2" xfId="0" applyNumberFormat="1" applyFont="1" applyFill="1" applyBorder="1" applyAlignment="1" applyProtection="1">
      <alignment horizontal="center" vertical="center" wrapText="1"/>
      <protection locked="0"/>
    </xf>
    <xf numFmtId="4" fontId="18" fillId="12" borderId="3" xfId="0" applyNumberFormat="1" applyFont="1" applyFill="1" applyBorder="1" applyAlignment="1" applyProtection="1">
      <alignment vertical="center" wrapText="1"/>
      <protection locked="0"/>
    </xf>
    <xf numFmtId="167" fontId="18" fillId="12" borderId="2" xfId="0" applyNumberFormat="1" applyFont="1" applyFill="1" applyBorder="1" applyAlignment="1" applyProtection="1">
      <alignment horizontal="right" vertical="center" wrapText="1"/>
      <protection locked="0"/>
    </xf>
    <xf numFmtId="167" fontId="18" fillId="9" borderId="50" xfId="0" applyNumberFormat="1" applyFont="1" applyFill="1" applyBorder="1" applyAlignment="1" applyProtection="1">
      <alignment horizontal="right" vertical="center"/>
      <protection hidden="1"/>
    </xf>
    <xf numFmtId="167" fontId="18" fillId="12" borderId="1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7" borderId="9" xfId="0" applyFont="1" applyFill="1" applyBorder="1" applyAlignment="1" applyProtection="1">
      <alignment vertical="center"/>
    </xf>
    <xf numFmtId="0" fontId="5" fillId="7" borderId="2" xfId="0" applyFont="1" applyFill="1" applyBorder="1" applyAlignment="1" applyProtection="1">
      <alignment vertical="center"/>
    </xf>
    <xf numFmtId="4" fontId="5" fillId="0" borderId="2" xfId="0" applyNumberFormat="1" applyFont="1" applyFill="1" applyBorder="1" applyAlignment="1" applyProtection="1">
      <alignment vertical="center"/>
    </xf>
    <xf numFmtId="0" fontId="7" fillId="7" borderId="4" xfId="0" applyFont="1" applyFill="1" applyBorder="1" applyAlignment="1" applyProtection="1">
      <alignment vertical="center"/>
    </xf>
    <xf numFmtId="0" fontId="5" fillId="7" borderId="23"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7" borderId="1" xfId="0" applyFont="1" applyFill="1" applyBorder="1" applyAlignment="1" applyProtection="1">
      <alignment vertical="center"/>
    </xf>
    <xf numFmtId="0" fontId="7" fillId="0" borderId="5" xfId="0" applyFont="1" applyFill="1" applyBorder="1" applyAlignment="1" applyProtection="1">
      <alignment vertical="center"/>
      <protection locked="0"/>
    </xf>
    <xf numFmtId="0" fontId="7" fillId="12" borderId="4" xfId="0" applyFont="1" applyFill="1" applyBorder="1" applyAlignment="1" applyProtection="1">
      <alignment horizontal="left" vertical="center" wrapText="1"/>
      <protection locked="0"/>
    </xf>
    <xf numFmtId="0" fontId="7" fillId="12" borderId="1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left" vertical="center" wrapText="1"/>
      <protection locked="0"/>
    </xf>
    <xf numFmtId="0" fontId="0" fillId="12" borderId="4" xfId="0" applyFill="1" applyBorder="1" applyAlignment="1" applyProtection="1">
      <alignment horizontal="center" vertical="center" wrapText="1"/>
      <protection locked="0"/>
    </xf>
    <xf numFmtId="0" fontId="0" fillId="12" borderId="11" xfId="0" applyFill="1" applyBorder="1" applyAlignment="1" applyProtection="1">
      <alignment horizontal="center" vertical="center" wrapText="1"/>
      <protection locked="0"/>
    </xf>
    <xf numFmtId="0" fontId="4" fillId="5" borderId="16" xfId="0" applyFont="1" applyFill="1" applyBorder="1" applyAlignment="1" applyProtection="1">
      <alignment horizontal="left" vertical="center" wrapText="1"/>
    </xf>
    <xf numFmtId="166" fontId="4" fillId="5" borderId="16" xfId="0" applyNumberFormat="1" applyFont="1" applyFill="1" applyBorder="1" applyAlignment="1" applyProtection="1">
      <alignment horizontal="left" vertical="center" wrapText="1"/>
    </xf>
    <xf numFmtId="14" fontId="4" fillId="5" borderId="16" xfId="0" applyNumberFormat="1"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14" fontId="4" fillId="5" borderId="11" xfId="0" applyNumberFormat="1" applyFont="1" applyFill="1" applyBorder="1" applyAlignment="1" applyProtection="1">
      <alignment horizontal="left" vertical="center" wrapText="1"/>
    </xf>
    <xf numFmtId="166" fontId="4" fillId="5" borderId="11" xfId="0" applyNumberFormat="1"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4" fontId="5" fillId="7" borderId="2" xfId="0" applyNumberFormat="1" applyFont="1" applyFill="1" applyBorder="1" applyAlignment="1" applyProtection="1">
      <alignment horizontal="right" vertical="center" wrapText="1"/>
    </xf>
    <xf numFmtId="4" fontId="13" fillId="5" borderId="32" xfId="0" applyNumberFormat="1" applyFont="1" applyFill="1" applyBorder="1" applyAlignment="1" applyProtection="1">
      <alignment vertical="center" wrapText="1"/>
      <protection hidden="1"/>
    </xf>
    <xf numFmtId="0" fontId="0" fillId="0" borderId="0" xfId="0" applyBorder="1" applyAlignment="1" applyProtection="1">
      <alignment vertical="center"/>
    </xf>
    <xf numFmtId="0" fontId="18" fillId="7" borderId="2"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left" vertical="center"/>
    </xf>
    <xf numFmtId="0" fontId="19" fillId="0" borderId="2" xfId="0" applyNumberFormat="1" applyFont="1" applyFill="1" applyBorder="1" applyAlignment="1" applyProtection="1">
      <alignment horizontal="left" vertical="center"/>
    </xf>
    <xf numFmtId="0" fontId="19" fillId="0" borderId="8" xfId="0" applyNumberFormat="1" applyFont="1" applyFill="1" applyBorder="1" applyAlignment="1" applyProtection="1">
      <alignment horizontal="left" vertical="center"/>
    </xf>
    <xf numFmtId="0" fontId="19" fillId="5" borderId="2"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xf>
    <xf numFmtId="0" fontId="2" fillId="0" borderId="0" xfId="0" applyFont="1" applyFill="1" applyBorder="1" applyAlignment="1" applyProtection="1">
      <alignment horizontal="right" vertical="center" wrapText="1"/>
    </xf>
    <xf numFmtId="173" fontId="18" fillId="5" borderId="2" xfId="0" applyNumberFormat="1" applyFont="1" applyFill="1" applyBorder="1" applyAlignment="1" applyProtection="1">
      <alignment vertical="center"/>
      <protection hidden="1"/>
    </xf>
    <xf numFmtId="173" fontId="18" fillId="14" borderId="2" xfId="0" applyNumberFormat="1" applyFont="1" applyFill="1" applyBorder="1" applyAlignment="1" applyProtection="1">
      <alignment vertical="center"/>
      <protection hidden="1"/>
    </xf>
    <xf numFmtId="4" fontId="5" fillId="6" borderId="5" xfId="0" applyNumberFormat="1" applyFont="1" applyFill="1" applyBorder="1" applyAlignment="1" applyProtection="1">
      <alignment horizontal="center" vertical="center"/>
    </xf>
    <xf numFmtId="4" fontId="5" fillId="6" borderId="5" xfId="0" applyNumberFormat="1" applyFont="1" applyFill="1" applyBorder="1" applyAlignment="1" applyProtection="1">
      <alignment horizontal="right" vertical="center"/>
    </xf>
    <xf numFmtId="0" fontId="7"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7" fillId="0" borderId="13" xfId="0" applyFont="1" applyFill="1" applyBorder="1" applyAlignment="1" applyProtection="1">
      <alignment vertical="center"/>
    </xf>
    <xf numFmtId="4" fontId="5" fillId="7" borderId="2" xfId="0" applyNumberFormat="1" applyFont="1" applyFill="1" applyBorder="1" applyAlignment="1" applyProtection="1">
      <alignment horizontal="right" vertical="center"/>
    </xf>
    <xf numFmtId="0" fontId="7" fillId="0" borderId="8" xfId="0" applyFont="1" applyFill="1" applyBorder="1" applyAlignment="1" applyProtection="1">
      <alignment vertical="center"/>
    </xf>
    <xf numFmtId="0" fontId="6"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4" fontId="7" fillId="7" borderId="2" xfId="0" applyNumberFormat="1" applyFont="1" applyFill="1" applyBorder="1" applyAlignment="1" applyProtection="1">
      <alignment vertical="center"/>
    </xf>
    <xf numFmtId="4" fontId="7" fillId="7" borderId="2" xfId="0" applyNumberFormat="1" applyFont="1" applyFill="1" applyBorder="1" applyAlignment="1" applyProtection="1">
      <alignment horizontal="center" vertical="center"/>
      <protection locked="0"/>
    </xf>
    <xf numFmtId="4" fontId="7"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left" vertical="center"/>
    </xf>
    <xf numFmtId="4" fontId="7" fillId="6" borderId="5" xfId="0" applyNumberFormat="1" applyFont="1" applyFill="1" applyBorder="1" applyAlignment="1" applyProtection="1">
      <alignment horizontal="center" vertical="center"/>
    </xf>
    <xf numFmtId="4" fontId="7" fillId="6" borderId="2" xfId="0" applyNumberFormat="1" applyFont="1" applyFill="1" applyBorder="1" applyAlignment="1" applyProtection="1">
      <alignment horizontal="center" vertical="center"/>
    </xf>
    <xf numFmtId="0" fontId="30" fillId="0" borderId="2" xfId="0" applyFont="1" applyFill="1" applyBorder="1" applyAlignment="1" applyProtection="1">
      <alignment vertical="center"/>
    </xf>
    <xf numFmtId="4" fontId="7" fillId="6" borderId="2" xfId="0" applyNumberFormat="1" applyFont="1" applyFill="1" applyBorder="1" applyAlignment="1" applyProtection="1">
      <alignment vertical="center"/>
    </xf>
    <xf numFmtId="10" fontId="7" fillId="5" borderId="2" xfId="0" applyNumberFormat="1" applyFont="1" applyFill="1" applyBorder="1" applyAlignment="1" applyProtection="1">
      <alignment horizontal="center" vertical="center"/>
      <protection locked="0"/>
    </xf>
    <xf numFmtId="4" fontId="7" fillId="12" borderId="2" xfId="0" applyNumberFormat="1" applyFont="1" applyFill="1" applyBorder="1" applyAlignment="1" applyProtection="1">
      <alignment horizontal="right" vertical="center"/>
      <protection locked="0"/>
    </xf>
    <xf numFmtId="0" fontId="7" fillId="12" borderId="5" xfId="0" applyFont="1" applyFill="1" applyBorder="1" applyAlignment="1" applyProtection="1">
      <alignment horizontal="right" vertical="center"/>
    </xf>
    <xf numFmtId="4" fontId="5" fillId="6" borderId="2" xfId="0" applyNumberFormat="1" applyFont="1" applyFill="1" applyBorder="1" applyAlignment="1" applyProtection="1">
      <alignment horizontal="right" vertical="center"/>
    </xf>
    <xf numFmtId="4" fontId="5" fillId="0" borderId="6" xfId="0" applyNumberFormat="1" applyFont="1" applyFill="1" applyBorder="1" applyAlignment="1" applyProtection="1">
      <alignment horizontal="center" vertical="center"/>
    </xf>
    <xf numFmtId="4" fontId="5" fillId="7" borderId="9" xfId="0" applyNumberFormat="1" applyFont="1" applyFill="1" applyBorder="1" applyAlignment="1" applyProtection="1">
      <alignment vertical="center"/>
    </xf>
    <xf numFmtId="4" fontId="7" fillId="0" borderId="4" xfId="0" applyNumberFormat="1" applyFont="1" applyFill="1" applyBorder="1" applyAlignment="1" applyProtection="1">
      <alignment vertical="center"/>
    </xf>
    <xf numFmtId="4" fontId="7" fillId="12" borderId="5" xfId="0" applyNumberFormat="1" applyFont="1" applyFill="1" applyBorder="1" applyAlignment="1" applyProtection="1">
      <alignment horizontal="right" vertical="center"/>
    </xf>
    <xf numFmtId="4" fontId="7" fillId="0" borderId="2" xfId="0" applyNumberFormat="1" applyFont="1" applyFill="1" applyBorder="1" applyAlignment="1" applyProtection="1">
      <alignment vertical="center"/>
    </xf>
    <xf numFmtId="4" fontId="7" fillId="0" borderId="2" xfId="0" applyNumberFormat="1" applyFont="1" applyFill="1" applyBorder="1" applyAlignment="1" applyProtection="1">
      <alignment vertical="center"/>
      <protection locked="0"/>
    </xf>
    <xf numFmtId="4" fontId="7" fillId="0" borderId="13" xfId="0" applyNumberFormat="1" applyFont="1" applyFill="1" applyBorder="1" applyAlignment="1" applyProtection="1">
      <alignment vertical="center"/>
    </xf>
    <xf numFmtId="4" fontId="7" fillId="0" borderId="8" xfId="0" applyNumberFormat="1" applyFont="1" applyFill="1" applyBorder="1" applyAlignment="1" applyProtection="1">
      <alignment vertical="center"/>
    </xf>
    <xf numFmtId="4" fontId="7" fillId="0" borderId="5" xfId="0" applyNumberFormat="1" applyFont="1" applyFill="1" applyBorder="1" applyAlignment="1" applyProtection="1">
      <alignment vertical="center"/>
      <protection locked="0"/>
    </xf>
    <xf numFmtId="4" fontId="7" fillId="7" borderId="4" xfId="0" applyNumberFormat="1" applyFont="1" applyFill="1" applyBorder="1" applyAlignment="1" applyProtection="1">
      <alignment vertical="center"/>
    </xf>
    <xf numFmtId="4" fontId="5" fillId="12" borderId="2" xfId="0" applyNumberFormat="1" applyFont="1" applyFill="1" applyBorder="1" applyAlignment="1" applyProtection="1">
      <alignment vertical="center"/>
    </xf>
    <xf numFmtId="4" fontId="7" fillId="12" borderId="2" xfId="0" applyNumberFormat="1" applyFont="1" applyFill="1" applyBorder="1" applyAlignment="1" applyProtection="1">
      <alignment vertical="center"/>
      <protection locked="0"/>
    </xf>
    <xf numFmtId="4" fontId="6" fillId="12" borderId="2" xfId="0" applyNumberFormat="1" applyFont="1" applyFill="1" applyBorder="1" applyAlignment="1" applyProtection="1">
      <alignment vertical="center"/>
    </xf>
    <xf numFmtId="4" fontId="3" fillId="12" borderId="2" xfId="0" applyNumberFormat="1" applyFont="1" applyFill="1" applyBorder="1" applyAlignment="1" applyProtection="1">
      <alignment vertical="center"/>
      <protection locked="0"/>
    </xf>
    <xf numFmtId="0" fontId="2" fillId="0" borderId="0" xfId="0" applyFont="1" applyAlignment="1" applyProtection="1">
      <alignment horizontal="center"/>
    </xf>
    <xf numFmtId="0" fontId="2" fillId="0" borderId="13" xfId="0" applyFont="1" applyBorder="1" applyProtection="1"/>
    <xf numFmtId="0" fontId="2" fillId="0" borderId="6" xfId="0" applyFont="1" applyBorder="1" applyAlignment="1" applyProtection="1">
      <alignment wrapText="1"/>
    </xf>
    <xf numFmtId="4" fontId="2" fillId="0" borderId="13" xfId="0" applyNumberFormat="1" applyFont="1" applyBorder="1" applyProtection="1"/>
    <xf numFmtId="4" fontId="2" fillId="0" borderId="16" xfId="0" applyNumberFormat="1" applyFont="1" applyBorder="1" applyProtection="1"/>
    <xf numFmtId="4" fontId="2" fillId="0" borderId="3" xfId="0" applyNumberFormat="1" applyFont="1" applyBorder="1" applyProtection="1"/>
    <xf numFmtId="0" fontId="2" fillId="0" borderId="0" xfId="0" applyFont="1" applyProtection="1"/>
    <xf numFmtId="4" fontId="2" fillId="0" borderId="2" xfId="0" applyNumberFormat="1" applyFont="1" applyBorder="1" applyProtection="1"/>
    <xf numFmtId="0" fontId="2" fillId="0" borderId="26" xfId="0" applyFont="1" applyBorder="1" applyProtection="1"/>
    <xf numFmtId="0" fontId="2" fillId="0" borderId="51" xfId="0" applyFont="1" applyBorder="1" applyAlignment="1" applyProtection="1">
      <alignment wrapText="1"/>
    </xf>
    <xf numFmtId="4" fontId="2" fillId="0" borderId="26" xfId="0" applyNumberFormat="1" applyFont="1" applyBorder="1" applyProtection="1"/>
    <xf numFmtId="4" fontId="2" fillId="0" borderId="0" xfId="0" applyNumberFormat="1" applyFont="1" applyBorder="1" applyProtection="1"/>
    <xf numFmtId="4" fontId="2" fillId="0" borderId="15" xfId="0" applyNumberFormat="1" applyFont="1" applyBorder="1" applyProtection="1"/>
    <xf numFmtId="0" fontId="2" fillId="0" borderId="8" xfId="0" applyFont="1" applyBorder="1" applyProtection="1"/>
    <xf numFmtId="0" fontId="2" fillId="0" borderId="5" xfId="0" applyFont="1" applyBorder="1" applyAlignment="1" applyProtection="1">
      <alignment wrapText="1"/>
    </xf>
    <xf numFmtId="4" fontId="2" fillId="0" borderId="8" xfId="0" applyNumberFormat="1" applyFont="1" applyBorder="1" applyProtection="1"/>
    <xf numFmtId="4" fontId="2" fillId="0" borderId="24" xfId="0" applyNumberFormat="1" applyFont="1" applyBorder="1" applyProtection="1"/>
    <xf numFmtId="4" fontId="2" fillId="0" borderId="7" xfId="0" applyNumberFormat="1" applyFont="1" applyBorder="1" applyProtection="1"/>
    <xf numFmtId="4" fontId="2" fillId="5" borderId="2" xfId="0" applyNumberFormat="1" applyFont="1" applyFill="1" applyBorder="1" applyProtection="1"/>
    <xf numFmtId="0" fontId="2" fillId="0" borderId="0" xfId="0" applyFont="1" applyFill="1" applyBorder="1" applyProtection="1"/>
    <xf numFmtId="4" fontId="29" fillId="0" borderId="2" xfId="0" applyNumberFormat="1" applyFont="1" applyBorder="1" applyAlignment="1" applyProtection="1"/>
    <xf numFmtId="0" fontId="3" fillId="0" borderId="18" xfId="0" applyFont="1" applyBorder="1" applyProtection="1"/>
    <xf numFmtId="0" fontId="3" fillId="0" borderId="19" xfId="0" applyFont="1" applyFill="1" applyBorder="1" applyProtection="1"/>
    <xf numFmtId="0" fontId="3" fillId="0" borderId="17" xfId="0" applyFont="1" applyFill="1" applyBorder="1" applyProtection="1"/>
    <xf numFmtId="0" fontId="2" fillId="0" borderId="18" xfId="0" applyFont="1" applyBorder="1" applyProtection="1"/>
    <xf numFmtId="0" fontId="3" fillId="0" borderId="19" xfId="0" applyFont="1" applyBorder="1" applyProtection="1"/>
    <xf numFmtId="0" fontId="2" fillId="0" borderId="17" xfId="0" applyFont="1" applyBorder="1" applyProtection="1"/>
    <xf numFmtId="0" fontId="2" fillId="0" borderId="50" xfId="0" applyFont="1" applyBorder="1" applyProtection="1"/>
    <xf numFmtId="4" fontId="2" fillId="0" borderId="0" xfId="0" applyNumberFormat="1" applyFont="1" applyFill="1" applyBorder="1" applyProtection="1"/>
    <xf numFmtId="4" fontId="2" fillId="5" borderId="16" xfId="0" applyNumberFormat="1" applyFont="1" applyFill="1" applyBorder="1" applyProtection="1"/>
    <xf numFmtId="4" fontId="2" fillId="5" borderId="0" xfId="0" applyNumberFormat="1" applyFont="1" applyFill="1" applyBorder="1" applyProtection="1"/>
    <xf numFmtId="0" fontId="3" fillId="0" borderId="0" xfId="0" applyFont="1" applyProtection="1"/>
    <xf numFmtId="0" fontId="3" fillId="0" borderId="0" xfId="0" applyFont="1"/>
    <xf numFmtId="0" fontId="31" fillId="13" borderId="47" xfId="0" applyFont="1" applyFill="1" applyBorder="1" applyAlignment="1" applyProtection="1">
      <alignment horizontal="center" vertical="center" wrapText="1"/>
    </xf>
    <xf numFmtId="0" fontId="7" fillId="8" borderId="0" xfId="0" applyFont="1" applyFill="1" applyBorder="1" applyAlignment="1" applyProtection="1">
      <alignment horizontal="center" vertical="center"/>
    </xf>
    <xf numFmtId="9" fontId="3" fillId="0" borderId="0" xfId="2" applyFont="1" applyProtection="1"/>
    <xf numFmtId="9" fontId="3" fillId="12" borderId="0" xfId="2" applyFont="1" applyFill="1" applyProtection="1">
      <protection locked="0"/>
    </xf>
    <xf numFmtId="4" fontId="3" fillId="0" borderId="0" xfId="0" applyNumberFormat="1" applyFont="1" applyProtection="1"/>
    <xf numFmtId="4" fontId="33" fillId="0" borderId="2" xfId="0" applyNumberFormat="1" applyFont="1" applyBorder="1" applyAlignment="1" applyProtection="1"/>
    <xf numFmtId="4" fontId="3" fillId="12" borderId="0" xfId="0" applyNumberFormat="1" applyFont="1" applyFill="1" applyProtection="1">
      <protection locked="0"/>
    </xf>
    <xf numFmtId="4" fontId="33" fillId="12" borderId="2" xfId="0" applyNumberFormat="1" applyFont="1" applyFill="1" applyBorder="1" applyAlignment="1" applyProtection="1">
      <protection locked="0"/>
    </xf>
    <xf numFmtId="0" fontId="3" fillId="0" borderId="54" xfId="0" applyFont="1" applyBorder="1" applyProtection="1"/>
    <xf numFmtId="4" fontId="3" fillId="0" borderId="55" xfId="0" applyNumberFormat="1" applyFont="1" applyBorder="1" applyProtection="1"/>
    <xf numFmtId="4" fontId="3" fillId="0" borderId="50" xfId="0" applyNumberFormat="1" applyFont="1" applyBorder="1" applyProtection="1"/>
    <xf numFmtId="4" fontId="3" fillId="0" borderId="0" xfId="0" applyNumberFormat="1" applyFont="1"/>
    <xf numFmtId="0" fontId="33" fillId="0" borderId="2" xfId="0" applyFont="1" applyBorder="1" applyAlignment="1" applyProtection="1"/>
    <xf numFmtId="0" fontId="3" fillId="8" borderId="0" xfId="0" applyFont="1" applyFill="1" applyProtection="1">
      <protection locked="0"/>
    </xf>
    <xf numFmtId="0" fontId="3" fillId="0" borderId="0" xfId="0" applyFont="1" applyAlignment="1" applyProtection="1">
      <alignment vertical="center"/>
      <protection locked="0"/>
    </xf>
    <xf numFmtId="0" fontId="7" fillId="8" borderId="0" xfId="0" applyFont="1" applyFill="1" applyProtection="1">
      <protection locked="0"/>
    </xf>
    <xf numFmtId="0" fontId="3" fillId="8" borderId="0" xfId="0" applyFont="1" applyFill="1" applyBorder="1" applyProtection="1">
      <protection locked="0"/>
    </xf>
    <xf numFmtId="14" fontId="4" fillId="12" borderId="4" xfId="0" applyNumberFormat="1" applyFont="1" applyFill="1" applyBorder="1" applyAlignment="1" applyProtection="1">
      <alignment vertical="center" wrapText="1"/>
      <protection locked="0"/>
    </xf>
    <xf numFmtId="14" fontId="4" fillId="12" borderId="1" xfId="0" applyNumberFormat="1" applyFont="1" applyFill="1" applyBorder="1" applyAlignment="1" applyProtection="1">
      <alignment vertical="center" wrapText="1"/>
      <protection locked="0"/>
    </xf>
    <xf numFmtId="4" fontId="18" fillId="5" borderId="2" xfId="0" applyNumberFormat="1" applyFont="1" applyFill="1" applyBorder="1" applyAlignment="1" applyProtection="1">
      <alignment horizontal="right" vertical="center"/>
      <protection locked="0"/>
    </xf>
    <xf numFmtId="0" fontId="39" fillId="8" borderId="0" xfId="0" applyFont="1" applyFill="1" applyProtection="1">
      <protection hidden="1"/>
    </xf>
    <xf numFmtId="0" fontId="39" fillId="8" borderId="0" xfId="0" applyFont="1" applyFill="1" applyProtection="1">
      <protection locked="0"/>
    </xf>
    <xf numFmtId="3" fontId="18" fillId="9" borderId="9" xfId="0" applyNumberFormat="1"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protection locked="0"/>
    </xf>
    <xf numFmtId="1" fontId="16" fillId="12" borderId="9" xfId="0" applyNumberFormat="1" applyFont="1" applyFill="1" applyBorder="1" applyAlignment="1" applyProtection="1">
      <alignment horizontal="left" vertical="center"/>
      <protection locked="0"/>
    </xf>
    <xf numFmtId="165" fontId="5" fillId="0" borderId="22" xfId="0" applyNumberFormat="1" applyFont="1" applyFill="1" applyBorder="1" applyAlignment="1" applyProtection="1">
      <alignment horizontal="center" vertical="center" wrapText="1"/>
    </xf>
    <xf numFmtId="167" fontId="18" fillId="9" borderId="9" xfId="0" applyNumberFormat="1" applyFont="1" applyFill="1" applyBorder="1" applyAlignment="1" applyProtection="1">
      <alignment horizontal="center" vertical="center"/>
      <protection hidden="1"/>
    </xf>
    <xf numFmtId="0" fontId="43" fillId="3" borderId="13" xfId="0" applyFont="1" applyFill="1" applyBorder="1" applyAlignment="1" applyProtection="1">
      <alignment horizontal="left" vertical="top"/>
      <protection hidden="1"/>
    </xf>
    <xf numFmtId="0" fontId="45" fillId="3" borderId="16" xfId="0" applyFont="1" applyFill="1" applyBorder="1" applyAlignment="1" applyProtection="1">
      <alignment horizontal="left" vertical="top"/>
      <protection hidden="1"/>
    </xf>
    <xf numFmtId="0" fontId="45" fillId="3" borderId="3" xfId="0" applyFont="1" applyFill="1" applyBorder="1" applyAlignment="1" applyProtection="1">
      <alignment horizontal="left" vertical="top"/>
      <protection hidden="1"/>
    </xf>
    <xf numFmtId="167" fontId="18" fillId="5" borderId="23" xfId="0" applyNumberFormat="1" applyFont="1" applyFill="1" applyBorder="1" applyAlignment="1" applyProtection="1">
      <alignment horizontal="center" vertical="center" wrapText="1"/>
    </xf>
    <xf numFmtId="167" fontId="18" fillId="5" borderId="1" xfId="0" applyNumberFormat="1" applyFont="1" applyFill="1" applyBorder="1" applyAlignment="1" applyProtection="1">
      <alignment horizontal="center" vertical="center" wrapText="1"/>
    </xf>
    <xf numFmtId="167" fontId="18" fillId="5" borderId="57" xfId="0" applyNumberFormat="1" applyFont="1" applyFill="1" applyBorder="1" applyAlignment="1" applyProtection="1">
      <alignment horizontal="center" vertical="center" wrapText="1"/>
    </xf>
    <xf numFmtId="167" fontId="18" fillId="5" borderId="58" xfId="0" applyNumberFormat="1" applyFont="1" applyFill="1" applyBorder="1" applyAlignment="1" applyProtection="1">
      <alignment horizontal="center" vertical="center" wrapText="1"/>
    </xf>
    <xf numFmtId="4" fontId="18" fillId="9" borderId="22" xfId="2" applyNumberFormat="1" applyFont="1" applyFill="1" applyBorder="1" applyAlignment="1" applyProtection="1">
      <alignment horizontal="center" vertical="center"/>
      <protection hidden="1"/>
    </xf>
    <xf numFmtId="4" fontId="18" fillId="9" borderId="10" xfId="0" applyNumberFormat="1" applyFont="1" applyFill="1" applyBorder="1" applyAlignment="1" applyProtection="1">
      <alignment horizontal="center" vertical="center"/>
      <protection hidden="1"/>
    </xf>
    <xf numFmtId="4" fontId="14" fillId="8" borderId="0" xfId="0" applyNumberFormat="1" applyFont="1" applyFill="1" applyBorder="1" applyAlignment="1" applyProtection="1">
      <alignment horizontal="center" vertical="center" wrapText="1"/>
    </xf>
    <xf numFmtId="0" fontId="0" fillId="8" borderId="0" xfId="0" applyFill="1" applyBorder="1" applyAlignment="1" applyProtection="1">
      <alignment wrapText="1"/>
    </xf>
    <xf numFmtId="4" fontId="14" fillId="8" borderId="0" xfId="0" applyNumberFormat="1" applyFont="1" applyFill="1" applyBorder="1" applyAlignment="1" applyProtection="1">
      <alignment horizontal="center" vertical="center" wrapText="1"/>
      <protection locked="0"/>
    </xf>
    <xf numFmtId="0" fontId="42" fillId="3" borderId="26" xfId="0" applyFont="1" applyFill="1" applyBorder="1" applyAlignment="1" applyProtection="1">
      <alignment horizontal="left" vertical="center" wrapText="1" readingOrder="1"/>
      <protection hidden="1"/>
    </xf>
    <xf numFmtId="0" fontId="42" fillId="3" borderId="0" xfId="0" applyFont="1" applyFill="1" applyBorder="1" applyAlignment="1" applyProtection="1">
      <alignment horizontal="left" vertical="center" wrapText="1" readingOrder="1"/>
      <protection hidden="1"/>
    </xf>
    <xf numFmtId="0" fontId="42" fillId="3" borderId="15" xfId="0" applyFont="1" applyFill="1" applyBorder="1" applyAlignment="1" applyProtection="1">
      <alignment horizontal="left" vertical="center" wrapText="1" readingOrder="1"/>
      <protection hidden="1"/>
    </xf>
    <xf numFmtId="0" fontId="44" fillId="3" borderId="4" xfId="4" applyFont="1" applyFill="1" applyBorder="1" applyAlignment="1" applyProtection="1">
      <alignment horizontal="left" vertical="center" wrapText="1"/>
      <protection hidden="1"/>
    </xf>
    <xf numFmtId="0" fontId="44" fillId="3" borderId="11" xfId="4" applyFont="1" applyFill="1" applyBorder="1" applyAlignment="1" applyProtection="1">
      <alignment horizontal="left" vertical="center" wrapText="1"/>
      <protection hidden="1"/>
    </xf>
    <xf numFmtId="0" fontId="44" fillId="3" borderId="1" xfId="4" applyFont="1" applyFill="1" applyBorder="1" applyAlignment="1" applyProtection="1">
      <alignment horizontal="left" vertical="center" wrapText="1"/>
      <protection hidden="1"/>
    </xf>
    <xf numFmtId="0" fontId="42" fillId="3" borderId="4" xfId="4" applyFont="1" applyFill="1" applyBorder="1" applyAlignment="1" applyProtection="1">
      <alignment horizontal="left" vertical="center" wrapText="1"/>
      <protection hidden="1"/>
    </xf>
    <xf numFmtId="0" fontId="42" fillId="3" borderId="11" xfId="4" applyFont="1" applyFill="1" applyBorder="1" applyAlignment="1" applyProtection="1">
      <alignment horizontal="left" vertical="center" wrapText="1"/>
      <protection hidden="1"/>
    </xf>
    <xf numFmtId="0" fontId="42" fillId="3" borderId="1" xfId="4" applyFont="1" applyFill="1" applyBorder="1" applyAlignment="1" applyProtection="1">
      <alignment horizontal="left" vertical="center" wrapText="1"/>
      <protection hidden="1"/>
    </xf>
    <xf numFmtId="0" fontId="42" fillId="3" borderId="0" xfId="0" applyFont="1" applyFill="1" applyBorder="1" applyAlignment="1" applyProtection="1">
      <alignment horizontal="left" vertical="center" readingOrder="1"/>
      <protection hidden="1"/>
    </xf>
    <xf numFmtId="0" fontId="42" fillId="3" borderId="15" xfId="0" applyFont="1" applyFill="1" applyBorder="1" applyAlignment="1" applyProtection="1">
      <alignment horizontal="left" vertical="center" readingOrder="1"/>
      <protection hidden="1"/>
    </xf>
    <xf numFmtId="0" fontId="3" fillId="0" borderId="0" xfId="0" applyFont="1" applyAlignment="1">
      <alignment horizontal="center"/>
    </xf>
    <xf numFmtId="0" fontId="3" fillId="0" borderId="24" xfId="0" applyFont="1" applyBorder="1" applyAlignment="1">
      <alignment horizontal="center"/>
    </xf>
    <xf numFmtId="0" fontId="42" fillId="3" borderId="8" xfId="0" applyFont="1" applyFill="1" applyBorder="1" applyAlignment="1" applyProtection="1">
      <alignment horizontal="left" vertical="center" wrapText="1" readingOrder="1"/>
      <protection hidden="1"/>
    </xf>
    <xf numFmtId="0" fontId="42" fillId="3" borderId="24" xfId="0" applyFont="1" applyFill="1" applyBorder="1" applyAlignment="1" applyProtection="1">
      <alignment horizontal="left" vertical="center" wrapText="1" readingOrder="1"/>
      <protection hidden="1"/>
    </xf>
    <xf numFmtId="0" fontId="42" fillId="3" borderId="7" xfId="0" applyFont="1" applyFill="1" applyBorder="1" applyAlignment="1" applyProtection="1">
      <alignment horizontal="left" vertical="center" wrapText="1" readingOrder="1"/>
      <protection hidden="1"/>
    </xf>
    <xf numFmtId="0" fontId="38" fillId="8" borderId="4" xfId="0" applyFont="1" applyFill="1" applyBorder="1" applyAlignment="1" applyProtection="1">
      <alignment horizontal="left" vertical="center"/>
      <protection hidden="1"/>
    </xf>
    <xf numFmtId="0" fontId="38" fillId="8" borderId="11" xfId="0" applyFont="1" applyFill="1" applyBorder="1" applyAlignment="1" applyProtection="1">
      <alignment horizontal="left" vertical="center"/>
      <protection hidden="1"/>
    </xf>
    <xf numFmtId="0" fontId="38" fillId="8" borderId="1" xfId="0" applyFont="1" applyFill="1" applyBorder="1" applyAlignment="1" applyProtection="1">
      <alignment horizontal="left" vertical="center"/>
      <protection hidden="1"/>
    </xf>
    <xf numFmtId="0" fontId="42" fillId="3" borderId="26" xfId="0" applyFont="1" applyFill="1" applyBorder="1" applyAlignment="1" applyProtection="1">
      <alignment horizontal="left" vertical="top" wrapText="1"/>
      <protection hidden="1"/>
    </xf>
    <xf numFmtId="0" fontId="42" fillId="3" borderId="0" xfId="0" applyFont="1" applyFill="1" applyBorder="1" applyAlignment="1" applyProtection="1">
      <alignment horizontal="left" vertical="top" wrapText="1"/>
      <protection hidden="1"/>
    </xf>
    <xf numFmtId="0" fontId="42" fillId="3" borderId="15" xfId="0" applyFont="1" applyFill="1" applyBorder="1" applyAlignment="1" applyProtection="1">
      <alignment horizontal="left" vertical="top" wrapText="1"/>
      <protection hidden="1"/>
    </xf>
    <xf numFmtId="0" fontId="32" fillId="0" borderId="52" xfId="0" applyFont="1" applyBorder="1" applyAlignment="1" applyProtection="1">
      <alignment horizontal="left" vertical="center" wrapText="1"/>
    </xf>
    <xf numFmtId="0" fontId="3" fillId="0" borderId="53" xfId="0" applyFont="1" applyBorder="1" applyAlignment="1" applyProtection="1">
      <alignment wrapText="1"/>
    </xf>
    <xf numFmtId="0" fontId="34" fillId="0" borderId="52" xfId="0" applyFont="1" applyBorder="1" applyAlignment="1" applyProtection="1">
      <alignment horizontal="left" vertical="center" wrapText="1"/>
    </xf>
    <xf numFmtId="0" fontId="31" fillId="13" borderId="48" xfId="0" applyFont="1" applyFill="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2" fillId="5" borderId="4" xfId="0" applyFont="1" applyFill="1" applyBorder="1" applyAlignment="1" applyProtection="1">
      <alignment horizontal="center" wrapText="1"/>
    </xf>
    <xf numFmtId="0" fontId="3" fillId="5" borderId="1" xfId="0" applyFont="1" applyFill="1" applyBorder="1" applyAlignment="1" applyProtection="1">
      <alignment wrapText="1"/>
    </xf>
    <xf numFmtId="0" fontId="4" fillId="0" borderId="4"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12" borderId="8" xfId="0" applyFont="1" applyFill="1" applyBorder="1" applyAlignment="1" applyProtection="1">
      <alignment horizontal="left" vertical="center" wrapText="1"/>
      <protection locked="0"/>
    </xf>
    <xf numFmtId="0" fontId="4" fillId="12" borderId="24" xfId="0" applyFont="1" applyFill="1" applyBorder="1" applyAlignment="1" applyProtection="1">
      <alignment horizontal="left" vertical="center" wrapText="1"/>
      <protection locked="0"/>
    </xf>
    <xf numFmtId="0" fontId="4" fillId="12" borderId="0" xfId="0" applyFont="1" applyFill="1" applyBorder="1" applyAlignment="1" applyProtection="1">
      <alignment horizontal="left" vertical="center" wrapText="1"/>
      <protection locked="0"/>
    </xf>
    <xf numFmtId="0" fontId="4" fillId="12" borderId="15"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4" fillId="12" borderId="4" xfId="0" applyFont="1" applyFill="1" applyBorder="1" applyAlignment="1" applyProtection="1">
      <alignment horizontal="left" vertical="center" wrapText="1"/>
      <protection locked="0"/>
    </xf>
    <xf numFmtId="0" fontId="4" fillId="12" borderId="11" xfId="0" applyFont="1" applyFill="1" applyBorder="1" applyAlignment="1" applyProtection="1">
      <alignment horizontal="left" vertical="center" wrapText="1"/>
      <protection locked="0"/>
    </xf>
    <xf numFmtId="0" fontId="4" fillId="12" borderId="1" xfId="0" applyFont="1" applyFill="1" applyBorder="1" applyAlignment="1" applyProtection="1">
      <alignment horizontal="left" vertical="center" wrapText="1"/>
      <protection locked="0"/>
    </xf>
    <xf numFmtId="49" fontId="4" fillId="12" borderId="8" xfId="0" applyNumberFormat="1" applyFont="1" applyFill="1" applyBorder="1" applyAlignment="1" applyProtection="1">
      <alignment horizontal="left" vertical="center" wrapText="1"/>
      <protection locked="0"/>
    </xf>
    <xf numFmtId="49" fontId="4" fillId="12" borderId="24" xfId="0" applyNumberFormat="1" applyFont="1" applyFill="1" applyBorder="1" applyAlignment="1" applyProtection="1">
      <alignment horizontal="left" vertical="center" wrapText="1"/>
      <protection locked="0"/>
    </xf>
    <xf numFmtId="49" fontId="4" fillId="12" borderId="7" xfId="0" applyNumberFormat="1" applyFont="1" applyFill="1" applyBorder="1" applyAlignment="1" applyProtection="1">
      <alignment horizontal="left" vertical="center" wrapText="1"/>
      <protection locked="0"/>
    </xf>
    <xf numFmtId="0" fontId="18" fillId="7" borderId="13" xfId="0" applyFont="1" applyFill="1" applyBorder="1" applyAlignment="1" applyProtection="1">
      <alignment vertical="center" wrapText="1"/>
    </xf>
    <xf numFmtId="0" fontId="19" fillId="7" borderId="16" xfId="0" applyFont="1" applyFill="1" applyBorder="1" applyAlignment="1" applyProtection="1">
      <alignment vertical="center" wrapText="1"/>
    </xf>
    <xf numFmtId="0" fontId="19" fillId="7" borderId="3" xfId="0" applyFont="1" applyFill="1" applyBorder="1" applyAlignment="1" applyProtection="1">
      <alignment vertical="center" wrapText="1"/>
    </xf>
    <xf numFmtId="0" fontId="4" fillId="0" borderId="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19" fillId="0" borderId="4" xfId="0" applyFont="1" applyFill="1" applyBorder="1" applyAlignment="1" applyProtection="1">
      <alignment vertical="center" wrapText="1"/>
    </xf>
    <xf numFmtId="0" fontId="19" fillId="0" borderId="1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18" fillId="0" borderId="4"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8" fillId="0" borderId="1" xfId="0" applyFont="1" applyFill="1" applyBorder="1" applyAlignment="1" applyProtection="1">
      <alignment vertical="center" wrapText="1"/>
    </xf>
    <xf numFmtId="4" fontId="14" fillId="7" borderId="23" xfId="0" applyNumberFormat="1" applyFont="1" applyFill="1" applyBorder="1" applyAlignment="1" applyProtection="1">
      <alignment horizontal="center" vertical="center" wrapText="1"/>
    </xf>
    <xf numFmtId="0" fontId="0" fillId="7" borderId="14" xfId="0" applyFill="1" applyBorder="1" applyAlignment="1" applyProtection="1">
      <alignment vertical="center" wrapText="1"/>
    </xf>
    <xf numFmtId="0" fontId="0" fillId="7" borderId="10" xfId="0" applyFill="1" applyBorder="1" applyAlignment="1" applyProtection="1">
      <alignment vertical="center"/>
    </xf>
    <xf numFmtId="0" fontId="4" fillId="0" borderId="4"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right" vertical="center" wrapText="1"/>
      <protection locked="0"/>
    </xf>
    <xf numFmtId="0" fontId="23" fillId="0" borderId="2" xfId="0" applyFont="1" applyFill="1" applyBorder="1" applyAlignment="1" applyProtection="1">
      <alignment vertical="center" wrapText="1"/>
    </xf>
    <xf numFmtId="0" fontId="19" fillId="0" borderId="2"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8" fillId="5" borderId="4"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9" fillId="0" borderId="4" xfId="0" applyFont="1" applyFill="1" applyBorder="1" applyAlignment="1" applyProtection="1">
      <alignment horizontal="right" vertical="center" wrapText="1"/>
    </xf>
    <xf numFmtId="0" fontId="19" fillId="0" borderId="11" xfId="0" applyFont="1" applyFill="1" applyBorder="1" applyAlignment="1" applyProtection="1">
      <alignment horizontal="right" vertical="center" wrapText="1"/>
    </xf>
    <xf numFmtId="0" fontId="19" fillId="0" borderId="1" xfId="0" applyFont="1" applyFill="1" applyBorder="1" applyAlignment="1" applyProtection="1">
      <alignment horizontal="right" vertical="center" wrapText="1"/>
    </xf>
    <xf numFmtId="4" fontId="14" fillId="7" borderId="4" xfId="0" applyNumberFormat="1" applyFont="1" applyFill="1" applyBorder="1" applyAlignment="1" applyProtection="1">
      <alignment horizontal="center" vertical="center" wrapText="1"/>
    </xf>
    <xf numFmtId="0" fontId="0" fillId="7" borderId="11" xfId="0" applyFill="1" applyBorder="1" applyAlignment="1" applyProtection="1">
      <alignment wrapText="1"/>
    </xf>
    <xf numFmtId="0" fontId="0" fillId="7" borderId="1" xfId="0" applyFill="1" applyBorder="1" applyAlignment="1" applyProtection="1">
      <alignment wrapText="1"/>
    </xf>
    <xf numFmtId="0" fontId="17" fillId="9" borderId="20" xfId="0" applyFont="1" applyFill="1" applyBorder="1" applyAlignment="1" applyProtection="1">
      <alignment horizontal="center" vertical="center" textRotation="255" wrapText="1"/>
    </xf>
    <xf numFmtId="0" fontId="17" fillId="9" borderId="21" xfId="0" applyFont="1" applyFill="1" applyBorder="1" applyAlignment="1" applyProtection="1">
      <alignment horizontal="center" vertical="center" textRotation="255" wrapText="1"/>
    </xf>
    <xf numFmtId="0" fontId="17" fillId="9" borderId="22" xfId="0" applyFont="1" applyFill="1" applyBorder="1" applyAlignment="1" applyProtection="1">
      <alignment horizontal="center" vertical="center" textRotation="255" wrapText="1"/>
    </xf>
    <xf numFmtId="3" fontId="18" fillId="9" borderId="20" xfId="0" applyNumberFormat="1" applyFont="1" applyFill="1" applyBorder="1" applyAlignment="1" applyProtection="1">
      <alignment horizontal="center" vertical="center" wrapText="1"/>
    </xf>
    <xf numFmtId="3" fontId="18" fillId="9" borderId="21" xfId="0" applyNumberFormat="1" applyFont="1" applyFill="1" applyBorder="1" applyAlignment="1" applyProtection="1">
      <alignment horizontal="center" vertical="center" wrapText="1"/>
    </xf>
    <xf numFmtId="3" fontId="18" fillId="9" borderId="22" xfId="0" applyNumberFormat="1" applyFont="1" applyFill="1" applyBorder="1" applyAlignment="1" applyProtection="1">
      <alignment horizontal="center" vertical="center" wrapText="1"/>
    </xf>
    <xf numFmtId="167" fontId="18" fillId="5" borderId="0" xfId="0" applyNumberFormat="1" applyFont="1" applyFill="1" applyBorder="1" applyAlignment="1" applyProtection="1">
      <alignment horizontal="right" vertical="center" wrapText="1"/>
      <protection hidden="1"/>
    </xf>
    <xf numFmtId="9" fontId="18" fillId="9" borderId="23" xfId="2" applyFont="1" applyFill="1" applyBorder="1" applyAlignment="1" applyProtection="1">
      <alignment horizontal="right" vertical="center"/>
      <protection hidden="1"/>
    </xf>
    <xf numFmtId="9" fontId="18" fillId="9" borderId="14" xfId="2" applyFont="1" applyFill="1" applyBorder="1" applyAlignment="1" applyProtection="1">
      <alignment horizontal="right" vertical="center"/>
      <protection hidden="1"/>
    </xf>
    <xf numFmtId="9" fontId="18" fillId="9" borderId="10" xfId="2" applyFont="1" applyFill="1" applyBorder="1" applyAlignment="1" applyProtection="1">
      <alignment horizontal="right" vertical="center"/>
      <protection hidden="1"/>
    </xf>
    <xf numFmtId="169" fontId="13" fillId="9" borderId="14" xfId="0" applyNumberFormat="1" applyFont="1" applyFill="1" applyBorder="1" applyAlignment="1" applyProtection="1">
      <alignment horizontal="right" vertical="center"/>
      <protection hidden="1"/>
    </xf>
    <xf numFmtId="169" fontId="13" fillId="9" borderId="10" xfId="0" applyNumberFormat="1" applyFont="1" applyFill="1" applyBorder="1" applyAlignment="1" applyProtection="1">
      <alignment horizontal="right" vertical="center"/>
      <protection hidden="1"/>
    </xf>
    <xf numFmtId="167" fontId="18" fillId="5" borderId="17" xfId="0" applyNumberFormat="1" applyFont="1" applyFill="1" applyBorder="1" applyAlignment="1" applyProtection="1">
      <alignment horizontal="right" vertical="center" wrapText="1"/>
    </xf>
    <xf numFmtId="167" fontId="18" fillId="5" borderId="38" xfId="0" applyNumberFormat="1" applyFont="1" applyFill="1" applyBorder="1" applyAlignment="1" applyProtection="1">
      <alignment horizontal="right" vertical="center" wrapText="1"/>
    </xf>
    <xf numFmtId="167" fontId="18" fillId="5" borderId="37" xfId="0" applyNumberFormat="1" applyFont="1" applyFill="1" applyBorder="1" applyAlignment="1" applyProtection="1">
      <alignment horizontal="right" vertical="center" wrapText="1"/>
    </xf>
    <xf numFmtId="172" fontId="17" fillId="0" borderId="0" xfId="0" applyNumberFormat="1" applyFont="1" applyFill="1" applyBorder="1" applyAlignment="1" applyProtection="1">
      <alignment horizontal="left" vertical="center"/>
      <protection locked="0"/>
    </xf>
    <xf numFmtId="0" fontId="28" fillId="0" borderId="0" xfId="0" applyFont="1" applyBorder="1" applyAlignment="1" applyProtection="1">
      <alignment horizontal="left"/>
      <protection locked="0"/>
    </xf>
    <xf numFmtId="9" fontId="18" fillId="9" borderId="29" xfId="2" applyFont="1" applyFill="1" applyBorder="1" applyAlignment="1" applyProtection="1">
      <alignment horizontal="center" vertical="center"/>
      <protection hidden="1"/>
    </xf>
    <xf numFmtId="9" fontId="18" fillId="9" borderId="56" xfId="2" applyFont="1" applyFill="1" applyBorder="1" applyAlignment="1" applyProtection="1">
      <alignment horizontal="center" vertical="center"/>
      <protection hidden="1"/>
    </xf>
    <xf numFmtId="4" fontId="18" fillId="5" borderId="23" xfId="2" applyNumberFormat="1" applyFont="1" applyFill="1" applyBorder="1" applyAlignment="1" applyProtection="1">
      <alignment horizontal="center" vertical="center" wrapText="1"/>
    </xf>
    <xf numFmtId="4" fontId="0" fillId="5" borderId="14" xfId="2" applyNumberFormat="1" applyFont="1" applyFill="1" applyBorder="1" applyAlignment="1" applyProtection="1">
      <alignment horizontal="center" vertical="center" wrapText="1"/>
    </xf>
    <xf numFmtId="4" fontId="0" fillId="5" borderId="10" xfId="2" applyNumberFormat="1"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protection locked="0"/>
    </xf>
    <xf numFmtId="0" fontId="0" fillId="5" borderId="14" xfId="0" applyFill="1" applyBorder="1" applyAlignment="1">
      <alignment horizontal="center" vertical="center" wrapText="1"/>
    </xf>
    <xf numFmtId="0" fontId="0" fillId="5" borderId="10" xfId="0" applyFill="1" applyBorder="1" applyAlignment="1">
      <alignment horizontal="center" vertical="center" wrapText="1"/>
    </xf>
    <xf numFmtId="0" fontId="17" fillId="0" borderId="0" xfId="0" applyFont="1" applyBorder="1" applyAlignment="1" applyProtection="1">
      <alignment horizontal="left" vertical="center"/>
      <protection locked="0"/>
    </xf>
    <xf numFmtId="9" fontId="18" fillId="5" borderId="23" xfId="2" applyFont="1" applyFill="1" applyBorder="1" applyAlignment="1" applyProtection="1">
      <alignment horizontal="center" vertical="center" wrapText="1"/>
    </xf>
    <xf numFmtId="9" fontId="18" fillId="5" borderId="14" xfId="2" applyFont="1" applyFill="1" applyBorder="1" applyAlignment="1" applyProtection="1">
      <alignment horizontal="center" vertical="center" wrapText="1"/>
    </xf>
    <xf numFmtId="9" fontId="18" fillId="5" borderId="10" xfId="2" applyFont="1" applyFill="1" applyBorder="1" applyAlignment="1" applyProtection="1">
      <alignment horizontal="center" vertical="center" wrapText="1"/>
    </xf>
    <xf numFmtId="0" fontId="21" fillId="5" borderId="28" xfId="0" applyFont="1" applyFill="1" applyBorder="1" applyAlignment="1" applyProtection="1">
      <alignment horizontal="center" vertical="top" wrapText="1"/>
      <protection hidden="1"/>
    </xf>
    <xf numFmtId="0" fontId="21" fillId="5" borderId="41" xfId="0" applyFont="1" applyFill="1" applyBorder="1" applyAlignment="1" applyProtection="1">
      <alignment horizontal="center" vertical="top" wrapText="1"/>
      <protection hidden="1"/>
    </xf>
    <xf numFmtId="0" fontId="22" fillId="8" borderId="0" xfId="0" applyFont="1" applyFill="1" applyAlignment="1" applyProtection="1">
      <alignment horizontal="left" vertical="center" wrapText="1"/>
      <protection locked="0"/>
    </xf>
    <xf numFmtId="0" fontId="16" fillId="7" borderId="0" xfId="0" applyFont="1" applyFill="1" applyBorder="1" applyAlignment="1" applyProtection="1">
      <alignment horizontal="center" vertical="center"/>
      <protection locked="0"/>
    </xf>
    <xf numFmtId="0" fontId="16" fillId="7" borderId="15" xfId="0" applyFont="1" applyFill="1" applyBorder="1" applyAlignment="1" applyProtection="1">
      <alignment horizontal="center" vertical="center"/>
      <protection locked="0"/>
    </xf>
    <xf numFmtId="0" fontId="16" fillId="5" borderId="13" xfId="0" applyNumberFormat="1" applyFont="1" applyFill="1" applyBorder="1" applyAlignment="1" applyProtection="1">
      <alignment horizontal="left" vertical="center"/>
      <protection hidden="1"/>
    </xf>
    <xf numFmtId="0" fontId="16" fillId="5" borderId="11" xfId="0" applyNumberFormat="1" applyFont="1" applyFill="1" applyBorder="1" applyAlignment="1" applyProtection="1">
      <alignment horizontal="left" vertical="center"/>
      <protection hidden="1"/>
    </xf>
    <xf numFmtId="0" fontId="16" fillId="5" borderId="1" xfId="0" applyNumberFormat="1" applyFont="1" applyFill="1" applyBorder="1" applyAlignment="1" applyProtection="1">
      <alignment horizontal="left" vertical="center"/>
      <protection hidden="1"/>
    </xf>
    <xf numFmtId="0" fontId="41" fillId="5" borderId="4" xfId="0" applyFont="1" applyFill="1" applyBorder="1" applyAlignment="1" applyProtection="1">
      <alignment horizontal="center" vertical="center"/>
      <protection locked="0"/>
    </xf>
    <xf numFmtId="0" fontId="41" fillId="5" borderId="24"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wrapText="1"/>
      <protection locked="0"/>
    </xf>
    <xf numFmtId="0" fontId="21" fillId="5" borderId="19" xfId="0" applyFont="1" applyFill="1" applyBorder="1" applyAlignment="1" applyProtection="1">
      <alignment horizontal="center" vertical="center" wrapText="1"/>
      <protection locked="0"/>
    </xf>
    <xf numFmtId="0" fontId="21" fillId="5" borderId="30" xfId="0" applyFont="1" applyFill="1" applyBorder="1" applyAlignment="1" applyProtection="1">
      <alignment horizontal="center" vertical="center" wrapText="1"/>
      <protection locked="0"/>
    </xf>
    <xf numFmtId="0" fontId="21" fillId="5" borderId="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20"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center" vertical="center" wrapText="1"/>
      <protection locked="0"/>
    </xf>
    <xf numFmtId="0" fontId="21" fillId="5" borderId="22" xfId="0" applyFont="1" applyFill="1" applyBorder="1" applyAlignment="1" applyProtection="1">
      <alignment horizontal="center" vertical="center" wrapText="1"/>
      <protection locked="0"/>
    </xf>
    <xf numFmtId="0" fontId="21" fillId="5" borderId="39" xfId="0" applyFont="1" applyFill="1" applyBorder="1" applyAlignment="1" applyProtection="1">
      <alignment horizontal="center" vertical="top" wrapText="1"/>
      <protection hidden="1"/>
    </xf>
    <xf numFmtId="0" fontId="21" fillId="5" borderId="36" xfId="0" applyFont="1" applyFill="1" applyBorder="1" applyAlignment="1" applyProtection="1">
      <alignment horizontal="center" vertical="top" wrapText="1"/>
      <protection hidden="1"/>
    </xf>
    <xf numFmtId="0" fontId="21" fillId="5" borderId="40" xfId="0" applyFont="1" applyFill="1" applyBorder="1" applyAlignment="1" applyProtection="1">
      <alignment horizontal="center" vertical="top" wrapText="1"/>
      <protection hidden="1"/>
    </xf>
    <xf numFmtId="0" fontId="21" fillId="5" borderId="35" xfId="0" applyFont="1" applyFill="1" applyBorder="1" applyAlignment="1" applyProtection="1">
      <alignment horizontal="center" vertical="top" wrapText="1"/>
      <protection hidden="1"/>
    </xf>
    <xf numFmtId="0" fontId="21" fillId="5" borderId="21" xfId="0" applyFont="1" applyFill="1" applyBorder="1" applyAlignment="1" applyProtection="1">
      <alignment horizontal="center" vertical="top" wrapText="1"/>
      <protection locked="0"/>
    </xf>
    <xf numFmtId="0" fontId="21" fillId="5" borderId="22" xfId="0" applyFont="1" applyFill="1" applyBorder="1" applyAlignment="1" applyProtection="1">
      <alignment horizontal="center" vertical="top" wrapText="1"/>
      <protection locked="0"/>
    </xf>
    <xf numFmtId="4" fontId="5" fillId="6" borderId="6" xfId="0" applyNumberFormat="1" applyFont="1" applyFill="1" applyBorder="1" applyAlignment="1" applyProtection="1">
      <alignment horizontal="center" vertical="center"/>
    </xf>
    <xf numFmtId="4" fontId="5" fillId="6" borderId="5" xfId="0" applyNumberFormat="1" applyFont="1" applyFill="1" applyBorder="1" applyAlignment="1" applyProtection="1">
      <alignment horizontal="center" vertical="center"/>
    </xf>
    <xf numFmtId="0" fontId="17" fillId="0" borderId="0" xfId="0" applyFont="1" applyBorder="1" applyAlignment="1" applyProtection="1">
      <alignment horizontal="left" vertical="center"/>
    </xf>
    <xf numFmtId="172" fontId="17" fillId="0" borderId="0" xfId="0" applyNumberFormat="1"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xf numFmtId="169" fontId="18" fillId="12" borderId="23" xfId="0" applyNumberFormat="1" applyFont="1" applyFill="1" applyBorder="1" applyAlignment="1" applyProtection="1">
      <alignment horizontal="center" vertical="center" wrapText="1"/>
      <protection locked="0"/>
    </xf>
    <xf numFmtId="169" fontId="18" fillId="12" borderId="14" xfId="0" applyNumberFormat="1" applyFont="1" applyFill="1" applyBorder="1" applyAlignment="1" applyProtection="1">
      <alignment horizontal="center" vertical="center" wrapText="1"/>
      <protection locked="0"/>
    </xf>
    <xf numFmtId="169" fontId="18" fillId="12" borderId="10" xfId="0" applyNumberFormat="1" applyFont="1" applyFill="1" applyBorder="1" applyAlignment="1" applyProtection="1">
      <alignment horizontal="center" vertical="center" wrapText="1"/>
      <protection locked="0"/>
    </xf>
    <xf numFmtId="0" fontId="0" fillId="7" borderId="11" xfId="0" applyFill="1" applyBorder="1" applyAlignment="1">
      <alignment wrapText="1"/>
    </xf>
    <xf numFmtId="0" fontId="0" fillId="7" borderId="1" xfId="0" applyFill="1" applyBorder="1" applyAlignment="1">
      <alignment wrapText="1"/>
    </xf>
    <xf numFmtId="0" fontId="28" fillId="0" borderId="0" xfId="0" applyFont="1" applyBorder="1" applyAlignment="1">
      <alignment horizontal="left"/>
    </xf>
    <xf numFmtId="0" fontId="28" fillId="0" borderId="0" xfId="0" applyFont="1" applyBorder="1" applyAlignment="1" applyProtection="1">
      <alignment horizontal="left" vertical="top" wrapText="1"/>
    </xf>
    <xf numFmtId="169" fontId="18" fillId="9" borderId="29" xfId="0" applyNumberFormat="1" applyFont="1" applyFill="1" applyBorder="1" applyAlignment="1" applyProtection="1">
      <alignment horizontal="center" vertical="center"/>
      <protection hidden="1"/>
    </xf>
    <xf numFmtId="0" fontId="0" fillId="12" borderId="4" xfId="0" applyFill="1" applyBorder="1" applyAlignment="1" applyProtection="1">
      <alignment horizontal="center" vertical="center" wrapText="1"/>
      <protection locked="0"/>
    </xf>
    <xf numFmtId="0" fontId="0" fillId="12" borderId="11" xfId="0" applyFill="1" applyBorder="1" applyAlignment="1" applyProtection="1">
      <alignment horizontal="center" vertical="center" wrapText="1"/>
      <protection locked="0"/>
    </xf>
    <xf numFmtId="0" fontId="7" fillId="12" borderId="4" xfId="0" applyFont="1" applyFill="1" applyBorder="1" applyAlignment="1" applyProtection="1">
      <alignment horizontal="left" vertical="center" wrapText="1"/>
      <protection locked="0"/>
    </xf>
    <xf numFmtId="0" fontId="7" fillId="12" borderId="1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left" vertical="center" wrapText="1"/>
      <protection locked="0"/>
    </xf>
    <xf numFmtId="0" fontId="7" fillId="12" borderId="8" xfId="0" applyFont="1" applyFill="1" applyBorder="1" applyAlignment="1" applyProtection="1">
      <alignment horizontal="left" vertical="center" wrapText="1"/>
      <protection locked="0"/>
    </xf>
    <xf numFmtId="0" fontId="7" fillId="12" borderId="24" xfId="0" applyFont="1" applyFill="1" applyBorder="1" applyAlignment="1" applyProtection="1">
      <alignment horizontal="left" vertical="center" wrapText="1"/>
      <protection locked="0"/>
    </xf>
    <xf numFmtId="0" fontId="7" fillId="12" borderId="7" xfId="0" applyFont="1" applyFill="1" applyBorder="1" applyAlignment="1" applyProtection="1">
      <alignment horizontal="left" vertical="center" wrapText="1"/>
      <protection locked="0"/>
    </xf>
    <xf numFmtId="0" fontId="5" fillId="7" borderId="4"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5" fillId="6" borderId="4" xfId="0" applyFont="1" applyFill="1" applyBorder="1" applyAlignment="1" applyProtection="1">
      <alignment vertical="center" wrapText="1"/>
    </xf>
    <xf numFmtId="0" fontId="5" fillId="6" borderId="11" xfId="0" applyFont="1" applyFill="1" applyBorder="1" applyAlignment="1" applyProtection="1">
      <alignment vertical="center" wrapText="1"/>
    </xf>
    <xf numFmtId="0" fontId="5" fillId="6" borderId="1" xfId="0" applyFont="1" applyFill="1" applyBorder="1" applyAlignment="1" applyProtection="1">
      <alignment vertical="center" wrapText="1"/>
    </xf>
    <xf numFmtId="164" fontId="5" fillId="0" borderId="12" xfId="0" applyNumberFormat="1" applyFont="1" applyFill="1" applyBorder="1" applyAlignment="1" applyProtection="1">
      <alignment horizontal="center" vertical="center" wrapText="1"/>
    </xf>
    <xf numFmtId="164" fontId="5" fillId="0" borderId="46" xfId="0" applyNumberFormat="1" applyFont="1" applyFill="1" applyBorder="1" applyAlignment="1" applyProtection="1">
      <alignment horizontal="center" vertical="center" wrapText="1"/>
    </xf>
    <xf numFmtId="164" fontId="5" fillId="0" borderId="25" xfId="0" applyNumberFormat="1" applyFont="1" applyFill="1" applyBorder="1" applyAlignment="1" applyProtection="1">
      <alignment horizontal="center" vertical="center" wrapText="1"/>
    </xf>
    <xf numFmtId="164" fontId="5" fillId="0" borderId="20" xfId="0" applyNumberFormat="1" applyFont="1" applyFill="1" applyBorder="1" applyAlignment="1" applyProtection="1">
      <alignment horizontal="center" vertical="center" wrapText="1"/>
    </xf>
    <xf numFmtId="164" fontId="5" fillId="0" borderId="21" xfId="0" applyNumberFormat="1"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7" fillId="12" borderId="5" xfId="0" applyFont="1" applyFill="1" applyBorder="1" applyAlignment="1" applyProtection="1">
      <alignment horizontal="left" vertical="center" wrapText="1"/>
      <protection locked="0"/>
    </xf>
    <xf numFmtId="0" fontId="7" fillId="12" borderId="2"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5" fillId="7" borderId="13" xfId="0" applyFont="1" applyFill="1" applyBorder="1" applyAlignment="1" applyProtection="1">
      <alignment vertical="center" wrapText="1"/>
    </xf>
    <xf numFmtId="0" fontId="7" fillId="7" borderId="16" xfId="0" applyFont="1" applyFill="1" applyBorder="1" applyAlignment="1" applyProtection="1">
      <alignment vertical="center" wrapText="1"/>
    </xf>
    <xf numFmtId="0" fontId="7" fillId="7" borderId="3" xfId="0" applyFont="1" applyFill="1" applyBorder="1" applyAlignment="1" applyProtection="1">
      <alignment vertical="center" wrapText="1"/>
    </xf>
    <xf numFmtId="0" fontId="4" fillId="5" borderId="4"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49" fontId="5" fillId="0" borderId="18" xfId="0" applyNumberFormat="1" applyFont="1" applyBorder="1" applyAlignment="1" applyProtection="1">
      <alignment horizontal="center" vertical="center" wrapText="1"/>
    </xf>
    <xf numFmtId="49" fontId="5" fillId="0" borderId="19"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xf>
    <xf numFmtId="0" fontId="5" fillId="6" borderId="11" xfId="0" applyFont="1" applyFill="1" applyBorder="1" applyAlignment="1" applyProtection="1">
      <alignment vertical="center"/>
    </xf>
    <xf numFmtId="0" fontId="5" fillId="6" borderId="1" xfId="0" applyFont="1" applyFill="1" applyBorder="1" applyAlignment="1" applyProtection="1">
      <alignment vertical="center"/>
    </xf>
    <xf numFmtId="0" fontId="4" fillId="11" borderId="4" xfId="0" applyFont="1" applyFill="1" applyBorder="1" applyAlignment="1" applyProtection="1">
      <alignment horizontal="left" vertical="center" wrapText="1"/>
    </xf>
    <xf numFmtId="0" fontId="4" fillId="11" borderId="11" xfId="0" applyFont="1" applyFill="1" applyBorder="1" applyAlignment="1" applyProtection="1">
      <alignment horizontal="left" vertical="center" wrapText="1"/>
    </xf>
    <xf numFmtId="0" fontId="4" fillId="11" borderId="1" xfId="0" applyFont="1" applyFill="1" applyBorder="1" applyAlignment="1" applyProtection="1">
      <alignment horizontal="left" vertical="center" wrapText="1"/>
    </xf>
    <xf numFmtId="0" fontId="0" fillId="12" borderId="1" xfId="0" applyFill="1" applyBorder="1" applyAlignment="1" applyProtection="1">
      <alignment horizontal="center" vertical="center" wrapText="1"/>
      <protection locked="0"/>
    </xf>
    <xf numFmtId="0" fontId="5" fillId="7" borderId="4" xfId="0" applyFont="1" applyFill="1" applyBorder="1" applyAlignment="1" applyProtection="1">
      <alignment vertical="center" wrapText="1"/>
    </xf>
    <xf numFmtId="0" fontId="5" fillId="7" borderId="11" xfId="0" applyFont="1" applyFill="1" applyBorder="1" applyAlignment="1" applyProtection="1">
      <alignment vertical="center" wrapText="1"/>
    </xf>
    <xf numFmtId="0" fontId="5" fillId="7" borderId="1" xfId="0" applyFont="1" applyFill="1" applyBorder="1" applyAlignment="1" applyProtection="1">
      <alignment vertical="center" wrapText="1"/>
    </xf>
    <xf numFmtId="0" fontId="5" fillId="6" borderId="6" xfId="0" applyNumberFormat="1" applyFont="1" applyFill="1" applyBorder="1" applyAlignment="1" applyProtection="1">
      <alignment horizontal="left" vertical="center"/>
    </xf>
    <xf numFmtId="0" fontId="5" fillId="6" borderId="5" xfId="0" applyNumberFormat="1" applyFont="1" applyFill="1" applyBorder="1" applyAlignment="1" applyProtection="1">
      <alignment horizontal="left" vertical="center"/>
    </xf>
    <xf numFmtId="49" fontId="5" fillId="6" borderId="6" xfId="0" applyNumberFormat="1" applyFont="1" applyFill="1" applyBorder="1" applyAlignment="1" applyProtection="1">
      <alignment horizontal="center" vertical="center" wrapText="1"/>
    </xf>
    <xf numFmtId="49" fontId="5" fillId="6" borderId="5" xfId="0" applyNumberFormat="1" applyFont="1" applyFill="1" applyBorder="1" applyAlignment="1" applyProtection="1">
      <alignment horizontal="center" vertical="center" wrapText="1"/>
    </xf>
    <xf numFmtId="0" fontId="7" fillId="0" borderId="2" xfId="0" quotePrefix="1"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4" fontId="5" fillId="6" borderId="6" xfId="0" applyNumberFormat="1" applyFont="1" applyFill="1" applyBorder="1" applyAlignment="1" applyProtection="1">
      <alignment horizontal="right" vertical="center"/>
    </xf>
    <xf numFmtId="4" fontId="5" fillId="6" borderId="5" xfId="0" applyNumberFormat="1" applyFont="1" applyFill="1" applyBorder="1" applyAlignment="1" applyProtection="1">
      <alignment horizontal="right" vertical="center"/>
    </xf>
    <xf numFmtId="0" fontId="11" fillId="6" borderId="4"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7" fillId="0" borderId="25" xfId="0" applyFont="1" applyBorder="1" applyAlignment="1" applyProtection="1">
      <alignment horizontal="center" vertical="center" wrapText="1"/>
    </xf>
    <xf numFmtId="164" fontId="5" fillId="0" borderId="22" xfId="0" applyNumberFormat="1" applyFont="1" applyFill="1" applyBorder="1" applyAlignment="1" applyProtection="1">
      <alignment horizontal="center" vertical="center" wrapText="1"/>
    </xf>
    <xf numFmtId="49" fontId="5" fillId="0" borderId="20" xfId="0" applyNumberFormat="1" applyFont="1" applyBorder="1" applyAlignment="1" applyProtection="1">
      <alignment horizontal="center" vertical="center" wrapText="1"/>
    </xf>
    <xf numFmtId="49" fontId="5" fillId="0" borderId="21" xfId="0" applyNumberFormat="1" applyFont="1" applyBorder="1" applyAlignment="1" applyProtection="1">
      <alignment horizontal="center" vertical="center" wrapText="1"/>
    </xf>
    <xf numFmtId="49" fontId="5" fillId="0" borderId="22" xfId="0" applyNumberFormat="1" applyFont="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0" fillId="0" borderId="2" xfId="0" quotePrefix="1"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4" fontId="14" fillId="10" borderId="2" xfId="0" applyNumberFormat="1" applyFont="1" applyFill="1" applyBorder="1" applyAlignment="1" applyProtection="1">
      <alignment horizontal="center" vertical="center" wrapText="1"/>
      <protection hidden="1"/>
    </xf>
  </cellXfs>
  <cellStyles count="6">
    <cellStyle name="Comma 2" xfId="3"/>
    <cellStyle name="Normal" xfId="0" builtinId="0"/>
    <cellStyle name="Normal 2" xfId="1"/>
    <cellStyle name="Normal 4" xfId="4"/>
    <cellStyle name="Percent" xfId="2" builtinId="5"/>
    <cellStyle name="Percent 3" xfId="5"/>
  </cellStyles>
  <dxfs count="58">
    <dxf>
      <font>
        <color rgb="FF9C0006"/>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color rgb="FF9C0006"/>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color rgb="FF9C0006"/>
      </font>
    </dxf>
    <dxf>
      <font>
        <b/>
        <i val="0"/>
        <condense val="0"/>
        <extend val="0"/>
        <color indexed="10"/>
      </font>
    </dxf>
    <dxf>
      <font>
        <b/>
        <i val="0"/>
        <condense val="0"/>
        <extend val="0"/>
        <color indexed="10"/>
      </font>
    </dxf>
    <dxf>
      <font>
        <b/>
        <i val="0"/>
        <condense val="0"/>
        <extend val="0"/>
        <color indexed="10"/>
      </font>
    </dxf>
    <dxf>
      <font>
        <color rgb="FF9C0006"/>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color rgb="FF9C0006"/>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color rgb="FF9C0006"/>
      </font>
    </dxf>
    <dxf>
      <font>
        <b/>
        <i val="0"/>
        <condense val="0"/>
        <extend val="0"/>
        <color indexed="10"/>
      </font>
    </dxf>
    <dxf>
      <font>
        <b/>
        <i val="0"/>
        <condense val="0"/>
        <extend val="0"/>
        <color indexed="10"/>
      </font>
    </dxf>
    <dxf>
      <font>
        <b/>
        <i val="0"/>
        <condense val="0"/>
        <extend val="0"/>
        <color indexed="10"/>
      </font>
    </dxf>
    <dxf>
      <font>
        <color auto="1"/>
      </font>
      <fill>
        <patternFill>
          <bgColor rgb="FFFF0000"/>
        </patternFill>
      </fill>
    </dxf>
    <dxf>
      <font>
        <color rgb="FF9C0006"/>
      </font>
    </dxf>
    <dxf>
      <font>
        <b/>
        <i val="0"/>
        <condense val="0"/>
        <extend val="0"/>
        <color indexed="10"/>
      </font>
    </dxf>
    <dxf>
      <font>
        <b/>
        <i val="0"/>
        <condense val="0"/>
        <extend val="0"/>
        <color indexed="10"/>
      </font>
    </dxf>
    <dxf>
      <font>
        <b/>
        <i val="0"/>
        <condense val="0"/>
        <extend val="0"/>
        <color indexed="10"/>
      </font>
    </dxf>
    <dxf>
      <font>
        <color rgb="FF9C0006"/>
      </font>
    </dxf>
    <dxf>
      <font>
        <b/>
        <i val="0"/>
        <condense val="0"/>
        <extend val="0"/>
        <color indexed="10"/>
      </font>
    </dxf>
    <dxf>
      <font>
        <b/>
        <i val="0"/>
        <condense val="0"/>
        <extend val="0"/>
        <color indexed="10"/>
      </font>
    </dxf>
    <dxf>
      <font>
        <b/>
        <i val="0"/>
        <condense val="0"/>
        <extend val="0"/>
        <color indexed="10"/>
      </font>
    </dxf>
    <dxf>
      <font>
        <color rgb="FF9C0006"/>
      </font>
    </dxf>
    <dxf>
      <font>
        <b/>
        <i val="0"/>
        <condense val="0"/>
        <extend val="0"/>
        <color indexed="10"/>
      </font>
    </dxf>
    <dxf>
      <font>
        <b/>
        <i val="0"/>
        <condense val="0"/>
        <extend val="0"/>
        <color indexed="10"/>
      </font>
    </dxf>
    <dxf>
      <font>
        <b/>
        <i val="0"/>
        <condense val="0"/>
        <extend val="0"/>
        <color indexed="10"/>
      </font>
    </dxf>
    <dxf>
      <font>
        <color rgb="FF9C0006"/>
      </font>
    </dxf>
    <dxf>
      <font>
        <b/>
        <i val="0"/>
        <condense val="0"/>
        <extend val="0"/>
        <color indexed="10"/>
      </font>
    </dxf>
    <dxf>
      <font>
        <b/>
        <i val="0"/>
        <condense val="0"/>
        <extend val="0"/>
        <color indexed="10"/>
      </font>
    </dxf>
    <dxf>
      <font>
        <b/>
        <i val="0"/>
        <condense val="0"/>
        <extend val="0"/>
        <color indexed="10"/>
      </font>
    </dxf>
    <dxf>
      <font>
        <color rgb="FF9C0006"/>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ont>
        <b/>
        <i val="0"/>
        <condense val="0"/>
        <extend val="0"/>
        <color indexed="10"/>
      </font>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99"/>
      <color rgb="FFFF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95251</xdr:colOff>
      <xdr:row>7</xdr:row>
      <xdr:rowOff>48042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5581650" cy="1181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cea.ec.europa.eu/sites/eacea-site/files/annex_3.1_coop2020_budget_excel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Consolidated Summary Budget"/>
      <sheetName val="2 Expenditure per partner"/>
      <sheetName val="3 Expenditure per WPs"/>
      <sheetName val="Countries"/>
      <sheetName val="Sheet1"/>
    </sheetNames>
    <sheetDataSet>
      <sheetData sheetId="0"/>
      <sheetData sheetId="1"/>
      <sheetData sheetId="2">
        <row r="7">
          <cell r="G7" t="str">
            <v>2
Communication, promotion and dissemination costs and costs of exploitation of results</v>
          </cell>
          <cell r="H7" t="str">
            <v xml:space="preserve">3
Travel and subsistence costs </v>
          </cell>
          <cell r="L7" t="str">
            <v>5
Indirect costs</v>
          </cell>
        </row>
        <row r="8">
          <cell r="I8" t="str">
            <v>4.1
Salaries</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1"/>
  <sheetViews>
    <sheetView zoomScale="110" zoomScaleNormal="110" workbookViewId="0">
      <selection activeCell="A16" sqref="A16:P16"/>
    </sheetView>
  </sheetViews>
  <sheetFormatPr defaultColWidth="9.140625" defaultRowHeight="12.75" x14ac:dyDescent="0.2"/>
  <cols>
    <col min="1" max="16384" width="9.140625" style="301"/>
  </cols>
  <sheetData>
    <row r="1" spans="1:16" x14ac:dyDescent="0.2">
      <c r="A1" s="352"/>
      <c r="B1" s="352"/>
      <c r="C1" s="352"/>
      <c r="D1" s="352"/>
      <c r="E1" s="352"/>
      <c r="F1" s="352"/>
      <c r="G1" s="352"/>
      <c r="H1" s="352"/>
      <c r="I1" s="352"/>
      <c r="J1" s="352"/>
      <c r="K1" s="352"/>
      <c r="L1" s="352"/>
      <c r="M1" s="352"/>
      <c r="N1" s="352"/>
      <c r="O1" s="352"/>
      <c r="P1" s="352"/>
    </row>
    <row r="2" spans="1:16" x14ac:dyDescent="0.2">
      <c r="A2" s="352"/>
      <c r="B2" s="352"/>
      <c r="C2" s="352"/>
      <c r="D2" s="352"/>
      <c r="E2" s="352"/>
      <c r="F2" s="352"/>
      <c r="G2" s="352"/>
      <c r="H2" s="352"/>
      <c r="I2" s="352"/>
      <c r="J2" s="352"/>
      <c r="K2" s="352"/>
      <c r="L2" s="352"/>
      <c r="M2" s="352"/>
      <c r="N2" s="352"/>
      <c r="O2" s="352"/>
      <c r="P2" s="352"/>
    </row>
    <row r="3" spans="1:16" x14ac:dyDescent="0.2">
      <c r="A3" s="352"/>
      <c r="B3" s="352"/>
      <c r="C3" s="352"/>
      <c r="D3" s="352"/>
      <c r="E3" s="352"/>
      <c r="F3" s="352"/>
      <c r="G3" s="352"/>
      <c r="H3" s="352"/>
      <c r="I3" s="352"/>
      <c r="J3" s="352"/>
      <c r="K3" s="352"/>
      <c r="L3" s="352"/>
      <c r="M3" s="352"/>
      <c r="N3" s="352"/>
      <c r="O3" s="352"/>
      <c r="P3" s="352"/>
    </row>
    <row r="4" spans="1:16" x14ac:dyDescent="0.2">
      <c r="A4" s="352"/>
      <c r="B4" s="352"/>
      <c r="C4" s="352"/>
      <c r="D4" s="352"/>
      <c r="E4" s="352"/>
      <c r="F4" s="352"/>
      <c r="G4" s="352"/>
      <c r="H4" s="352"/>
      <c r="I4" s="352"/>
      <c r="J4" s="352"/>
      <c r="K4" s="352"/>
      <c r="L4" s="352"/>
      <c r="M4" s="352"/>
      <c r="N4" s="352"/>
      <c r="O4" s="352"/>
      <c r="P4" s="352"/>
    </row>
    <row r="5" spans="1:16" x14ac:dyDescent="0.2">
      <c r="A5" s="352"/>
      <c r="B5" s="352"/>
      <c r="C5" s="352"/>
      <c r="D5" s="352"/>
      <c r="E5" s="352"/>
      <c r="F5" s="352"/>
      <c r="G5" s="352"/>
      <c r="H5" s="352"/>
      <c r="I5" s="352"/>
      <c r="J5" s="352"/>
      <c r="K5" s="352"/>
      <c r="L5" s="352"/>
      <c r="M5" s="352"/>
      <c r="N5" s="352"/>
      <c r="O5" s="352"/>
      <c r="P5" s="352"/>
    </row>
    <row r="6" spans="1:16" x14ac:dyDescent="0.2">
      <c r="A6" s="352"/>
      <c r="B6" s="352"/>
      <c r="C6" s="352"/>
      <c r="D6" s="352"/>
      <c r="E6" s="352"/>
      <c r="F6" s="352"/>
      <c r="G6" s="352"/>
      <c r="H6" s="352"/>
      <c r="I6" s="352"/>
      <c r="J6" s="352"/>
      <c r="K6" s="352"/>
      <c r="L6" s="352"/>
      <c r="M6" s="352"/>
      <c r="N6" s="352"/>
      <c r="O6" s="352"/>
      <c r="P6" s="352"/>
    </row>
    <row r="7" spans="1:16" x14ac:dyDescent="0.2">
      <c r="A7" s="352"/>
      <c r="B7" s="352"/>
      <c r="C7" s="352"/>
      <c r="D7" s="352"/>
      <c r="E7" s="352"/>
      <c r="F7" s="352"/>
      <c r="G7" s="352"/>
      <c r="H7" s="352"/>
      <c r="I7" s="352"/>
      <c r="J7" s="352"/>
      <c r="K7" s="352"/>
      <c r="L7" s="352"/>
      <c r="M7" s="352"/>
      <c r="N7" s="352"/>
      <c r="O7" s="352"/>
      <c r="P7" s="352"/>
    </row>
    <row r="8" spans="1:16" s="104" customFormat="1" ht="11.45" customHeight="1" x14ac:dyDescent="0.2">
      <c r="A8" s="353"/>
      <c r="B8" s="353"/>
      <c r="C8" s="353"/>
      <c r="D8" s="353"/>
      <c r="E8" s="353"/>
      <c r="F8" s="353"/>
      <c r="G8" s="353"/>
      <c r="H8" s="353"/>
      <c r="I8" s="353"/>
      <c r="J8" s="353"/>
      <c r="K8" s="353"/>
      <c r="L8" s="353"/>
      <c r="M8" s="353"/>
      <c r="N8" s="353"/>
      <c r="O8" s="353"/>
      <c r="P8" s="353"/>
    </row>
    <row r="9" spans="1:16" s="104" customFormat="1" ht="22.9" customHeight="1" x14ac:dyDescent="0.2">
      <c r="A9" s="357" t="s">
        <v>169</v>
      </c>
      <c r="B9" s="358"/>
      <c r="C9" s="358"/>
      <c r="D9" s="358"/>
      <c r="E9" s="358"/>
      <c r="F9" s="358"/>
      <c r="G9" s="358"/>
      <c r="H9" s="358"/>
      <c r="I9" s="358"/>
      <c r="J9" s="358"/>
      <c r="K9" s="358"/>
      <c r="L9" s="358"/>
      <c r="M9" s="358"/>
      <c r="N9" s="358"/>
      <c r="O9" s="358"/>
      <c r="P9" s="359"/>
    </row>
    <row r="10" spans="1:16" s="315" customFormat="1" x14ac:dyDescent="0.2">
      <c r="A10" s="322"/>
      <c r="B10" s="322"/>
      <c r="C10" s="322"/>
      <c r="D10" s="322"/>
      <c r="E10" s="322"/>
      <c r="F10" s="322"/>
      <c r="G10" s="322"/>
      <c r="H10" s="322"/>
      <c r="I10" s="323"/>
      <c r="J10" s="323"/>
      <c r="K10" s="323"/>
      <c r="L10" s="323"/>
      <c r="M10" s="323"/>
      <c r="N10" s="323"/>
      <c r="O10" s="323"/>
      <c r="P10" s="323"/>
    </row>
    <row r="11" spans="1:16" s="316" customFormat="1" ht="168.75" customHeight="1" x14ac:dyDescent="0.2">
      <c r="A11" s="344" t="s">
        <v>184</v>
      </c>
      <c r="B11" s="345"/>
      <c r="C11" s="345"/>
      <c r="D11" s="345"/>
      <c r="E11" s="345"/>
      <c r="F11" s="345"/>
      <c r="G11" s="345"/>
      <c r="H11" s="345"/>
      <c r="I11" s="345"/>
      <c r="J11" s="345"/>
      <c r="K11" s="345"/>
      <c r="L11" s="345"/>
      <c r="M11" s="345"/>
      <c r="N11" s="345"/>
      <c r="O11" s="345"/>
      <c r="P11" s="346"/>
    </row>
    <row r="12" spans="1:16" s="317" customFormat="1" ht="209.25" customHeight="1" x14ac:dyDescent="0.2">
      <c r="A12" s="341" t="s">
        <v>181</v>
      </c>
      <c r="B12" s="350"/>
      <c r="C12" s="350"/>
      <c r="D12" s="350"/>
      <c r="E12" s="350"/>
      <c r="F12" s="350"/>
      <c r="G12" s="350"/>
      <c r="H12" s="350"/>
      <c r="I12" s="350"/>
      <c r="J12" s="350"/>
      <c r="K12" s="350"/>
      <c r="L12" s="350"/>
      <c r="M12" s="350"/>
      <c r="N12" s="350"/>
      <c r="O12" s="350"/>
      <c r="P12" s="351"/>
    </row>
    <row r="13" spans="1:16" s="317" customFormat="1" ht="21" customHeight="1" x14ac:dyDescent="0.2">
      <c r="A13" s="329" t="s">
        <v>176</v>
      </c>
      <c r="B13" s="330"/>
      <c r="C13" s="330"/>
      <c r="D13" s="330"/>
      <c r="E13" s="330"/>
      <c r="F13" s="330"/>
      <c r="G13" s="330"/>
      <c r="H13" s="330"/>
      <c r="I13" s="330"/>
      <c r="J13" s="330"/>
      <c r="K13" s="330"/>
      <c r="L13" s="330"/>
      <c r="M13" s="330"/>
      <c r="N13" s="330"/>
      <c r="O13" s="330"/>
      <c r="P13" s="331"/>
    </row>
    <row r="14" spans="1:16" s="317" customFormat="1" ht="222.75" customHeight="1" x14ac:dyDescent="0.2">
      <c r="A14" s="360" t="s">
        <v>179</v>
      </c>
      <c r="B14" s="361"/>
      <c r="C14" s="361"/>
      <c r="D14" s="361"/>
      <c r="E14" s="361"/>
      <c r="F14" s="361"/>
      <c r="G14" s="361"/>
      <c r="H14" s="361"/>
      <c r="I14" s="361"/>
      <c r="J14" s="361"/>
      <c r="K14" s="361"/>
      <c r="L14" s="361"/>
      <c r="M14" s="361"/>
      <c r="N14" s="361"/>
      <c r="O14" s="361"/>
      <c r="P14" s="362"/>
    </row>
    <row r="15" spans="1:16" s="318" customFormat="1" ht="134.25" customHeight="1" x14ac:dyDescent="0.2">
      <c r="A15" s="341" t="s">
        <v>185</v>
      </c>
      <c r="B15" s="342"/>
      <c r="C15" s="342"/>
      <c r="D15" s="342"/>
      <c r="E15" s="342"/>
      <c r="F15" s="342"/>
      <c r="G15" s="342"/>
      <c r="H15" s="342"/>
      <c r="I15" s="342"/>
      <c r="J15" s="342"/>
      <c r="K15" s="342"/>
      <c r="L15" s="342"/>
      <c r="M15" s="342"/>
      <c r="N15" s="342"/>
      <c r="O15" s="342"/>
      <c r="P15" s="343"/>
    </row>
    <row r="16" spans="1:16" s="318" customFormat="1" ht="73.5" customHeight="1" x14ac:dyDescent="0.2">
      <c r="A16" s="341" t="s">
        <v>186</v>
      </c>
      <c r="B16" s="342"/>
      <c r="C16" s="342"/>
      <c r="D16" s="342"/>
      <c r="E16" s="342"/>
      <c r="F16" s="342"/>
      <c r="G16" s="342"/>
      <c r="H16" s="342"/>
      <c r="I16" s="342"/>
      <c r="J16" s="342"/>
      <c r="K16" s="342"/>
      <c r="L16" s="342"/>
      <c r="M16" s="342"/>
      <c r="N16" s="342"/>
      <c r="O16" s="342"/>
      <c r="P16" s="343"/>
    </row>
    <row r="17" spans="1:16" s="318" customFormat="1" ht="56.25" customHeight="1" x14ac:dyDescent="0.2">
      <c r="A17" s="341" t="s">
        <v>177</v>
      </c>
      <c r="B17" s="342"/>
      <c r="C17" s="342"/>
      <c r="D17" s="342"/>
      <c r="E17" s="342"/>
      <c r="F17" s="342"/>
      <c r="G17" s="342"/>
      <c r="H17" s="342"/>
      <c r="I17" s="342"/>
      <c r="J17" s="342"/>
      <c r="K17" s="342"/>
      <c r="L17" s="342"/>
      <c r="M17" s="342"/>
      <c r="N17" s="342"/>
      <c r="O17" s="342"/>
      <c r="P17" s="343"/>
    </row>
    <row r="18" spans="1:16" s="318" customFormat="1" ht="91.5" customHeight="1" x14ac:dyDescent="0.2">
      <c r="A18" s="341" t="s">
        <v>187</v>
      </c>
      <c r="B18" s="342"/>
      <c r="C18" s="342"/>
      <c r="D18" s="342"/>
      <c r="E18" s="342"/>
      <c r="F18" s="342"/>
      <c r="G18" s="342"/>
      <c r="H18" s="342"/>
      <c r="I18" s="342"/>
      <c r="J18" s="342"/>
      <c r="K18" s="342"/>
      <c r="L18" s="342"/>
      <c r="M18" s="342"/>
      <c r="N18" s="342"/>
      <c r="O18" s="342"/>
      <c r="P18" s="343"/>
    </row>
    <row r="19" spans="1:16" s="318" customFormat="1" ht="51" customHeight="1" x14ac:dyDescent="0.2">
      <c r="A19" s="341" t="s">
        <v>178</v>
      </c>
      <c r="B19" s="342"/>
      <c r="C19" s="342"/>
      <c r="D19" s="342"/>
      <c r="E19" s="342"/>
      <c r="F19" s="342"/>
      <c r="G19" s="342"/>
      <c r="H19" s="342"/>
      <c r="I19" s="342"/>
      <c r="J19" s="342"/>
      <c r="K19" s="342"/>
      <c r="L19" s="342"/>
      <c r="M19" s="342"/>
      <c r="N19" s="342"/>
      <c r="O19" s="342"/>
      <c r="P19" s="343"/>
    </row>
    <row r="20" spans="1:16" s="318" customFormat="1" ht="66.599999999999994" customHeight="1" x14ac:dyDescent="0.2">
      <c r="A20" s="354" t="s">
        <v>180</v>
      </c>
      <c r="B20" s="355"/>
      <c r="C20" s="355"/>
      <c r="D20" s="355"/>
      <c r="E20" s="355"/>
      <c r="F20" s="355"/>
      <c r="G20" s="355"/>
      <c r="H20" s="355"/>
      <c r="I20" s="355"/>
      <c r="J20" s="355"/>
      <c r="K20" s="355"/>
      <c r="L20" s="355"/>
      <c r="M20" s="355"/>
      <c r="N20" s="355"/>
      <c r="O20" s="355"/>
      <c r="P20" s="356"/>
    </row>
    <row r="21" spans="1:16" s="316" customFormat="1" ht="192.75" customHeight="1" x14ac:dyDescent="0.2">
      <c r="A21" s="347" t="s">
        <v>182</v>
      </c>
      <c r="B21" s="348"/>
      <c r="C21" s="348"/>
      <c r="D21" s="348"/>
      <c r="E21" s="348"/>
      <c r="F21" s="348"/>
      <c r="G21" s="348"/>
      <c r="H21" s="348"/>
      <c r="I21" s="348"/>
      <c r="J21" s="348"/>
      <c r="K21" s="348"/>
      <c r="L21" s="348"/>
      <c r="M21" s="348"/>
      <c r="N21" s="348"/>
      <c r="O21" s="348"/>
      <c r="P21" s="349"/>
    </row>
  </sheetData>
  <sheetProtection algorithmName="SHA-512" hashValue="r21vtRzjdkTR1KDqU03chVPM+5jyJtdGVamQxz7+yMNcHnvqu4/ddPXgrNdYZ15vpzp4IVhk5MoQ8bgFv1h07Q==" saltValue="ZUo5SIpzxwJWmjZKH7Ez1w==" spinCount="100000" sheet="1"/>
  <mergeCells count="12">
    <mergeCell ref="A15:P15"/>
    <mergeCell ref="A11:P11"/>
    <mergeCell ref="A21:P21"/>
    <mergeCell ref="A12:P12"/>
    <mergeCell ref="A1:P8"/>
    <mergeCell ref="A20:P20"/>
    <mergeCell ref="A9:P9"/>
    <mergeCell ref="A16:P16"/>
    <mergeCell ref="A17:P17"/>
    <mergeCell ref="A18:P18"/>
    <mergeCell ref="A19:P19"/>
    <mergeCell ref="A14:P14"/>
  </mergeCells>
  <pageMargins left="0.7" right="0.7" top="0.75" bottom="0.75" header="0.3" footer="0.3"/>
  <pageSetup paperSize="9" orientation="portrait" verticalDpi="9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tabSelected="1" view="pageBreakPreview" zoomScale="80" zoomScaleNormal="100" zoomScaleSheetLayoutView="80" workbookViewId="0">
      <pane xSplit="8" ySplit="7" topLeftCell="I163" activePane="bottomRight" state="frozen"/>
      <selection activeCell="C54" sqref="C54"/>
      <selection pane="topRight" activeCell="C54" sqref="C54"/>
      <selection pane="bottomLeft" activeCell="C54" sqref="C54"/>
      <selection pane="bottomRight" activeCell="C169" sqref="C169:G169"/>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49.9" customHeight="1" x14ac:dyDescent="0.2">
      <c r="A17" s="16" t="s">
        <v>6</v>
      </c>
      <c r="B17" s="496" t="s">
        <v>172</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9" customFormat="1" x14ac:dyDescent="0.2">
      <c r="A33" s="2"/>
      <c r="B33" s="487"/>
      <c r="C33" s="488"/>
      <c r="D33" s="488"/>
      <c r="E33" s="488"/>
      <c r="F33" s="488"/>
      <c r="G33" s="489"/>
      <c r="H33" s="168"/>
      <c r="I33" s="168"/>
      <c r="J33" s="166"/>
      <c r="K33" s="170"/>
      <c r="L33" s="167"/>
      <c r="M33" s="26"/>
      <c r="N33" s="236">
        <f t="shared" si="1"/>
        <v>0</v>
      </c>
      <c r="O33" s="252"/>
      <c r="P33" s="206">
        <f t="shared" si="2"/>
        <v>0</v>
      </c>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2"/>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162</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29"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06"/>
    </row>
    <row r="58" spans="1:17" s="29" customFormat="1" ht="15.75" x14ac:dyDescent="0.2">
      <c r="A58" s="2"/>
      <c r="B58" s="487"/>
      <c r="C58" s="488"/>
      <c r="D58" s="488"/>
      <c r="E58" s="488"/>
      <c r="F58" s="488"/>
      <c r="G58" s="489"/>
      <c r="H58" s="172"/>
      <c r="I58" s="172"/>
      <c r="J58" s="166"/>
      <c r="K58" s="166"/>
      <c r="L58" s="167"/>
      <c r="M58" s="26"/>
      <c r="N58" s="236">
        <f t="shared" si="1"/>
        <v>0</v>
      </c>
      <c r="O58" s="252"/>
      <c r="P58" s="208">
        <f t="shared" si="3"/>
        <v>0</v>
      </c>
      <c r="Q58" s="237"/>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5"/>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15.75"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9"/>
      <c r="I162" s="179"/>
      <c r="J162" s="166"/>
      <c r="K162" s="180"/>
      <c r="L162" s="181"/>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45"/>
      <c r="K164" s="45"/>
      <c r="L164" s="45"/>
      <c r="M164" s="45"/>
    </row>
    <row r="165" spans="1:17" ht="18" x14ac:dyDescent="0.25">
      <c r="A165" s="60"/>
      <c r="B165" s="65"/>
      <c r="C165" s="61"/>
      <c r="D165" s="61"/>
      <c r="E165" s="61"/>
      <c r="F165" s="62"/>
      <c r="G165" s="61"/>
      <c r="H165" s="61"/>
      <c r="I165" s="61"/>
      <c r="J165" s="45"/>
      <c r="K165" s="45"/>
      <c r="L165" s="45"/>
      <c r="M165" s="45"/>
    </row>
    <row r="166" spans="1:17" ht="22.5" x14ac:dyDescent="0.3">
      <c r="A166" s="64"/>
      <c r="C166" s="65"/>
      <c r="D166" s="66"/>
      <c r="E166" s="482"/>
      <c r="F166" s="482"/>
      <c r="G166" s="482"/>
      <c r="H166" s="482"/>
      <c r="I166" s="482"/>
      <c r="J166" s="45"/>
      <c r="K166" s="45"/>
      <c r="L166" s="45"/>
      <c r="M166" s="45"/>
    </row>
    <row r="167" spans="1:17" customFormat="1" ht="30" customHeight="1" x14ac:dyDescent="0.2">
      <c r="A167" s="412" t="s">
        <v>100</v>
      </c>
      <c r="B167" s="480"/>
      <c r="C167" s="480"/>
      <c r="D167" s="480"/>
      <c r="E167" s="480"/>
      <c r="F167" s="480"/>
      <c r="G167" s="481"/>
      <c r="J167" s="45"/>
      <c r="K167" s="45"/>
      <c r="L167" s="45"/>
      <c r="M167" s="45"/>
    </row>
    <row r="168" spans="1:17" s="45" customFormat="1" ht="18.75" thickBot="1" x14ac:dyDescent="0.25">
      <c r="A168" s="43"/>
      <c r="B168" s="44"/>
      <c r="C168" s="44"/>
      <c r="D168" s="44"/>
      <c r="E168" s="44"/>
      <c r="F168" s="44"/>
      <c r="G168" s="44"/>
      <c r="I168" s="46"/>
      <c r="N168" s="242"/>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uHOtNgxkuT/OtRewQ5svW7nl5b4O6nuiwdfBZ+Rfn0b4P78dtbfT5siFHCL6bpkhGsoHR1GzKH6iJWi0aUS4iQ==" saltValue="UybL1Tg+v2FeXay6f/DAYA=="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83:XFD86 A11:I16 R22:XFD24 R27:XFD29 R75:XFD75 R77:XFD81 R88:XFD90 R93:XFD94 A18:I42 R31:XFD33 R35:XFD37 R40:XFD56 A97:I116 A127:I128 A118:I123 L97:L116 L65:L94 L18:L42 L11:L16 L44:L63 R58:XFD70 A44:I63 R16:XFD19 R96:XFD98" name="Plage2"/>
    <protectedRange sqref="J162:K162 J18:J42 J97:J116 J139:J159 J11:K16 J65:K94 J118:K137 J44:K63"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83:O86 O22:O24 O27:O29 O75 O77:O81 O88:O90 O93:O94 O31:O33 O35:O37 M118:M123 M127:M128 M97:M116 M65:M94 M18:M42 M11:M16 O40:O42 O44:Q44 P43:Q43 O65:Q65 P64:Q64 O16 Q16 Q22:Q24 Q27:Q29 Q31:Q33 Q35:Q37 O19 Q19 Q40:Q42 P19:P42 Q45:Q56 Q83:Q86 Q75 Q77:Q81 Q88:Q90 Q93:Q94 O66:O70 Q66:Q70 P66:P94 O98 Q98 P98:P116 M44:M63 Q58:Q63 O58:O63 O45:O56 P45:P63 O17:Q18 O96:Q97" name="Plage2_2"/>
    <protectedRange sqref="M161:M162" name="Plage3_1_1"/>
    <protectedRange sqref="B162:G162" name="Plage3_2"/>
  </protectedRanges>
  <dataConsolidate link="1"/>
  <mergeCells count="203">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8:G78"/>
    <mergeCell ref="B79:G79"/>
    <mergeCell ref="B80:G80"/>
    <mergeCell ref="B81:G81"/>
    <mergeCell ref="B70:G70"/>
    <mergeCell ref="B71:G71"/>
    <mergeCell ref="B72:G72"/>
    <mergeCell ref="B73:G73"/>
    <mergeCell ref="B74:G74"/>
    <mergeCell ref="B75:G75"/>
    <mergeCell ref="B69:G69"/>
    <mergeCell ref="B58:G58"/>
    <mergeCell ref="B59:G59"/>
    <mergeCell ref="B60:G60"/>
    <mergeCell ref="B61:G61"/>
    <mergeCell ref="B62:G62"/>
    <mergeCell ref="B63:G63"/>
    <mergeCell ref="B76:G76"/>
    <mergeCell ref="B77:G77"/>
    <mergeCell ref="B48:G48"/>
    <mergeCell ref="B49:G49"/>
    <mergeCell ref="B50:G50"/>
    <mergeCell ref="B64:G64"/>
    <mergeCell ref="B65:G65"/>
    <mergeCell ref="B66:G66"/>
    <mergeCell ref="B67:G67"/>
    <mergeCell ref="B68:G68"/>
    <mergeCell ref="B53:G53"/>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Q5:Q7"/>
    <mergeCell ref="A167:G167"/>
    <mergeCell ref="C169:G169"/>
    <mergeCell ref="C171:G171"/>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B17:G17"/>
    <mergeCell ref="B18:G18"/>
    <mergeCell ref="B19:G19"/>
    <mergeCell ref="B20:G20"/>
    <mergeCell ref="B47:G47"/>
    <mergeCell ref="E188:I188"/>
    <mergeCell ref="E189:I189"/>
    <mergeCell ref="B191:B193"/>
    <mergeCell ref="C191:K193"/>
    <mergeCell ref="B8:G8"/>
    <mergeCell ref="M5:M7"/>
    <mergeCell ref="N5:N7"/>
    <mergeCell ref="O5:O7"/>
    <mergeCell ref="P5:P7"/>
    <mergeCell ref="B21:G21"/>
    <mergeCell ref="B28:G28"/>
    <mergeCell ref="B29:G29"/>
    <mergeCell ref="B30:G30"/>
    <mergeCell ref="B31:G31"/>
    <mergeCell ref="B32:G32"/>
    <mergeCell ref="B33:G33"/>
    <mergeCell ref="B25:G25"/>
    <mergeCell ref="B26:G26"/>
    <mergeCell ref="B27:G27"/>
    <mergeCell ref="B40:G40"/>
    <mergeCell ref="B41:G41"/>
    <mergeCell ref="B42:G42"/>
    <mergeCell ref="B43:G43"/>
    <mergeCell ref="B44:G44"/>
    <mergeCell ref="M9:M10"/>
    <mergeCell ref="N9:N10"/>
    <mergeCell ref="O9:O10"/>
    <mergeCell ref="P9:P10"/>
    <mergeCell ref="Q9:Q10"/>
    <mergeCell ref="C177:G177"/>
    <mergeCell ref="C179:G179"/>
    <mergeCell ref="E182:I182"/>
    <mergeCell ref="B184:B186"/>
    <mergeCell ref="C184:K186"/>
    <mergeCell ref="B45:G45"/>
    <mergeCell ref="B34:G34"/>
    <mergeCell ref="B35:G35"/>
    <mergeCell ref="B36:G36"/>
    <mergeCell ref="B37:G37"/>
    <mergeCell ref="B38:G38"/>
    <mergeCell ref="B39:G39"/>
    <mergeCell ref="B51:G51"/>
    <mergeCell ref="B52:G52"/>
    <mergeCell ref="B54:G54"/>
    <mergeCell ref="B55:G55"/>
    <mergeCell ref="B56:G56"/>
    <mergeCell ref="B57:G57"/>
    <mergeCell ref="B46:G46"/>
  </mergeCells>
  <conditionalFormatting sqref="E170:G170 E178:G178">
    <cfRule type="cellIs" dxfId="32" priority="4" stopIfTrue="1" operator="equal">
      <formula>"ERROR"</formula>
    </cfRule>
  </conditionalFormatting>
  <conditionalFormatting sqref="E172:G172 E174:G174 E176:G176">
    <cfRule type="cellIs" dxfId="31" priority="3" stopIfTrue="1" operator="equal">
      <formula>"ERROR"</formula>
    </cfRule>
  </conditionalFormatting>
  <conditionalFormatting sqref="A167">
    <cfRule type="cellIs" dxfId="30" priority="2" stopIfTrue="1" operator="equal">
      <formula>"ERROR"</formula>
    </cfRule>
  </conditionalFormatting>
  <conditionalFormatting sqref="J11:J16">
    <cfRule type="cellIs" dxfId="29" priority="1" operator="greaterThan">
      <formula>60000</formula>
    </cfRule>
  </conditionalFormatting>
  <dataValidations count="4">
    <dataValidation type="list" allowBlank="1" showInputMessage="1" showErrorMessage="1" sqref="K139:K159 M65:M94 M18:M42 M97:M116 M118:M137 M139:M159 M11:M16 M161 M44:M63">
      <formula1>"Yes, No"</formula1>
    </dataValidation>
    <dataValidation type="list" allowBlank="1" showInputMessage="1" showErrorMessage="1" sqref="B11:B16">
      <formula1>"Prizes, Bursaries"</formula1>
    </dataValidation>
    <dataValidation type="list" allowBlank="1" showInputMessage="1" showErrorMessage="1" sqref="K11:K16 K65:K94 K118:K137 K44:K63 K18:K42 K97:K116">
      <formula1>"Yes,No"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ref="P12:P42" si="0">N12+O12</f>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48.6" customHeight="1" x14ac:dyDescent="0.2">
      <c r="A17" s="16" t="s">
        <v>6</v>
      </c>
      <c r="B17" s="496" t="s">
        <v>173</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 t="shared" si="0"/>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si="0"/>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0"/>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0"/>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0"/>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0"/>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0"/>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0"/>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0"/>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0"/>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0"/>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0"/>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0"/>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0"/>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0"/>
        <v>0</v>
      </c>
      <c r="Q32" s="206"/>
    </row>
    <row r="33" spans="1:17" s="29" customFormat="1" x14ac:dyDescent="0.2">
      <c r="A33" s="2"/>
      <c r="B33" s="487"/>
      <c r="C33" s="488"/>
      <c r="D33" s="488"/>
      <c r="E33" s="488"/>
      <c r="F33" s="488"/>
      <c r="G33" s="489"/>
      <c r="H33" s="168"/>
      <c r="I33" s="168"/>
      <c r="J33" s="166"/>
      <c r="K33" s="170"/>
      <c r="L33" s="167"/>
      <c r="M33" s="26"/>
      <c r="N33" s="236">
        <f t="shared" si="1"/>
        <v>0</v>
      </c>
      <c r="O33" s="252"/>
      <c r="P33" s="206">
        <f t="shared" si="0"/>
        <v>0</v>
      </c>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0"/>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0"/>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0"/>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0"/>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0"/>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0"/>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0"/>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0"/>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0"/>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2">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2"/>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2"/>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2"/>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2"/>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2"/>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2"/>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2"/>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2"/>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2"/>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2"/>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2"/>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2"/>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2"/>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2"/>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2"/>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2"/>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2"/>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2"/>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ht="21.75" customHeigh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ht="21.75" customHeight="1" x14ac:dyDescent="0.2">
      <c r="A66" s="2"/>
      <c r="B66" s="487"/>
      <c r="C66" s="488"/>
      <c r="D66" s="488"/>
      <c r="E66" s="488"/>
      <c r="F66" s="488"/>
      <c r="G66" s="489"/>
      <c r="H66" s="171"/>
      <c r="I66" s="171"/>
      <c r="J66" s="166"/>
      <c r="K66" s="166"/>
      <c r="L66" s="167"/>
      <c r="M66" s="26"/>
      <c r="N66" s="236">
        <f t="shared" si="1"/>
        <v>0</v>
      </c>
      <c r="O66" s="252"/>
      <c r="P66" s="208">
        <f t="shared" ref="P66:P94" si="3">N66+O66</f>
        <v>0</v>
      </c>
      <c r="Q66" s="206"/>
    </row>
    <row r="67" spans="1:17" s="29" customFormat="1" ht="21.75" customHeight="1" x14ac:dyDescent="0.2">
      <c r="A67" s="2"/>
      <c r="B67" s="487"/>
      <c r="C67" s="488"/>
      <c r="D67" s="488"/>
      <c r="E67" s="488"/>
      <c r="F67" s="488"/>
      <c r="G67" s="489"/>
      <c r="H67" s="171"/>
      <c r="I67" s="171"/>
      <c r="J67" s="166"/>
      <c r="K67" s="166"/>
      <c r="L67" s="167"/>
      <c r="M67" s="26"/>
      <c r="N67" s="236">
        <f t="shared" si="1"/>
        <v>0</v>
      </c>
      <c r="O67" s="252"/>
      <c r="P67" s="208">
        <f t="shared" si="3"/>
        <v>0</v>
      </c>
      <c r="Q67" s="206"/>
    </row>
    <row r="68" spans="1:17" s="29" customFormat="1" ht="21.75" customHeight="1" x14ac:dyDescent="0.2">
      <c r="A68" s="2"/>
      <c r="B68" s="487"/>
      <c r="C68" s="488"/>
      <c r="D68" s="488"/>
      <c r="E68" s="488"/>
      <c r="F68" s="488"/>
      <c r="G68" s="489"/>
      <c r="H68" s="171"/>
      <c r="I68" s="171"/>
      <c r="J68" s="166"/>
      <c r="K68" s="166"/>
      <c r="L68" s="167"/>
      <c r="M68" s="26"/>
      <c r="N68" s="236">
        <f t="shared" si="1"/>
        <v>0</v>
      </c>
      <c r="O68" s="252"/>
      <c r="P68" s="208">
        <f t="shared" si="3"/>
        <v>0</v>
      </c>
      <c r="Q68" s="206"/>
    </row>
    <row r="69" spans="1:17" s="29" customFormat="1" ht="21.75" customHeight="1" x14ac:dyDescent="0.2">
      <c r="A69" s="2"/>
      <c r="B69" s="487"/>
      <c r="C69" s="488"/>
      <c r="D69" s="488"/>
      <c r="E69" s="488"/>
      <c r="F69" s="488"/>
      <c r="G69" s="489"/>
      <c r="H69" s="171"/>
      <c r="I69" s="171"/>
      <c r="J69" s="166"/>
      <c r="K69" s="166"/>
      <c r="L69" s="167"/>
      <c r="M69" s="26"/>
      <c r="N69" s="236">
        <f t="shared" si="1"/>
        <v>0</v>
      </c>
      <c r="O69" s="252"/>
      <c r="P69" s="208">
        <f t="shared" si="3"/>
        <v>0</v>
      </c>
      <c r="Q69" s="206"/>
    </row>
    <row r="70" spans="1:17" s="29" customFormat="1" ht="21.75" customHeight="1" x14ac:dyDescent="0.2">
      <c r="A70" s="2"/>
      <c r="B70" s="487"/>
      <c r="C70" s="488"/>
      <c r="D70" s="488"/>
      <c r="E70" s="488"/>
      <c r="F70" s="488"/>
      <c r="G70" s="489"/>
      <c r="H70" s="171"/>
      <c r="I70" s="171"/>
      <c r="J70" s="166"/>
      <c r="K70" s="166"/>
      <c r="L70" s="167"/>
      <c r="M70" s="26"/>
      <c r="N70" s="236">
        <f t="shared" si="1"/>
        <v>0</v>
      </c>
      <c r="O70" s="252"/>
      <c r="P70" s="208">
        <f t="shared" si="3"/>
        <v>0</v>
      </c>
      <c r="Q70" s="206"/>
    </row>
    <row r="71" spans="1:17" s="37" customFormat="1" ht="21.75" customHeight="1" x14ac:dyDescent="0.2">
      <c r="A71" s="2"/>
      <c r="B71" s="487"/>
      <c r="C71" s="488"/>
      <c r="D71" s="488"/>
      <c r="E71" s="488"/>
      <c r="F71" s="488"/>
      <c r="G71" s="489"/>
      <c r="H71" s="171"/>
      <c r="I71" s="171"/>
      <c r="J71" s="166"/>
      <c r="K71" s="166"/>
      <c r="L71" s="167"/>
      <c r="M71" s="26"/>
      <c r="N71" s="236">
        <f t="shared" si="1"/>
        <v>0</v>
      </c>
      <c r="O71" s="252"/>
      <c r="P71" s="208">
        <f t="shared" si="3"/>
        <v>0</v>
      </c>
      <c r="Q71" s="237"/>
    </row>
    <row r="72" spans="1:17" s="25" customFormat="1" ht="21.75" customHeight="1" x14ac:dyDescent="0.2">
      <c r="A72" s="2"/>
      <c r="B72" s="487"/>
      <c r="C72" s="488"/>
      <c r="D72" s="488"/>
      <c r="E72" s="488"/>
      <c r="F72" s="488"/>
      <c r="G72" s="489"/>
      <c r="H72" s="171"/>
      <c r="I72" s="171"/>
      <c r="J72" s="166"/>
      <c r="K72" s="166"/>
      <c r="L72" s="167"/>
      <c r="M72" s="26"/>
      <c r="N72" s="236">
        <f t="shared" si="1"/>
        <v>0</v>
      </c>
      <c r="O72" s="252"/>
      <c r="P72" s="208">
        <f t="shared" si="3"/>
        <v>0</v>
      </c>
      <c r="Q72" s="237"/>
    </row>
    <row r="73" spans="1:17" s="8" customFormat="1" ht="21.75" customHeight="1" x14ac:dyDescent="0.2">
      <c r="A73" s="2"/>
      <c r="B73" s="487"/>
      <c r="C73" s="488"/>
      <c r="D73" s="488"/>
      <c r="E73" s="488"/>
      <c r="F73" s="488"/>
      <c r="G73" s="489"/>
      <c r="H73" s="171"/>
      <c r="I73" s="171"/>
      <c r="J73" s="166"/>
      <c r="K73" s="166"/>
      <c r="L73" s="167"/>
      <c r="M73" s="26"/>
      <c r="N73" s="236">
        <f t="shared" si="1"/>
        <v>0</v>
      </c>
      <c r="O73" s="252"/>
      <c r="P73" s="208">
        <f t="shared" si="3"/>
        <v>0</v>
      </c>
      <c r="Q73" s="30"/>
    </row>
    <row r="74" spans="1:17" s="25" customFormat="1" ht="21.75" customHeight="1" x14ac:dyDescent="0.2">
      <c r="A74" s="2"/>
      <c r="B74" s="487"/>
      <c r="C74" s="488"/>
      <c r="D74" s="488"/>
      <c r="E74" s="488"/>
      <c r="F74" s="488"/>
      <c r="G74" s="489"/>
      <c r="H74" s="171"/>
      <c r="I74" s="171"/>
      <c r="J74" s="166"/>
      <c r="K74" s="166"/>
      <c r="L74" s="167"/>
      <c r="M74" s="26"/>
      <c r="N74" s="236">
        <f t="shared" si="1"/>
        <v>0</v>
      </c>
      <c r="O74" s="252"/>
      <c r="P74" s="208">
        <f t="shared" si="3"/>
        <v>0</v>
      </c>
      <c r="Q74" s="237"/>
    </row>
    <row r="75" spans="1:17" s="29" customFormat="1" ht="21.75" customHeight="1" x14ac:dyDescent="0.2">
      <c r="A75" s="2"/>
      <c r="B75" s="487"/>
      <c r="C75" s="488"/>
      <c r="D75" s="488"/>
      <c r="E75" s="488"/>
      <c r="F75" s="488"/>
      <c r="G75" s="489"/>
      <c r="H75" s="171"/>
      <c r="I75" s="171"/>
      <c r="J75" s="166"/>
      <c r="K75" s="166"/>
      <c r="L75" s="167"/>
      <c r="M75" s="26"/>
      <c r="N75" s="236">
        <f t="shared" si="1"/>
        <v>0</v>
      </c>
      <c r="O75" s="252"/>
      <c r="P75" s="208">
        <f t="shared" si="3"/>
        <v>0</v>
      </c>
      <c r="Q75" s="206"/>
    </row>
    <row r="76" spans="1:17" s="25" customFormat="1" ht="21.75" customHeight="1" x14ac:dyDescent="0.2">
      <c r="A76" s="2"/>
      <c r="B76" s="487"/>
      <c r="C76" s="488"/>
      <c r="D76" s="488"/>
      <c r="E76" s="488"/>
      <c r="F76" s="488"/>
      <c r="G76" s="489"/>
      <c r="H76" s="171"/>
      <c r="I76" s="171"/>
      <c r="J76" s="166"/>
      <c r="K76" s="166"/>
      <c r="L76" s="167"/>
      <c r="M76" s="26"/>
      <c r="N76" s="236">
        <f t="shared" si="1"/>
        <v>0</v>
      </c>
      <c r="O76" s="252"/>
      <c r="P76" s="208">
        <f t="shared" si="3"/>
        <v>0</v>
      </c>
      <c r="Q76" s="237"/>
    </row>
    <row r="77" spans="1:17" s="29" customFormat="1" ht="21.75" customHeight="1" x14ac:dyDescent="0.2">
      <c r="A77" s="2"/>
      <c r="B77" s="487"/>
      <c r="C77" s="488"/>
      <c r="D77" s="488"/>
      <c r="E77" s="488"/>
      <c r="F77" s="488"/>
      <c r="G77" s="489"/>
      <c r="H77" s="171"/>
      <c r="I77" s="171"/>
      <c r="J77" s="166"/>
      <c r="K77" s="166"/>
      <c r="L77" s="167"/>
      <c r="M77" s="26"/>
      <c r="N77" s="236">
        <f t="shared" si="1"/>
        <v>0</v>
      </c>
      <c r="O77" s="252"/>
      <c r="P77" s="208">
        <f t="shared" si="3"/>
        <v>0</v>
      </c>
      <c r="Q77" s="206"/>
    </row>
    <row r="78" spans="1:17" s="29" customFormat="1" ht="21.75" customHeight="1" x14ac:dyDescent="0.2">
      <c r="A78" s="2"/>
      <c r="B78" s="487"/>
      <c r="C78" s="488"/>
      <c r="D78" s="488"/>
      <c r="E78" s="488"/>
      <c r="F78" s="488"/>
      <c r="G78" s="489"/>
      <c r="H78" s="171"/>
      <c r="I78" s="171"/>
      <c r="J78" s="166"/>
      <c r="K78" s="166"/>
      <c r="L78" s="167"/>
      <c r="M78" s="26"/>
      <c r="N78" s="236">
        <f t="shared" ref="N78:N140" si="4">IF(M78="Yes",J78,0)</f>
        <v>0</v>
      </c>
      <c r="O78" s="252"/>
      <c r="P78" s="208">
        <f t="shared" si="3"/>
        <v>0</v>
      </c>
      <c r="Q78" s="206"/>
    </row>
    <row r="79" spans="1:17" s="29" customFormat="1" ht="21.75" customHeight="1" x14ac:dyDescent="0.2">
      <c r="A79" s="2"/>
      <c r="B79" s="487"/>
      <c r="C79" s="488"/>
      <c r="D79" s="488"/>
      <c r="E79" s="488"/>
      <c r="F79" s="488"/>
      <c r="G79" s="489"/>
      <c r="H79" s="171"/>
      <c r="I79" s="171"/>
      <c r="J79" s="166"/>
      <c r="K79" s="166"/>
      <c r="L79" s="167"/>
      <c r="M79" s="26"/>
      <c r="N79" s="236">
        <f t="shared" si="4"/>
        <v>0</v>
      </c>
      <c r="O79" s="252"/>
      <c r="P79" s="208">
        <f t="shared" si="3"/>
        <v>0</v>
      </c>
      <c r="Q79" s="206"/>
    </row>
    <row r="80" spans="1:17" s="29" customFormat="1" ht="21.75" customHeight="1" x14ac:dyDescent="0.2">
      <c r="A80" s="2"/>
      <c r="B80" s="487"/>
      <c r="C80" s="488"/>
      <c r="D80" s="488"/>
      <c r="E80" s="488"/>
      <c r="F80" s="488"/>
      <c r="G80" s="489"/>
      <c r="H80" s="171"/>
      <c r="I80" s="171"/>
      <c r="J80" s="166"/>
      <c r="K80" s="166"/>
      <c r="L80" s="167"/>
      <c r="M80" s="26"/>
      <c r="N80" s="236">
        <f t="shared" si="4"/>
        <v>0</v>
      </c>
      <c r="O80" s="252"/>
      <c r="P80" s="208">
        <f t="shared" si="3"/>
        <v>0</v>
      </c>
      <c r="Q80" s="206"/>
    </row>
    <row r="81" spans="1:17" s="29" customFormat="1" ht="21.75" customHeight="1" x14ac:dyDescent="0.2">
      <c r="A81" s="2"/>
      <c r="B81" s="487"/>
      <c r="C81" s="488"/>
      <c r="D81" s="488"/>
      <c r="E81" s="488"/>
      <c r="F81" s="488"/>
      <c r="G81" s="489"/>
      <c r="H81" s="171"/>
      <c r="I81" s="171"/>
      <c r="J81" s="166"/>
      <c r="K81" s="166"/>
      <c r="L81" s="167"/>
      <c r="M81" s="26"/>
      <c r="N81" s="236">
        <f t="shared" si="4"/>
        <v>0</v>
      </c>
      <c r="O81" s="252"/>
      <c r="P81" s="208">
        <f t="shared" si="3"/>
        <v>0</v>
      </c>
      <c r="Q81" s="206"/>
    </row>
    <row r="82" spans="1:17" s="25" customFormat="1" ht="21.75" customHeight="1" x14ac:dyDescent="0.2">
      <c r="A82" s="2"/>
      <c r="B82" s="487"/>
      <c r="C82" s="488"/>
      <c r="D82" s="488"/>
      <c r="E82" s="488"/>
      <c r="F82" s="488"/>
      <c r="G82" s="489"/>
      <c r="H82" s="171"/>
      <c r="I82" s="171"/>
      <c r="J82" s="166"/>
      <c r="K82" s="166"/>
      <c r="L82" s="167"/>
      <c r="M82" s="26"/>
      <c r="N82" s="236">
        <f t="shared" si="4"/>
        <v>0</v>
      </c>
      <c r="O82" s="252"/>
      <c r="P82" s="208">
        <f t="shared" si="3"/>
        <v>0</v>
      </c>
      <c r="Q82" s="237"/>
    </row>
    <row r="83" spans="1:17" s="29" customFormat="1" ht="21.75" customHeight="1" x14ac:dyDescent="0.2">
      <c r="A83" s="2"/>
      <c r="B83" s="487"/>
      <c r="C83" s="488"/>
      <c r="D83" s="488"/>
      <c r="E83" s="488"/>
      <c r="F83" s="488"/>
      <c r="G83" s="489"/>
      <c r="H83" s="171"/>
      <c r="I83" s="171"/>
      <c r="J83" s="166"/>
      <c r="K83" s="166"/>
      <c r="L83" s="167"/>
      <c r="M83" s="26"/>
      <c r="N83" s="236">
        <f t="shared" si="4"/>
        <v>0</v>
      </c>
      <c r="O83" s="252"/>
      <c r="P83" s="208">
        <f t="shared" si="3"/>
        <v>0</v>
      </c>
      <c r="Q83" s="206"/>
    </row>
    <row r="84" spans="1:17" s="29" customFormat="1" ht="21.75" customHeight="1" x14ac:dyDescent="0.2">
      <c r="A84" s="2"/>
      <c r="B84" s="487"/>
      <c r="C84" s="488"/>
      <c r="D84" s="488"/>
      <c r="E84" s="488"/>
      <c r="F84" s="488"/>
      <c r="G84" s="489"/>
      <c r="H84" s="171"/>
      <c r="I84" s="171"/>
      <c r="J84" s="166"/>
      <c r="K84" s="166"/>
      <c r="L84" s="167"/>
      <c r="M84" s="26"/>
      <c r="N84" s="236">
        <f t="shared" si="4"/>
        <v>0</v>
      </c>
      <c r="O84" s="252"/>
      <c r="P84" s="208">
        <f t="shared" si="3"/>
        <v>0</v>
      </c>
      <c r="Q84" s="206"/>
    </row>
    <row r="85" spans="1:17" s="29" customFormat="1" ht="21.75" customHeight="1" x14ac:dyDescent="0.2">
      <c r="A85" s="2"/>
      <c r="B85" s="487"/>
      <c r="C85" s="488"/>
      <c r="D85" s="488"/>
      <c r="E85" s="488"/>
      <c r="F85" s="488"/>
      <c r="G85" s="489"/>
      <c r="H85" s="171"/>
      <c r="I85" s="171"/>
      <c r="J85" s="166"/>
      <c r="K85" s="166"/>
      <c r="L85" s="167"/>
      <c r="M85" s="26"/>
      <c r="N85" s="236">
        <f t="shared" si="4"/>
        <v>0</v>
      </c>
      <c r="O85" s="252"/>
      <c r="P85" s="208">
        <f t="shared" si="3"/>
        <v>0</v>
      </c>
      <c r="Q85" s="206"/>
    </row>
    <row r="86" spans="1:17" s="29" customFormat="1" ht="21.75" customHeight="1" x14ac:dyDescent="0.2">
      <c r="A86" s="2"/>
      <c r="B86" s="487"/>
      <c r="C86" s="488"/>
      <c r="D86" s="488"/>
      <c r="E86" s="488"/>
      <c r="F86" s="488"/>
      <c r="G86" s="489"/>
      <c r="H86" s="171"/>
      <c r="I86" s="171"/>
      <c r="J86" s="166"/>
      <c r="K86" s="166"/>
      <c r="L86" s="167"/>
      <c r="M86" s="26"/>
      <c r="N86" s="236">
        <f t="shared" si="4"/>
        <v>0</v>
      </c>
      <c r="O86" s="252"/>
      <c r="P86" s="208">
        <f t="shared" si="3"/>
        <v>0</v>
      </c>
      <c r="Q86" s="206"/>
    </row>
    <row r="87" spans="1:17" s="25" customFormat="1" ht="21.75" customHeight="1" x14ac:dyDescent="0.2">
      <c r="A87" s="2"/>
      <c r="B87" s="487"/>
      <c r="C87" s="488"/>
      <c r="D87" s="488"/>
      <c r="E87" s="488"/>
      <c r="F87" s="488"/>
      <c r="G87" s="489"/>
      <c r="H87" s="171"/>
      <c r="I87" s="171"/>
      <c r="J87" s="166"/>
      <c r="K87" s="166"/>
      <c r="L87" s="167"/>
      <c r="M87" s="26"/>
      <c r="N87" s="236">
        <f t="shared" si="4"/>
        <v>0</v>
      </c>
      <c r="O87" s="252"/>
      <c r="P87" s="208">
        <f t="shared" si="3"/>
        <v>0</v>
      </c>
      <c r="Q87" s="237"/>
    </row>
    <row r="88" spans="1:17" s="29" customFormat="1" ht="21.75" customHeight="1" x14ac:dyDescent="0.2">
      <c r="A88" s="2"/>
      <c r="B88" s="487"/>
      <c r="C88" s="488"/>
      <c r="D88" s="488"/>
      <c r="E88" s="488"/>
      <c r="F88" s="488"/>
      <c r="G88" s="489"/>
      <c r="H88" s="171"/>
      <c r="I88" s="171"/>
      <c r="J88" s="166"/>
      <c r="K88" s="166"/>
      <c r="L88" s="167"/>
      <c r="M88" s="26"/>
      <c r="N88" s="236">
        <f t="shared" si="4"/>
        <v>0</v>
      </c>
      <c r="O88" s="252"/>
      <c r="P88" s="208">
        <f t="shared" si="3"/>
        <v>0</v>
      </c>
      <c r="Q88" s="206"/>
    </row>
    <row r="89" spans="1:17" s="29" customFormat="1" ht="21.75" customHeight="1" x14ac:dyDescent="0.2">
      <c r="A89" s="2"/>
      <c r="B89" s="487"/>
      <c r="C89" s="488"/>
      <c r="D89" s="488"/>
      <c r="E89" s="488"/>
      <c r="F89" s="488"/>
      <c r="G89" s="489"/>
      <c r="H89" s="171"/>
      <c r="I89" s="171"/>
      <c r="J89" s="166"/>
      <c r="K89" s="166"/>
      <c r="L89" s="167"/>
      <c r="M89" s="26"/>
      <c r="N89" s="236">
        <f t="shared" si="4"/>
        <v>0</v>
      </c>
      <c r="O89" s="252"/>
      <c r="P89" s="208">
        <f t="shared" si="3"/>
        <v>0</v>
      </c>
      <c r="Q89" s="206"/>
    </row>
    <row r="90" spans="1:17" s="29" customFormat="1" ht="21.75" customHeight="1" x14ac:dyDescent="0.2">
      <c r="A90" s="2"/>
      <c r="B90" s="487"/>
      <c r="C90" s="488"/>
      <c r="D90" s="488"/>
      <c r="E90" s="488"/>
      <c r="F90" s="488"/>
      <c r="G90" s="489"/>
      <c r="H90" s="171"/>
      <c r="I90" s="171"/>
      <c r="J90" s="166"/>
      <c r="K90" s="166"/>
      <c r="L90" s="167"/>
      <c r="M90" s="26"/>
      <c r="N90" s="236">
        <f t="shared" si="4"/>
        <v>0</v>
      </c>
      <c r="O90" s="252"/>
      <c r="P90" s="208">
        <f t="shared" si="3"/>
        <v>0</v>
      </c>
      <c r="Q90" s="206"/>
    </row>
    <row r="91" spans="1:17" s="25" customFormat="1" ht="21.75" customHeight="1" x14ac:dyDescent="0.2">
      <c r="A91" s="2"/>
      <c r="B91" s="487"/>
      <c r="C91" s="488"/>
      <c r="D91" s="488"/>
      <c r="E91" s="488"/>
      <c r="F91" s="488"/>
      <c r="G91" s="489"/>
      <c r="H91" s="171"/>
      <c r="I91" s="171"/>
      <c r="J91" s="166"/>
      <c r="K91" s="166"/>
      <c r="L91" s="167"/>
      <c r="M91" s="26"/>
      <c r="N91" s="236">
        <f t="shared" si="4"/>
        <v>0</v>
      </c>
      <c r="O91" s="252"/>
      <c r="P91" s="208">
        <f t="shared" si="3"/>
        <v>0</v>
      </c>
      <c r="Q91" s="237"/>
    </row>
    <row r="92" spans="1:17" s="25" customFormat="1" ht="21.75" customHeight="1" x14ac:dyDescent="0.2">
      <c r="A92" s="2"/>
      <c r="B92" s="487"/>
      <c r="C92" s="488"/>
      <c r="D92" s="488"/>
      <c r="E92" s="488"/>
      <c r="F92" s="488"/>
      <c r="G92" s="489"/>
      <c r="H92" s="171"/>
      <c r="I92" s="171"/>
      <c r="J92" s="166"/>
      <c r="K92" s="166"/>
      <c r="L92" s="167"/>
      <c r="M92" s="26"/>
      <c r="N92" s="236">
        <f t="shared" si="4"/>
        <v>0</v>
      </c>
      <c r="O92" s="252"/>
      <c r="P92" s="208">
        <f t="shared" si="3"/>
        <v>0</v>
      </c>
      <c r="Q92" s="237"/>
    </row>
    <row r="93" spans="1:17" s="27" customFormat="1" ht="21.75" customHeight="1" x14ac:dyDescent="0.2">
      <c r="A93" s="2"/>
      <c r="B93" s="487"/>
      <c r="C93" s="488"/>
      <c r="D93" s="488"/>
      <c r="E93" s="488"/>
      <c r="F93" s="488"/>
      <c r="G93" s="489"/>
      <c r="H93" s="171"/>
      <c r="I93" s="171"/>
      <c r="J93" s="166"/>
      <c r="K93" s="166"/>
      <c r="L93" s="167"/>
      <c r="M93" s="26"/>
      <c r="N93" s="236">
        <f t="shared" si="4"/>
        <v>0</v>
      </c>
      <c r="O93" s="252"/>
      <c r="P93" s="208">
        <f t="shared" si="3"/>
        <v>0</v>
      </c>
      <c r="Q93" s="206"/>
    </row>
    <row r="94" spans="1:17" s="27" customFormat="1" ht="21.75" customHeight="1" x14ac:dyDescent="0.2">
      <c r="A94" s="2"/>
      <c r="B94" s="487"/>
      <c r="C94" s="488"/>
      <c r="D94" s="488"/>
      <c r="E94" s="488"/>
      <c r="F94" s="488"/>
      <c r="G94" s="489"/>
      <c r="H94" s="171"/>
      <c r="I94" s="171"/>
      <c r="J94" s="166"/>
      <c r="K94" s="166"/>
      <c r="L94" s="167"/>
      <c r="M94" s="26"/>
      <c r="N94" s="238">
        <f t="shared" si="4"/>
        <v>0</v>
      </c>
      <c r="O94" s="252"/>
      <c r="P94" s="208">
        <f t="shared" si="3"/>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4"/>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4"/>
        <v>0</v>
      </c>
      <c r="O98" s="252"/>
      <c r="P98" s="206">
        <f t="shared" ref="P98:P159" si="5">N98+O98</f>
        <v>0</v>
      </c>
      <c r="Q98" s="206"/>
    </row>
    <row r="99" spans="1:17" s="27" customFormat="1" x14ac:dyDescent="0.2">
      <c r="A99" s="2"/>
      <c r="B99" s="487"/>
      <c r="C99" s="488"/>
      <c r="D99" s="488"/>
      <c r="E99" s="488"/>
      <c r="F99" s="488"/>
      <c r="G99" s="489"/>
      <c r="H99" s="171"/>
      <c r="I99" s="171"/>
      <c r="J99" s="166"/>
      <c r="K99" s="170"/>
      <c r="L99" s="167"/>
      <c r="M99" s="26"/>
      <c r="N99" s="236">
        <f t="shared" si="4"/>
        <v>0</v>
      </c>
      <c r="O99" s="252"/>
      <c r="P99" s="206">
        <f t="shared" si="5"/>
        <v>0</v>
      </c>
      <c r="Q99" s="206"/>
    </row>
    <row r="100" spans="1:17" s="27" customFormat="1" x14ac:dyDescent="0.2">
      <c r="A100" s="2"/>
      <c r="B100" s="487"/>
      <c r="C100" s="488"/>
      <c r="D100" s="488"/>
      <c r="E100" s="488"/>
      <c r="F100" s="488"/>
      <c r="G100" s="489"/>
      <c r="H100" s="171"/>
      <c r="I100" s="171"/>
      <c r="J100" s="166"/>
      <c r="K100" s="170"/>
      <c r="L100" s="167"/>
      <c r="M100" s="26"/>
      <c r="N100" s="236">
        <f t="shared" si="4"/>
        <v>0</v>
      </c>
      <c r="O100" s="252"/>
      <c r="P100" s="206">
        <f t="shared" si="5"/>
        <v>0</v>
      </c>
      <c r="Q100" s="206"/>
    </row>
    <row r="101" spans="1:17" s="25" customFormat="1" ht="15.75" x14ac:dyDescent="0.2">
      <c r="A101" s="2"/>
      <c r="B101" s="487"/>
      <c r="C101" s="488"/>
      <c r="D101" s="488"/>
      <c r="E101" s="488"/>
      <c r="F101" s="488"/>
      <c r="G101" s="489"/>
      <c r="H101" s="171"/>
      <c r="I101" s="171"/>
      <c r="J101" s="166"/>
      <c r="K101" s="170"/>
      <c r="L101" s="167"/>
      <c r="M101" s="26"/>
      <c r="N101" s="236">
        <f t="shared" si="4"/>
        <v>0</v>
      </c>
      <c r="O101" s="252"/>
      <c r="P101" s="206">
        <f t="shared" si="5"/>
        <v>0</v>
      </c>
      <c r="Q101" s="237"/>
    </row>
    <row r="102" spans="1:17" s="27" customFormat="1" x14ac:dyDescent="0.2">
      <c r="A102" s="2"/>
      <c r="B102" s="487"/>
      <c r="C102" s="488"/>
      <c r="D102" s="488"/>
      <c r="E102" s="488"/>
      <c r="F102" s="488"/>
      <c r="G102" s="489"/>
      <c r="H102" s="171"/>
      <c r="I102" s="171"/>
      <c r="J102" s="166"/>
      <c r="K102" s="170"/>
      <c r="L102" s="167"/>
      <c r="M102" s="26"/>
      <c r="N102" s="236">
        <f t="shared" si="4"/>
        <v>0</v>
      </c>
      <c r="O102" s="252"/>
      <c r="P102" s="206">
        <f t="shared" si="5"/>
        <v>0</v>
      </c>
      <c r="Q102" s="206"/>
    </row>
    <row r="103" spans="1:17" s="27" customFormat="1" x14ac:dyDescent="0.2">
      <c r="A103" s="2"/>
      <c r="B103" s="487"/>
      <c r="C103" s="488"/>
      <c r="D103" s="488"/>
      <c r="E103" s="488"/>
      <c r="F103" s="488"/>
      <c r="G103" s="489"/>
      <c r="H103" s="171"/>
      <c r="I103" s="171"/>
      <c r="J103" s="166"/>
      <c r="K103" s="170"/>
      <c r="L103" s="167"/>
      <c r="M103" s="26"/>
      <c r="N103" s="236">
        <f t="shared" si="4"/>
        <v>0</v>
      </c>
      <c r="O103" s="252"/>
      <c r="P103" s="206">
        <f t="shared" si="5"/>
        <v>0</v>
      </c>
      <c r="Q103" s="206"/>
    </row>
    <row r="104" spans="1:17" s="27" customFormat="1" x14ac:dyDescent="0.2">
      <c r="A104" s="2"/>
      <c r="B104" s="487"/>
      <c r="C104" s="488"/>
      <c r="D104" s="488"/>
      <c r="E104" s="488"/>
      <c r="F104" s="488"/>
      <c r="G104" s="489"/>
      <c r="H104" s="171"/>
      <c r="I104" s="171"/>
      <c r="J104" s="166"/>
      <c r="K104" s="170"/>
      <c r="L104" s="167"/>
      <c r="M104" s="26"/>
      <c r="N104" s="236">
        <f t="shared" si="4"/>
        <v>0</v>
      </c>
      <c r="O104" s="252"/>
      <c r="P104" s="206">
        <f t="shared" si="5"/>
        <v>0</v>
      </c>
      <c r="Q104" s="206"/>
    </row>
    <row r="105" spans="1:17" s="25" customFormat="1" ht="15.75" x14ac:dyDescent="0.2">
      <c r="A105" s="2"/>
      <c r="B105" s="487"/>
      <c r="C105" s="488"/>
      <c r="D105" s="488"/>
      <c r="E105" s="488"/>
      <c r="F105" s="488"/>
      <c r="G105" s="489"/>
      <c r="H105" s="171"/>
      <c r="I105" s="171"/>
      <c r="J105" s="166"/>
      <c r="K105" s="170"/>
      <c r="L105" s="167"/>
      <c r="M105" s="26"/>
      <c r="N105" s="236">
        <f t="shared" si="4"/>
        <v>0</v>
      </c>
      <c r="O105" s="252"/>
      <c r="P105" s="206">
        <f t="shared" si="5"/>
        <v>0</v>
      </c>
      <c r="Q105" s="237"/>
    </row>
    <row r="106" spans="1:17" s="29" customFormat="1" x14ac:dyDescent="0.2">
      <c r="A106" s="2"/>
      <c r="B106" s="487"/>
      <c r="C106" s="488"/>
      <c r="D106" s="488"/>
      <c r="E106" s="488"/>
      <c r="F106" s="488"/>
      <c r="G106" s="489"/>
      <c r="H106" s="171"/>
      <c r="I106" s="171"/>
      <c r="J106" s="166"/>
      <c r="K106" s="170"/>
      <c r="L106" s="167"/>
      <c r="M106" s="26"/>
      <c r="N106" s="236">
        <f t="shared" si="4"/>
        <v>0</v>
      </c>
      <c r="O106" s="252"/>
      <c r="P106" s="206">
        <f t="shared" si="5"/>
        <v>0</v>
      </c>
      <c r="Q106" s="206"/>
    </row>
    <row r="107" spans="1:17" s="29" customFormat="1" x14ac:dyDescent="0.2">
      <c r="A107" s="2"/>
      <c r="B107" s="487"/>
      <c r="C107" s="488"/>
      <c r="D107" s="488"/>
      <c r="E107" s="488"/>
      <c r="F107" s="488"/>
      <c r="G107" s="489"/>
      <c r="H107" s="171"/>
      <c r="I107" s="171"/>
      <c r="J107" s="166"/>
      <c r="K107" s="170"/>
      <c r="L107" s="167"/>
      <c r="M107" s="26"/>
      <c r="N107" s="236">
        <f t="shared" si="4"/>
        <v>0</v>
      </c>
      <c r="O107" s="252"/>
      <c r="P107" s="206">
        <f t="shared" si="5"/>
        <v>0</v>
      </c>
      <c r="Q107" s="206"/>
    </row>
    <row r="108" spans="1:17" s="27" customFormat="1" x14ac:dyDescent="0.2">
      <c r="A108" s="2"/>
      <c r="B108" s="487"/>
      <c r="C108" s="488"/>
      <c r="D108" s="488"/>
      <c r="E108" s="488"/>
      <c r="F108" s="488"/>
      <c r="G108" s="489"/>
      <c r="H108" s="171"/>
      <c r="I108" s="171"/>
      <c r="J108" s="166"/>
      <c r="K108" s="170"/>
      <c r="L108" s="167"/>
      <c r="M108" s="26"/>
      <c r="N108" s="236">
        <f t="shared" si="4"/>
        <v>0</v>
      </c>
      <c r="O108" s="252"/>
      <c r="P108" s="206">
        <f t="shared" si="5"/>
        <v>0</v>
      </c>
      <c r="Q108" s="206"/>
    </row>
    <row r="109" spans="1:17" s="27" customFormat="1" x14ac:dyDescent="0.2">
      <c r="A109" s="2"/>
      <c r="B109" s="487"/>
      <c r="C109" s="488"/>
      <c r="D109" s="488"/>
      <c r="E109" s="488"/>
      <c r="F109" s="488"/>
      <c r="G109" s="489"/>
      <c r="H109" s="171"/>
      <c r="I109" s="171"/>
      <c r="J109" s="166"/>
      <c r="K109" s="170"/>
      <c r="L109" s="167"/>
      <c r="M109" s="26"/>
      <c r="N109" s="236">
        <f t="shared" si="4"/>
        <v>0</v>
      </c>
      <c r="O109" s="252"/>
      <c r="P109" s="206">
        <f t="shared" si="5"/>
        <v>0</v>
      </c>
      <c r="Q109" s="206"/>
    </row>
    <row r="110" spans="1:17" s="27" customFormat="1" x14ac:dyDescent="0.2">
      <c r="A110" s="2"/>
      <c r="B110" s="487"/>
      <c r="C110" s="488"/>
      <c r="D110" s="488"/>
      <c r="E110" s="488"/>
      <c r="F110" s="488"/>
      <c r="G110" s="489"/>
      <c r="H110" s="171"/>
      <c r="I110" s="171"/>
      <c r="J110" s="166"/>
      <c r="K110" s="170"/>
      <c r="L110" s="167"/>
      <c r="M110" s="26"/>
      <c r="N110" s="236">
        <f t="shared" si="4"/>
        <v>0</v>
      </c>
      <c r="O110" s="252"/>
      <c r="P110" s="206">
        <f t="shared" si="5"/>
        <v>0</v>
      </c>
      <c r="Q110" s="206"/>
    </row>
    <row r="111" spans="1:17" s="25" customFormat="1" ht="15.75" x14ac:dyDescent="0.2">
      <c r="A111" s="2"/>
      <c r="B111" s="487"/>
      <c r="C111" s="488"/>
      <c r="D111" s="488"/>
      <c r="E111" s="488"/>
      <c r="F111" s="488"/>
      <c r="G111" s="489"/>
      <c r="H111" s="171"/>
      <c r="I111" s="171"/>
      <c r="J111" s="166"/>
      <c r="K111" s="170"/>
      <c r="L111" s="167"/>
      <c r="M111" s="26"/>
      <c r="N111" s="236">
        <f t="shared" si="4"/>
        <v>0</v>
      </c>
      <c r="O111" s="252"/>
      <c r="P111" s="206">
        <f t="shared" si="5"/>
        <v>0</v>
      </c>
      <c r="Q111" s="237"/>
    </row>
    <row r="112" spans="1:17" s="29" customFormat="1" x14ac:dyDescent="0.2">
      <c r="A112" s="2"/>
      <c r="B112" s="487"/>
      <c r="C112" s="488"/>
      <c r="D112" s="488"/>
      <c r="E112" s="488"/>
      <c r="F112" s="488"/>
      <c r="G112" s="489"/>
      <c r="H112" s="171"/>
      <c r="I112" s="171"/>
      <c r="J112" s="166"/>
      <c r="K112" s="170"/>
      <c r="L112" s="167"/>
      <c r="M112" s="26"/>
      <c r="N112" s="236">
        <f t="shared" si="4"/>
        <v>0</v>
      </c>
      <c r="O112" s="252"/>
      <c r="P112" s="206">
        <f t="shared" si="5"/>
        <v>0</v>
      </c>
      <c r="Q112" s="206"/>
    </row>
    <row r="113" spans="1:17" s="29" customFormat="1" x14ac:dyDescent="0.2">
      <c r="A113" s="2"/>
      <c r="B113" s="487"/>
      <c r="C113" s="488"/>
      <c r="D113" s="488"/>
      <c r="E113" s="488"/>
      <c r="F113" s="488"/>
      <c r="G113" s="489"/>
      <c r="H113" s="171"/>
      <c r="I113" s="171"/>
      <c r="J113" s="166"/>
      <c r="K113" s="170"/>
      <c r="L113" s="167"/>
      <c r="M113" s="26"/>
      <c r="N113" s="236">
        <f t="shared" si="4"/>
        <v>0</v>
      </c>
      <c r="O113" s="252"/>
      <c r="P113" s="206">
        <f t="shared" si="5"/>
        <v>0</v>
      </c>
      <c r="Q113" s="206"/>
    </row>
    <row r="114" spans="1:17" s="25" customFormat="1" ht="15.75" x14ac:dyDescent="0.2">
      <c r="A114" s="2"/>
      <c r="B114" s="487"/>
      <c r="C114" s="488"/>
      <c r="D114" s="488"/>
      <c r="E114" s="488"/>
      <c r="F114" s="488"/>
      <c r="G114" s="489"/>
      <c r="H114" s="171"/>
      <c r="I114" s="171"/>
      <c r="J114" s="166"/>
      <c r="K114" s="170"/>
      <c r="L114" s="167"/>
      <c r="M114" s="26"/>
      <c r="N114" s="236">
        <f t="shared" si="4"/>
        <v>0</v>
      </c>
      <c r="O114" s="252"/>
      <c r="P114" s="206">
        <f t="shared" si="5"/>
        <v>0</v>
      </c>
      <c r="Q114" s="237"/>
    </row>
    <row r="115" spans="1:17" s="25" customFormat="1" ht="15.75" x14ac:dyDescent="0.2">
      <c r="A115" s="2"/>
      <c r="B115" s="487"/>
      <c r="C115" s="488"/>
      <c r="D115" s="488"/>
      <c r="E115" s="488"/>
      <c r="F115" s="488"/>
      <c r="G115" s="489"/>
      <c r="H115" s="171"/>
      <c r="I115" s="171"/>
      <c r="J115" s="166"/>
      <c r="K115" s="170"/>
      <c r="L115" s="167"/>
      <c r="M115" s="26"/>
      <c r="N115" s="236">
        <f t="shared" si="4"/>
        <v>0</v>
      </c>
      <c r="O115" s="252"/>
      <c r="P115" s="206">
        <f t="shared" si="5"/>
        <v>0</v>
      </c>
      <c r="Q115" s="237"/>
    </row>
    <row r="116" spans="1:17" s="29" customFormat="1" x14ac:dyDescent="0.2">
      <c r="A116" s="2"/>
      <c r="B116" s="487"/>
      <c r="C116" s="488"/>
      <c r="D116" s="488"/>
      <c r="E116" s="488"/>
      <c r="F116" s="488"/>
      <c r="G116" s="489"/>
      <c r="H116" s="171"/>
      <c r="I116" s="171"/>
      <c r="J116" s="166"/>
      <c r="K116" s="170"/>
      <c r="L116" s="167"/>
      <c r="M116" s="26"/>
      <c r="N116" s="236">
        <f t="shared" si="4"/>
        <v>0</v>
      </c>
      <c r="O116" s="252"/>
      <c r="P116" s="206">
        <f t="shared" si="5"/>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4"/>
        <v>0</v>
      </c>
      <c r="O118" s="252"/>
      <c r="P118" s="237">
        <f t="shared" si="5"/>
        <v>0</v>
      </c>
      <c r="Q118" s="237"/>
    </row>
    <row r="119" spans="1:17" s="29" customFormat="1" ht="15.75" x14ac:dyDescent="0.2">
      <c r="A119" s="2"/>
      <c r="B119" s="487"/>
      <c r="C119" s="488"/>
      <c r="D119" s="488"/>
      <c r="E119" s="488"/>
      <c r="F119" s="488"/>
      <c r="G119" s="489"/>
      <c r="H119" s="168"/>
      <c r="I119" s="168"/>
      <c r="J119" s="166"/>
      <c r="K119" s="166"/>
      <c r="L119" s="167"/>
      <c r="M119" s="26"/>
      <c r="N119" s="236">
        <f t="shared" si="4"/>
        <v>0</v>
      </c>
      <c r="O119" s="252"/>
      <c r="P119" s="237">
        <f t="shared" si="5"/>
        <v>0</v>
      </c>
      <c r="Q119" s="206"/>
    </row>
    <row r="120" spans="1:17" s="29" customFormat="1" ht="15.75" x14ac:dyDescent="0.2">
      <c r="A120" s="2"/>
      <c r="B120" s="487"/>
      <c r="C120" s="488"/>
      <c r="D120" s="488"/>
      <c r="E120" s="488"/>
      <c r="F120" s="488"/>
      <c r="G120" s="489"/>
      <c r="H120" s="168"/>
      <c r="I120" s="168"/>
      <c r="J120" s="166"/>
      <c r="K120" s="166"/>
      <c r="L120" s="167"/>
      <c r="M120" s="26"/>
      <c r="N120" s="236">
        <f t="shared" si="4"/>
        <v>0</v>
      </c>
      <c r="O120" s="252"/>
      <c r="P120" s="237">
        <f t="shared" si="5"/>
        <v>0</v>
      </c>
      <c r="Q120" s="206"/>
    </row>
    <row r="121" spans="1:17" s="29" customFormat="1" ht="15.75" x14ac:dyDescent="0.2">
      <c r="A121" s="2"/>
      <c r="B121" s="487"/>
      <c r="C121" s="488"/>
      <c r="D121" s="488"/>
      <c r="E121" s="488"/>
      <c r="F121" s="488"/>
      <c r="G121" s="489"/>
      <c r="H121" s="168"/>
      <c r="I121" s="168"/>
      <c r="J121" s="166"/>
      <c r="K121" s="166"/>
      <c r="L121" s="167"/>
      <c r="M121" s="26"/>
      <c r="N121" s="236">
        <f t="shared" si="4"/>
        <v>0</v>
      </c>
      <c r="O121" s="252"/>
      <c r="P121" s="237">
        <f t="shared" si="5"/>
        <v>0</v>
      </c>
      <c r="Q121" s="206"/>
    </row>
    <row r="122" spans="1:17" s="25" customFormat="1" ht="15.75" x14ac:dyDescent="0.2">
      <c r="A122" s="2"/>
      <c r="B122" s="487"/>
      <c r="C122" s="488"/>
      <c r="D122" s="488"/>
      <c r="E122" s="488"/>
      <c r="F122" s="488"/>
      <c r="G122" s="489"/>
      <c r="H122" s="168"/>
      <c r="I122" s="168"/>
      <c r="J122" s="166"/>
      <c r="K122" s="166"/>
      <c r="L122" s="167"/>
      <c r="M122" s="26"/>
      <c r="N122" s="236">
        <f t="shared" si="4"/>
        <v>0</v>
      </c>
      <c r="O122" s="252"/>
      <c r="P122" s="237">
        <f t="shared" si="5"/>
        <v>0</v>
      </c>
      <c r="Q122" s="237"/>
    </row>
    <row r="123" spans="1:17" s="29" customFormat="1" ht="15.75" x14ac:dyDescent="0.2">
      <c r="A123" s="2"/>
      <c r="B123" s="487"/>
      <c r="C123" s="488"/>
      <c r="D123" s="488"/>
      <c r="E123" s="488"/>
      <c r="F123" s="488"/>
      <c r="G123" s="489"/>
      <c r="H123" s="168"/>
      <c r="I123" s="168"/>
      <c r="J123" s="166"/>
      <c r="K123" s="166"/>
      <c r="L123" s="167"/>
      <c r="M123" s="26"/>
      <c r="N123" s="236">
        <f t="shared" si="4"/>
        <v>0</v>
      </c>
      <c r="O123" s="252"/>
      <c r="P123" s="237">
        <f t="shared" si="5"/>
        <v>0</v>
      </c>
      <c r="Q123" s="206"/>
    </row>
    <row r="124" spans="1:17" s="29" customFormat="1" ht="15.75" x14ac:dyDescent="0.2">
      <c r="A124" s="2"/>
      <c r="B124" s="487"/>
      <c r="C124" s="488"/>
      <c r="D124" s="488"/>
      <c r="E124" s="488"/>
      <c r="F124" s="488"/>
      <c r="G124" s="489"/>
      <c r="H124" s="168"/>
      <c r="I124" s="168"/>
      <c r="J124" s="166"/>
      <c r="K124" s="166"/>
      <c r="L124" s="167"/>
      <c r="M124" s="26"/>
      <c r="N124" s="236">
        <f t="shared" si="4"/>
        <v>0</v>
      </c>
      <c r="O124" s="252"/>
      <c r="P124" s="237">
        <f t="shared" si="5"/>
        <v>0</v>
      </c>
      <c r="Q124" s="206"/>
    </row>
    <row r="125" spans="1:17" s="29" customFormat="1" ht="15.75" x14ac:dyDescent="0.2">
      <c r="A125" s="2"/>
      <c r="B125" s="487"/>
      <c r="C125" s="488"/>
      <c r="D125" s="488"/>
      <c r="E125" s="488"/>
      <c r="F125" s="488"/>
      <c r="G125" s="489"/>
      <c r="H125" s="168"/>
      <c r="I125" s="168"/>
      <c r="J125" s="166"/>
      <c r="K125" s="166"/>
      <c r="L125" s="167"/>
      <c r="M125" s="26"/>
      <c r="N125" s="236">
        <f t="shared" si="4"/>
        <v>0</v>
      </c>
      <c r="O125" s="252"/>
      <c r="P125" s="237">
        <f t="shared" si="5"/>
        <v>0</v>
      </c>
      <c r="Q125" s="206"/>
    </row>
    <row r="126" spans="1:17" s="25" customFormat="1" ht="15.75" x14ac:dyDescent="0.2">
      <c r="A126" s="2"/>
      <c r="B126" s="487"/>
      <c r="C126" s="488"/>
      <c r="D126" s="488"/>
      <c r="E126" s="488"/>
      <c r="F126" s="488"/>
      <c r="G126" s="489"/>
      <c r="H126" s="168"/>
      <c r="I126" s="168"/>
      <c r="J126" s="166"/>
      <c r="K126" s="166"/>
      <c r="L126" s="167"/>
      <c r="M126" s="26"/>
      <c r="N126" s="236">
        <f t="shared" si="4"/>
        <v>0</v>
      </c>
      <c r="O126" s="252"/>
      <c r="P126" s="237">
        <f t="shared" si="5"/>
        <v>0</v>
      </c>
      <c r="Q126" s="237"/>
    </row>
    <row r="127" spans="1:17" s="25" customFormat="1" ht="15.75" x14ac:dyDescent="0.2">
      <c r="A127" s="2"/>
      <c r="B127" s="487"/>
      <c r="C127" s="488"/>
      <c r="D127" s="488"/>
      <c r="E127" s="488"/>
      <c r="F127" s="488"/>
      <c r="G127" s="489"/>
      <c r="H127" s="168"/>
      <c r="I127" s="168"/>
      <c r="J127" s="166"/>
      <c r="K127" s="166"/>
      <c r="L127" s="167"/>
      <c r="M127" s="26"/>
      <c r="N127" s="236">
        <f t="shared" si="4"/>
        <v>0</v>
      </c>
      <c r="O127" s="252"/>
      <c r="P127" s="237">
        <f t="shared" si="5"/>
        <v>0</v>
      </c>
      <c r="Q127" s="237"/>
    </row>
    <row r="128" spans="1:17" s="29" customFormat="1" ht="15.75" x14ac:dyDescent="0.2">
      <c r="A128" s="2"/>
      <c r="B128" s="487"/>
      <c r="C128" s="488"/>
      <c r="D128" s="488"/>
      <c r="E128" s="488"/>
      <c r="F128" s="488"/>
      <c r="G128" s="489"/>
      <c r="H128" s="168"/>
      <c r="I128" s="168"/>
      <c r="J128" s="166"/>
      <c r="K128" s="166"/>
      <c r="L128" s="167"/>
      <c r="M128" s="26"/>
      <c r="N128" s="236">
        <f t="shared" si="4"/>
        <v>0</v>
      </c>
      <c r="O128" s="252"/>
      <c r="P128" s="237">
        <f t="shared" si="5"/>
        <v>0</v>
      </c>
      <c r="Q128" s="206"/>
    </row>
    <row r="129" spans="1:17" s="29" customFormat="1" ht="15.75" x14ac:dyDescent="0.2">
      <c r="A129" s="2"/>
      <c r="B129" s="487"/>
      <c r="C129" s="488"/>
      <c r="D129" s="488"/>
      <c r="E129" s="488"/>
      <c r="F129" s="488"/>
      <c r="G129" s="489"/>
      <c r="H129" s="168"/>
      <c r="I129" s="168"/>
      <c r="J129" s="166"/>
      <c r="K129" s="166"/>
      <c r="L129" s="167"/>
      <c r="M129" s="26"/>
      <c r="N129" s="236">
        <f t="shared" si="4"/>
        <v>0</v>
      </c>
      <c r="O129" s="252"/>
      <c r="P129" s="237">
        <f t="shared" si="5"/>
        <v>0</v>
      </c>
      <c r="Q129" s="206"/>
    </row>
    <row r="130" spans="1:17" s="29" customFormat="1" ht="15.75" x14ac:dyDescent="0.2">
      <c r="A130" s="2"/>
      <c r="B130" s="487"/>
      <c r="C130" s="488"/>
      <c r="D130" s="488"/>
      <c r="E130" s="488"/>
      <c r="F130" s="488"/>
      <c r="G130" s="489"/>
      <c r="H130" s="168"/>
      <c r="I130" s="168"/>
      <c r="J130" s="166"/>
      <c r="K130" s="166"/>
      <c r="L130" s="167"/>
      <c r="M130" s="26"/>
      <c r="N130" s="236">
        <f t="shared" si="4"/>
        <v>0</v>
      </c>
      <c r="O130" s="252"/>
      <c r="P130" s="237">
        <f t="shared" si="5"/>
        <v>0</v>
      </c>
      <c r="Q130" s="206"/>
    </row>
    <row r="131" spans="1:17" s="25" customFormat="1" ht="15.75" x14ac:dyDescent="0.2">
      <c r="A131" s="2"/>
      <c r="B131" s="487"/>
      <c r="C131" s="488"/>
      <c r="D131" s="488"/>
      <c r="E131" s="488"/>
      <c r="F131" s="488"/>
      <c r="G131" s="489"/>
      <c r="H131" s="168"/>
      <c r="I131" s="168"/>
      <c r="J131" s="166"/>
      <c r="K131" s="166"/>
      <c r="L131" s="167"/>
      <c r="M131" s="26"/>
      <c r="N131" s="236">
        <f t="shared" si="4"/>
        <v>0</v>
      </c>
      <c r="O131" s="252"/>
      <c r="P131" s="237">
        <f t="shared" si="5"/>
        <v>0</v>
      </c>
      <c r="Q131" s="237"/>
    </row>
    <row r="132" spans="1:17" s="29" customFormat="1" ht="15.75" x14ac:dyDescent="0.2">
      <c r="A132" s="2"/>
      <c r="B132" s="487"/>
      <c r="C132" s="488"/>
      <c r="D132" s="488"/>
      <c r="E132" s="488"/>
      <c r="F132" s="488"/>
      <c r="G132" s="489"/>
      <c r="H132" s="168"/>
      <c r="I132" s="168"/>
      <c r="J132" s="166"/>
      <c r="K132" s="166"/>
      <c r="L132" s="167"/>
      <c r="M132" s="26"/>
      <c r="N132" s="236">
        <f t="shared" si="4"/>
        <v>0</v>
      </c>
      <c r="O132" s="252"/>
      <c r="P132" s="237">
        <f t="shared" si="5"/>
        <v>0</v>
      </c>
      <c r="Q132" s="206"/>
    </row>
    <row r="133" spans="1:17" s="29" customFormat="1" ht="15.75" x14ac:dyDescent="0.2">
      <c r="A133" s="2"/>
      <c r="B133" s="487"/>
      <c r="C133" s="488"/>
      <c r="D133" s="488"/>
      <c r="E133" s="488"/>
      <c r="F133" s="488"/>
      <c r="G133" s="489"/>
      <c r="H133" s="168"/>
      <c r="I133" s="168"/>
      <c r="J133" s="166"/>
      <c r="K133" s="166"/>
      <c r="L133" s="167"/>
      <c r="M133" s="26"/>
      <c r="N133" s="236">
        <f t="shared" si="4"/>
        <v>0</v>
      </c>
      <c r="O133" s="252"/>
      <c r="P133" s="237">
        <f t="shared" si="5"/>
        <v>0</v>
      </c>
      <c r="Q133" s="206"/>
    </row>
    <row r="134" spans="1:17" s="29" customFormat="1" ht="15.75" x14ac:dyDescent="0.2">
      <c r="A134" s="2"/>
      <c r="B134" s="487"/>
      <c r="C134" s="488"/>
      <c r="D134" s="488"/>
      <c r="E134" s="488"/>
      <c r="F134" s="488"/>
      <c r="G134" s="489"/>
      <c r="H134" s="168"/>
      <c r="I134" s="168"/>
      <c r="J134" s="166"/>
      <c r="K134" s="166"/>
      <c r="L134" s="167"/>
      <c r="M134" s="26"/>
      <c r="N134" s="236">
        <f t="shared" si="4"/>
        <v>0</v>
      </c>
      <c r="O134" s="252"/>
      <c r="P134" s="237">
        <f t="shared" si="5"/>
        <v>0</v>
      </c>
      <c r="Q134" s="206"/>
    </row>
    <row r="135" spans="1:17" s="25" customFormat="1" ht="15.75" x14ac:dyDescent="0.2">
      <c r="A135" s="2"/>
      <c r="B135" s="487"/>
      <c r="C135" s="488"/>
      <c r="D135" s="488"/>
      <c r="E135" s="488"/>
      <c r="F135" s="488"/>
      <c r="G135" s="489"/>
      <c r="H135" s="171"/>
      <c r="I135" s="171"/>
      <c r="J135" s="166"/>
      <c r="K135" s="166"/>
      <c r="L135" s="167"/>
      <c r="M135" s="26"/>
      <c r="N135" s="236">
        <f t="shared" si="4"/>
        <v>0</v>
      </c>
      <c r="O135" s="252"/>
      <c r="P135" s="237">
        <f t="shared" si="5"/>
        <v>0</v>
      </c>
      <c r="Q135" s="237"/>
    </row>
    <row r="136" spans="1:17" s="29" customFormat="1" ht="15.75" x14ac:dyDescent="0.2">
      <c r="A136" s="2"/>
      <c r="B136" s="487"/>
      <c r="C136" s="488"/>
      <c r="D136" s="488"/>
      <c r="E136" s="488"/>
      <c r="F136" s="488"/>
      <c r="G136" s="489"/>
      <c r="H136" s="171"/>
      <c r="I136" s="171"/>
      <c r="J136" s="166"/>
      <c r="K136" s="166"/>
      <c r="L136" s="167"/>
      <c r="M136" s="26"/>
      <c r="N136" s="236">
        <f t="shared" si="4"/>
        <v>0</v>
      </c>
      <c r="O136" s="252"/>
      <c r="P136" s="237">
        <f t="shared" si="5"/>
        <v>0</v>
      </c>
      <c r="Q136" s="206"/>
    </row>
    <row r="137" spans="1:17" s="29" customFormat="1" ht="15.75" x14ac:dyDescent="0.2">
      <c r="A137" s="2"/>
      <c r="B137" s="487"/>
      <c r="C137" s="488"/>
      <c r="D137" s="488"/>
      <c r="E137" s="488"/>
      <c r="F137" s="488"/>
      <c r="G137" s="489"/>
      <c r="H137" s="171"/>
      <c r="I137" s="171"/>
      <c r="J137" s="166"/>
      <c r="K137" s="166"/>
      <c r="L137" s="167"/>
      <c r="M137" s="26"/>
      <c r="N137" s="236">
        <f t="shared" si="4"/>
        <v>0</v>
      </c>
      <c r="O137" s="252"/>
      <c r="P137" s="237">
        <f t="shared" si="5"/>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4"/>
        <v>0</v>
      </c>
      <c r="O139" s="252"/>
      <c r="P139" s="206">
        <f t="shared" si="5"/>
        <v>0</v>
      </c>
      <c r="Q139" s="206"/>
    </row>
    <row r="140" spans="1:17" s="29" customFormat="1" x14ac:dyDescent="0.2">
      <c r="A140" s="2"/>
      <c r="B140" s="490"/>
      <c r="C140" s="491"/>
      <c r="D140" s="491"/>
      <c r="E140" s="491"/>
      <c r="F140" s="491"/>
      <c r="G140" s="492"/>
      <c r="H140" s="173"/>
      <c r="I140" s="173"/>
      <c r="J140" s="166"/>
      <c r="K140" s="167"/>
      <c r="L140" s="167"/>
      <c r="M140" s="26"/>
      <c r="N140" s="236">
        <f t="shared" si="4"/>
        <v>0</v>
      </c>
      <c r="O140" s="252"/>
      <c r="P140" s="206">
        <f t="shared" si="5"/>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6">IF(M141="Yes",J141,0)</f>
        <v>0</v>
      </c>
      <c r="O141" s="252"/>
      <c r="P141" s="206">
        <f t="shared" si="5"/>
        <v>0</v>
      </c>
      <c r="Q141" s="206"/>
    </row>
    <row r="142" spans="1:17" s="29" customFormat="1" x14ac:dyDescent="0.2">
      <c r="A142" s="2"/>
      <c r="B142" s="487"/>
      <c r="C142" s="488"/>
      <c r="D142" s="488"/>
      <c r="E142" s="488"/>
      <c r="F142" s="488"/>
      <c r="G142" s="489"/>
      <c r="H142" s="171"/>
      <c r="I142" s="171"/>
      <c r="J142" s="166"/>
      <c r="K142" s="167"/>
      <c r="L142" s="167"/>
      <c r="M142" s="26"/>
      <c r="N142" s="236">
        <f t="shared" si="6"/>
        <v>0</v>
      </c>
      <c r="O142" s="252"/>
      <c r="P142" s="206">
        <f t="shared" si="5"/>
        <v>0</v>
      </c>
      <c r="Q142" s="206"/>
    </row>
    <row r="143" spans="1:17" s="29" customFormat="1" x14ac:dyDescent="0.2">
      <c r="A143" s="2"/>
      <c r="B143" s="487"/>
      <c r="C143" s="488"/>
      <c r="D143" s="488"/>
      <c r="E143" s="488"/>
      <c r="F143" s="488"/>
      <c r="G143" s="489"/>
      <c r="H143" s="171"/>
      <c r="I143" s="171"/>
      <c r="J143" s="166"/>
      <c r="K143" s="167"/>
      <c r="L143" s="167"/>
      <c r="M143" s="26"/>
      <c r="N143" s="236">
        <f t="shared" si="6"/>
        <v>0</v>
      </c>
      <c r="O143" s="252"/>
      <c r="P143" s="206">
        <f t="shared" si="5"/>
        <v>0</v>
      </c>
      <c r="Q143" s="206"/>
    </row>
    <row r="144" spans="1:17" s="28" customFormat="1" ht="15.75" x14ac:dyDescent="0.2">
      <c r="A144" s="2"/>
      <c r="B144" s="487"/>
      <c r="C144" s="488"/>
      <c r="D144" s="488"/>
      <c r="E144" s="488"/>
      <c r="F144" s="488"/>
      <c r="G144" s="489"/>
      <c r="H144" s="171"/>
      <c r="I144" s="171"/>
      <c r="J144" s="166"/>
      <c r="K144" s="167"/>
      <c r="L144" s="167"/>
      <c r="M144" s="26"/>
      <c r="N144" s="236">
        <f t="shared" si="6"/>
        <v>0</v>
      </c>
      <c r="O144" s="252"/>
      <c r="P144" s="206">
        <f t="shared" si="5"/>
        <v>0</v>
      </c>
      <c r="Q144" s="237"/>
    </row>
    <row r="145" spans="1:18" s="37" customFormat="1" ht="15.75" x14ac:dyDescent="0.2">
      <c r="A145" s="2"/>
      <c r="B145" s="487"/>
      <c r="C145" s="488"/>
      <c r="D145" s="488"/>
      <c r="E145" s="488"/>
      <c r="F145" s="488"/>
      <c r="G145" s="489"/>
      <c r="H145" s="171"/>
      <c r="I145" s="171"/>
      <c r="J145" s="166"/>
      <c r="K145" s="167"/>
      <c r="L145" s="167"/>
      <c r="M145" s="26"/>
      <c r="N145" s="236">
        <f t="shared" si="6"/>
        <v>0</v>
      </c>
      <c r="O145" s="252"/>
      <c r="P145" s="206">
        <f t="shared" si="5"/>
        <v>0</v>
      </c>
      <c r="Q145" s="237"/>
    </row>
    <row r="146" spans="1:18" s="29" customFormat="1" x14ac:dyDescent="0.2">
      <c r="A146" s="2"/>
      <c r="B146" s="487"/>
      <c r="C146" s="488"/>
      <c r="D146" s="488"/>
      <c r="E146" s="488"/>
      <c r="F146" s="488"/>
      <c r="G146" s="489"/>
      <c r="H146" s="171"/>
      <c r="I146" s="171"/>
      <c r="J146" s="166"/>
      <c r="K146" s="167"/>
      <c r="L146" s="167"/>
      <c r="M146" s="26"/>
      <c r="N146" s="236">
        <f t="shared" si="6"/>
        <v>0</v>
      </c>
      <c r="O146" s="252"/>
      <c r="P146" s="206">
        <f t="shared" si="5"/>
        <v>0</v>
      </c>
      <c r="Q146" s="206"/>
    </row>
    <row r="147" spans="1:18" s="29" customFormat="1" x14ac:dyDescent="0.2">
      <c r="A147" s="2"/>
      <c r="B147" s="487"/>
      <c r="C147" s="488"/>
      <c r="D147" s="488"/>
      <c r="E147" s="488"/>
      <c r="F147" s="488"/>
      <c r="G147" s="489"/>
      <c r="H147" s="171"/>
      <c r="I147" s="171"/>
      <c r="J147" s="166"/>
      <c r="K147" s="167"/>
      <c r="L147" s="167"/>
      <c r="M147" s="26"/>
      <c r="N147" s="236">
        <f t="shared" si="6"/>
        <v>0</v>
      </c>
      <c r="O147" s="252"/>
      <c r="P147" s="206">
        <f t="shared" si="5"/>
        <v>0</v>
      </c>
      <c r="Q147" s="206"/>
    </row>
    <row r="148" spans="1:18" s="28" customFormat="1" ht="15.75" x14ac:dyDescent="0.2">
      <c r="A148" s="2"/>
      <c r="B148" s="487"/>
      <c r="C148" s="488"/>
      <c r="D148" s="488"/>
      <c r="E148" s="488"/>
      <c r="F148" s="488"/>
      <c r="G148" s="489"/>
      <c r="H148" s="171"/>
      <c r="I148" s="171"/>
      <c r="J148" s="166"/>
      <c r="K148" s="167"/>
      <c r="L148" s="167"/>
      <c r="M148" s="26"/>
      <c r="N148" s="236">
        <f t="shared" si="6"/>
        <v>0</v>
      </c>
      <c r="O148" s="252"/>
      <c r="P148" s="206">
        <f t="shared" si="5"/>
        <v>0</v>
      </c>
      <c r="Q148" s="237"/>
    </row>
    <row r="149" spans="1:18" s="37" customFormat="1" ht="15.75" x14ac:dyDescent="0.2">
      <c r="A149" s="2"/>
      <c r="B149" s="487"/>
      <c r="C149" s="488"/>
      <c r="D149" s="488"/>
      <c r="E149" s="488"/>
      <c r="F149" s="488"/>
      <c r="G149" s="489"/>
      <c r="H149" s="171"/>
      <c r="I149" s="171"/>
      <c r="J149" s="166"/>
      <c r="K149" s="167"/>
      <c r="L149" s="167"/>
      <c r="M149" s="26"/>
      <c r="N149" s="236">
        <f t="shared" si="6"/>
        <v>0</v>
      </c>
      <c r="O149" s="252"/>
      <c r="P149" s="206">
        <f t="shared" si="5"/>
        <v>0</v>
      </c>
      <c r="Q149" s="237"/>
    </row>
    <row r="150" spans="1:18" s="13" customFormat="1" ht="18" x14ac:dyDescent="0.2">
      <c r="A150" s="2"/>
      <c r="B150" s="487"/>
      <c r="C150" s="488"/>
      <c r="D150" s="488"/>
      <c r="E150" s="488"/>
      <c r="F150" s="488"/>
      <c r="G150" s="489"/>
      <c r="H150" s="171"/>
      <c r="I150" s="171"/>
      <c r="J150" s="166"/>
      <c r="K150" s="167"/>
      <c r="L150" s="167"/>
      <c r="M150" s="26"/>
      <c r="N150" s="236">
        <f t="shared" si="6"/>
        <v>0</v>
      </c>
      <c r="O150" s="252"/>
      <c r="P150" s="206">
        <f t="shared" si="5"/>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6"/>
        <v>0</v>
      </c>
      <c r="O151" s="252"/>
      <c r="P151" s="206">
        <f t="shared" si="5"/>
        <v>0</v>
      </c>
      <c r="Q151" s="241"/>
      <c r="R151" s="14"/>
    </row>
    <row r="152" spans="1:18" x14ac:dyDescent="0.2">
      <c r="A152" s="2"/>
      <c r="B152" s="487"/>
      <c r="C152" s="488"/>
      <c r="D152" s="488"/>
      <c r="E152" s="488"/>
      <c r="F152" s="488"/>
      <c r="G152" s="489"/>
      <c r="H152" s="171"/>
      <c r="I152" s="171"/>
      <c r="J152" s="166"/>
      <c r="K152" s="167"/>
      <c r="L152" s="167"/>
      <c r="M152" s="26"/>
      <c r="N152" s="236">
        <f t="shared" si="6"/>
        <v>0</v>
      </c>
      <c r="O152" s="252"/>
      <c r="P152" s="206">
        <f t="shared" si="5"/>
        <v>0</v>
      </c>
      <c r="Q152" s="242"/>
    </row>
    <row r="153" spans="1:18" x14ac:dyDescent="0.2">
      <c r="A153" s="2"/>
      <c r="B153" s="487"/>
      <c r="C153" s="488"/>
      <c r="D153" s="488"/>
      <c r="E153" s="488"/>
      <c r="F153" s="488"/>
      <c r="G153" s="489"/>
      <c r="H153" s="171"/>
      <c r="I153" s="171"/>
      <c r="J153" s="166"/>
      <c r="K153" s="167"/>
      <c r="L153" s="167"/>
      <c r="M153" s="26"/>
      <c r="N153" s="236">
        <f t="shared" si="6"/>
        <v>0</v>
      </c>
      <c r="O153" s="252"/>
      <c r="P153" s="206">
        <f t="shared" si="5"/>
        <v>0</v>
      </c>
      <c r="Q153" s="242"/>
    </row>
    <row r="154" spans="1:18" x14ac:dyDescent="0.2">
      <c r="A154" s="2"/>
      <c r="B154" s="487"/>
      <c r="C154" s="488"/>
      <c r="D154" s="488"/>
      <c r="E154" s="488"/>
      <c r="F154" s="488"/>
      <c r="G154" s="489"/>
      <c r="H154" s="171"/>
      <c r="I154" s="171"/>
      <c r="J154" s="166"/>
      <c r="K154" s="167"/>
      <c r="L154" s="167"/>
      <c r="M154" s="26"/>
      <c r="N154" s="236">
        <f t="shared" si="6"/>
        <v>0</v>
      </c>
      <c r="O154" s="252"/>
      <c r="P154" s="206">
        <f t="shared" si="5"/>
        <v>0</v>
      </c>
      <c r="Q154" s="242"/>
    </row>
    <row r="155" spans="1:18" x14ac:dyDescent="0.2">
      <c r="A155" s="2"/>
      <c r="B155" s="487"/>
      <c r="C155" s="488"/>
      <c r="D155" s="488"/>
      <c r="E155" s="488"/>
      <c r="F155" s="488"/>
      <c r="G155" s="489"/>
      <c r="H155" s="171"/>
      <c r="I155" s="171"/>
      <c r="J155" s="166"/>
      <c r="K155" s="167"/>
      <c r="L155" s="167"/>
      <c r="M155" s="26"/>
      <c r="N155" s="236">
        <f t="shared" si="6"/>
        <v>0</v>
      </c>
      <c r="O155" s="252"/>
      <c r="P155" s="206">
        <f t="shared" si="5"/>
        <v>0</v>
      </c>
      <c r="Q155" s="242"/>
    </row>
    <row r="156" spans="1:18" x14ac:dyDescent="0.2">
      <c r="A156" s="2"/>
      <c r="B156" s="487"/>
      <c r="C156" s="488"/>
      <c r="D156" s="488"/>
      <c r="E156" s="488"/>
      <c r="F156" s="488"/>
      <c r="G156" s="489"/>
      <c r="H156" s="171"/>
      <c r="I156" s="171"/>
      <c r="J156" s="166"/>
      <c r="K156" s="167"/>
      <c r="L156" s="167"/>
      <c r="M156" s="26"/>
      <c r="N156" s="236">
        <f t="shared" si="6"/>
        <v>0</v>
      </c>
      <c r="O156" s="252"/>
      <c r="P156" s="206">
        <f t="shared" si="5"/>
        <v>0</v>
      </c>
      <c r="Q156" s="242"/>
    </row>
    <row r="157" spans="1:18" x14ac:dyDescent="0.2">
      <c r="A157" s="2"/>
      <c r="B157" s="487"/>
      <c r="C157" s="488"/>
      <c r="D157" s="488"/>
      <c r="E157" s="488"/>
      <c r="F157" s="488"/>
      <c r="G157" s="489"/>
      <c r="H157" s="171"/>
      <c r="I157" s="171"/>
      <c r="J157" s="166"/>
      <c r="K157" s="167"/>
      <c r="L157" s="167"/>
      <c r="M157" s="26"/>
      <c r="N157" s="236">
        <f t="shared" si="6"/>
        <v>0</v>
      </c>
      <c r="O157" s="252"/>
      <c r="P157" s="206">
        <f t="shared" si="5"/>
        <v>0</v>
      </c>
      <c r="Q157" s="242"/>
    </row>
    <row r="158" spans="1:18" x14ac:dyDescent="0.2">
      <c r="A158" s="2"/>
      <c r="B158" s="487"/>
      <c r="C158" s="488"/>
      <c r="D158" s="488"/>
      <c r="E158" s="488"/>
      <c r="F158" s="488"/>
      <c r="G158" s="489"/>
      <c r="H158" s="171"/>
      <c r="I158" s="171"/>
      <c r="J158" s="166"/>
      <c r="K158" s="167"/>
      <c r="L158" s="167"/>
      <c r="M158" s="26"/>
      <c r="N158" s="236">
        <f t="shared" si="6"/>
        <v>0</v>
      </c>
      <c r="O158" s="252"/>
      <c r="P158" s="206">
        <f t="shared" si="5"/>
        <v>0</v>
      </c>
      <c r="Q158" s="242"/>
    </row>
    <row r="159" spans="1:18" x14ac:dyDescent="0.2">
      <c r="A159" s="2"/>
      <c r="B159" s="487"/>
      <c r="C159" s="488"/>
      <c r="D159" s="488"/>
      <c r="E159" s="488"/>
      <c r="F159" s="488"/>
      <c r="G159" s="489"/>
      <c r="H159" s="171"/>
      <c r="I159" s="171"/>
      <c r="J159" s="166"/>
      <c r="K159" s="167"/>
      <c r="L159" s="167"/>
      <c r="M159" s="26"/>
      <c r="N159" s="236">
        <f t="shared" si="6"/>
        <v>0</v>
      </c>
      <c r="O159" s="252"/>
      <c r="P159" s="206">
        <f t="shared" si="5"/>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168</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c r="K164"/>
      <c r="L164"/>
      <c r="M164"/>
    </row>
    <row r="165" spans="1:17" ht="18" x14ac:dyDescent="0.25">
      <c r="A165" s="60"/>
      <c r="B165" s="65"/>
      <c r="C165" s="61"/>
      <c r="D165" s="61"/>
      <c r="E165" s="61"/>
      <c r="F165" s="62"/>
      <c r="G165" s="61"/>
      <c r="H165" s="61"/>
      <c r="I165" s="61"/>
      <c r="J165"/>
      <c r="K165"/>
      <c r="L165"/>
      <c r="M165"/>
    </row>
    <row r="166" spans="1:17" ht="22.5" x14ac:dyDescent="0.3">
      <c r="A166" s="64"/>
      <c r="C166" s="65"/>
      <c r="D166" s="66"/>
      <c r="E166" s="482"/>
      <c r="F166" s="482"/>
      <c r="G166" s="482"/>
      <c r="H166" s="482"/>
      <c r="I166" s="482"/>
      <c r="J166"/>
      <c r="K166"/>
      <c r="L166"/>
      <c r="M166"/>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C+i+RAzSziHEjAMfmPWcQukFhmFoIP5v1VivhDBBXS3N3q0msBuFJNjEzPqh8M4WXEXT5fnDnFrL41ZXJN7BSg==" saltValue="wVq06TWqLfKdKRlLoNpRJw=="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2:XFD24 R27:XFD29 R75:XFD75 R77:XFD81 R88:XFD90 R93:XFD94 A18:I42 R31:XFD33 R35:XFD37 R40:XFD48 A44:I63 A97:I116 A127:I128 A118:I123 L97:L116 L65:L94 L44:L63 L18:L42 L11:L16 R96:XFD98 R16:XFD19" name="Plage2"/>
    <protectedRange sqref="J162:K162 J18:J42 J97:J116 J139:J159 J11:K16 J44:K63 J65:K94 J118:K137" name="Plage2_1"/>
    <protectedRange sqref="O112:O113 O119:O121 O132:O134 O128:O130 O116:O117 O97:Q97 O106:O110 O102:O104 O123:O125 O146:O147 M139:M159 M122:M137 O136:O143 Q112:Q113 Q119:Q121 Q132:Q134 Q128:Q130 Q116:Q117 O98:O100 Q98:Q100 Q106:Q110 Q102:Q104 Q123:Q125 Q146:Q147 Q136:Q143 P98:P159" name="Plage3_1"/>
    <protectedRange sqref="O58:O63 O83:O86 O50:O56 O22:O24 O27:O29 O75 O77:O81 O88:O90 O93:O94 O31:O33 O35:O37 M118:M123 M127:M128 M97:M116 M65:M94 M44:M63 M18:M42 M11:M16 O40:O42 O44:Q44 P43:Q43 O65:Q65 P64:Q64 Q22:Q24 Q27:Q29 Q31:Q33 Q35:Q37 Q40:Q42 Q58:Q63 Q50:Q56 O45:O48 Q45:Q48 P45:P63 Q83:Q86 Q75 Q77:Q81 Q88:Q90 Q93:Q94 O66:O70 Q66:Q70 P66:P94 O98 Q98 P98:P159 O96:Q97 Q16:Q19 O16:O19" name="Plage2_2"/>
    <protectedRange sqref="M161:M162" name="Plage3_1_1"/>
    <protectedRange sqref="B162:G162" name="Plage3_2"/>
  </protectedRanges>
  <dataConsolidate link="1"/>
  <mergeCells count="203">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8:G78"/>
    <mergeCell ref="B79:G79"/>
    <mergeCell ref="B80:G80"/>
    <mergeCell ref="B81:G81"/>
    <mergeCell ref="B70:G70"/>
    <mergeCell ref="B71:G71"/>
    <mergeCell ref="B72:G72"/>
    <mergeCell ref="B73:G73"/>
    <mergeCell ref="B74:G74"/>
    <mergeCell ref="B75:G75"/>
    <mergeCell ref="B69:G69"/>
    <mergeCell ref="B58:G58"/>
    <mergeCell ref="B59:G59"/>
    <mergeCell ref="B60:G60"/>
    <mergeCell ref="B61:G61"/>
    <mergeCell ref="B62:G62"/>
    <mergeCell ref="B63:G63"/>
    <mergeCell ref="B76:G76"/>
    <mergeCell ref="B77:G77"/>
    <mergeCell ref="B48:G48"/>
    <mergeCell ref="B49:G49"/>
    <mergeCell ref="B50:G50"/>
    <mergeCell ref="B51:G51"/>
    <mergeCell ref="B64:G64"/>
    <mergeCell ref="B65:G65"/>
    <mergeCell ref="B66:G66"/>
    <mergeCell ref="B67:G67"/>
    <mergeCell ref="B68:G68"/>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Q5:Q7"/>
    <mergeCell ref="A167:G167"/>
    <mergeCell ref="C169:G169"/>
    <mergeCell ref="C171:G171"/>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B17:G17"/>
    <mergeCell ref="B18:G18"/>
    <mergeCell ref="B19:G19"/>
    <mergeCell ref="B20:G20"/>
    <mergeCell ref="B47:G47"/>
    <mergeCell ref="E188:I188"/>
    <mergeCell ref="E189:I189"/>
    <mergeCell ref="B191:B193"/>
    <mergeCell ref="C191:K193"/>
    <mergeCell ref="B8:G8"/>
    <mergeCell ref="M5:M7"/>
    <mergeCell ref="N5:N7"/>
    <mergeCell ref="O5:O7"/>
    <mergeCell ref="P5:P7"/>
    <mergeCell ref="B21:G21"/>
    <mergeCell ref="B28:G28"/>
    <mergeCell ref="B29:G29"/>
    <mergeCell ref="B30:G30"/>
    <mergeCell ref="B31:G31"/>
    <mergeCell ref="B32:G32"/>
    <mergeCell ref="B33:G33"/>
    <mergeCell ref="B25:G25"/>
    <mergeCell ref="B26:G26"/>
    <mergeCell ref="B27:G27"/>
    <mergeCell ref="B40:G40"/>
    <mergeCell ref="B41:G41"/>
    <mergeCell ref="B42:G42"/>
    <mergeCell ref="B43:G43"/>
    <mergeCell ref="B44:G44"/>
    <mergeCell ref="M9:M10"/>
    <mergeCell ref="N9:N10"/>
    <mergeCell ref="O9:O10"/>
    <mergeCell ref="P9:P10"/>
    <mergeCell ref="Q9:Q10"/>
    <mergeCell ref="C177:G177"/>
    <mergeCell ref="C179:G179"/>
    <mergeCell ref="E182:I182"/>
    <mergeCell ref="B184:B186"/>
    <mergeCell ref="C184:K186"/>
    <mergeCell ref="B45:G45"/>
    <mergeCell ref="B34:G34"/>
    <mergeCell ref="B35:G35"/>
    <mergeCell ref="B36:G36"/>
    <mergeCell ref="B37:G37"/>
    <mergeCell ref="B38:G38"/>
    <mergeCell ref="B39:G39"/>
    <mergeCell ref="B52:G52"/>
    <mergeCell ref="B53:G53"/>
    <mergeCell ref="B54:G54"/>
    <mergeCell ref="B55:G55"/>
    <mergeCell ref="B56:G56"/>
    <mergeCell ref="B57:G57"/>
    <mergeCell ref="B46:G46"/>
  </mergeCells>
  <conditionalFormatting sqref="J161">
    <cfRule type="cellIs" dxfId="28" priority="5" operator="greaterThan">
      <formula>$J$160*0.07</formula>
    </cfRule>
  </conditionalFormatting>
  <conditionalFormatting sqref="E170:G170 E178:G178">
    <cfRule type="cellIs" dxfId="27" priority="4" stopIfTrue="1" operator="equal">
      <formula>"ERROR"</formula>
    </cfRule>
  </conditionalFormatting>
  <conditionalFormatting sqref="E172:G172 E174:G174 E176:G176">
    <cfRule type="cellIs" dxfId="26" priority="3" stopIfTrue="1" operator="equal">
      <formula>"ERROR"</formula>
    </cfRule>
  </conditionalFormatting>
  <conditionalFormatting sqref="A167">
    <cfRule type="cellIs" dxfId="25" priority="2" stopIfTrue="1" operator="equal">
      <formula>"ERROR"</formula>
    </cfRule>
  </conditionalFormatting>
  <conditionalFormatting sqref="J11:J16">
    <cfRule type="cellIs" dxfId="24" priority="1" operator="greaterThan">
      <formula>60000</formula>
    </cfRule>
  </conditionalFormatting>
  <dataValidations count="4">
    <dataValidation type="list" allowBlank="1" showInputMessage="1" showErrorMessage="1" sqref="K11:K16 K44:K63 K65:K94 K118:K137 K97:K116 K18:K42">
      <formula1>"Yes,No"</formula1>
    </dataValidation>
    <dataValidation type="list" allowBlank="1" showInputMessage="1" showErrorMessage="1" sqref="B11:B16">
      <formula1>"Prizes, Bursaries"</formula1>
    </dataValidation>
    <dataValidation type="list" allowBlank="1" showInputMessage="1" showErrorMessage="1" sqref="K139:K159 M65:M94 M18:M42 M97:M116 M118:M137 M139:M159 M44:M63 M11:M16 M161">
      <formula1>"Yes, 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N12+O12</f>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N13+O13</f>
        <v>0</v>
      </c>
      <c r="Q13" s="30"/>
    </row>
    <row r="14" spans="1:17" s="35" customFormat="1" x14ac:dyDescent="0.2">
      <c r="A14" s="2"/>
      <c r="B14" s="212"/>
      <c r="C14" s="213"/>
      <c r="D14" s="209"/>
      <c r="E14" s="210"/>
      <c r="F14" s="210"/>
      <c r="G14" s="211"/>
      <c r="H14" s="168"/>
      <c r="I14" s="168"/>
      <c r="J14" s="166"/>
      <c r="K14" s="166"/>
      <c r="L14" s="167"/>
      <c r="M14" s="26"/>
      <c r="N14" s="236"/>
      <c r="O14" s="253"/>
      <c r="P14" s="30"/>
      <c r="Q14" s="30"/>
    </row>
    <row r="15" spans="1:17" s="25" customFormat="1" ht="15.75" x14ac:dyDescent="0.2">
      <c r="A15" s="2"/>
      <c r="B15" s="485"/>
      <c r="C15" s="486"/>
      <c r="D15" s="487"/>
      <c r="E15" s="488"/>
      <c r="F15" s="488"/>
      <c r="G15" s="489"/>
      <c r="H15" s="168"/>
      <c r="I15" s="168"/>
      <c r="J15" s="166"/>
      <c r="K15" s="166"/>
      <c r="L15" s="167"/>
      <c r="M15" s="26"/>
      <c r="N15" s="236">
        <f t="shared" ref="N15:N77" si="0">IF(M15="Yes",J15,0)</f>
        <v>0</v>
      </c>
      <c r="O15" s="253"/>
      <c r="P15" s="30">
        <f>N15+O15</f>
        <v>0</v>
      </c>
      <c r="Q15" s="30"/>
    </row>
    <row r="16" spans="1:17" s="27" customFormat="1" x14ac:dyDescent="0.2">
      <c r="A16" s="2"/>
      <c r="B16" s="485"/>
      <c r="C16" s="486"/>
      <c r="D16" s="487"/>
      <c r="E16" s="488"/>
      <c r="F16" s="488"/>
      <c r="G16" s="489"/>
      <c r="H16" s="168"/>
      <c r="I16" s="168"/>
      <c r="J16" s="166"/>
      <c r="K16" s="166"/>
      <c r="L16" s="167"/>
      <c r="M16" s="26"/>
      <c r="N16" s="236">
        <f t="shared" si="0"/>
        <v>0</v>
      </c>
      <c r="O16" s="253"/>
      <c r="P16" s="206">
        <f>N16+O16</f>
        <v>0</v>
      </c>
      <c r="Q16" s="206"/>
    </row>
    <row r="17" spans="1:17" s="27" customFormat="1" ht="57" customHeight="1" x14ac:dyDescent="0.2">
      <c r="A17" s="16" t="s">
        <v>6</v>
      </c>
      <c r="B17" s="496" t="s">
        <v>171</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0"/>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0"/>
        <v>0</v>
      </c>
      <c r="O19" s="252"/>
      <c r="P19" s="206">
        <f t="shared" ref="P19:P42" si="1">N19+O19</f>
        <v>0</v>
      </c>
      <c r="Q19" s="206"/>
    </row>
    <row r="20" spans="1:17" s="35" customFormat="1" x14ac:dyDescent="0.2">
      <c r="A20" s="2"/>
      <c r="B20" s="487"/>
      <c r="C20" s="488"/>
      <c r="D20" s="488"/>
      <c r="E20" s="488"/>
      <c r="F20" s="488"/>
      <c r="G20" s="489"/>
      <c r="H20" s="168"/>
      <c r="I20" s="168"/>
      <c r="J20" s="166"/>
      <c r="K20" s="170"/>
      <c r="L20" s="167"/>
      <c r="M20" s="26"/>
      <c r="N20" s="236">
        <f t="shared" si="0"/>
        <v>0</v>
      </c>
      <c r="O20" s="252"/>
      <c r="P20" s="206">
        <f t="shared" si="1"/>
        <v>0</v>
      </c>
      <c r="Q20" s="30"/>
    </row>
    <row r="21" spans="1:17" s="25" customFormat="1" ht="15.75" x14ac:dyDescent="0.2">
      <c r="A21" s="2"/>
      <c r="B21" s="487"/>
      <c r="C21" s="488"/>
      <c r="D21" s="488"/>
      <c r="E21" s="488"/>
      <c r="F21" s="488"/>
      <c r="G21" s="489"/>
      <c r="H21" s="168"/>
      <c r="I21" s="168"/>
      <c r="J21" s="166"/>
      <c r="K21" s="170"/>
      <c r="L21" s="167"/>
      <c r="M21" s="26"/>
      <c r="N21" s="236">
        <f t="shared" si="0"/>
        <v>0</v>
      </c>
      <c r="O21" s="252"/>
      <c r="P21" s="206">
        <f t="shared" si="1"/>
        <v>0</v>
      </c>
      <c r="Q21" s="237"/>
    </row>
    <row r="22" spans="1:17" s="27" customFormat="1" x14ac:dyDescent="0.2">
      <c r="A22" s="2"/>
      <c r="B22" s="487"/>
      <c r="C22" s="488"/>
      <c r="D22" s="488"/>
      <c r="E22" s="488"/>
      <c r="F22" s="488"/>
      <c r="G22" s="489"/>
      <c r="H22" s="168"/>
      <c r="I22" s="168"/>
      <c r="J22" s="166"/>
      <c r="K22" s="170"/>
      <c r="L22" s="167"/>
      <c r="M22" s="26"/>
      <c r="N22" s="236">
        <f t="shared" si="0"/>
        <v>0</v>
      </c>
      <c r="O22" s="252"/>
      <c r="P22" s="206">
        <f t="shared" si="1"/>
        <v>0</v>
      </c>
      <c r="Q22" s="206"/>
    </row>
    <row r="23" spans="1:17" s="27" customFormat="1" x14ac:dyDescent="0.2">
      <c r="A23" s="2"/>
      <c r="B23" s="487"/>
      <c r="C23" s="488"/>
      <c r="D23" s="488"/>
      <c r="E23" s="488"/>
      <c r="F23" s="488"/>
      <c r="G23" s="489"/>
      <c r="H23" s="168"/>
      <c r="I23" s="168"/>
      <c r="J23" s="166"/>
      <c r="K23" s="170"/>
      <c r="L23" s="167"/>
      <c r="M23" s="26"/>
      <c r="N23" s="236">
        <f t="shared" si="0"/>
        <v>0</v>
      </c>
      <c r="O23" s="252"/>
      <c r="P23" s="206">
        <f t="shared" si="1"/>
        <v>0</v>
      </c>
      <c r="Q23" s="206"/>
    </row>
    <row r="24" spans="1:17" s="27" customFormat="1" x14ac:dyDescent="0.2">
      <c r="A24" s="2"/>
      <c r="B24" s="487"/>
      <c r="C24" s="488"/>
      <c r="D24" s="488"/>
      <c r="E24" s="488"/>
      <c r="F24" s="488"/>
      <c r="G24" s="489"/>
      <c r="H24" s="168"/>
      <c r="I24" s="168"/>
      <c r="J24" s="166"/>
      <c r="K24" s="170"/>
      <c r="L24" s="167"/>
      <c r="M24" s="26"/>
      <c r="N24" s="236">
        <f t="shared" si="0"/>
        <v>0</v>
      </c>
      <c r="O24" s="252"/>
      <c r="P24" s="206">
        <f t="shared" si="1"/>
        <v>0</v>
      </c>
      <c r="Q24" s="206"/>
    </row>
    <row r="25" spans="1:17" s="25" customFormat="1" ht="15.75" x14ac:dyDescent="0.2">
      <c r="A25" s="2"/>
      <c r="B25" s="487"/>
      <c r="C25" s="488"/>
      <c r="D25" s="488"/>
      <c r="E25" s="488"/>
      <c r="F25" s="488"/>
      <c r="G25" s="489"/>
      <c r="H25" s="168"/>
      <c r="I25" s="168"/>
      <c r="J25" s="166"/>
      <c r="K25" s="170"/>
      <c r="L25" s="167"/>
      <c r="M25" s="26"/>
      <c r="N25" s="236">
        <f t="shared" si="0"/>
        <v>0</v>
      </c>
      <c r="O25" s="252"/>
      <c r="P25" s="206">
        <f t="shared" si="1"/>
        <v>0</v>
      </c>
      <c r="Q25" s="237"/>
    </row>
    <row r="26" spans="1:17" s="25" customFormat="1" ht="15.75" x14ac:dyDescent="0.2">
      <c r="A26" s="2"/>
      <c r="B26" s="487"/>
      <c r="C26" s="488"/>
      <c r="D26" s="488"/>
      <c r="E26" s="488"/>
      <c r="F26" s="488"/>
      <c r="G26" s="489"/>
      <c r="H26" s="168"/>
      <c r="I26" s="168"/>
      <c r="J26" s="166"/>
      <c r="K26" s="170"/>
      <c r="L26" s="167"/>
      <c r="M26" s="26"/>
      <c r="N26" s="236">
        <f t="shared" si="0"/>
        <v>0</v>
      </c>
      <c r="O26" s="252"/>
      <c r="P26" s="206">
        <f t="shared" si="1"/>
        <v>0</v>
      </c>
      <c r="Q26" s="237"/>
    </row>
    <row r="27" spans="1:17" s="27" customFormat="1" x14ac:dyDescent="0.2">
      <c r="A27" s="2"/>
      <c r="B27" s="487"/>
      <c r="C27" s="488"/>
      <c r="D27" s="488"/>
      <c r="E27" s="488"/>
      <c r="F27" s="488"/>
      <c r="G27" s="489"/>
      <c r="H27" s="168"/>
      <c r="I27" s="168"/>
      <c r="J27" s="166"/>
      <c r="K27" s="170"/>
      <c r="L27" s="167"/>
      <c r="M27" s="26"/>
      <c r="N27" s="236">
        <f t="shared" si="0"/>
        <v>0</v>
      </c>
      <c r="O27" s="252"/>
      <c r="P27" s="206">
        <f t="shared" si="1"/>
        <v>0</v>
      </c>
      <c r="Q27" s="206"/>
    </row>
    <row r="28" spans="1:17" s="27" customFormat="1" x14ac:dyDescent="0.2">
      <c r="A28" s="2"/>
      <c r="B28" s="487"/>
      <c r="C28" s="488"/>
      <c r="D28" s="488"/>
      <c r="E28" s="488"/>
      <c r="F28" s="488"/>
      <c r="G28" s="489"/>
      <c r="H28" s="168"/>
      <c r="I28" s="168"/>
      <c r="J28" s="166"/>
      <c r="K28" s="170"/>
      <c r="L28" s="167"/>
      <c r="M28" s="26"/>
      <c r="N28" s="236">
        <f t="shared" si="0"/>
        <v>0</v>
      </c>
      <c r="O28" s="252"/>
      <c r="P28" s="206">
        <f t="shared" si="1"/>
        <v>0</v>
      </c>
      <c r="Q28" s="206"/>
    </row>
    <row r="29" spans="1:17" s="27" customFormat="1" x14ac:dyDescent="0.2">
      <c r="A29" s="2"/>
      <c r="B29" s="487"/>
      <c r="C29" s="488"/>
      <c r="D29" s="488"/>
      <c r="E29" s="488"/>
      <c r="F29" s="488"/>
      <c r="G29" s="489"/>
      <c r="H29" s="168"/>
      <c r="I29" s="168"/>
      <c r="J29" s="166"/>
      <c r="K29" s="170"/>
      <c r="L29" s="167"/>
      <c r="M29" s="26"/>
      <c r="N29" s="236">
        <f t="shared" si="0"/>
        <v>0</v>
      </c>
      <c r="O29" s="252"/>
      <c r="P29" s="206">
        <f t="shared" si="1"/>
        <v>0</v>
      </c>
      <c r="Q29" s="206"/>
    </row>
    <row r="30" spans="1:17" s="25" customFormat="1" ht="15.75" x14ac:dyDescent="0.2">
      <c r="A30" s="2"/>
      <c r="B30" s="487"/>
      <c r="C30" s="488"/>
      <c r="D30" s="488"/>
      <c r="E30" s="488"/>
      <c r="F30" s="488"/>
      <c r="G30" s="489"/>
      <c r="H30" s="168"/>
      <c r="I30" s="168"/>
      <c r="J30" s="166"/>
      <c r="K30" s="170"/>
      <c r="L30" s="167"/>
      <c r="M30" s="26"/>
      <c r="N30" s="236">
        <f t="shared" si="0"/>
        <v>0</v>
      </c>
      <c r="O30" s="252"/>
      <c r="P30" s="206">
        <f t="shared" si="1"/>
        <v>0</v>
      </c>
      <c r="Q30" s="237"/>
    </row>
    <row r="31" spans="1:17" s="29" customFormat="1" x14ac:dyDescent="0.2">
      <c r="A31" s="2"/>
      <c r="B31" s="487"/>
      <c r="C31" s="488"/>
      <c r="D31" s="488"/>
      <c r="E31" s="488"/>
      <c r="F31" s="488"/>
      <c r="G31" s="489"/>
      <c r="H31" s="168"/>
      <c r="I31" s="168"/>
      <c r="J31" s="166"/>
      <c r="K31" s="170"/>
      <c r="L31" s="167"/>
      <c r="M31" s="26"/>
      <c r="N31" s="236">
        <f t="shared" si="0"/>
        <v>0</v>
      </c>
      <c r="O31" s="252"/>
      <c r="P31" s="206">
        <f t="shared" si="1"/>
        <v>0</v>
      </c>
      <c r="Q31" s="206"/>
    </row>
    <row r="32" spans="1:17" s="27" customFormat="1" x14ac:dyDescent="0.2">
      <c r="A32" s="2"/>
      <c r="B32" s="487"/>
      <c r="C32" s="488"/>
      <c r="D32" s="488"/>
      <c r="E32" s="488"/>
      <c r="F32" s="488"/>
      <c r="G32" s="489"/>
      <c r="H32" s="168"/>
      <c r="I32" s="168"/>
      <c r="J32" s="166"/>
      <c r="K32" s="170"/>
      <c r="L32" s="167"/>
      <c r="M32" s="26"/>
      <c r="N32" s="236">
        <f t="shared" si="0"/>
        <v>0</v>
      </c>
      <c r="O32" s="252"/>
      <c r="P32" s="206">
        <f t="shared" si="1"/>
        <v>0</v>
      </c>
      <c r="Q32" s="206"/>
    </row>
    <row r="33" spans="1:17" s="29" customFormat="1" x14ac:dyDescent="0.2">
      <c r="A33" s="2"/>
      <c r="B33" s="487"/>
      <c r="C33" s="488"/>
      <c r="D33" s="488"/>
      <c r="E33" s="488"/>
      <c r="F33" s="488"/>
      <c r="G33" s="489"/>
      <c r="H33" s="168"/>
      <c r="I33" s="168"/>
      <c r="J33" s="166"/>
      <c r="K33" s="170"/>
      <c r="L33" s="167"/>
      <c r="M33" s="26"/>
      <c r="N33" s="236">
        <f t="shared" si="0"/>
        <v>0</v>
      </c>
      <c r="O33" s="252"/>
      <c r="P33" s="206">
        <f t="shared" si="1"/>
        <v>0</v>
      </c>
      <c r="Q33" s="206"/>
    </row>
    <row r="34" spans="1:17" s="25" customFormat="1" ht="15.75" x14ac:dyDescent="0.2">
      <c r="A34" s="2"/>
      <c r="B34" s="487"/>
      <c r="C34" s="488"/>
      <c r="D34" s="488"/>
      <c r="E34" s="488"/>
      <c r="F34" s="488"/>
      <c r="G34" s="489"/>
      <c r="H34" s="168"/>
      <c r="I34" s="168"/>
      <c r="J34" s="166"/>
      <c r="K34" s="170"/>
      <c r="L34" s="167"/>
      <c r="M34" s="26"/>
      <c r="N34" s="236">
        <f t="shared" si="0"/>
        <v>0</v>
      </c>
      <c r="O34" s="252"/>
      <c r="P34" s="206">
        <f t="shared" si="1"/>
        <v>0</v>
      </c>
      <c r="Q34" s="237"/>
    </row>
    <row r="35" spans="1:17" s="27" customFormat="1" x14ac:dyDescent="0.2">
      <c r="A35" s="2"/>
      <c r="B35" s="487"/>
      <c r="C35" s="488"/>
      <c r="D35" s="488"/>
      <c r="E35" s="488"/>
      <c r="F35" s="488"/>
      <c r="G35" s="489"/>
      <c r="H35" s="168"/>
      <c r="I35" s="168"/>
      <c r="J35" s="166"/>
      <c r="K35" s="170"/>
      <c r="L35" s="167"/>
      <c r="M35" s="26"/>
      <c r="N35" s="236">
        <f t="shared" si="0"/>
        <v>0</v>
      </c>
      <c r="O35" s="252"/>
      <c r="P35" s="206">
        <f t="shared" si="1"/>
        <v>0</v>
      </c>
      <c r="Q35" s="206"/>
    </row>
    <row r="36" spans="1:17" s="27" customFormat="1" x14ac:dyDescent="0.2">
      <c r="A36" s="2"/>
      <c r="B36" s="487"/>
      <c r="C36" s="488"/>
      <c r="D36" s="488"/>
      <c r="E36" s="488"/>
      <c r="F36" s="488"/>
      <c r="G36" s="489"/>
      <c r="H36" s="168"/>
      <c r="I36" s="168"/>
      <c r="J36" s="166"/>
      <c r="K36" s="170"/>
      <c r="L36" s="167"/>
      <c r="M36" s="26"/>
      <c r="N36" s="236">
        <f t="shared" si="0"/>
        <v>0</v>
      </c>
      <c r="O36" s="252"/>
      <c r="P36" s="206">
        <f t="shared" si="1"/>
        <v>0</v>
      </c>
      <c r="Q36" s="206"/>
    </row>
    <row r="37" spans="1:17" s="27" customFormat="1" x14ac:dyDescent="0.2">
      <c r="A37" s="2"/>
      <c r="B37" s="487"/>
      <c r="C37" s="488"/>
      <c r="D37" s="488"/>
      <c r="E37" s="488"/>
      <c r="F37" s="488"/>
      <c r="G37" s="489"/>
      <c r="H37" s="168"/>
      <c r="I37" s="168"/>
      <c r="J37" s="166"/>
      <c r="K37" s="170"/>
      <c r="L37" s="167"/>
      <c r="M37" s="26"/>
      <c r="N37" s="236">
        <f t="shared" si="0"/>
        <v>0</v>
      </c>
      <c r="O37" s="252"/>
      <c r="P37" s="206">
        <f t="shared" si="1"/>
        <v>0</v>
      </c>
      <c r="Q37" s="206"/>
    </row>
    <row r="38" spans="1:17" s="25" customFormat="1" ht="15.75" x14ac:dyDescent="0.2">
      <c r="A38" s="2"/>
      <c r="B38" s="487"/>
      <c r="C38" s="488"/>
      <c r="D38" s="488"/>
      <c r="E38" s="488"/>
      <c r="F38" s="488"/>
      <c r="G38" s="489"/>
      <c r="H38" s="168"/>
      <c r="I38" s="168"/>
      <c r="J38" s="166"/>
      <c r="K38" s="170"/>
      <c r="L38" s="167"/>
      <c r="M38" s="26"/>
      <c r="N38" s="236">
        <f t="shared" si="0"/>
        <v>0</v>
      </c>
      <c r="O38" s="252"/>
      <c r="P38" s="206">
        <f t="shared" si="1"/>
        <v>0</v>
      </c>
      <c r="Q38" s="237"/>
    </row>
    <row r="39" spans="1:17" s="25" customFormat="1" ht="15.75" x14ac:dyDescent="0.2">
      <c r="A39" s="2"/>
      <c r="B39" s="487"/>
      <c r="C39" s="488"/>
      <c r="D39" s="488"/>
      <c r="E39" s="488"/>
      <c r="F39" s="488"/>
      <c r="G39" s="489"/>
      <c r="H39" s="168"/>
      <c r="I39" s="168"/>
      <c r="J39" s="166"/>
      <c r="K39" s="170"/>
      <c r="L39" s="167"/>
      <c r="M39" s="26"/>
      <c r="N39" s="236">
        <f t="shared" si="0"/>
        <v>0</v>
      </c>
      <c r="O39" s="252"/>
      <c r="P39" s="206">
        <f t="shared" si="1"/>
        <v>0</v>
      </c>
      <c r="Q39" s="237"/>
    </row>
    <row r="40" spans="1:17" s="27" customFormat="1" x14ac:dyDescent="0.2">
      <c r="A40" s="2"/>
      <c r="B40" s="487"/>
      <c r="C40" s="488"/>
      <c r="D40" s="488"/>
      <c r="E40" s="488"/>
      <c r="F40" s="488"/>
      <c r="G40" s="489"/>
      <c r="H40" s="168"/>
      <c r="I40" s="168"/>
      <c r="J40" s="166"/>
      <c r="K40" s="170"/>
      <c r="L40" s="167"/>
      <c r="M40" s="26"/>
      <c r="N40" s="236">
        <f t="shared" si="0"/>
        <v>0</v>
      </c>
      <c r="O40" s="252"/>
      <c r="P40" s="206">
        <f t="shared" si="1"/>
        <v>0</v>
      </c>
      <c r="Q40" s="206"/>
    </row>
    <row r="41" spans="1:17" s="27" customFormat="1" x14ac:dyDescent="0.2">
      <c r="A41" s="2"/>
      <c r="B41" s="487"/>
      <c r="C41" s="488"/>
      <c r="D41" s="488"/>
      <c r="E41" s="488"/>
      <c r="F41" s="488"/>
      <c r="G41" s="489"/>
      <c r="H41" s="168"/>
      <c r="I41" s="168"/>
      <c r="J41" s="166"/>
      <c r="K41" s="170"/>
      <c r="L41" s="167"/>
      <c r="M41" s="26"/>
      <c r="N41" s="236">
        <f t="shared" si="0"/>
        <v>0</v>
      </c>
      <c r="O41" s="252"/>
      <c r="P41" s="206">
        <f t="shared" si="1"/>
        <v>0</v>
      </c>
      <c r="Q41" s="206"/>
    </row>
    <row r="42" spans="1:17" s="27" customFormat="1" x14ac:dyDescent="0.2">
      <c r="A42" s="2"/>
      <c r="B42" s="487"/>
      <c r="C42" s="488"/>
      <c r="D42" s="488"/>
      <c r="E42" s="488"/>
      <c r="F42" s="488"/>
      <c r="G42" s="489"/>
      <c r="H42" s="168"/>
      <c r="I42" s="168"/>
      <c r="J42" s="166"/>
      <c r="K42" s="170"/>
      <c r="L42" s="167"/>
      <c r="M42" s="26"/>
      <c r="N42" s="238">
        <f t="shared" si="0"/>
        <v>0</v>
      </c>
      <c r="O42" s="252"/>
      <c r="P42" s="206">
        <f t="shared" si="1"/>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0"/>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0"/>
        <v>0</v>
      </c>
      <c r="O45" s="252"/>
      <c r="P45" s="208">
        <f t="shared" ref="P45:P63" si="2">N45+O45</f>
        <v>0</v>
      </c>
      <c r="Q45" s="206"/>
    </row>
    <row r="46" spans="1:17" s="27" customFormat="1" x14ac:dyDescent="0.2">
      <c r="A46" s="2"/>
      <c r="B46" s="512"/>
      <c r="C46" s="512"/>
      <c r="D46" s="512"/>
      <c r="E46" s="512"/>
      <c r="F46" s="512"/>
      <c r="G46" s="512"/>
      <c r="H46" s="171"/>
      <c r="I46" s="171"/>
      <c r="J46" s="166"/>
      <c r="K46" s="166"/>
      <c r="L46" s="167"/>
      <c r="M46" s="26"/>
      <c r="N46" s="236">
        <f t="shared" si="0"/>
        <v>0</v>
      </c>
      <c r="O46" s="252"/>
      <c r="P46" s="208">
        <f t="shared" si="2"/>
        <v>0</v>
      </c>
      <c r="Q46" s="206"/>
    </row>
    <row r="47" spans="1:17" s="27" customFormat="1" x14ac:dyDescent="0.2">
      <c r="A47" s="2"/>
      <c r="B47" s="512"/>
      <c r="C47" s="512"/>
      <c r="D47" s="512"/>
      <c r="E47" s="512"/>
      <c r="F47" s="512"/>
      <c r="G47" s="512"/>
      <c r="H47" s="171"/>
      <c r="I47" s="171"/>
      <c r="J47" s="166"/>
      <c r="K47" s="166"/>
      <c r="L47" s="167"/>
      <c r="M47" s="26"/>
      <c r="N47" s="236">
        <f t="shared" si="0"/>
        <v>0</v>
      </c>
      <c r="O47" s="252"/>
      <c r="P47" s="208">
        <f t="shared" si="2"/>
        <v>0</v>
      </c>
      <c r="Q47" s="206"/>
    </row>
    <row r="48" spans="1:17" s="27" customFormat="1" x14ac:dyDescent="0.2">
      <c r="A48" s="2"/>
      <c r="B48" s="512"/>
      <c r="C48" s="512"/>
      <c r="D48" s="512"/>
      <c r="E48" s="512"/>
      <c r="F48" s="512"/>
      <c r="G48" s="512"/>
      <c r="H48" s="171"/>
      <c r="I48" s="171"/>
      <c r="J48" s="166"/>
      <c r="K48" s="166"/>
      <c r="L48" s="167"/>
      <c r="M48" s="26"/>
      <c r="N48" s="236">
        <f t="shared" si="0"/>
        <v>0</v>
      </c>
      <c r="O48" s="252"/>
      <c r="P48" s="208">
        <f t="shared" si="2"/>
        <v>0</v>
      </c>
      <c r="Q48" s="206"/>
    </row>
    <row r="49" spans="1:17" s="37" customFormat="1" ht="15.75" x14ac:dyDescent="0.2">
      <c r="A49" s="2"/>
      <c r="B49" s="512"/>
      <c r="C49" s="512"/>
      <c r="D49" s="512"/>
      <c r="E49" s="512"/>
      <c r="F49" s="512"/>
      <c r="G49" s="512"/>
      <c r="H49" s="171"/>
      <c r="I49" s="171"/>
      <c r="J49" s="166"/>
      <c r="K49" s="166"/>
      <c r="L49" s="167"/>
      <c r="M49" s="26"/>
      <c r="N49" s="236">
        <f t="shared" si="0"/>
        <v>0</v>
      </c>
      <c r="O49" s="252"/>
      <c r="P49" s="208">
        <f t="shared" si="2"/>
        <v>0</v>
      </c>
      <c r="Q49" s="237"/>
    </row>
    <row r="50" spans="1:17" s="29" customFormat="1" x14ac:dyDescent="0.2">
      <c r="A50" s="2"/>
      <c r="B50" s="512"/>
      <c r="C50" s="512"/>
      <c r="D50" s="512"/>
      <c r="E50" s="512"/>
      <c r="F50" s="512"/>
      <c r="G50" s="512"/>
      <c r="H50" s="171"/>
      <c r="I50" s="171"/>
      <c r="J50" s="166"/>
      <c r="K50" s="166"/>
      <c r="L50" s="167"/>
      <c r="M50" s="26"/>
      <c r="N50" s="236">
        <f t="shared" si="0"/>
        <v>0</v>
      </c>
      <c r="O50" s="252"/>
      <c r="P50" s="208">
        <f t="shared" si="2"/>
        <v>0</v>
      </c>
      <c r="Q50" s="206"/>
    </row>
    <row r="51" spans="1:17" s="29" customFormat="1" x14ac:dyDescent="0.2">
      <c r="A51" s="2"/>
      <c r="B51" s="512"/>
      <c r="C51" s="512"/>
      <c r="D51" s="512"/>
      <c r="E51" s="512"/>
      <c r="F51" s="512"/>
      <c r="G51" s="512"/>
      <c r="H51" s="171"/>
      <c r="I51" s="171"/>
      <c r="J51" s="166"/>
      <c r="K51" s="166"/>
      <c r="L51" s="167"/>
      <c r="M51" s="26"/>
      <c r="N51" s="236">
        <f t="shared" si="0"/>
        <v>0</v>
      </c>
      <c r="O51" s="252"/>
      <c r="P51" s="208">
        <f t="shared" si="2"/>
        <v>0</v>
      </c>
      <c r="Q51" s="206"/>
    </row>
    <row r="52" spans="1:17" s="29" customFormat="1" x14ac:dyDescent="0.2">
      <c r="A52" s="2"/>
      <c r="B52" s="512"/>
      <c r="C52" s="512"/>
      <c r="D52" s="512"/>
      <c r="E52" s="512"/>
      <c r="F52" s="512"/>
      <c r="G52" s="512"/>
      <c r="H52" s="171"/>
      <c r="I52" s="171"/>
      <c r="J52" s="166"/>
      <c r="K52" s="166"/>
      <c r="L52" s="167"/>
      <c r="M52" s="26"/>
      <c r="N52" s="236">
        <f t="shared" si="0"/>
        <v>0</v>
      </c>
      <c r="O52" s="252"/>
      <c r="P52" s="208">
        <f t="shared" si="2"/>
        <v>0</v>
      </c>
      <c r="Q52" s="206"/>
    </row>
    <row r="53" spans="1:17" s="29" customFormat="1" x14ac:dyDescent="0.2">
      <c r="A53" s="2"/>
      <c r="B53" s="512"/>
      <c r="C53" s="512"/>
      <c r="D53" s="512"/>
      <c r="E53" s="512"/>
      <c r="F53" s="512"/>
      <c r="G53" s="512"/>
      <c r="H53" s="171"/>
      <c r="I53" s="171"/>
      <c r="J53" s="166"/>
      <c r="K53" s="166"/>
      <c r="L53" s="167"/>
      <c r="M53" s="26"/>
      <c r="N53" s="236">
        <f t="shared" si="0"/>
        <v>0</v>
      </c>
      <c r="O53" s="252"/>
      <c r="P53" s="208">
        <f t="shared" si="2"/>
        <v>0</v>
      </c>
      <c r="Q53" s="206"/>
    </row>
    <row r="54" spans="1:17" s="29" customFormat="1" x14ac:dyDescent="0.2">
      <c r="A54" s="2"/>
      <c r="B54" s="512"/>
      <c r="C54" s="512"/>
      <c r="D54" s="512"/>
      <c r="E54" s="512"/>
      <c r="F54" s="512"/>
      <c r="G54" s="512"/>
      <c r="H54" s="171"/>
      <c r="I54" s="171"/>
      <c r="J54" s="166"/>
      <c r="K54" s="166"/>
      <c r="L54" s="167"/>
      <c r="M54" s="26"/>
      <c r="N54" s="236">
        <f t="shared" si="0"/>
        <v>0</v>
      </c>
      <c r="O54" s="252"/>
      <c r="P54" s="208">
        <f t="shared" si="2"/>
        <v>0</v>
      </c>
      <c r="Q54" s="206"/>
    </row>
    <row r="55" spans="1:17" s="29" customFormat="1" x14ac:dyDescent="0.2">
      <c r="A55" s="2"/>
      <c r="B55" s="512"/>
      <c r="C55" s="512"/>
      <c r="D55" s="512"/>
      <c r="E55" s="512"/>
      <c r="F55" s="512"/>
      <c r="G55" s="512"/>
      <c r="H55" s="171"/>
      <c r="I55" s="171"/>
      <c r="J55" s="166"/>
      <c r="K55" s="166"/>
      <c r="L55" s="167"/>
      <c r="M55" s="26"/>
      <c r="N55" s="236">
        <f t="shared" si="0"/>
        <v>0</v>
      </c>
      <c r="O55" s="252"/>
      <c r="P55" s="208">
        <f t="shared" si="2"/>
        <v>0</v>
      </c>
      <c r="Q55" s="206"/>
    </row>
    <row r="56" spans="1:17" s="29" customFormat="1" x14ac:dyDescent="0.2">
      <c r="A56" s="2"/>
      <c r="B56" s="487"/>
      <c r="C56" s="488"/>
      <c r="D56" s="488"/>
      <c r="E56" s="488"/>
      <c r="F56" s="488"/>
      <c r="G56" s="489"/>
      <c r="H56" s="172"/>
      <c r="I56" s="172"/>
      <c r="J56" s="166"/>
      <c r="K56" s="166"/>
      <c r="L56" s="167"/>
      <c r="M56" s="26"/>
      <c r="N56" s="236">
        <f t="shared" si="0"/>
        <v>0</v>
      </c>
      <c r="O56" s="252"/>
      <c r="P56" s="208">
        <f t="shared" si="2"/>
        <v>0</v>
      </c>
      <c r="Q56" s="206"/>
    </row>
    <row r="57" spans="1:17" s="25" customFormat="1" ht="15.75" x14ac:dyDescent="0.2">
      <c r="A57" s="2"/>
      <c r="B57" s="487"/>
      <c r="C57" s="488"/>
      <c r="D57" s="488"/>
      <c r="E57" s="488"/>
      <c r="F57" s="488"/>
      <c r="G57" s="489"/>
      <c r="H57" s="172"/>
      <c r="I57" s="172"/>
      <c r="J57" s="166"/>
      <c r="K57" s="166"/>
      <c r="L57" s="167"/>
      <c r="M57" s="26"/>
      <c r="N57" s="236">
        <f t="shared" si="0"/>
        <v>0</v>
      </c>
      <c r="O57" s="252"/>
      <c r="P57" s="208">
        <f t="shared" si="2"/>
        <v>0</v>
      </c>
      <c r="Q57" s="237"/>
    </row>
    <row r="58" spans="1:17" s="29" customFormat="1" x14ac:dyDescent="0.2">
      <c r="A58" s="2"/>
      <c r="B58" s="487"/>
      <c r="C58" s="488"/>
      <c r="D58" s="488"/>
      <c r="E58" s="488"/>
      <c r="F58" s="488"/>
      <c r="G58" s="489"/>
      <c r="H58" s="172"/>
      <c r="I58" s="172"/>
      <c r="J58" s="166"/>
      <c r="K58" s="166"/>
      <c r="L58" s="167"/>
      <c r="M58" s="26"/>
      <c r="N58" s="236">
        <f t="shared" si="0"/>
        <v>0</v>
      </c>
      <c r="O58" s="252"/>
      <c r="P58" s="208">
        <f t="shared" si="2"/>
        <v>0</v>
      </c>
      <c r="Q58" s="206"/>
    </row>
    <row r="59" spans="1:17" s="29" customFormat="1" x14ac:dyDescent="0.2">
      <c r="A59" s="2"/>
      <c r="B59" s="512"/>
      <c r="C59" s="512"/>
      <c r="D59" s="512"/>
      <c r="E59" s="512"/>
      <c r="F59" s="512"/>
      <c r="G59" s="512"/>
      <c r="H59" s="171"/>
      <c r="I59" s="171"/>
      <c r="J59" s="166"/>
      <c r="K59" s="166"/>
      <c r="L59" s="167"/>
      <c r="M59" s="26"/>
      <c r="N59" s="236">
        <f t="shared" si="0"/>
        <v>0</v>
      </c>
      <c r="O59" s="252"/>
      <c r="P59" s="208">
        <f t="shared" si="2"/>
        <v>0</v>
      </c>
      <c r="Q59" s="206"/>
    </row>
    <row r="60" spans="1:17" s="29" customFormat="1" x14ac:dyDescent="0.2">
      <c r="A60" s="2"/>
      <c r="B60" s="512"/>
      <c r="C60" s="512"/>
      <c r="D60" s="512"/>
      <c r="E60" s="512"/>
      <c r="F60" s="512"/>
      <c r="G60" s="512"/>
      <c r="H60" s="171"/>
      <c r="I60" s="171"/>
      <c r="J60" s="166"/>
      <c r="K60" s="166"/>
      <c r="L60" s="167"/>
      <c r="M60" s="26"/>
      <c r="N60" s="236">
        <f t="shared" si="0"/>
        <v>0</v>
      </c>
      <c r="O60" s="252"/>
      <c r="P60" s="208">
        <f t="shared" si="2"/>
        <v>0</v>
      </c>
      <c r="Q60" s="206"/>
    </row>
    <row r="61" spans="1:17" s="29" customFormat="1" x14ac:dyDescent="0.2">
      <c r="A61" s="2"/>
      <c r="B61" s="512"/>
      <c r="C61" s="512"/>
      <c r="D61" s="512"/>
      <c r="E61" s="512"/>
      <c r="F61" s="512"/>
      <c r="G61" s="512"/>
      <c r="H61" s="171"/>
      <c r="I61" s="171"/>
      <c r="J61" s="166"/>
      <c r="K61" s="166"/>
      <c r="L61" s="167"/>
      <c r="M61" s="26"/>
      <c r="N61" s="236">
        <f t="shared" si="0"/>
        <v>0</v>
      </c>
      <c r="O61" s="252"/>
      <c r="P61" s="208">
        <f t="shared" si="2"/>
        <v>0</v>
      </c>
      <c r="Q61" s="206"/>
    </row>
    <row r="62" spans="1:17" s="29" customFormat="1" x14ac:dyDescent="0.2">
      <c r="A62" s="2"/>
      <c r="B62" s="512"/>
      <c r="C62" s="512"/>
      <c r="D62" s="512"/>
      <c r="E62" s="512"/>
      <c r="F62" s="512"/>
      <c r="G62" s="512"/>
      <c r="H62" s="168"/>
      <c r="I62" s="168"/>
      <c r="J62" s="166"/>
      <c r="K62" s="166"/>
      <c r="L62" s="167"/>
      <c r="M62" s="26"/>
      <c r="N62" s="236">
        <f t="shared" si="0"/>
        <v>0</v>
      </c>
      <c r="O62" s="252"/>
      <c r="P62" s="208">
        <f t="shared" si="2"/>
        <v>0</v>
      </c>
      <c r="Q62" s="206"/>
    </row>
    <row r="63" spans="1:17" s="29" customFormat="1" x14ac:dyDescent="0.2">
      <c r="A63" s="2"/>
      <c r="B63" s="512"/>
      <c r="C63" s="512"/>
      <c r="D63" s="512"/>
      <c r="E63" s="512"/>
      <c r="F63" s="512"/>
      <c r="G63" s="512"/>
      <c r="H63" s="168"/>
      <c r="I63" s="168"/>
      <c r="J63" s="166"/>
      <c r="K63" s="166"/>
      <c r="L63" s="167"/>
      <c r="M63" s="26"/>
      <c r="N63" s="238">
        <f t="shared" si="0"/>
        <v>0</v>
      </c>
      <c r="O63" s="252"/>
      <c r="P63" s="208">
        <f t="shared" si="2"/>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0"/>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0"/>
        <v>0</v>
      </c>
      <c r="O66" s="252"/>
      <c r="P66" s="208">
        <f t="shared" ref="P66:P94" si="3">N66+O66</f>
        <v>0</v>
      </c>
      <c r="Q66" s="206"/>
    </row>
    <row r="67" spans="1:17" s="29" customFormat="1" x14ac:dyDescent="0.2">
      <c r="A67" s="2"/>
      <c r="B67" s="487"/>
      <c r="C67" s="488"/>
      <c r="D67" s="488"/>
      <c r="E67" s="488"/>
      <c r="F67" s="488"/>
      <c r="G67" s="489"/>
      <c r="H67" s="171"/>
      <c r="I67" s="171"/>
      <c r="J67" s="166"/>
      <c r="K67" s="166"/>
      <c r="L67" s="167"/>
      <c r="M67" s="26"/>
      <c r="N67" s="236">
        <f t="shared" si="0"/>
        <v>0</v>
      </c>
      <c r="O67" s="252"/>
      <c r="P67" s="208">
        <f t="shared" si="3"/>
        <v>0</v>
      </c>
      <c r="Q67" s="206"/>
    </row>
    <row r="68" spans="1:17" s="29" customFormat="1" x14ac:dyDescent="0.2">
      <c r="A68" s="2"/>
      <c r="B68" s="487"/>
      <c r="C68" s="488"/>
      <c r="D68" s="488"/>
      <c r="E68" s="488"/>
      <c r="F68" s="488"/>
      <c r="G68" s="489"/>
      <c r="H68" s="171"/>
      <c r="I68" s="171"/>
      <c r="J68" s="166"/>
      <c r="K68" s="166"/>
      <c r="L68" s="167"/>
      <c r="M68" s="26"/>
      <c r="N68" s="236">
        <f t="shared" si="0"/>
        <v>0</v>
      </c>
      <c r="O68" s="252"/>
      <c r="P68" s="208">
        <f t="shared" si="3"/>
        <v>0</v>
      </c>
      <c r="Q68" s="206"/>
    </row>
    <row r="69" spans="1:17" s="29" customFormat="1" x14ac:dyDescent="0.2">
      <c r="A69" s="2"/>
      <c r="B69" s="487"/>
      <c r="C69" s="488"/>
      <c r="D69" s="488"/>
      <c r="E69" s="488"/>
      <c r="F69" s="488"/>
      <c r="G69" s="489"/>
      <c r="H69" s="171"/>
      <c r="I69" s="171"/>
      <c r="J69" s="166"/>
      <c r="K69" s="166"/>
      <c r="L69" s="167"/>
      <c r="M69" s="26"/>
      <c r="N69" s="236">
        <f t="shared" si="0"/>
        <v>0</v>
      </c>
      <c r="O69" s="252"/>
      <c r="P69" s="208">
        <f t="shared" si="3"/>
        <v>0</v>
      </c>
      <c r="Q69" s="206"/>
    </row>
    <row r="70" spans="1:17" s="29" customFormat="1" x14ac:dyDescent="0.2">
      <c r="A70" s="2"/>
      <c r="B70" s="487"/>
      <c r="C70" s="488"/>
      <c r="D70" s="488"/>
      <c r="E70" s="488"/>
      <c r="F70" s="488"/>
      <c r="G70" s="489"/>
      <c r="H70" s="171"/>
      <c r="I70" s="171"/>
      <c r="J70" s="166"/>
      <c r="K70" s="166"/>
      <c r="L70" s="167"/>
      <c r="M70" s="26"/>
      <c r="N70" s="236">
        <f t="shared" si="0"/>
        <v>0</v>
      </c>
      <c r="O70" s="252"/>
      <c r="P70" s="208">
        <f t="shared" si="3"/>
        <v>0</v>
      </c>
      <c r="Q70" s="206"/>
    </row>
    <row r="71" spans="1:17" s="37" customFormat="1" ht="15.75" x14ac:dyDescent="0.2">
      <c r="A71" s="2"/>
      <c r="B71" s="487"/>
      <c r="C71" s="488"/>
      <c r="D71" s="488"/>
      <c r="E71" s="488"/>
      <c r="F71" s="488"/>
      <c r="G71" s="489"/>
      <c r="H71" s="171"/>
      <c r="I71" s="171"/>
      <c r="J71" s="166"/>
      <c r="K71" s="166"/>
      <c r="L71" s="167"/>
      <c r="M71" s="26"/>
      <c r="N71" s="236">
        <f t="shared" si="0"/>
        <v>0</v>
      </c>
      <c r="O71" s="252"/>
      <c r="P71" s="208">
        <f t="shared" si="3"/>
        <v>0</v>
      </c>
      <c r="Q71" s="237"/>
    </row>
    <row r="72" spans="1:17" s="25" customFormat="1" ht="15.75" x14ac:dyDescent="0.2">
      <c r="A72" s="2"/>
      <c r="B72" s="487"/>
      <c r="C72" s="488"/>
      <c r="D72" s="488"/>
      <c r="E72" s="488"/>
      <c r="F72" s="488"/>
      <c r="G72" s="489"/>
      <c r="H72" s="171"/>
      <c r="I72" s="171"/>
      <c r="J72" s="166"/>
      <c r="K72" s="166"/>
      <c r="L72" s="167"/>
      <c r="M72" s="26"/>
      <c r="N72" s="236">
        <f t="shared" si="0"/>
        <v>0</v>
      </c>
      <c r="O72" s="252"/>
      <c r="P72" s="208">
        <f t="shared" si="3"/>
        <v>0</v>
      </c>
      <c r="Q72" s="237"/>
    </row>
    <row r="73" spans="1:17" s="8" customFormat="1" x14ac:dyDescent="0.2">
      <c r="A73" s="2"/>
      <c r="B73" s="487"/>
      <c r="C73" s="488"/>
      <c r="D73" s="488"/>
      <c r="E73" s="488"/>
      <c r="F73" s="488"/>
      <c r="G73" s="489"/>
      <c r="H73" s="171"/>
      <c r="I73" s="171"/>
      <c r="J73" s="166"/>
      <c r="K73" s="166"/>
      <c r="L73" s="167"/>
      <c r="M73" s="26"/>
      <c r="N73" s="236">
        <f t="shared" si="0"/>
        <v>0</v>
      </c>
      <c r="O73" s="252"/>
      <c r="P73" s="208">
        <f t="shared" si="3"/>
        <v>0</v>
      </c>
      <c r="Q73" s="30"/>
    </row>
    <row r="74" spans="1:17" s="25" customFormat="1" ht="15.75" x14ac:dyDescent="0.2">
      <c r="A74" s="2"/>
      <c r="B74" s="487"/>
      <c r="C74" s="488"/>
      <c r="D74" s="488"/>
      <c r="E74" s="488"/>
      <c r="F74" s="488"/>
      <c r="G74" s="489"/>
      <c r="H74" s="171"/>
      <c r="I74" s="171"/>
      <c r="J74" s="166"/>
      <c r="K74" s="166"/>
      <c r="L74" s="167"/>
      <c r="M74" s="26"/>
      <c r="N74" s="236">
        <f t="shared" si="0"/>
        <v>0</v>
      </c>
      <c r="O74" s="252"/>
      <c r="P74" s="208">
        <f t="shared" si="3"/>
        <v>0</v>
      </c>
      <c r="Q74" s="237"/>
    </row>
    <row r="75" spans="1:17" s="29" customFormat="1" x14ac:dyDescent="0.2">
      <c r="A75" s="2"/>
      <c r="B75" s="487"/>
      <c r="C75" s="488"/>
      <c r="D75" s="488"/>
      <c r="E75" s="488"/>
      <c r="F75" s="488"/>
      <c r="G75" s="489"/>
      <c r="H75" s="171"/>
      <c r="I75" s="171"/>
      <c r="J75" s="166"/>
      <c r="K75" s="166"/>
      <c r="L75" s="167"/>
      <c r="M75" s="26"/>
      <c r="N75" s="236">
        <f t="shared" si="0"/>
        <v>0</v>
      </c>
      <c r="O75" s="252"/>
      <c r="P75" s="208">
        <f t="shared" si="3"/>
        <v>0</v>
      </c>
      <c r="Q75" s="206"/>
    </row>
    <row r="76" spans="1:17" s="25" customFormat="1" ht="15.75" x14ac:dyDescent="0.2">
      <c r="A76" s="2"/>
      <c r="B76" s="487"/>
      <c r="C76" s="488"/>
      <c r="D76" s="488"/>
      <c r="E76" s="488"/>
      <c r="F76" s="488"/>
      <c r="G76" s="489"/>
      <c r="H76" s="171"/>
      <c r="I76" s="171"/>
      <c r="J76" s="166"/>
      <c r="K76" s="166"/>
      <c r="L76" s="167"/>
      <c r="M76" s="26"/>
      <c r="N76" s="236">
        <f t="shared" si="0"/>
        <v>0</v>
      </c>
      <c r="O76" s="252"/>
      <c r="P76" s="208">
        <f t="shared" si="3"/>
        <v>0</v>
      </c>
      <c r="Q76" s="237"/>
    </row>
    <row r="77" spans="1:17" s="29" customFormat="1" x14ac:dyDescent="0.2">
      <c r="A77" s="2"/>
      <c r="B77" s="487"/>
      <c r="C77" s="488"/>
      <c r="D77" s="488"/>
      <c r="E77" s="488"/>
      <c r="F77" s="488"/>
      <c r="G77" s="489"/>
      <c r="H77" s="171"/>
      <c r="I77" s="171"/>
      <c r="J77" s="166"/>
      <c r="K77" s="166"/>
      <c r="L77" s="167"/>
      <c r="M77" s="26"/>
      <c r="N77" s="236">
        <f t="shared" si="0"/>
        <v>0</v>
      </c>
      <c r="O77" s="252"/>
      <c r="P77" s="208">
        <f t="shared" si="3"/>
        <v>0</v>
      </c>
      <c r="Q77" s="206"/>
    </row>
    <row r="78" spans="1:17" s="29" customFormat="1" x14ac:dyDescent="0.2">
      <c r="A78" s="2"/>
      <c r="B78" s="487"/>
      <c r="C78" s="488"/>
      <c r="D78" s="488"/>
      <c r="E78" s="488"/>
      <c r="F78" s="488"/>
      <c r="G78" s="489"/>
      <c r="H78" s="171"/>
      <c r="I78" s="171"/>
      <c r="J78" s="166"/>
      <c r="K78" s="166"/>
      <c r="L78" s="167"/>
      <c r="M78" s="26"/>
      <c r="N78" s="236">
        <f t="shared" ref="N78:N140" si="4">IF(M78="Yes",J78,0)</f>
        <v>0</v>
      </c>
      <c r="O78" s="252"/>
      <c r="P78" s="208">
        <f t="shared" si="3"/>
        <v>0</v>
      </c>
      <c r="Q78" s="206"/>
    </row>
    <row r="79" spans="1:17" s="29" customFormat="1" x14ac:dyDescent="0.2">
      <c r="A79" s="2"/>
      <c r="B79" s="487"/>
      <c r="C79" s="488"/>
      <c r="D79" s="488"/>
      <c r="E79" s="488"/>
      <c r="F79" s="488"/>
      <c r="G79" s="489"/>
      <c r="H79" s="171"/>
      <c r="I79" s="171"/>
      <c r="J79" s="166"/>
      <c r="K79" s="166"/>
      <c r="L79" s="167"/>
      <c r="M79" s="26"/>
      <c r="N79" s="236">
        <f t="shared" si="4"/>
        <v>0</v>
      </c>
      <c r="O79" s="252"/>
      <c r="P79" s="208">
        <f t="shared" si="3"/>
        <v>0</v>
      </c>
      <c r="Q79" s="206"/>
    </row>
    <row r="80" spans="1:17" s="29" customFormat="1" x14ac:dyDescent="0.2">
      <c r="A80" s="2"/>
      <c r="B80" s="487"/>
      <c r="C80" s="488"/>
      <c r="D80" s="488"/>
      <c r="E80" s="488"/>
      <c r="F80" s="488"/>
      <c r="G80" s="489"/>
      <c r="H80" s="171"/>
      <c r="I80" s="171"/>
      <c r="J80" s="166"/>
      <c r="K80" s="166"/>
      <c r="L80" s="167"/>
      <c r="M80" s="26"/>
      <c r="N80" s="236">
        <f t="shared" si="4"/>
        <v>0</v>
      </c>
      <c r="O80" s="252"/>
      <c r="P80" s="208">
        <f t="shared" si="3"/>
        <v>0</v>
      </c>
      <c r="Q80" s="206"/>
    </row>
    <row r="81" spans="1:17" s="29" customFormat="1" x14ac:dyDescent="0.2">
      <c r="A81" s="2"/>
      <c r="B81" s="487"/>
      <c r="C81" s="488"/>
      <c r="D81" s="488"/>
      <c r="E81" s="488"/>
      <c r="F81" s="488"/>
      <c r="G81" s="489"/>
      <c r="H81" s="171"/>
      <c r="I81" s="171"/>
      <c r="J81" s="166"/>
      <c r="K81" s="166"/>
      <c r="L81" s="167"/>
      <c r="M81" s="26"/>
      <c r="N81" s="236">
        <f t="shared" si="4"/>
        <v>0</v>
      </c>
      <c r="O81" s="252"/>
      <c r="P81" s="208">
        <f t="shared" si="3"/>
        <v>0</v>
      </c>
      <c r="Q81" s="206"/>
    </row>
    <row r="82" spans="1:17" s="25" customFormat="1" ht="15.75" x14ac:dyDescent="0.2">
      <c r="A82" s="2"/>
      <c r="B82" s="487"/>
      <c r="C82" s="488"/>
      <c r="D82" s="488"/>
      <c r="E82" s="488"/>
      <c r="F82" s="488"/>
      <c r="G82" s="489"/>
      <c r="H82" s="171"/>
      <c r="I82" s="171"/>
      <c r="J82" s="166"/>
      <c r="K82" s="166"/>
      <c r="L82" s="167"/>
      <c r="M82" s="26"/>
      <c r="N82" s="236">
        <f t="shared" si="4"/>
        <v>0</v>
      </c>
      <c r="O82" s="252"/>
      <c r="P82" s="208">
        <f t="shared" si="3"/>
        <v>0</v>
      </c>
      <c r="Q82" s="237"/>
    </row>
    <row r="83" spans="1:17" s="29" customFormat="1" x14ac:dyDescent="0.2">
      <c r="A83" s="2"/>
      <c r="B83" s="487"/>
      <c r="C83" s="488"/>
      <c r="D83" s="488"/>
      <c r="E83" s="488"/>
      <c r="F83" s="488"/>
      <c r="G83" s="489"/>
      <c r="H83" s="171"/>
      <c r="I83" s="171"/>
      <c r="J83" s="166"/>
      <c r="K83" s="166"/>
      <c r="L83" s="167"/>
      <c r="M83" s="26"/>
      <c r="N83" s="236">
        <f t="shared" si="4"/>
        <v>0</v>
      </c>
      <c r="O83" s="252"/>
      <c r="P83" s="208">
        <f t="shared" si="3"/>
        <v>0</v>
      </c>
      <c r="Q83" s="206"/>
    </row>
    <row r="84" spans="1:17" s="29" customFormat="1" x14ac:dyDescent="0.2">
      <c r="A84" s="2"/>
      <c r="B84" s="487"/>
      <c r="C84" s="488"/>
      <c r="D84" s="488"/>
      <c r="E84" s="488"/>
      <c r="F84" s="488"/>
      <c r="G84" s="489"/>
      <c r="H84" s="171"/>
      <c r="I84" s="171"/>
      <c r="J84" s="166"/>
      <c r="K84" s="166"/>
      <c r="L84" s="167"/>
      <c r="M84" s="26"/>
      <c r="N84" s="236">
        <f t="shared" si="4"/>
        <v>0</v>
      </c>
      <c r="O84" s="252"/>
      <c r="P84" s="208">
        <f t="shared" si="3"/>
        <v>0</v>
      </c>
      <c r="Q84" s="206"/>
    </row>
    <row r="85" spans="1:17" s="29" customFormat="1" x14ac:dyDescent="0.2">
      <c r="A85" s="2"/>
      <c r="B85" s="487"/>
      <c r="C85" s="488"/>
      <c r="D85" s="488"/>
      <c r="E85" s="488"/>
      <c r="F85" s="488"/>
      <c r="G85" s="489"/>
      <c r="H85" s="171"/>
      <c r="I85" s="171"/>
      <c r="J85" s="166"/>
      <c r="K85" s="166"/>
      <c r="L85" s="167"/>
      <c r="M85" s="26"/>
      <c r="N85" s="236">
        <f t="shared" si="4"/>
        <v>0</v>
      </c>
      <c r="O85" s="252"/>
      <c r="P85" s="208">
        <f t="shared" si="3"/>
        <v>0</v>
      </c>
      <c r="Q85" s="206"/>
    </row>
    <row r="86" spans="1:17" s="29" customFormat="1" x14ac:dyDescent="0.2">
      <c r="A86" s="2"/>
      <c r="B86" s="487"/>
      <c r="C86" s="488"/>
      <c r="D86" s="488"/>
      <c r="E86" s="488"/>
      <c r="F86" s="488"/>
      <c r="G86" s="489"/>
      <c r="H86" s="171"/>
      <c r="I86" s="171"/>
      <c r="J86" s="166"/>
      <c r="K86" s="166"/>
      <c r="L86" s="167"/>
      <c r="M86" s="26"/>
      <c r="N86" s="236">
        <f t="shared" si="4"/>
        <v>0</v>
      </c>
      <c r="O86" s="252"/>
      <c r="P86" s="208">
        <f t="shared" si="3"/>
        <v>0</v>
      </c>
      <c r="Q86" s="206"/>
    </row>
    <row r="87" spans="1:17" s="25" customFormat="1" ht="15.75" x14ac:dyDescent="0.2">
      <c r="A87" s="2"/>
      <c r="B87" s="487"/>
      <c r="C87" s="488"/>
      <c r="D87" s="488"/>
      <c r="E87" s="488"/>
      <c r="F87" s="488"/>
      <c r="G87" s="489"/>
      <c r="H87" s="171"/>
      <c r="I87" s="171"/>
      <c r="J87" s="166"/>
      <c r="K87" s="166"/>
      <c r="L87" s="167"/>
      <c r="M87" s="26"/>
      <c r="N87" s="236">
        <f t="shared" si="4"/>
        <v>0</v>
      </c>
      <c r="O87" s="252"/>
      <c r="P87" s="208">
        <f t="shared" si="3"/>
        <v>0</v>
      </c>
      <c r="Q87" s="237"/>
    </row>
    <row r="88" spans="1:17" s="29" customFormat="1" x14ac:dyDescent="0.2">
      <c r="A88" s="2"/>
      <c r="B88" s="487"/>
      <c r="C88" s="488"/>
      <c r="D88" s="488"/>
      <c r="E88" s="488"/>
      <c r="F88" s="488"/>
      <c r="G88" s="489"/>
      <c r="H88" s="171"/>
      <c r="I88" s="171"/>
      <c r="J88" s="166"/>
      <c r="K88" s="166"/>
      <c r="L88" s="167"/>
      <c r="M88" s="26"/>
      <c r="N88" s="236">
        <f t="shared" si="4"/>
        <v>0</v>
      </c>
      <c r="O88" s="252"/>
      <c r="P88" s="208">
        <f t="shared" si="3"/>
        <v>0</v>
      </c>
      <c r="Q88" s="206"/>
    </row>
    <row r="89" spans="1:17" s="29" customFormat="1" x14ac:dyDescent="0.2">
      <c r="A89" s="2"/>
      <c r="B89" s="487"/>
      <c r="C89" s="488"/>
      <c r="D89" s="488"/>
      <c r="E89" s="488"/>
      <c r="F89" s="488"/>
      <c r="G89" s="489"/>
      <c r="H89" s="171"/>
      <c r="I89" s="171"/>
      <c r="J89" s="166"/>
      <c r="K89" s="166"/>
      <c r="L89" s="167"/>
      <c r="M89" s="26"/>
      <c r="N89" s="236">
        <f t="shared" si="4"/>
        <v>0</v>
      </c>
      <c r="O89" s="252"/>
      <c r="P89" s="208">
        <f t="shared" si="3"/>
        <v>0</v>
      </c>
      <c r="Q89" s="206"/>
    </row>
    <row r="90" spans="1:17" s="29" customFormat="1" x14ac:dyDescent="0.2">
      <c r="A90" s="2"/>
      <c r="B90" s="487"/>
      <c r="C90" s="488"/>
      <c r="D90" s="488"/>
      <c r="E90" s="488"/>
      <c r="F90" s="488"/>
      <c r="G90" s="489"/>
      <c r="H90" s="171"/>
      <c r="I90" s="171"/>
      <c r="J90" s="166"/>
      <c r="K90" s="166"/>
      <c r="L90" s="167"/>
      <c r="M90" s="26"/>
      <c r="N90" s="236">
        <f t="shared" si="4"/>
        <v>0</v>
      </c>
      <c r="O90" s="252"/>
      <c r="P90" s="208">
        <f t="shared" si="3"/>
        <v>0</v>
      </c>
      <c r="Q90" s="206"/>
    </row>
    <row r="91" spans="1:17" s="25" customFormat="1" ht="15.75" x14ac:dyDescent="0.2">
      <c r="A91" s="2"/>
      <c r="B91" s="487"/>
      <c r="C91" s="488"/>
      <c r="D91" s="488"/>
      <c r="E91" s="488"/>
      <c r="F91" s="488"/>
      <c r="G91" s="489"/>
      <c r="H91" s="171"/>
      <c r="I91" s="171"/>
      <c r="J91" s="166"/>
      <c r="K91" s="166"/>
      <c r="L91" s="167"/>
      <c r="M91" s="26"/>
      <c r="N91" s="236">
        <f t="shared" si="4"/>
        <v>0</v>
      </c>
      <c r="O91" s="252"/>
      <c r="P91" s="208">
        <f t="shared" si="3"/>
        <v>0</v>
      </c>
      <c r="Q91" s="237"/>
    </row>
    <row r="92" spans="1:17" s="25" customFormat="1" ht="15.75" x14ac:dyDescent="0.2">
      <c r="A92" s="2"/>
      <c r="B92" s="487"/>
      <c r="C92" s="488"/>
      <c r="D92" s="488"/>
      <c r="E92" s="488"/>
      <c r="F92" s="488"/>
      <c r="G92" s="489"/>
      <c r="H92" s="171"/>
      <c r="I92" s="171"/>
      <c r="J92" s="166"/>
      <c r="K92" s="166"/>
      <c r="L92" s="167"/>
      <c r="M92" s="26"/>
      <c r="N92" s="236">
        <f t="shared" si="4"/>
        <v>0</v>
      </c>
      <c r="O92" s="252"/>
      <c r="P92" s="208">
        <f t="shared" si="3"/>
        <v>0</v>
      </c>
      <c r="Q92" s="237"/>
    </row>
    <row r="93" spans="1:17" s="27" customFormat="1" x14ac:dyDescent="0.2">
      <c r="A93" s="2"/>
      <c r="B93" s="487"/>
      <c r="C93" s="488"/>
      <c r="D93" s="488"/>
      <c r="E93" s="488"/>
      <c r="F93" s="488"/>
      <c r="G93" s="489"/>
      <c r="H93" s="171"/>
      <c r="I93" s="171"/>
      <c r="J93" s="166"/>
      <c r="K93" s="166"/>
      <c r="L93" s="167"/>
      <c r="M93" s="26"/>
      <c r="N93" s="236">
        <f t="shared" si="4"/>
        <v>0</v>
      </c>
      <c r="O93" s="252"/>
      <c r="P93" s="208">
        <f t="shared" si="3"/>
        <v>0</v>
      </c>
      <c r="Q93" s="206"/>
    </row>
    <row r="94" spans="1:17" s="27" customFormat="1" x14ac:dyDescent="0.2">
      <c r="A94" s="2"/>
      <c r="B94" s="487"/>
      <c r="C94" s="488"/>
      <c r="D94" s="488"/>
      <c r="E94" s="488"/>
      <c r="F94" s="488"/>
      <c r="G94" s="489"/>
      <c r="H94" s="171"/>
      <c r="I94" s="171"/>
      <c r="J94" s="166"/>
      <c r="K94" s="166"/>
      <c r="L94" s="167"/>
      <c r="M94" s="26"/>
      <c r="N94" s="238">
        <f t="shared" si="4"/>
        <v>0</v>
      </c>
      <c r="O94" s="252"/>
      <c r="P94" s="208">
        <f t="shared" si="3"/>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4"/>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4"/>
        <v>0</v>
      </c>
      <c r="O98" s="252"/>
      <c r="P98" s="206">
        <f t="shared" ref="P98:P116" si="5">N98+O98</f>
        <v>0</v>
      </c>
      <c r="Q98" s="206"/>
    </row>
    <row r="99" spans="1:17" s="27" customFormat="1" x14ac:dyDescent="0.2">
      <c r="A99" s="2"/>
      <c r="B99" s="487"/>
      <c r="C99" s="488"/>
      <c r="D99" s="488"/>
      <c r="E99" s="488"/>
      <c r="F99" s="488"/>
      <c r="G99" s="489"/>
      <c r="H99" s="171"/>
      <c r="I99" s="171"/>
      <c r="J99" s="166"/>
      <c r="K99" s="170"/>
      <c r="L99" s="167"/>
      <c r="M99" s="26"/>
      <c r="N99" s="236">
        <f t="shared" si="4"/>
        <v>0</v>
      </c>
      <c r="O99" s="252"/>
      <c r="P99" s="206">
        <f t="shared" si="5"/>
        <v>0</v>
      </c>
      <c r="Q99" s="206"/>
    </row>
    <row r="100" spans="1:17" s="27" customFormat="1" x14ac:dyDescent="0.2">
      <c r="A100" s="2"/>
      <c r="B100" s="487"/>
      <c r="C100" s="488"/>
      <c r="D100" s="488"/>
      <c r="E100" s="488"/>
      <c r="F100" s="488"/>
      <c r="G100" s="489"/>
      <c r="H100" s="171"/>
      <c r="I100" s="171"/>
      <c r="J100" s="166"/>
      <c r="K100" s="170"/>
      <c r="L100" s="167"/>
      <c r="M100" s="26"/>
      <c r="N100" s="236">
        <f t="shared" si="4"/>
        <v>0</v>
      </c>
      <c r="O100" s="252"/>
      <c r="P100" s="206">
        <f t="shared" si="5"/>
        <v>0</v>
      </c>
      <c r="Q100" s="206"/>
    </row>
    <row r="101" spans="1:17" s="25" customFormat="1" ht="15.75" x14ac:dyDescent="0.2">
      <c r="A101" s="2"/>
      <c r="B101" s="487"/>
      <c r="C101" s="488"/>
      <c r="D101" s="488"/>
      <c r="E101" s="488"/>
      <c r="F101" s="488"/>
      <c r="G101" s="489"/>
      <c r="H101" s="171"/>
      <c r="I101" s="171"/>
      <c r="J101" s="166"/>
      <c r="K101" s="170"/>
      <c r="L101" s="167"/>
      <c r="M101" s="26"/>
      <c r="N101" s="236">
        <f t="shared" si="4"/>
        <v>0</v>
      </c>
      <c r="O101" s="252"/>
      <c r="P101" s="206">
        <f t="shared" si="5"/>
        <v>0</v>
      </c>
      <c r="Q101" s="237"/>
    </row>
    <row r="102" spans="1:17" s="27" customFormat="1" x14ac:dyDescent="0.2">
      <c r="A102" s="2"/>
      <c r="B102" s="487"/>
      <c r="C102" s="488"/>
      <c r="D102" s="488"/>
      <c r="E102" s="488"/>
      <c r="F102" s="488"/>
      <c r="G102" s="489"/>
      <c r="H102" s="171"/>
      <c r="I102" s="171"/>
      <c r="J102" s="166"/>
      <c r="K102" s="170"/>
      <c r="L102" s="167"/>
      <c r="M102" s="26"/>
      <c r="N102" s="236">
        <f t="shared" si="4"/>
        <v>0</v>
      </c>
      <c r="O102" s="252"/>
      <c r="P102" s="206">
        <f t="shared" si="5"/>
        <v>0</v>
      </c>
      <c r="Q102" s="206"/>
    </row>
    <row r="103" spans="1:17" s="27" customFormat="1" x14ac:dyDescent="0.2">
      <c r="A103" s="2"/>
      <c r="B103" s="487"/>
      <c r="C103" s="488"/>
      <c r="D103" s="488"/>
      <c r="E103" s="488"/>
      <c r="F103" s="488"/>
      <c r="G103" s="489"/>
      <c r="H103" s="171"/>
      <c r="I103" s="171"/>
      <c r="J103" s="166"/>
      <c r="K103" s="170"/>
      <c r="L103" s="167"/>
      <c r="M103" s="26"/>
      <c r="N103" s="236">
        <f t="shared" si="4"/>
        <v>0</v>
      </c>
      <c r="O103" s="252"/>
      <c r="P103" s="206">
        <f t="shared" si="5"/>
        <v>0</v>
      </c>
      <c r="Q103" s="206"/>
    </row>
    <row r="104" spans="1:17" s="27" customFormat="1" x14ac:dyDescent="0.2">
      <c r="A104" s="2"/>
      <c r="B104" s="487"/>
      <c r="C104" s="488"/>
      <c r="D104" s="488"/>
      <c r="E104" s="488"/>
      <c r="F104" s="488"/>
      <c r="G104" s="489"/>
      <c r="H104" s="171"/>
      <c r="I104" s="171"/>
      <c r="J104" s="166"/>
      <c r="K104" s="170"/>
      <c r="L104" s="167"/>
      <c r="M104" s="26"/>
      <c r="N104" s="236">
        <f t="shared" si="4"/>
        <v>0</v>
      </c>
      <c r="O104" s="252"/>
      <c r="P104" s="206">
        <f t="shared" si="5"/>
        <v>0</v>
      </c>
      <c r="Q104" s="206"/>
    </row>
    <row r="105" spans="1:17" s="25" customFormat="1" ht="15.75" x14ac:dyDescent="0.2">
      <c r="A105" s="2"/>
      <c r="B105" s="487"/>
      <c r="C105" s="488"/>
      <c r="D105" s="488"/>
      <c r="E105" s="488"/>
      <c r="F105" s="488"/>
      <c r="G105" s="489"/>
      <c r="H105" s="171"/>
      <c r="I105" s="171"/>
      <c r="J105" s="166"/>
      <c r="K105" s="170"/>
      <c r="L105" s="167"/>
      <c r="M105" s="26"/>
      <c r="N105" s="236">
        <f t="shared" si="4"/>
        <v>0</v>
      </c>
      <c r="O105" s="252"/>
      <c r="P105" s="206">
        <f t="shared" si="5"/>
        <v>0</v>
      </c>
      <c r="Q105" s="237"/>
    </row>
    <row r="106" spans="1:17" s="29" customFormat="1" x14ac:dyDescent="0.2">
      <c r="A106" s="2"/>
      <c r="B106" s="487"/>
      <c r="C106" s="488"/>
      <c r="D106" s="488"/>
      <c r="E106" s="488"/>
      <c r="F106" s="488"/>
      <c r="G106" s="489"/>
      <c r="H106" s="171"/>
      <c r="I106" s="171"/>
      <c r="J106" s="166"/>
      <c r="K106" s="170"/>
      <c r="L106" s="167"/>
      <c r="M106" s="26"/>
      <c r="N106" s="236">
        <f t="shared" si="4"/>
        <v>0</v>
      </c>
      <c r="O106" s="252"/>
      <c r="P106" s="206">
        <f t="shared" si="5"/>
        <v>0</v>
      </c>
      <c r="Q106" s="206"/>
    </row>
    <row r="107" spans="1:17" s="29" customFormat="1" x14ac:dyDescent="0.2">
      <c r="A107" s="2"/>
      <c r="B107" s="487"/>
      <c r="C107" s="488"/>
      <c r="D107" s="488"/>
      <c r="E107" s="488"/>
      <c r="F107" s="488"/>
      <c r="G107" s="489"/>
      <c r="H107" s="171"/>
      <c r="I107" s="171"/>
      <c r="J107" s="166"/>
      <c r="K107" s="170"/>
      <c r="L107" s="167"/>
      <c r="M107" s="26"/>
      <c r="N107" s="236">
        <f t="shared" si="4"/>
        <v>0</v>
      </c>
      <c r="O107" s="252"/>
      <c r="P107" s="206">
        <f t="shared" si="5"/>
        <v>0</v>
      </c>
      <c r="Q107" s="206"/>
    </row>
    <row r="108" spans="1:17" s="27" customFormat="1" x14ac:dyDescent="0.2">
      <c r="A108" s="2"/>
      <c r="B108" s="487"/>
      <c r="C108" s="488"/>
      <c r="D108" s="488"/>
      <c r="E108" s="488"/>
      <c r="F108" s="488"/>
      <c r="G108" s="489"/>
      <c r="H108" s="171"/>
      <c r="I108" s="171"/>
      <c r="J108" s="166"/>
      <c r="K108" s="170"/>
      <c r="L108" s="167"/>
      <c r="M108" s="26"/>
      <c r="N108" s="236">
        <f t="shared" si="4"/>
        <v>0</v>
      </c>
      <c r="O108" s="252"/>
      <c r="P108" s="206">
        <f t="shared" si="5"/>
        <v>0</v>
      </c>
      <c r="Q108" s="206"/>
    </row>
    <row r="109" spans="1:17" s="27" customFormat="1" x14ac:dyDescent="0.2">
      <c r="A109" s="2"/>
      <c r="B109" s="487"/>
      <c r="C109" s="488"/>
      <c r="D109" s="488"/>
      <c r="E109" s="488"/>
      <c r="F109" s="488"/>
      <c r="G109" s="489"/>
      <c r="H109" s="171"/>
      <c r="I109" s="171"/>
      <c r="J109" s="166"/>
      <c r="K109" s="170"/>
      <c r="L109" s="167"/>
      <c r="M109" s="26"/>
      <c r="N109" s="236">
        <f t="shared" si="4"/>
        <v>0</v>
      </c>
      <c r="O109" s="252"/>
      <c r="P109" s="206">
        <f t="shared" si="5"/>
        <v>0</v>
      </c>
      <c r="Q109" s="206"/>
    </row>
    <row r="110" spans="1:17" s="27" customFormat="1" x14ac:dyDescent="0.2">
      <c r="A110" s="2"/>
      <c r="B110" s="487"/>
      <c r="C110" s="488"/>
      <c r="D110" s="488"/>
      <c r="E110" s="488"/>
      <c r="F110" s="488"/>
      <c r="G110" s="489"/>
      <c r="H110" s="171"/>
      <c r="I110" s="171"/>
      <c r="J110" s="166"/>
      <c r="K110" s="170"/>
      <c r="L110" s="167"/>
      <c r="M110" s="26"/>
      <c r="N110" s="236">
        <f t="shared" si="4"/>
        <v>0</v>
      </c>
      <c r="O110" s="252"/>
      <c r="P110" s="206">
        <f t="shared" si="5"/>
        <v>0</v>
      </c>
      <c r="Q110" s="206"/>
    </row>
    <row r="111" spans="1:17" s="25" customFormat="1" ht="15.75" x14ac:dyDescent="0.2">
      <c r="A111" s="2"/>
      <c r="B111" s="487"/>
      <c r="C111" s="488"/>
      <c r="D111" s="488"/>
      <c r="E111" s="488"/>
      <c r="F111" s="488"/>
      <c r="G111" s="489"/>
      <c r="H111" s="171"/>
      <c r="I111" s="171"/>
      <c r="J111" s="166"/>
      <c r="K111" s="170"/>
      <c r="L111" s="167"/>
      <c r="M111" s="26"/>
      <c r="N111" s="236">
        <f t="shared" si="4"/>
        <v>0</v>
      </c>
      <c r="O111" s="252"/>
      <c r="P111" s="206">
        <f t="shared" si="5"/>
        <v>0</v>
      </c>
      <c r="Q111" s="237"/>
    </row>
    <row r="112" spans="1:17" s="29" customFormat="1" x14ac:dyDescent="0.2">
      <c r="A112" s="2"/>
      <c r="B112" s="487"/>
      <c r="C112" s="488"/>
      <c r="D112" s="488"/>
      <c r="E112" s="488"/>
      <c r="F112" s="488"/>
      <c r="G112" s="489"/>
      <c r="H112" s="171"/>
      <c r="I112" s="171"/>
      <c r="J112" s="166"/>
      <c r="K112" s="170"/>
      <c r="L112" s="167"/>
      <c r="M112" s="26"/>
      <c r="N112" s="236">
        <f t="shared" si="4"/>
        <v>0</v>
      </c>
      <c r="O112" s="252"/>
      <c r="P112" s="206">
        <f t="shared" si="5"/>
        <v>0</v>
      </c>
      <c r="Q112" s="206"/>
    </row>
    <row r="113" spans="1:17" s="29" customFormat="1" x14ac:dyDescent="0.2">
      <c r="A113" s="2"/>
      <c r="B113" s="487"/>
      <c r="C113" s="488"/>
      <c r="D113" s="488"/>
      <c r="E113" s="488"/>
      <c r="F113" s="488"/>
      <c r="G113" s="489"/>
      <c r="H113" s="171"/>
      <c r="I113" s="171"/>
      <c r="J113" s="166"/>
      <c r="K113" s="170"/>
      <c r="L113" s="167"/>
      <c r="M113" s="26"/>
      <c r="N113" s="236">
        <f t="shared" si="4"/>
        <v>0</v>
      </c>
      <c r="O113" s="252"/>
      <c r="P113" s="206">
        <f t="shared" si="5"/>
        <v>0</v>
      </c>
      <c r="Q113" s="206"/>
    </row>
    <row r="114" spans="1:17" s="25" customFormat="1" ht="15.75" x14ac:dyDescent="0.2">
      <c r="A114" s="2"/>
      <c r="B114" s="487"/>
      <c r="C114" s="488"/>
      <c r="D114" s="488"/>
      <c r="E114" s="488"/>
      <c r="F114" s="488"/>
      <c r="G114" s="489"/>
      <c r="H114" s="171"/>
      <c r="I114" s="171"/>
      <c r="J114" s="166"/>
      <c r="K114" s="170"/>
      <c r="L114" s="167"/>
      <c r="M114" s="26"/>
      <c r="N114" s="236">
        <f t="shared" si="4"/>
        <v>0</v>
      </c>
      <c r="O114" s="252"/>
      <c r="P114" s="206">
        <f t="shared" si="5"/>
        <v>0</v>
      </c>
      <c r="Q114" s="237"/>
    </row>
    <row r="115" spans="1:17" s="25" customFormat="1" ht="15.75" x14ac:dyDescent="0.2">
      <c r="A115" s="2"/>
      <c r="B115" s="487"/>
      <c r="C115" s="488"/>
      <c r="D115" s="488"/>
      <c r="E115" s="488"/>
      <c r="F115" s="488"/>
      <c r="G115" s="489"/>
      <c r="H115" s="171"/>
      <c r="I115" s="171"/>
      <c r="J115" s="166"/>
      <c r="K115" s="170"/>
      <c r="L115" s="167"/>
      <c r="M115" s="26"/>
      <c r="N115" s="236">
        <f t="shared" si="4"/>
        <v>0</v>
      </c>
      <c r="O115" s="252"/>
      <c r="P115" s="206">
        <f t="shared" si="5"/>
        <v>0</v>
      </c>
      <c r="Q115" s="237"/>
    </row>
    <row r="116" spans="1:17" s="29" customFormat="1" x14ac:dyDescent="0.2">
      <c r="A116" s="2"/>
      <c r="B116" s="487"/>
      <c r="C116" s="488"/>
      <c r="D116" s="488"/>
      <c r="E116" s="488"/>
      <c r="F116" s="488"/>
      <c r="G116" s="489"/>
      <c r="H116" s="171"/>
      <c r="I116" s="171"/>
      <c r="J116" s="166"/>
      <c r="K116" s="170"/>
      <c r="L116" s="167"/>
      <c r="M116" s="26"/>
      <c r="N116" s="236">
        <f t="shared" si="4"/>
        <v>0</v>
      </c>
      <c r="O116" s="252"/>
      <c r="P116" s="206">
        <f t="shared" si="5"/>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4"/>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4"/>
        <v>0</v>
      </c>
      <c r="O119" s="252"/>
      <c r="P119" s="237">
        <f t="shared" ref="P119:P137" si="6">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4"/>
        <v>0</v>
      </c>
      <c r="O120" s="252"/>
      <c r="P120" s="237">
        <f t="shared" si="6"/>
        <v>0</v>
      </c>
      <c r="Q120" s="206"/>
    </row>
    <row r="121" spans="1:17" s="29" customFormat="1" ht="15.75" x14ac:dyDescent="0.2">
      <c r="A121" s="2"/>
      <c r="B121" s="487"/>
      <c r="C121" s="488"/>
      <c r="D121" s="488"/>
      <c r="E121" s="488"/>
      <c r="F121" s="488"/>
      <c r="G121" s="489"/>
      <c r="H121" s="168"/>
      <c r="I121" s="168"/>
      <c r="J121" s="166"/>
      <c r="K121" s="166"/>
      <c r="L121" s="167"/>
      <c r="M121" s="26"/>
      <c r="N121" s="236">
        <f t="shared" si="4"/>
        <v>0</v>
      </c>
      <c r="O121" s="252"/>
      <c r="P121" s="237">
        <f t="shared" si="6"/>
        <v>0</v>
      </c>
      <c r="Q121" s="206"/>
    </row>
    <row r="122" spans="1:17" s="25" customFormat="1" ht="15.75" x14ac:dyDescent="0.2">
      <c r="A122" s="2"/>
      <c r="B122" s="487"/>
      <c r="C122" s="488"/>
      <c r="D122" s="488"/>
      <c r="E122" s="488"/>
      <c r="F122" s="488"/>
      <c r="G122" s="489"/>
      <c r="H122" s="168"/>
      <c r="I122" s="168"/>
      <c r="J122" s="166"/>
      <c r="K122" s="166"/>
      <c r="L122" s="167"/>
      <c r="M122" s="26"/>
      <c r="N122" s="236">
        <f t="shared" si="4"/>
        <v>0</v>
      </c>
      <c r="O122" s="252"/>
      <c r="P122" s="237">
        <f t="shared" si="6"/>
        <v>0</v>
      </c>
      <c r="Q122" s="237"/>
    </row>
    <row r="123" spans="1:17" s="29" customFormat="1" ht="15.75" x14ac:dyDescent="0.2">
      <c r="A123" s="2"/>
      <c r="B123" s="487"/>
      <c r="C123" s="488"/>
      <c r="D123" s="488"/>
      <c r="E123" s="488"/>
      <c r="F123" s="488"/>
      <c r="G123" s="489"/>
      <c r="H123" s="168"/>
      <c r="I123" s="168"/>
      <c r="J123" s="166"/>
      <c r="K123" s="166"/>
      <c r="L123" s="167"/>
      <c r="M123" s="26"/>
      <c r="N123" s="236">
        <f t="shared" si="4"/>
        <v>0</v>
      </c>
      <c r="O123" s="252"/>
      <c r="P123" s="237">
        <f t="shared" si="6"/>
        <v>0</v>
      </c>
      <c r="Q123" s="206"/>
    </row>
    <row r="124" spans="1:17" s="29" customFormat="1" ht="15.75" x14ac:dyDescent="0.2">
      <c r="A124" s="2"/>
      <c r="B124" s="487"/>
      <c r="C124" s="488"/>
      <c r="D124" s="488"/>
      <c r="E124" s="488"/>
      <c r="F124" s="488"/>
      <c r="G124" s="489"/>
      <c r="H124" s="168"/>
      <c r="I124" s="168"/>
      <c r="J124" s="166"/>
      <c r="K124" s="166"/>
      <c r="L124" s="167"/>
      <c r="M124" s="26"/>
      <c r="N124" s="236">
        <f t="shared" si="4"/>
        <v>0</v>
      </c>
      <c r="O124" s="252"/>
      <c r="P124" s="237">
        <f t="shared" si="6"/>
        <v>0</v>
      </c>
      <c r="Q124" s="206"/>
    </row>
    <row r="125" spans="1:17" s="29" customFormat="1" ht="15.75" x14ac:dyDescent="0.2">
      <c r="A125" s="2"/>
      <c r="B125" s="487"/>
      <c r="C125" s="488"/>
      <c r="D125" s="488"/>
      <c r="E125" s="488"/>
      <c r="F125" s="488"/>
      <c r="G125" s="489"/>
      <c r="H125" s="168"/>
      <c r="I125" s="168"/>
      <c r="J125" s="166"/>
      <c r="K125" s="166"/>
      <c r="L125" s="167"/>
      <c r="M125" s="26"/>
      <c r="N125" s="236">
        <f t="shared" si="4"/>
        <v>0</v>
      </c>
      <c r="O125" s="252"/>
      <c r="P125" s="237">
        <f t="shared" si="6"/>
        <v>0</v>
      </c>
      <c r="Q125" s="206"/>
    </row>
    <row r="126" spans="1:17" s="25" customFormat="1" ht="15.75" x14ac:dyDescent="0.2">
      <c r="A126" s="2"/>
      <c r="B126" s="487"/>
      <c r="C126" s="488"/>
      <c r="D126" s="488"/>
      <c r="E126" s="488"/>
      <c r="F126" s="488"/>
      <c r="G126" s="489"/>
      <c r="H126" s="168"/>
      <c r="I126" s="168"/>
      <c r="J126" s="166"/>
      <c r="K126" s="166"/>
      <c r="L126" s="167"/>
      <c r="M126" s="26"/>
      <c r="N126" s="236">
        <f t="shared" si="4"/>
        <v>0</v>
      </c>
      <c r="O126" s="252"/>
      <c r="P126" s="237">
        <f t="shared" si="6"/>
        <v>0</v>
      </c>
      <c r="Q126" s="237"/>
    </row>
    <row r="127" spans="1:17" s="25" customFormat="1" ht="15.75" x14ac:dyDescent="0.2">
      <c r="A127" s="2"/>
      <c r="B127" s="487"/>
      <c r="C127" s="488"/>
      <c r="D127" s="488"/>
      <c r="E127" s="488"/>
      <c r="F127" s="488"/>
      <c r="G127" s="489"/>
      <c r="H127" s="168"/>
      <c r="I127" s="168"/>
      <c r="J127" s="166"/>
      <c r="K127" s="166"/>
      <c r="L127" s="167"/>
      <c r="M127" s="26"/>
      <c r="N127" s="236">
        <f t="shared" si="4"/>
        <v>0</v>
      </c>
      <c r="O127" s="252"/>
      <c r="P127" s="237">
        <f t="shared" si="6"/>
        <v>0</v>
      </c>
      <c r="Q127" s="237"/>
    </row>
    <row r="128" spans="1:17" s="29" customFormat="1" ht="15.75" x14ac:dyDescent="0.2">
      <c r="A128" s="2"/>
      <c r="B128" s="487"/>
      <c r="C128" s="488"/>
      <c r="D128" s="488"/>
      <c r="E128" s="488"/>
      <c r="F128" s="488"/>
      <c r="G128" s="489"/>
      <c r="H128" s="168"/>
      <c r="I128" s="168"/>
      <c r="J128" s="166"/>
      <c r="K128" s="166"/>
      <c r="L128" s="167"/>
      <c r="M128" s="26"/>
      <c r="N128" s="236">
        <f t="shared" si="4"/>
        <v>0</v>
      </c>
      <c r="O128" s="252"/>
      <c r="P128" s="237">
        <f t="shared" si="6"/>
        <v>0</v>
      </c>
      <c r="Q128" s="206"/>
    </row>
    <row r="129" spans="1:17" s="29" customFormat="1" ht="15.75" x14ac:dyDescent="0.2">
      <c r="A129" s="2"/>
      <c r="B129" s="487"/>
      <c r="C129" s="488"/>
      <c r="D129" s="488"/>
      <c r="E129" s="488"/>
      <c r="F129" s="488"/>
      <c r="G129" s="489"/>
      <c r="H129" s="168"/>
      <c r="I129" s="168"/>
      <c r="J129" s="166"/>
      <c r="K129" s="166"/>
      <c r="L129" s="167"/>
      <c r="M129" s="26"/>
      <c r="N129" s="236">
        <f t="shared" si="4"/>
        <v>0</v>
      </c>
      <c r="O129" s="252"/>
      <c r="P129" s="237">
        <f t="shared" si="6"/>
        <v>0</v>
      </c>
      <c r="Q129" s="206"/>
    </row>
    <row r="130" spans="1:17" s="29" customFormat="1" ht="15.75" x14ac:dyDescent="0.2">
      <c r="A130" s="2"/>
      <c r="B130" s="487"/>
      <c r="C130" s="488"/>
      <c r="D130" s="488"/>
      <c r="E130" s="488"/>
      <c r="F130" s="488"/>
      <c r="G130" s="489"/>
      <c r="H130" s="168"/>
      <c r="I130" s="168"/>
      <c r="J130" s="166"/>
      <c r="K130" s="166"/>
      <c r="L130" s="167"/>
      <c r="M130" s="26"/>
      <c r="N130" s="236">
        <f t="shared" si="4"/>
        <v>0</v>
      </c>
      <c r="O130" s="252"/>
      <c r="P130" s="237">
        <f t="shared" si="6"/>
        <v>0</v>
      </c>
      <c r="Q130" s="206"/>
    </row>
    <row r="131" spans="1:17" s="25" customFormat="1" ht="15.75" x14ac:dyDescent="0.2">
      <c r="A131" s="2"/>
      <c r="B131" s="487"/>
      <c r="C131" s="488"/>
      <c r="D131" s="488"/>
      <c r="E131" s="488"/>
      <c r="F131" s="488"/>
      <c r="G131" s="489"/>
      <c r="H131" s="168"/>
      <c r="I131" s="168"/>
      <c r="J131" s="166"/>
      <c r="K131" s="166"/>
      <c r="L131" s="167"/>
      <c r="M131" s="26"/>
      <c r="N131" s="236">
        <f t="shared" si="4"/>
        <v>0</v>
      </c>
      <c r="O131" s="252"/>
      <c r="P131" s="237">
        <f t="shared" si="6"/>
        <v>0</v>
      </c>
      <c r="Q131" s="237"/>
    </row>
    <row r="132" spans="1:17" s="29" customFormat="1" ht="15.75" x14ac:dyDescent="0.2">
      <c r="A132" s="2"/>
      <c r="B132" s="487"/>
      <c r="C132" s="488"/>
      <c r="D132" s="488"/>
      <c r="E132" s="488"/>
      <c r="F132" s="488"/>
      <c r="G132" s="489"/>
      <c r="H132" s="168"/>
      <c r="I132" s="168"/>
      <c r="J132" s="166"/>
      <c r="K132" s="166"/>
      <c r="L132" s="167"/>
      <c r="M132" s="26"/>
      <c r="N132" s="236">
        <f t="shared" si="4"/>
        <v>0</v>
      </c>
      <c r="O132" s="252"/>
      <c r="P132" s="237">
        <f t="shared" si="6"/>
        <v>0</v>
      </c>
      <c r="Q132" s="206"/>
    </row>
    <row r="133" spans="1:17" s="29" customFormat="1" ht="15.75" x14ac:dyDescent="0.2">
      <c r="A133" s="2"/>
      <c r="B133" s="487"/>
      <c r="C133" s="488"/>
      <c r="D133" s="488"/>
      <c r="E133" s="488"/>
      <c r="F133" s="488"/>
      <c r="G133" s="489"/>
      <c r="H133" s="168"/>
      <c r="I133" s="168"/>
      <c r="J133" s="166"/>
      <c r="K133" s="166"/>
      <c r="L133" s="167"/>
      <c r="M133" s="26"/>
      <c r="N133" s="236">
        <f t="shared" si="4"/>
        <v>0</v>
      </c>
      <c r="O133" s="252"/>
      <c r="P133" s="237">
        <f t="shared" si="6"/>
        <v>0</v>
      </c>
      <c r="Q133" s="206"/>
    </row>
    <row r="134" spans="1:17" s="29" customFormat="1" ht="15.75" x14ac:dyDescent="0.2">
      <c r="A134" s="2"/>
      <c r="B134" s="487"/>
      <c r="C134" s="488"/>
      <c r="D134" s="488"/>
      <c r="E134" s="488"/>
      <c r="F134" s="488"/>
      <c r="G134" s="489"/>
      <c r="H134" s="168"/>
      <c r="I134" s="168"/>
      <c r="J134" s="166"/>
      <c r="K134" s="166"/>
      <c r="L134" s="167"/>
      <c r="M134" s="26"/>
      <c r="N134" s="236">
        <f t="shared" si="4"/>
        <v>0</v>
      </c>
      <c r="O134" s="252"/>
      <c r="P134" s="237">
        <f t="shared" si="6"/>
        <v>0</v>
      </c>
      <c r="Q134" s="206"/>
    </row>
    <row r="135" spans="1:17" s="25" customFormat="1" ht="15.75" x14ac:dyDescent="0.2">
      <c r="A135" s="2"/>
      <c r="B135" s="487"/>
      <c r="C135" s="488"/>
      <c r="D135" s="488"/>
      <c r="E135" s="488"/>
      <c r="F135" s="488"/>
      <c r="G135" s="489"/>
      <c r="H135" s="171"/>
      <c r="I135" s="171"/>
      <c r="J135" s="166"/>
      <c r="K135" s="166"/>
      <c r="L135" s="167"/>
      <c r="M135" s="26"/>
      <c r="N135" s="236">
        <f t="shared" si="4"/>
        <v>0</v>
      </c>
      <c r="O135" s="252"/>
      <c r="P135" s="237">
        <f t="shared" si="6"/>
        <v>0</v>
      </c>
      <c r="Q135" s="237"/>
    </row>
    <row r="136" spans="1:17" s="29" customFormat="1" ht="15.75" x14ac:dyDescent="0.2">
      <c r="A136" s="2"/>
      <c r="B136" s="487"/>
      <c r="C136" s="488"/>
      <c r="D136" s="488"/>
      <c r="E136" s="488"/>
      <c r="F136" s="488"/>
      <c r="G136" s="489"/>
      <c r="H136" s="171"/>
      <c r="I136" s="171"/>
      <c r="J136" s="166"/>
      <c r="K136" s="166"/>
      <c r="L136" s="167"/>
      <c r="M136" s="26"/>
      <c r="N136" s="236">
        <f t="shared" si="4"/>
        <v>0</v>
      </c>
      <c r="O136" s="252"/>
      <c r="P136" s="237">
        <f t="shared" si="6"/>
        <v>0</v>
      </c>
      <c r="Q136" s="206"/>
    </row>
    <row r="137" spans="1:17" s="29" customFormat="1" ht="15.75" x14ac:dyDescent="0.2">
      <c r="A137" s="2"/>
      <c r="B137" s="487"/>
      <c r="C137" s="488"/>
      <c r="D137" s="488"/>
      <c r="E137" s="488"/>
      <c r="F137" s="488"/>
      <c r="G137" s="489"/>
      <c r="H137" s="171"/>
      <c r="I137" s="171"/>
      <c r="J137" s="166"/>
      <c r="K137" s="166"/>
      <c r="L137" s="167"/>
      <c r="M137" s="26"/>
      <c r="N137" s="236">
        <f t="shared" si="4"/>
        <v>0</v>
      </c>
      <c r="O137" s="252"/>
      <c r="P137" s="237">
        <f t="shared" si="6"/>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4"/>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4"/>
        <v>0</v>
      </c>
      <c r="O140" s="252"/>
      <c r="P140" s="206">
        <f t="shared" ref="P140:P159" si="7">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8">IF(M141="Yes",J141,0)</f>
        <v>0</v>
      </c>
      <c r="O141" s="252"/>
      <c r="P141" s="206">
        <f t="shared" si="7"/>
        <v>0</v>
      </c>
      <c r="Q141" s="206"/>
    </row>
    <row r="142" spans="1:17" s="29" customFormat="1" x14ac:dyDescent="0.2">
      <c r="A142" s="2"/>
      <c r="B142" s="487"/>
      <c r="C142" s="488"/>
      <c r="D142" s="488"/>
      <c r="E142" s="488"/>
      <c r="F142" s="488"/>
      <c r="G142" s="489"/>
      <c r="H142" s="171"/>
      <c r="I142" s="171"/>
      <c r="J142" s="166"/>
      <c r="K142" s="167"/>
      <c r="L142" s="167"/>
      <c r="M142" s="26"/>
      <c r="N142" s="236">
        <f t="shared" si="8"/>
        <v>0</v>
      </c>
      <c r="O142" s="252"/>
      <c r="P142" s="206">
        <f t="shared" si="7"/>
        <v>0</v>
      </c>
      <c r="Q142" s="206"/>
    </row>
    <row r="143" spans="1:17" s="29" customFormat="1" x14ac:dyDescent="0.2">
      <c r="A143" s="2"/>
      <c r="B143" s="487"/>
      <c r="C143" s="488"/>
      <c r="D143" s="488"/>
      <c r="E143" s="488"/>
      <c r="F143" s="488"/>
      <c r="G143" s="489"/>
      <c r="H143" s="171"/>
      <c r="I143" s="171"/>
      <c r="J143" s="166"/>
      <c r="K143" s="167"/>
      <c r="L143" s="167"/>
      <c r="M143" s="26"/>
      <c r="N143" s="236">
        <f t="shared" si="8"/>
        <v>0</v>
      </c>
      <c r="O143" s="252"/>
      <c r="P143" s="206">
        <f t="shared" si="7"/>
        <v>0</v>
      </c>
      <c r="Q143" s="206"/>
    </row>
    <row r="144" spans="1:17" s="28" customFormat="1" ht="15.75" x14ac:dyDescent="0.2">
      <c r="A144" s="2"/>
      <c r="B144" s="487"/>
      <c r="C144" s="488"/>
      <c r="D144" s="488"/>
      <c r="E144" s="488"/>
      <c r="F144" s="488"/>
      <c r="G144" s="489"/>
      <c r="H144" s="171"/>
      <c r="I144" s="171"/>
      <c r="J144" s="166"/>
      <c r="K144" s="167"/>
      <c r="L144" s="167"/>
      <c r="M144" s="26"/>
      <c r="N144" s="236">
        <f t="shared" si="8"/>
        <v>0</v>
      </c>
      <c r="O144" s="252"/>
      <c r="P144" s="206">
        <f t="shared" si="7"/>
        <v>0</v>
      </c>
      <c r="Q144" s="237"/>
    </row>
    <row r="145" spans="1:18" s="37" customFormat="1" ht="15.75" x14ac:dyDescent="0.2">
      <c r="A145" s="2"/>
      <c r="B145" s="487"/>
      <c r="C145" s="488"/>
      <c r="D145" s="488"/>
      <c r="E145" s="488"/>
      <c r="F145" s="488"/>
      <c r="G145" s="489"/>
      <c r="H145" s="171"/>
      <c r="I145" s="171"/>
      <c r="J145" s="166"/>
      <c r="K145" s="167"/>
      <c r="L145" s="167"/>
      <c r="M145" s="26"/>
      <c r="N145" s="236">
        <f t="shared" si="8"/>
        <v>0</v>
      </c>
      <c r="O145" s="252"/>
      <c r="P145" s="206">
        <f t="shared" si="7"/>
        <v>0</v>
      </c>
      <c r="Q145" s="237"/>
    </row>
    <row r="146" spans="1:18" s="29" customFormat="1" x14ac:dyDescent="0.2">
      <c r="A146" s="2"/>
      <c r="B146" s="487"/>
      <c r="C146" s="488"/>
      <c r="D146" s="488"/>
      <c r="E146" s="488"/>
      <c r="F146" s="488"/>
      <c r="G146" s="489"/>
      <c r="H146" s="171"/>
      <c r="I146" s="171"/>
      <c r="J146" s="166"/>
      <c r="K146" s="167"/>
      <c r="L146" s="167"/>
      <c r="M146" s="26"/>
      <c r="N146" s="236">
        <f t="shared" si="8"/>
        <v>0</v>
      </c>
      <c r="O146" s="252"/>
      <c r="P146" s="206">
        <f t="shared" si="7"/>
        <v>0</v>
      </c>
      <c r="Q146" s="206"/>
    </row>
    <row r="147" spans="1:18" s="29" customFormat="1" x14ac:dyDescent="0.2">
      <c r="A147" s="2"/>
      <c r="B147" s="487"/>
      <c r="C147" s="488"/>
      <c r="D147" s="488"/>
      <c r="E147" s="488"/>
      <c r="F147" s="488"/>
      <c r="G147" s="489"/>
      <c r="H147" s="171"/>
      <c r="I147" s="171"/>
      <c r="J147" s="166"/>
      <c r="K147" s="167"/>
      <c r="L147" s="167"/>
      <c r="M147" s="26"/>
      <c r="N147" s="236">
        <f t="shared" si="8"/>
        <v>0</v>
      </c>
      <c r="O147" s="252"/>
      <c r="P147" s="206">
        <f t="shared" si="7"/>
        <v>0</v>
      </c>
      <c r="Q147" s="206"/>
    </row>
    <row r="148" spans="1:18" s="28" customFormat="1" ht="15.75" x14ac:dyDescent="0.2">
      <c r="A148" s="2"/>
      <c r="B148" s="487"/>
      <c r="C148" s="488"/>
      <c r="D148" s="488"/>
      <c r="E148" s="488"/>
      <c r="F148" s="488"/>
      <c r="G148" s="489"/>
      <c r="H148" s="171"/>
      <c r="I148" s="171"/>
      <c r="J148" s="166"/>
      <c r="K148" s="167"/>
      <c r="L148" s="167"/>
      <c r="M148" s="26"/>
      <c r="N148" s="236">
        <f t="shared" si="8"/>
        <v>0</v>
      </c>
      <c r="O148" s="252"/>
      <c r="P148" s="206">
        <f t="shared" si="7"/>
        <v>0</v>
      </c>
      <c r="Q148" s="237"/>
    </row>
    <row r="149" spans="1:18" s="37" customFormat="1" ht="15.75" x14ac:dyDescent="0.2">
      <c r="A149" s="2"/>
      <c r="B149" s="487"/>
      <c r="C149" s="488"/>
      <c r="D149" s="488"/>
      <c r="E149" s="488"/>
      <c r="F149" s="488"/>
      <c r="G149" s="489"/>
      <c r="H149" s="171"/>
      <c r="I149" s="171"/>
      <c r="J149" s="166"/>
      <c r="K149" s="167"/>
      <c r="L149" s="167"/>
      <c r="M149" s="26"/>
      <c r="N149" s="236">
        <f t="shared" si="8"/>
        <v>0</v>
      </c>
      <c r="O149" s="252"/>
      <c r="P149" s="206">
        <f t="shared" si="7"/>
        <v>0</v>
      </c>
      <c r="Q149" s="237"/>
    </row>
    <row r="150" spans="1:18" s="13" customFormat="1" ht="18" x14ac:dyDescent="0.2">
      <c r="A150" s="2"/>
      <c r="B150" s="487"/>
      <c r="C150" s="488"/>
      <c r="D150" s="488"/>
      <c r="E150" s="488"/>
      <c r="F150" s="488"/>
      <c r="G150" s="489"/>
      <c r="H150" s="171"/>
      <c r="I150" s="171"/>
      <c r="J150" s="166"/>
      <c r="K150" s="167"/>
      <c r="L150" s="167"/>
      <c r="M150" s="26"/>
      <c r="N150" s="236">
        <f t="shared" si="8"/>
        <v>0</v>
      </c>
      <c r="O150" s="252"/>
      <c r="P150" s="206">
        <f t="shared" si="7"/>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8"/>
        <v>0</v>
      </c>
      <c r="O151" s="252"/>
      <c r="P151" s="206">
        <f t="shared" si="7"/>
        <v>0</v>
      </c>
      <c r="Q151" s="241"/>
      <c r="R151" s="14"/>
    </row>
    <row r="152" spans="1:18" x14ac:dyDescent="0.2">
      <c r="A152" s="2"/>
      <c r="B152" s="487"/>
      <c r="C152" s="488"/>
      <c r="D152" s="488"/>
      <c r="E152" s="488"/>
      <c r="F152" s="488"/>
      <c r="G152" s="489"/>
      <c r="H152" s="171"/>
      <c r="I152" s="171"/>
      <c r="J152" s="166"/>
      <c r="K152" s="167"/>
      <c r="L152" s="167"/>
      <c r="M152" s="26"/>
      <c r="N152" s="236">
        <f t="shared" si="8"/>
        <v>0</v>
      </c>
      <c r="O152" s="252"/>
      <c r="P152" s="206">
        <f t="shared" si="7"/>
        <v>0</v>
      </c>
      <c r="Q152" s="242"/>
    </row>
    <row r="153" spans="1:18" x14ac:dyDescent="0.2">
      <c r="A153" s="2"/>
      <c r="B153" s="487"/>
      <c r="C153" s="488"/>
      <c r="D153" s="488"/>
      <c r="E153" s="488"/>
      <c r="F153" s="488"/>
      <c r="G153" s="489"/>
      <c r="H153" s="171"/>
      <c r="I153" s="171"/>
      <c r="J153" s="166"/>
      <c r="K153" s="167"/>
      <c r="L153" s="167"/>
      <c r="M153" s="26"/>
      <c r="N153" s="236">
        <f t="shared" si="8"/>
        <v>0</v>
      </c>
      <c r="O153" s="252"/>
      <c r="P153" s="206">
        <f t="shared" si="7"/>
        <v>0</v>
      </c>
      <c r="Q153" s="242"/>
    </row>
    <row r="154" spans="1:18" x14ac:dyDescent="0.2">
      <c r="A154" s="2"/>
      <c r="B154" s="487"/>
      <c r="C154" s="488"/>
      <c r="D154" s="488"/>
      <c r="E154" s="488"/>
      <c r="F154" s="488"/>
      <c r="G154" s="489"/>
      <c r="H154" s="171"/>
      <c r="I154" s="171"/>
      <c r="J154" s="166"/>
      <c r="K154" s="167"/>
      <c r="L154" s="167"/>
      <c r="M154" s="26"/>
      <c r="N154" s="236">
        <f t="shared" si="8"/>
        <v>0</v>
      </c>
      <c r="O154" s="252"/>
      <c r="P154" s="206">
        <f t="shared" si="7"/>
        <v>0</v>
      </c>
      <c r="Q154" s="242"/>
    </row>
    <row r="155" spans="1:18" x14ac:dyDescent="0.2">
      <c r="A155" s="2"/>
      <c r="B155" s="487"/>
      <c r="C155" s="488"/>
      <c r="D155" s="488"/>
      <c r="E155" s="488"/>
      <c r="F155" s="488"/>
      <c r="G155" s="489"/>
      <c r="H155" s="171"/>
      <c r="I155" s="171"/>
      <c r="J155" s="166"/>
      <c r="K155" s="167"/>
      <c r="L155" s="167"/>
      <c r="M155" s="26"/>
      <c r="N155" s="236">
        <f t="shared" si="8"/>
        <v>0</v>
      </c>
      <c r="O155" s="252"/>
      <c r="P155" s="206">
        <f t="shared" si="7"/>
        <v>0</v>
      </c>
      <c r="Q155" s="242"/>
    </row>
    <row r="156" spans="1:18" x14ac:dyDescent="0.2">
      <c r="A156" s="2"/>
      <c r="B156" s="487"/>
      <c r="C156" s="488"/>
      <c r="D156" s="488"/>
      <c r="E156" s="488"/>
      <c r="F156" s="488"/>
      <c r="G156" s="489"/>
      <c r="H156" s="171"/>
      <c r="I156" s="171"/>
      <c r="J156" s="166"/>
      <c r="K156" s="167"/>
      <c r="L156" s="167"/>
      <c r="M156" s="26"/>
      <c r="N156" s="236">
        <f t="shared" si="8"/>
        <v>0</v>
      </c>
      <c r="O156" s="252"/>
      <c r="P156" s="206">
        <f t="shared" si="7"/>
        <v>0</v>
      </c>
      <c r="Q156" s="242"/>
    </row>
    <row r="157" spans="1:18" x14ac:dyDescent="0.2">
      <c r="A157" s="2"/>
      <c r="B157" s="487"/>
      <c r="C157" s="488"/>
      <c r="D157" s="488"/>
      <c r="E157" s="488"/>
      <c r="F157" s="488"/>
      <c r="G157" s="489"/>
      <c r="H157" s="171"/>
      <c r="I157" s="171"/>
      <c r="J157" s="166"/>
      <c r="K157" s="167"/>
      <c r="L157" s="167"/>
      <c r="M157" s="26"/>
      <c r="N157" s="236">
        <f t="shared" si="8"/>
        <v>0</v>
      </c>
      <c r="O157" s="252"/>
      <c r="P157" s="206">
        <f t="shared" si="7"/>
        <v>0</v>
      </c>
      <c r="Q157" s="242"/>
    </row>
    <row r="158" spans="1:18" x14ac:dyDescent="0.2">
      <c r="A158" s="2"/>
      <c r="B158" s="487"/>
      <c r="C158" s="488"/>
      <c r="D158" s="488"/>
      <c r="E158" s="488"/>
      <c r="F158" s="488"/>
      <c r="G158" s="489"/>
      <c r="H158" s="171"/>
      <c r="I158" s="171"/>
      <c r="J158" s="166"/>
      <c r="K158" s="167"/>
      <c r="L158" s="167"/>
      <c r="M158" s="26"/>
      <c r="N158" s="236">
        <f t="shared" si="8"/>
        <v>0</v>
      </c>
      <c r="O158" s="252"/>
      <c r="P158" s="206">
        <f t="shared" si="7"/>
        <v>0</v>
      </c>
      <c r="Q158" s="242"/>
    </row>
    <row r="159" spans="1:18" x14ac:dyDescent="0.2">
      <c r="A159" s="2"/>
      <c r="B159" s="487"/>
      <c r="C159" s="488"/>
      <c r="D159" s="488"/>
      <c r="E159" s="488"/>
      <c r="F159" s="488"/>
      <c r="G159" s="489"/>
      <c r="H159" s="171"/>
      <c r="I159" s="171"/>
      <c r="J159" s="166"/>
      <c r="K159" s="167"/>
      <c r="L159" s="167"/>
      <c r="M159" s="26"/>
      <c r="N159" s="236">
        <f t="shared" si="8"/>
        <v>0</v>
      </c>
      <c r="O159" s="252"/>
      <c r="P159" s="206">
        <f t="shared" si="7"/>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45"/>
      <c r="K164" s="45"/>
      <c r="L164" s="45"/>
      <c r="M164" s="45"/>
    </row>
    <row r="165" spans="1:17" ht="18" x14ac:dyDescent="0.25">
      <c r="A165" s="60"/>
      <c r="B165" s="65"/>
      <c r="C165" s="61"/>
      <c r="D165" s="61"/>
      <c r="E165" s="61"/>
      <c r="F165" s="62"/>
      <c r="G165" s="61"/>
      <c r="H165" s="61"/>
      <c r="I165" s="61"/>
      <c r="J165" s="45"/>
      <c r="K165" s="45"/>
      <c r="L165" s="45"/>
      <c r="M165" s="45"/>
    </row>
    <row r="166" spans="1:17" ht="22.5" x14ac:dyDescent="0.3">
      <c r="A166" s="64"/>
      <c r="C166" s="65"/>
      <c r="D166" s="66"/>
      <c r="E166" s="482"/>
      <c r="F166" s="482"/>
      <c r="G166" s="482"/>
      <c r="H166" s="482"/>
      <c r="I166" s="482"/>
      <c r="J166" s="45"/>
      <c r="K166" s="45"/>
      <c r="L166" s="45"/>
      <c r="M166" s="45"/>
    </row>
    <row r="167" spans="1:17" customFormat="1" ht="30" customHeight="1" x14ac:dyDescent="0.2">
      <c r="A167" s="412" t="s">
        <v>100</v>
      </c>
      <c r="B167" s="480"/>
      <c r="C167" s="480"/>
      <c r="D167" s="480"/>
      <c r="E167" s="480"/>
      <c r="F167" s="480"/>
      <c r="G167" s="481"/>
      <c r="J167" s="45"/>
      <c r="K167" s="45"/>
      <c r="L167" s="45"/>
      <c r="M167" s="45"/>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7lEJsRS80FbyEORQfCqaJxSUphBMDk2eGnSM+0XGjejpoDSuXfgfYqzVmWJbZiCrdAtGRrW2iVsSKOcyMHqrXg==" saltValue="x75xty4+WY2KuesmGm5DKg=="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R22:XFD24 R27:XFD29 R75:XFD75 R77:XFD81 R88:XFD90 R93:XFD94 A18:I42 R31:XFD33 R35:XFD37 R40:XFD48 A44:I63 A97:I116 A127:I128 A118:I123 L97:L116 L65:L94 L44:L63 L18:L42 L11:L16 A11:I16 R96:XFD98 R16:XFD19" name="Plage2"/>
    <protectedRange sqref="J162:K162 J18:J42 J97:J116 J139:J159 J44:K63 J65:K94 J118:K137 J11:K16"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2:O24 O27:O29 O75 O77:O81 O88:O90 O93:O94 O31:O33 O35:O37 M118:M123 M127:M128 M97:M116 M65:M94 M44:M63 M18:M42 O40:O42 O44:Q44 P43:Q43 O65:Q65 P64:Q64 O16 Q16 Q22:Q24 Q27:Q29 Q31:Q33 Q35:Q37 O19 Q19 Q40:Q42 P19:P42 Q58:Q63 Q50:Q56 O45:O48 Q45:Q48 P45:P63 Q83:Q86 Q75 Q77:Q81 Q88:Q90 Q93:Q94 O66:O70 Q66:Q70 P66:P94 O98 Q98 P98:P116 M11:M16 O96:Q97 O17:Q18" name="Plage2_2"/>
    <protectedRange sqref="M161:M162" name="Plage3_1_1"/>
    <protectedRange sqref="B162:G162" name="Plage3_2"/>
  </protectedRanges>
  <dataConsolidate link="1"/>
  <mergeCells count="201">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27:G27"/>
    <mergeCell ref="B40:G40"/>
    <mergeCell ref="B41:G41"/>
    <mergeCell ref="B42:G42"/>
    <mergeCell ref="B43:G43"/>
    <mergeCell ref="B44:G44"/>
    <mergeCell ref="B45:G45"/>
    <mergeCell ref="B34:G34"/>
    <mergeCell ref="B35:G35"/>
    <mergeCell ref="B36:G36"/>
    <mergeCell ref="B37:G37"/>
    <mergeCell ref="B38:G38"/>
    <mergeCell ref="B39:G39"/>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1:B193"/>
    <mergeCell ref="C191:K193"/>
    <mergeCell ref="M5:M7"/>
    <mergeCell ref="N5:N7"/>
    <mergeCell ref="O5:O7"/>
    <mergeCell ref="P5:P7"/>
    <mergeCell ref="Q5:Q7"/>
    <mergeCell ref="A167:G167"/>
    <mergeCell ref="C169:G169"/>
    <mergeCell ref="C171:G171"/>
    <mergeCell ref="B15:C15"/>
    <mergeCell ref="D15:G15"/>
    <mergeCell ref="B16:C16"/>
    <mergeCell ref="D16:G16"/>
    <mergeCell ref="B11:C11"/>
    <mergeCell ref="D11:G11"/>
    <mergeCell ref="B12:C12"/>
    <mergeCell ref="D12:G12"/>
    <mergeCell ref="B13:C13"/>
    <mergeCell ref="D13:G13"/>
    <mergeCell ref="B22:G22"/>
    <mergeCell ref="B23:G23"/>
    <mergeCell ref="N9:N10"/>
    <mergeCell ref="O9:O10"/>
    <mergeCell ref="P9:P10"/>
    <mergeCell ref="Q9:Q10"/>
    <mergeCell ref="C177:G177"/>
    <mergeCell ref="C179:G179"/>
    <mergeCell ref="E182:I182"/>
    <mergeCell ref="B184:B186"/>
    <mergeCell ref="C184:K186"/>
    <mergeCell ref="B24:G24"/>
    <mergeCell ref="B17:G17"/>
    <mergeCell ref="M9:M10"/>
    <mergeCell ref="B18:G18"/>
    <mergeCell ref="B19:G19"/>
    <mergeCell ref="B20:G20"/>
    <mergeCell ref="B21:G21"/>
    <mergeCell ref="B28:G28"/>
    <mergeCell ref="B29:G29"/>
    <mergeCell ref="B30:G30"/>
    <mergeCell ref="B31:G31"/>
    <mergeCell ref="B32:G32"/>
    <mergeCell ref="B33:G33"/>
    <mergeCell ref="B25:G25"/>
    <mergeCell ref="B26:G26"/>
  </mergeCells>
  <conditionalFormatting sqref="J161">
    <cfRule type="cellIs" dxfId="23" priority="5" operator="greaterThan">
      <formula>$J$160*0.07</formula>
    </cfRule>
  </conditionalFormatting>
  <conditionalFormatting sqref="E170:G170 E178:G178">
    <cfRule type="cellIs" dxfId="22" priority="4" stopIfTrue="1" operator="equal">
      <formula>"ERROR"</formula>
    </cfRule>
  </conditionalFormatting>
  <conditionalFormatting sqref="E172:G172 E174:G174 E176:G176">
    <cfRule type="cellIs" dxfId="21" priority="3" stopIfTrue="1" operator="equal">
      <formula>"ERROR"</formula>
    </cfRule>
  </conditionalFormatting>
  <conditionalFormatting sqref="A167">
    <cfRule type="cellIs" dxfId="20" priority="2" stopIfTrue="1" operator="equal">
      <formula>"ERROR"</formula>
    </cfRule>
  </conditionalFormatting>
  <conditionalFormatting sqref="J11:J16">
    <cfRule type="cellIs" dxfId="19" priority="1" operator="greaterThan">
      <formula>60000</formula>
    </cfRule>
  </conditionalFormatting>
  <dataValidations count="4">
    <dataValidation type="list" allowBlank="1" showInputMessage="1" showErrorMessage="1" sqref="K139:K159 M65:M94 M18:M42 M97:M116 M118:M137 M139:M159 M44:M63 M11:M16 M161">
      <formula1>"Yes, No"</formula1>
    </dataValidation>
    <dataValidation type="list" allowBlank="1" showInputMessage="1" showErrorMessage="1" sqref="K44:K63 K65:K94 K118:K137 K11:K16 K97:K116 K18:K42">
      <formula1>"Yes,No"</formula1>
    </dataValidation>
    <dataValidation type="custom" allowBlank="1" showInputMessage="1" showErrorMessage="1" error="Only two decimals" sqref="C177:G177 C171:G171">
      <formula1>EXACT(C171,TRUNC(C171,2))</formula1>
    </dataValidation>
    <dataValidation type="list" allowBlank="1" showInputMessage="1" showErrorMessage="1" sqref="B11:B16">
      <formula1>"Prizes, Bursaries"</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c r="Q11" s="30"/>
    </row>
    <row r="12" spans="1:17" s="35" customFormat="1" x14ac:dyDescent="0.2">
      <c r="A12" s="2"/>
      <c r="B12" s="485"/>
      <c r="C12" s="486"/>
      <c r="D12" s="487"/>
      <c r="E12" s="488"/>
      <c r="F12" s="488"/>
      <c r="G12" s="489"/>
      <c r="H12" s="168"/>
      <c r="I12" s="168"/>
      <c r="J12" s="166"/>
      <c r="K12" s="166"/>
      <c r="L12" s="167"/>
      <c r="M12" s="26"/>
      <c r="N12" s="236">
        <f>IF(M12="Yes",J12,0)</f>
        <v>0</v>
      </c>
      <c r="O12" s="253"/>
      <c r="P12" s="30"/>
      <c r="Q12" s="30"/>
    </row>
    <row r="13" spans="1:17" s="35" customFormat="1" x14ac:dyDescent="0.2">
      <c r="A13" s="2"/>
      <c r="B13" s="485"/>
      <c r="C13" s="486"/>
      <c r="D13" s="487"/>
      <c r="E13" s="488"/>
      <c r="F13" s="488"/>
      <c r="G13" s="489"/>
      <c r="H13" s="168"/>
      <c r="I13" s="168"/>
      <c r="J13" s="166"/>
      <c r="K13" s="166"/>
      <c r="L13" s="167"/>
      <c r="M13" s="26"/>
      <c r="N13" s="236">
        <f>IF(M13="Yes",J13,0)</f>
        <v>0</v>
      </c>
      <c r="O13" s="253"/>
      <c r="P13" s="30"/>
      <c r="Q13" s="30"/>
    </row>
    <row r="14" spans="1:17" s="35" customFormat="1" x14ac:dyDescent="0.2">
      <c r="A14" s="2"/>
      <c r="B14" s="485"/>
      <c r="C14" s="486"/>
      <c r="D14" s="487"/>
      <c r="E14" s="488"/>
      <c r="F14" s="488"/>
      <c r="G14" s="489"/>
      <c r="H14" s="168"/>
      <c r="I14" s="168"/>
      <c r="J14" s="166"/>
      <c r="K14" s="166"/>
      <c r="L14" s="167"/>
      <c r="M14" s="26"/>
      <c r="N14" s="236">
        <f>IF(M14="Yes",J14,0)</f>
        <v>0</v>
      </c>
      <c r="O14" s="253"/>
      <c r="P14" s="30"/>
      <c r="Q14" s="30"/>
    </row>
    <row r="15" spans="1:17" s="25" customFormat="1" ht="15.75" x14ac:dyDescent="0.2">
      <c r="A15" s="2"/>
      <c r="B15" s="485"/>
      <c r="C15" s="486"/>
      <c r="D15" s="487"/>
      <c r="E15" s="488"/>
      <c r="F15" s="488"/>
      <c r="G15" s="489"/>
      <c r="H15" s="168"/>
      <c r="I15" s="168"/>
      <c r="J15" s="166"/>
      <c r="K15" s="166"/>
      <c r="L15" s="167"/>
      <c r="M15" s="26"/>
      <c r="N15" s="236">
        <f t="shared" ref="N15:N77" si="0">IF(M15="Yes",J15,0)</f>
        <v>0</v>
      </c>
      <c r="O15" s="253"/>
      <c r="P15" s="30"/>
      <c r="Q15" s="30"/>
    </row>
    <row r="16" spans="1:17" s="27" customFormat="1" x14ac:dyDescent="0.2">
      <c r="A16" s="2"/>
      <c r="B16" s="485"/>
      <c r="C16" s="486"/>
      <c r="D16" s="487"/>
      <c r="E16" s="488"/>
      <c r="F16" s="488"/>
      <c r="G16" s="489"/>
      <c r="H16" s="168"/>
      <c r="I16" s="168"/>
      <c r="J16" s="166"/>
      <c r="K16" s="166"/>
      <c r="L16" s="167"/>
      <c r="M16" s="26"/>
      <c r="N16" s="236">
        <f t="shared" si="0"/>
        <v>0</v>
      </c>
      <c r="O16" s="253"/>
      <c r="P16" s="206"/>
      <c r="Q16" s="206"/>
    </row>
    <row r="17" spans="1:17" s="27" customFormat="1" ht="49.9" customHeight="1" x14ac:dyDescent="0.2">
      <c r="A17" s="16" t="s">
        <v>6</v>
      </c>
      <c r="B17" s="496" t="s">
        <v>171</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0"/>
        <v>0</v>
      </c>
      <c r="O18" s="252"/>
      <c r="P18" s="206"/>
      <c r="Q18" s="206"/>
    </row>
    <row r="19" spans="1:17" s="27" customFormat="1" x14ac:dyDescent="0.2">
      <c r="A19" s="2"/>
      <c r="B19" s="487"/>
      <c r="C19" s="488"/>
      <c r="D19" s="488"/>
      <c r="E19" s="488"/>
      <c r="F19" s="488"/>
      <c r="G19" s="489"/>
      <c r="H19" s="168"/>
      <c r="I19" s="168"/>
      <c r="J19" s="166"/>
      <c r="K19" s="170"/>
      <c r="L19" s="167"/>
      <c r="M19" s="26"/>
      <c r="N19" s="236">
        <f t="shared" si="0"/>
        <v>0</v>
      </c>
      <c r="O19" s="252"/>
      <c r="P19" s="206"/>
      <c r="Q19" s="206"/>
    </row>
    <row r="20" spans="1:17" s="35" customFormat="1" x14ac:dyDescent="0.2">
      <c r="A20" s="2"/>
      <c r="B20" s="487"/>
      <c r="C20" s="488"/>
      <c r="D20" s="488"/>
      <c r="E20" s="488"/>
      <c r="F20" s="488"/>
      <c r="G20" s="489"/>
      <c r="H20" s="168"/>
      <c r="I20" s="168"/>
      <c r="J20" s="166"/>
      <c r="K20" s="170"/>
      <c r="L20" s="167"/>
      <c r="M20" s="26"/>
      <c r="N20" s="236">
        <f t="shared" si="0"/>
        <v>0</v>
      </c>
      <c r="O20" s="252"/>
      <c r="P20" s="206"/>
      <c r="Q20" s="30"/>
    </row>
    <row r="21" spans="1:17" s="25" customFormat="1" ht="15.75" x14ac:dyDescent="0.2">
      <c r="A21" s="2"/>
      <c r="B21" s="487"/>
      <c r="C21" s="488"/>
      <c r="D21" s="488"/>
      <c r="E21" s="488"/>
      <c r="F21" s="488"/>
      <c r="G21" s="489"/>
      <c r="H21" s="168"/>
      <c r="I21" s="168"/>
      <c r="J21" s="166"/>
      <c r="K21" s="170"/>
      <c r="L21" s="167"/>
      <c r="M21" s="26"/>
      <c r="N21" s="236">
        <f t="shared" si="0"/>
        <v>0</v>
      </c>
      <c r="O21" s="252"/>
      <c r="P21" s="206"/>
      <c r="Q21" s="237"/>
    </row>
    <row r="22" spans="1:17" s="27" customFormat="1" x14ac:dyDescent="0.2">
      <c r="A22" s="2"/>
      <c r="B22" s="487"/>
      <c r="C22" s="488"/>
      <c r="D22" s="488"/>
      <c r="E22" s="488"/>
      <c r="F22" s="488"/>
      <c r="G22" s="489"/>
      <c r="H22" s="168"/>
      <c r="I22" s="168"/>
      <c r="J22" s="166"/>
      <c r="K22" s="170"/>
      <c r="L22" s="167"/>
      <c r="M22" s="26"/>
      <c r="N22" s="236">
        <f t="shared" si="0"/>
        <v>0</v>
      </c>
      <c r="O22" s="252"/>
      <c r="P22" s="206"/>
      <c r="Q22" s="206"/>
    </row>
    <row r="23" spans="1:17" s="27" customFormat="1" x14ac:dyDescent="0.2">
      <c r="A23" s="2"/>
      <c r="B23" s="487"/>
      <c r="C23" s="488"/>
      <c r="D23" s="488"/>
      <c r="E23" s="488"/>
      <c r="F23" s="488"/>
      <c r="G23" s="489"/>
      <c r="H23" s="168"/>
      <c r="I23" s="168"/>
      <c r="J23" s="166"/>
      <c r="K23" s="170"/>
      <c r="L23" s="167"/>
      <c r="M23" s="26"/>
      <c r="N23" s="236">
        <f t="shared" si="0"/>
        <v>0</v>
      </c>
      <c r="O23" s="252"/>
      <c r="P23" s="206"/>
      <c r="Q23" s="206"/>
    </row>
    <row r="24" spans="1:17" s="27" customFormat="1" x14ac:dyDescent="0.2">
      <c r="A24" s="2"/>
      <c r="B24" s="487"/>
      <c r="C24" s="488"/>
      <c r="D24" s="488"/>
      <c r="E24" s="488"/>
      <c r="F24" s="488"/>
      <c r="G24" s="489"/>
      <c r="H24" s="168"/>
      <c r="I24" s="168"/>
      <c r="J24" s="166"/>
      <c r="K24" s="170"/>
      <c r="L24" s="167"/>
      <c r="M24" s="26"/>
      <c r="N24" s="236">
        <f t="shared" si="0"/>
        <v>0</v>
      </c>
      <c r="O24" s="252"/>
      <c r="P24" s="206"/>
      <c r="Q24" s="206"/>
    </row>
    <row r="25" spans="1:17" s="25" customFormat="1" ht="15.75" x14ac:dyDescent="0.2">
      <c r="A25" s="2"/>
      <c r="B25" s="487"/>
      <c r="C25" s="488"/>
      <c r="D25" s="488"/>
      <c r="E25" s="488"/>
      <c r="F25" s="488"/>
      <c r="G25" s="489"/>
      <c r="H25" s="168"/>
      <c r="I25" s="168"/>
      <c r="J25" s="166"/>
      <c r="K25" s="170"/>
      <c r="L25" s="167"/>
      <c r="M25" s="26"/>
      <c r="N25" s="236">
        <f t="shared" si="0"/>
        <v>0</v>
      </c>
      <c r="O25" s="252"/>
      <c r="P25" s="206"/>
      <c r="Q25" s="237"/>
    </row>
    <row r="26" spans="1:17" s="25" customFormat="1" ht="15.75" x14ac:dyDescent="0.2">
      <c r="A26" s="2"/>
      <c r="B26" s="487"/>
      <c r="C26" s="488"/>
      <c r="D26" s="488"/>
      <c r="E26" s="488"/>
      <c r="F26" s="488"/>
      <c r="G26" s="489"/>
      <c r="H26" s="168"/>
      <c r="I26" s="168"/>
      <c r="J26" s="166"/>
      <c r="K26" s="170"/>
      <c r="L26" s="167"/>
      <c r="M26" s="26"/>
      <c r="N26" s="236">
        <f t="shared" si="0"/>
        <v>0</v>
      </c>
      <c r="O26" s="252"/>
      <c r="P26" s="206"/>
      <c r="Q26" s="237"/>
    </row>
    <row r="27" spans="1:17" s="27" customFormat="1" x14ac:dyDescent="0.2">
      <c r="A27" s="2"/>
      <c r="B27" s="487"/>
      <c r="C27" s="488"/>
      <c r="D27" s="488"/>
      <c r="E27" s="488"/>
      <c r="F27" s="488"/>
      <c r="G27" s="489"/>
      <c r="H27" s="168"/>
      <c r="I27" s="168"/>
      <c r="J27" s="166"/>
      <c r="K27" s="170"/>
      <c r="L27" s="167"/>
      <c r="M27" s="26"/>
      <c r="N27" s="236">
        <f t="shared" si="0"/>
        <v>0</v>
      </c>
      <c r="O27" s="252"/>
      <c r="P27" s="206"/>
      <c r="Q27" s="206"/>
    </row>
    <row r="28" spans="1:17" s="27" customFormat="1" x14ac:dyDescent="0.2">
      <c r="A28" s="2"/>
      <c r="B28" s="487"/>
      <c r="C28" s="488"/>
      <c r="D28" s="488"/>
      <c r="E28" s="488"/>
      <c r="F28" s="488"/>
      <c r="G28" s="489"/>
      <c r="H28" s="168"/>
      <c r="I28" s="168"/>
      <c r="J28" s="166"/>
      <c r="K28" s="170"/>
      <c r="L28" s="167"/>
      <c r="M28" s="26"/>
      <c r="N28" s="236">
        <f t="shared" si="0"/>
        <v>0</v>
      </c>
      <c r="O28" s="252"/>
      <c r="P28" s="206"/>
      <c r="Q28" s="206"/>
    </row>
    <row r="29" spans="1:17" s="27" customFormat="1" x14ac:dyDescent="0.2">
      <c r="A29" s="2"/>
      <c r="B29" s="487"/>
      <c r="C29" s="488"/>
      <c r="D29" s="488"/>
      <c r="E29" s="488"/>
      <c r="F29" s="488"/>
      <c r="G29" s="489"/>
      <c r="H29" s="168"/>
      <c r="I29" s="168"/>
      <c r="J29" s="166"/>
      <c r="K29" s="170"/>
      <c r="L29" s="167"/>
      <c r="M29" s="26"/>
      <c r="N29" s="236">
        <f t="shared" si="0"/>
        <v>0</v>
      </c>
      <c r="O29" s="252"/>
      <c r="P29" s="206"/>
      <c r="Q29" s="206"/>
    </row>
    <row r="30" spans="1:17" s="25" customFormat="1" ht="15.75" x14ac:dyDescent="0.2">
      <c r="A30" s="2"/>
      <c r="B30" s="487"/>
      <c r="C30" s="488"/>
      <c r="D30" s="488"/>
      <c r="E30" s="488"/>
      <c r="F30" s="488"/>
      <c r="G30" s="489"/>
      <c r="H30" s="168"/>
      <c r="I30" s="168"/>
      <c r="J30" s="166"/>
      <c r="K30" s="170"/>
      <c r="L30" s="167"/>
      <c r="M30" s="26"/>
      <c r="N30" s="236">
        <f t="shared" si="0"/>
        <v>0</v>
      </c>
      <c r="O30" s="252"/>
      <c r="P30" s="206"/>
      <c r="Q30" s="237"/>
    </row>
    <row r="31" spans="1:17" s="29" customFormat="1" x14ac:dyDescent="0.2">
      <c r="A31" s="2"/>
      <c r="B31" s="487"/>
      <c r="C31" s="488"/>
      <c r="D31" s="488"/>
      <c r="E31" s="488"/>
      <c r="F31" s="488"/>
      <c r="G31" s="489"/>
      <c r="H31" s="168"/>
      <c r="I31" s="168"/>
      <c r="J31" s="166"/>
      <c r="K31" s="170"/>
      <c r="L31" s="167"/>
      <c r="M31" s="26"/>
      <c r="N31" s="236">
        <f t="shared" si="0"/>
        <v>0</v>
      </c>
      <c r="O31" s="252"/>
      <c r="P31" s="206"/>
      <c r="Q31" s="206"/>
    </row>
    <row r="32" spans="1:17" s="27" customFormat="1" x14ac:dyDescent="0.2">
      <c r="A32" s="2"/>
      <c r="B32" s="487"/>
      <c r="C32" s="488"/>
      <c r="D32" s="488"/>
      <c r="E32" s="488"/>
      <c r="F32" s="488"/>
      <c r="G32" s="489"/>
      <c r="H32" s="168"/>
      <c r="I32" s="168"/>
      <c r="J32" s="166"/>
      <c r="K32" s="170"/>
      <c r="L32" s="167"/>
      <c r="M32" s="26"/>
      <c r="N32" s="236">
        <f t="shared" si="0"/>
        <v>0</v>
      </c>
      <c r="O32" s="252"/>
      <c r="P32" s="206"/>
      <c r="Q32" s="206"/>
    </row>
    <row r="33" spans="1:17" s="29" customFormat="1" x14ac:dyDescent="0.2">
      <c r="A33" s="2"/>
      <c r="B33" s="487"/>
      <c r="C33" s="488"/>
      <c r="D33" s="488"/>
      <c r="E33" s="488"/>
      <c r="F33" s="488"/>
      <c r="G33" s="489"/>
      <c r="H33" s="168"/>
      <c r="I33" s="168"/>
      <c r="J33" s="166"/>
      <c r="K33" s="170"/>
      <c r="L33" s="167"/>
      <c r="M33" s="26"/>
      <c r="N33" s="236">
        <f t="shared" si="0"/>
        <v>0</v>
      </c>
      <c r="O33" s="252"/>
      <c r="P33" s="206"/>
      <c r="Q33" s="206"/>
    </row>
    <row r="34" spans="1:17" s="25" customFormat="1" ht="15.75" x14ac:dyDescent="0.2">
      <c r="A34" s="2"/>
      <c r="B34" s="487"/>
      <c r="C34" s="488"/>
      <c r="D34" s="488"/>
      <c r="E34" s="488"/>
      <c r="F34" s="488"/>
      <c r="G34" s="489"/>
      <c r="H34" s="168"/>
      <c r="I34" s="168"/>
      <c r="J34" s="166"/>
      <c r="K34" s="170"/>
      <c r="L34" s="167"/>
      <c r="M34" s="26"/>
      <c r="N34" s="236">
        <f t="shared" si="0"/>
        <v>0</v>
      </c>
      <c r="O34" s="252"/>
      <c r="P34" s="206"/>
      <c r="Q34" s="237"/>
    </row>
    <row r="35" spans="1:17" s="27" customFormat="1" x14ac:dyDescent="0.2">
      <c r="A35" s="2"/>
      <c r="B35" s="487"/>
      <c r="C35" s="488"/>
      <c r="D35" s="488"/>
      <c r="E35" s="488"/>
      <c r="F35" s="488"/>
      <c r="G35" s="489"/>
      <c r="H35" s="168"/>
      <c r="I35" s="168"/>
      <c r="J35" s="166"/>
      <c r="K35" s="170"/>
      <c r="L35" s="167"/>
      <c r="M35" s="26"/>
      <c r="N35" s="236">
        <f t="shared" si="0"/>
        <v>0</v>
      </c>
      <c r="O35" s="252"/>
      <c r="P35" s="206"/>
      <c r="Q35" s="206"/>
    </row>
    <row r="36" spans="1:17" s="27" customFormat="1" x14ac:dyDescent="0.2">
      <c r="A36" s="2"/>
      <c r="B36" s="487"/>
      <c r="C36" s="488"/>
      <c r="D36" s="488"/>
      <c r="E36" s="488"/>
      <c r="F36" s="488"/>
      <c r="G36" s="489"/>
      <c r="H36" s="168"/>
      <c r="I36" s="168"/>
      <c r="J36" s="166"/>
      <c r="K36" s="170"/>
      <c r="L36" s="167"/>
      <c r="M36" s="26"/>
      <c r="N36" s="236">
        <f t="shared" si="0"/>
        <v>0</v>
      </c>
      <c r="O36" s="252"/>
      <c r="P36" s="206"/>
      <c r="Q36" s="206"/>
    </row>
    <row r="37" spans="1:17" s="27" customFormat="1" x14ac:dyDescent="0.2">
      <c r="A37" s="2"/>
      <c r="B37" s="487"/>
      <c r="C37" s="488"/>
      <c r="D37" s="488"/>
      <c r="E37" s="488"/>
      <c r="F37" s="488"/>
      <c r="G37" s="489"/>
      <c r="H37" s="168"/>
      <c r="I37" s="168"/>
      <c r="J37" s="166"/>
      <c r="K37" s="170"/>
      <c r="L37" s="167"/>
      <c r="M37" s="26"/>
      <c r="N37" s="236">
        <f t="shared" si="0"/>
        <v>0</v>
      </c>
      <c r="O37" s="252"/>
      <c r="P37" s="206"/>
      <c r="Q37" s="206"/>
    </row>
    <row r="38" spans="1:17" s="25" customFormat="1" ht="15.75" x14ac:dyDescent="0.2">
      <c r="A38" s="2"/>
      <c r="B38" s="487"/>
      <c r="C38" s="488"/>
      <c r="D38" s="488"/>
      <c r="E38" s="488"/>
      <c r="F38" s="488"/>
      <c r="G38" s="489"/>
      <c r="H38" s="168"/>
      <c r="I38" s="168"/>
      <c r="J38" s="166"/>
      <c r="K38" s="170"/>
      <c r="L38" s="167"/>
      <c r="M38" s="26"/>
      <c r="N38" s="236">
        <f t="shared" si="0"/>
        <v>0</v>
      </c>
      <c r="O38" s="252"/>
      <c r="P38" s="206"/>
      <c r="Q38" s="237"/>
    </row>
    <row r="39" spans="1:17" s="25" customFormat="1" ht="15.75" x14ac:dyDescent="0.2">
      <c r="A39" s="2"/>
      <c r="B39" s="487"/>
      <c r="C39" s="488"/>
      <c r="D39" s="488"/>
      <c r="E39" s="488"/>
      <c r="F39" s="488"/>
      <c r="G39" s="489"/>
      <c r="H39" s="168"/>
      <c r="I39" s="168"/>
      <c r="J39" s="166"/>
      <c r="K39" s="170"/>
      <c r="L39" s="167"/>
      <c r="M39" s="26"/>
      <c r="N39" s="236">
        <f t="shared" si="0"/>
        <v>0</v>
      </c>
      <c r="O39" s="252"/>
      <c r="P39" s="206"/>
      <c r="Q39" s="237"/>
    </row>
    <row r="40" spans="1:17" s="27" customFormat="1" x14ac:dyDescent="0.2">
      <c r="A40" s="2"/>
      <c r="B40" s="487"/>
      <c r="C40" s="488"/>
      <c r="D40" s="488"/>
      <c r="E40" s="488"/>
      <c r="F40" s="488"/>
      <c r="G40" s="489"/>
      <c r="H40" s="168"/>
      <c r="I40" s="168"/>
      <c r="J40" s="166"/>
      <c r="K40" s="170"/>
      <c r="L40" s="167"/>
      <c r="M40" s="26"/>
      <c r="N40" s="236">
        <f t="shared" si="0"/>
        <v>0</v>
      </c>
      <c r="O40" s="252"/>
      <c r="P40" s="206"/>
      <c r="Q40" s="206"/>
    </row>
    <row r="41" spans="1:17" s="27" customFormat="1" x14ac:dyDescent="0.2">
      <c r="A41" s="2"/>
      <c r="B41" s="487"/>
      <c r="C41" s="488"/>
      <c r="D41" s="488"/>
      <c r="E41" s="488"/>
      <c r="F41" s="488"/>
      <c r="G41" s="489"/>
      <c r="H41" s="168"/>
      <c r="I41" s="168"/>
      <c r="J41" s="166"/>
      <c r="K41" s="170"/>
      <c r="L41" s="167"/>
      <c r="M41" s="26"/>
      <c r="N41" s="236">
        <f t="shared" si="0"/>
        <v>0</v>
      </c>
      <c r="O41" s="252"/>
      <c r="P41" s="206"/>
      <c r="Q41" s="206"/>
    </row>
    <row r="42" spans="1:17" s="27" customFormat="1" x14ac:dyDescent="0.2">
      <c r="A42" s="2"/>
      <c r="B42" s="487"/>
      <c r="C42" s="488"/>
      <c r="D42" s="488"/>
      <c r="E42" s="488"/>
      <c r="F42" s="488"/>
      <c r="G42" s="489"/>
      <c r="H42" s="168"/>
      <c r="I42" s="168"/>
      <c r="J42" s="166"/>
      <c r="K42" s="170"/>
      <c r="L42" s="167"/>
      <c r="M42" s="26"/>
      <c r="N42" s="238">
        <f t="shared" si="0"/>
        <v>0</v>
      </c>
      <c r="O42" s="252"/>
      <c r="P42" s="206"/>
      <c r="Q42" s="206"/>
    </row>
    <row r="43" spans="1:17" s="27" customFormat="1" ht="39" customHeight="1" x14ac:dyDescent="0.2">
      <c r="A43" s="31">
        <v>2</v>
      </c>
      <c r="B43" s="516" t="s">
        <v>162</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0"/>
        <v>0</v>
      </c>
      <c r="O44" s="252"/>
      <c r="P44" s="208"/>
      <c r="Q44" s="206"/>
    </row>
    <row r="45" spans="1:17" s="27" customFormat="1" x14ac:dyDescent="0.2">
      <c r="A45" s="2"/>
      <c r="B45" s="512"/>
      <c r="C45" s="512"/>
      <c r="D45" s="512"/>
      <c r="E45" s="512"/>
      <c r="F45" s="512"/>
      <c r="G45" s="512"/>
      <c r="H45" s="171"/>
      <c r="I45" s="171"/>
      <c r="J45" s="166"/>
      <c r="K45" s="166"/>
      <c r="L45" s="167"/>
      <c r="M45" s="26"/>
      <c r="N45" s="236">
        <f t="shared" si="0"/>
        <v>0</v>
      </c>
      <c r="O45" s="252"/>
      <c r="P45" s="208"/>
      <c r="Q45" s="206"/>
    </row>
    <row r="46" spans="1:17" s="27" customFormat="1" x14ac:dyDescent="0.2">
      <c r="A46" s="2"/>
      <c r="B46" s="512"/>
      <c r="C46" s="512"/>
      <c r="D46" s="512"/>
      <c r="E46" s="512"/>
      <c r="F46" s="512"/>
      <c r="G46" s="512"/>
      <c r="H46" s="171"/>
      <c r="I46" s="171"/>
      <c r="J46" s="166"/>
      <c r="K46" s="166"/>
      <c r="L46" s="167"/>
      <c r="M46" s="26"/>
      <c r="N46" s="236">
        <f t="shared" si="0"/>
        <v>0</v>
      </c>
      <c r="O46" s="252"/>
      <c r="P46" s="208"/>
      <c r="Q46" s="206"/>
    </row>
    <row r="47" spans="1:17" s="27" customFormat="1" x14ac:dyDescent="0.2">
      <c r="A47" s="2"/>
      <c r="B47" s="512"/>
      <c r="C47" s="512"/>
      <c r="D47" s="512"/>
      <c r="E47" s="512"/>
      <c r="F47" s="512"/>
      <c r="G47" s="512"/>
      <c r="H47" s="171"/>
      <c r="I47" s="171"/>
      <c r="J47" s="166"/>
      <c r="K47" s="166"/>
      <c r="L47" s="167"/>
      <c r="M47" s="26"/>
      <c r="N47" s="236">
        <f t="shared" si="0"/>
        <v>0</v>
      </c>
      <c r="O47" s="252"/>
      <c r="P47" s="208"/>
      <c r="Q47" s="206"/>
    </row>
    <row r="48" spans="1:17" s="27" customFormat="1" x14ac:dyDescent="0.2">
      <c r="A48" s="2"/>
      <c r="B48" s="512"/>
      <c r="C48" s="512"/>
      <c r="D48" s="512"/>
      <c r="E48" s="512"/>
      <c r="F48" s="512"/>
      <c r="G48" s="512"/>
      <c r="H48" s="171"/>
      <c r="I48" s="171"/>
      <c r="J48" s="166"/>
      <c r="K48" s="166"/>
      <c r="L48" s="167"/>
      <c r="M48" s="26"/>
      <c r="N48" s="236">
        <f t="shared" si="0"/>
        <v>0</v>
      </c>
      <c r="O48" s="252"/>
      <c r="P48" s="208"/>
      <c r="Q48" s="206"/>
    </row>
    <row r="49" spans="1:17" s="37" customFormat="1" ht="15.75" x14ac:dyDescent="0.2">
      <c r="A49" s="2"/>
      <c r="B49" s="512"/>
      <c r="C49" s="512"/>
      <c r="D49" s="512"/>
      <c r="E49" s="512"/>
      <c r="F49" s="512"/>
      <c r="G49" s="512"/>
      <c r="H49" s="171"/>
      <c r="I49" s="171"/>
      <c r="J49" s="166"/>
      <c r="K49" s="166"/>
      <c r="L49" s="167"/>
      <c r="M49" s="26"/>
      <c r="N49" s="236">
        <f t="shared" si="0"/>
        <v>0</v>
      </c>
      <c r="O49" s="252"/>
      <c r="P49" s="208"/>
      <c r="Q49" s="237"/>
    </row>
    <row r="50" spans="1:17" s="29" customFormat="1" x14ac:dyDescent="0.2">
      <c r="A50" s="2"/>
      <c r="B50" s="512"/>
      <c r="C50" s="512"/>
      <c r="D50" s="512"/>
      <c r="E50" s="512"/>
      <c r="F50" s="512"/>
      <c r="G50" s="512"/>
      <c r="H50" s="171"/>
      <c r="I50" s="171"/>
      <c r="J50" s="166"/>
      <c r="K50" s="166"/>
      <c r="L50" s="167"/>
      <c r="M50" s="26"/>
      <c r="N50" s="236">
        <f t="shared" si="0"/>
        <v>0</v>
      </c>
      <c r="O50" s="252"/>
      <c r="P50" s="208"/>
      <c r="Q50" s="206"/>
    </row>
    <row r="51" spans="1:17" s="29" customFormat="1" x14ac:dyDescent="0.2">
      <c r="A51" s="2"/>
      <c r="B51" s="512"/>
      <c r="C51" s="512"/>
      <c r="D51" s="512"/>
      <c r="E51" s="512"/>
      <c r="F51" s="512"/>
      <c r="G51" s="512"/>
      <c r="H51" s="171"/>
      <c r="I51" s="171"/>
      <c r="J51" s="166"/>
      <c r="K51" s="166"/>
      <c r="L51" s="167"/>
      <c r="M51" s="26"/>
      <c r="N51" s="236">
        <f t="shared" si="0"/>
        <v>0</v>
      </c>
      <c r="O51" s="252"/>
      <c r="P51" s="208"/>
      <c r="Q51" s="206"/>
    </row>
    <row r="52" spans="1:17" s="29" customFormat="1" x14ac:dyDescent="0.2">
      <c r="A52" s="2"/>
      <c r="B52" s="512"/>
      <c r="C52" s="512"/>
      <c r="D52" s="512"/>
      <c r="E52" s="512"/>
      <c r="F52" s="512"/>
      <c r="G52" s="512"/>
      <c r="H52" s="171"/>
      <c r="I52" s="171"/>
      <c r="J52" s="166"/>
      <c r="K52" s="166"/>
      <c r="L52" s="167"/>
      <c r="M52" s="26"/>
      <c r="N52" s="236">
        <f t="shared" si="0"/>
        <v>0</v>
      </c>
      <c r="O52" s="252"/>
      <c r="P52" s="208"/>
      <c r="Q52" s="206"/>
    </row>
    <row r="53" spans="1:17" s="29" customFormat="1" x14ac:dyDescent="0.2">
      <c r="A53" s="2"/>
      <c r="B53" s="512"/>
      <c r="C53" s="512"/>
      <c r="D53" s="512"/>
      <c r="E53" s="512"/>
      <c r="F53" s="512"/>
      <c r="G53" s="512"/>
      <c r="H53" s="171"/>
      <c r="I53" s="171"/>
      <c r="J53" s="166"/>
      <c r="K53" s="166"/>
      <c r="L53" s="167"/>
      <c r="M53" s="26"/>
      <c r="N53" s="236">
        <f t="shared" si="0"/>
        <v>0</v>
      </c>
      <c r="O53" s="252"/>
      <c r="P53" s="208"/>
      <c r="Q53" s="206"/>
    </row>
    <row r="54" spans="1:17" s="29" customFormat="1" x14ac:dyDescent="0.2">
      <c r="A54" s="2"/>
      <c r="B54" s="512"/>
      <c r="C54" s="512"/>
      <c r="D54" s="512"/>
      <c r="E54" s="512"/>
      <c r="F54" s="512"/>
      <c r="G54" s="512"/>
      <c r="H54" s="171"/>
      <c r="I54" s="171"/>
      <c r="J54" s="166"/>
      <c r="K54" s="166"/>
      <c r="L54" s="167"/>
      <c r="M54" s="26"/>
      <c r="N54" s="236">
        <f t="shared" si="0"/>
        <v>0</v>
      </c>
      <c r="O54" s="252"/>
      <c r="P54" s="208"/>
      <c r="Q54" s="206"/>
    </row>
    <row r="55" spans="1:17" s="29" customFormat="1" x14ac:dyDescent="0.2">
      <c r="A55" s="2"/>
      <c r="B55" s="512"/>
      <c r="C55" s="512"/>
      <c r="D55" s="512"/>
      <c r="E55" s="512"/>
      <c r="F55" s="512"/>
      <c r="G55" s="512"/>
      <c r="H55" s="171"/>
      <c r="I55" s="171"/>
      <c r="J55" s="166"/>
      <c r="K55" s="166"/>
      <c r="L55" s="167"/>
      <c r="M55" s="26"/>
      <c r="N55" s="236">
        <f t="shared" si="0"/>
        <v>0</v>
      </c>
      <c r="O55" s="252"/>
      <c r="P55" s="208"/>
      <c r="Q55" s="206"/>
    </row>
    <row r="56" spans="1:17" s="29" customFormat="1" x14ac:dyDescent="0.2">
      <c r="A56" s="2"/>
      <c r="B56" s="487"/>
      <c r="C56" s="488"/>
      <c r="D56" s="488"/>
      <c r="E56" s="488"/>
      <c r="F56" s="488"/>
      <c r="G56" s="489"/>
      <c r="H56" s="172"/>
      <c r="I56" s="172"/>
      <c r="J56" s="166"/>
      <c r="K56" s="166"/>
      <c r="L56" s="167"/>
      <c r="M56" s="26"/>
      <c r="N56" s="236">
        <f t="shared" si="0"/>
        <v>0</v>
      </c>
      <c r="O56" s="252"/>
      <c r="P56" s="208"/>
      <c r="Q56" s="206"/>
    </row>
    <row r="57" spans="1:17" s="25" customFormat="1" ht="15.75" x14ac:dyDescent="0.2">
      <c r="A57" s="2"/>
      <c r="B57" s="487"/>
      <c r="C57" s="488"/>
      <c r="D57" s="488"/>
      <c r="E57" s="488"/>
      <c r="F57" s="488"/>
      <c r="G57" s="489"/>
      <c r="H57" s="172"/>
      <c r="I57" s="172"/>
      <c r="J57" s="166"/>
      <c r="K57" s="166"/>
      <c r="L57" s="167"/>
      <c r="M57" s="26"/>
      <c r="N57" s="236">
        <f t="shared" si="0"/>
        <v>0</v>
      </c>
      <c r="O57" s="252"/>
      <c r="P57" s="208"/>
      <c r="Q57" s="237"/>
    </row>
    <row r="58" spans="1:17" s="29" customFormat="1" x14ac:dyDescent="0.2">
      <c r="A58" s="2"/>
      <c r="B58" s="487"/>
      <c r="C58" s="488"/>
      <c r="D58" s="488"/>
      <c r="E58" s="488"/>
      <c r="F58" s="488"/>
      <c r="G58" s="489"/>
      <c r="H58" s="172"/>
      <c r="I58" s="172"/>
      <c r="J58" s="166"/>
      <c r="K58" s="166"/>
      <c r="L58" s="167"/>
      <c r="M58" s="26"/>
      <c r="N58" s="236">
        <f t="shared" si="0"/>
        <v>0</v>
      </c>
      <c r="O58" s="252"/>
      <c r="P58" s="208"/>
      <c r="Q58" s="206"/>
    </row>
    <row r="59" spans="1:17" s="29" customFormat="1" x14ac:dyDescent="0.2">
      <c r="A59" s="2"/>
      <c r="B59" s="512"/>
      <c r="C59" s="512"/>
      <c r="D59" s="512"/>
      <c r="E59" s="512"/>
      <c r="F59" s="512"/>
      <c r="G59" s="512"/>
      <c r="H59" s="171"/>
      <c r="I59" s="171"/>
      <c r="J59" s="166"/>
      <c r="K59" s="166"/>
      <c r="L59" s="167"/>
      <c r="M59" s="26"/>
      <c r="N59" s="236">
        <f t="shared" si="0"/>
        <v>0</v>
      </c>
      <c r="O59" s="252"/>
      <c r="P59" s="208"/>
      <c r="Q59" s="206"/>
    </row>
    <row r="60" spans="1:17" s="29" customFormat="1" x14ac:dyDescent="0.2">
      <c r="A60" s="2"/>
      <c r="B60" s="512"/>
      <c r="C60" s="512"/>
      <c r="D60" s="512"/>
      <c r="E60" s="512"/>
      <c r="F60" s="512"/>
      <c r="G60" s="512"/>
      <c r="H60" s="171"/>
      <c r="I60" s="171"/>
      <c r="J60" s="166"/>
      <c r="K60" s="166"/>
      <c r="L60" s="167"/>
      <c r="M60" s="26"/>
      <c r="N60" s="236">
        <f t="shared" si="0"/>
        <v>0</v>
      </c>
      <c r="O60" s="252"/>
      <c r="P60" s="208"/>
      <c r="Q60" s="206"/>
    </row>
    <row r="61" spans="1:17" s="29" customFormat="1" x14ac:dyDescent="0.2">
      <c r="A61" s="2"/>
      <c r="B61" s="512"/>
      <c r="C61" s="512"/>
      <c r="D61" s="512"/>
      <c r="E61" s="512"/>
      <c r="F61" s="512"/>
      <c r="G61" s="512"/>
      <c r="H61" s="171"/>
      <c r="I61" s="171"/>
      <c r="J61" s="166"/>
      <c r="K61" s="166"/>
      <c r="L61" s="167"/>
      <c r="M61" s="26"/>
      <c r="N61" s="236">
        <f t="shared" si="0"/>
        <v>0</v>
      </c>
      <c r="O61" s="252"/>
      <c r="P61" s="208"/>
      <c r="Q61" s="206"/>
    </row>
    <row r="62" spans="1:17" s="29" customFormat="1" x14ac:dyDescent="0.2">
      <c r="A62" s="2"/>
      <c r="B62" s="512"/>
      <c r="C62" s="512"/>
      <c r="D62" s="512"/>
      <c r="E62" s="512"/>
      <c r="F62" s="512"/>
      <c r="G62" s="512"/>
      <c r="H62" s="168"/>
      <c r="I62" s="168"/>
      <c r="J62" s="166"/>
      <c r="K62" s="166"/>
      <c r="L62" s="167"/>
      <c r="M62" s="26"/>
      <c r="N62" s="236">
        <f t="shared" si="0"/>
        <v>0</v>
      </c>
      <c r="O62" s="252"/>
      <c r="P62" s="208"/>
      <c r="Q62" s="206"/>
    </row>
    <row r="63" spans="1:17" s="29" customFormat="1" x14ac:dyDescent="0.2">
      <c r="A63" s="2"/>
      <c r="B63" s="512"/>
      <c r="C63" s="512"/>
      <c r="D63" s="512"/>
      <c r="E63" s="512"/>
      <c r="F63" s="512"/>
      <c r="G63" s="512"/>
      <c r="H63" s="168"/>
      <c r="I63" s="168"/>
      <c r="J63" s="166"/>
      <c r="K63" s="166"/>
      <c r="L63" s="167"/>
      <c r="M63" s="26"/>
      <c r="N63" s="238">
        <f t="shared" si="0"/>
        <v>0</v>
      </c>
      <c r="O63" s="252"/>
      <c r="P63" s="208"/>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0"/>
        <v>0</v>
      </c>
      <c r="O65" s="252"/>
      <c r="P65" s="208"/>
      <c r="Q65" s="206"/>
    </row>
    <row r="66" spans="1:17" s="29" customFormat="1" x14ac:dyDescent="0.2">
      <c r="A66" s="2"/>
      <c r="B66" s="487"/>
      <c r="C66" s="488"/>
      <c r="D66" s="488"/>
      <c r="E66" s="488"/>
      <c r="F66" s="488"/>
      <c r="G66" s="489"/>
      <c r="H66" s="171"/>
      <c r="I66" s="171"/>
      <c r="J66" s="166"/>
      <c r="K66" s="166"/>
      <c r="L66" s="167"/>
      <c r="M66" s="26"/>
      <c r="N66" s="236">
        <f t="shared" si="0"/>
        <v>0</v>
      </c>
      <c r="O66" s="252"/>
      <c r="P66" s="208"/>
      <c r="Q66" s="206"/>
    </row>
    <row r="67" spans="1:17" s="29" customFormat="1" x14ac:dyDescent="0.2">
      <c r="A67" s="2"/>
      <c r="B67" s="487"/>
      <c r="C67" s="488"/>
      <c r="D67" s="488"/>
      <c r="E67" s="488"/>
      <c r="F67" s="488"/>
      <c r="G67" s="489"/>
      <c r="H67" s="171"/>
      <c r="I67" s="171"/>
      <c r="J67" s="166"/>
      <c r="K67" s="166"/>
      <c r="L67" s="167"/>
      <c r="M67" s="26"/>
      <c r="N67" s="236">
        <f t="shared" si="0"/>
        <v>0</v>
      </c>
      <c r="O67" s="252"/>
      <c r="P67" s="208"/>
      <c r="Q67" s="206"/>
    </row>
    <row r="68" spans="1:17" s="29" customFormat="1" x14ac:dyDescent="0.2">
      <c r="A68" s="2"/>
      <c r="B68" s="487"/>
      <c r="C68" s="488"/>
      <c r="D68" s="488"/>
      <c r="E68" s="488"/>
      <c r="F68" s="488"/>
      <c r="G68" s="489"/>
      <c r="H68" s="171"/>
      <c r="I68" s="171"/>
      <c r="J68" s="166"/>
      <c r="K68" s="166"/>
      <c r="L68" s="167"/>
      <c r="M68" s="26"/>
      <c r="N68" s="236">
        <f t="shared" si="0"/>
        <v>0</v>
      </c>
      <c r="O68" s="252"/>
      <c r="P68" s="208"/>
      <c r="Q68" s="206"/>
    </row>
    <row r="69" spans="1:17" s="29" customFormat="1" x14ac:dyDescent="0.2">
      <c r="A69" s="2"/>
      <c r="B69" s="487"/>
      <c r="C69" s="488"/>
      <c r="D69" s="488"/>
      <c r="E69" s="488"/>
      <c r="F69" s="488"/>
      <c r="G69" s="489"/>
      <c r="H69" s="171"/>
      <c r="I69" s="171"/>
      <c r="J69" s="166"/>
      <c r="K69" s="166"/>
      <c r="L69" s="167"/>
      <c r="M69" s="26"/>
      <c r="N69" s="236">
        <f t="shared" si="0"/>
        <v>0</v>
      </c>
      <c r="O69" s="252"/>
      <c r="P69" s="208"/>
      <c r="Q69" s="206"/>
    </row>
    <row r="70" spans="1:17" s="29" customFormat="1" x14ac:dyDescent="0.2">
      <c r="A70" s="2"/>
      <c r="B70" s="487"/>
      <c r="C70" s="488"/>
      <c r="D70" s="488"/>
      <c r="E70" s="488"/>
      <c r="F70" s="488"/>
      <c r="G70" s="489"/>
      <c r="H70" s="171"/>
      <c r="I70" s="171"/>
      <c r="J70" s="166"/>
      <c r="K70" s="166"/>
      <c r="L70" s="167"/>
      <c r="M70" s="26"/>
      <c r="N70" s="236">
        <f t="shared" si="0"/>
        <v>0</v>
      </c>
      <c r="O70" s="252"/>
      <c r="P70" s="208"/>
      <c r="Q70" s="206"/>
    </row>
    <row r="71" spans="1:17" s="37" customFormat="1" ht="15.75" x14ac:dyDescent="0.2">
      <c r="A71" s="2"/>
      <c r="B71" s="487"/>
      <c r="C71" s="488"/>
      <c r="D71" s="488"/>
      <c r="E71" s="488"/>
      <c r="F71" s="488"/>
      <c r="G71" s="489"/>
      <c r="H71" s="171"/>
      <c r="I71" s="171"/>
      <c r="J71" s="166"/>
      <c r="K71" s="166"/>
      <c r="L71" s="167"/>
      <c r="M71" s="26"/>
      <c r="N71" s="236">
        <f t="shared" si="0"/>
        <v>0</v>
      </c>
      <c r="O71" s="252"/>
      <c r="P71" s="208"/>
      <c r="Q71" s="237"/>
    </row>
    <row r="72" spans="1:17" s="25" customFormat="1" ht="15.75" x14ac:dyDescent="0.2">
      <c r="A72" s="2"/>
      <c r="B72" s="487"/>
      <c r="C72" s="488"/>
      <c r="D72" s="488"/>
      <c r="E72" s="488"/>
      <c r="F72" s="488"/>
      <c r="G72" s="489"/>
      <c r="H72" s="171"/>
      <c r="I72" s="171"/>
      <c r="J72" s="166"/>
      <c r="K72" s="166"/>
      <c r="L72" s="167"/>
      <c r="M72" s="26"/>
      <c r="N72" s="236">
        <f t="shared" si="0"/>
        <v>0</v>
      </c>
      <c r="O72" s="252"/>
      <c r="P72" s="208"/>
      <c r="Q72" s="237"/>
    </row>
    <row r="73" spans="1:17" s="8" customFormat="1" x14ac:dyDescent="0.2">
      <c r="A73" s="2"/>
      <c r="B73" s="487"/>
      <c r="C73" s="488"/>
      <c r="D73" s="488"/>
      <c r="E73" s="488"/>
      <c r="F73" s="488"/>
      <c r="G73" s="489"/>
      <c r="H73" s="171"/>
      <c r="I73" s="171"/>
      <c r="J73" s="166"/>
      <c r="K73" s="166"/>
      <c r="L73" s="167"/>
      <c r="M73" s="26"/>
      <c r="N73" s="236">
        <f t="shared" si="0"/>
        <v>0</v>
      </c>
      <c r="O73" s="252"/>
      <c r="P73" s="208"/>
      <c r="Q73" s="30"/>
    </row>
    <row r="74" spans="1:17" s="25" customFormat="1" ht="15.75" x14ac:dyDescent="0.2">
      <c r="A74" s="2"/>
      <c r="B74" s="487"/>
      <c r="C74" s="488"/>
      <c r="D74" s="488"/>
      <c r="E74" s="488"/>
      <c r="F74" s="488"/>
      <c r="G74" s="489"/>
      <c r="H74" s="171"/>
      <c r="I74" s="171"/>
      <c r="J74" s="166"/>
      <c r="K74" s="166"/>
      <c r="L74" s="167"/>
      <c r="M74" s="26"/>
      <c r="N74" s="236">
        <f t="shared" si="0"/>
        <v>0</v>
      </c>
      <c r="O74" s="252"/>
      <c r="P74" s="208"/>
      <c r="Q74" s="237"/>
    </row>
    <row r="75" spans="1:17" s="29" customFormat="1" x14ac:dyDescent="0.2">
      <c r="A75" s="2"/>
      <c r="B75" s="487"/>
      <c r="C75" s="488"/>
      <c r="D75" s="488"/>
      <c r="E75" s="488"/>
      <c r="F75" s="488"/>
      <c r="G75" s="489"/>
      <c r="H75" s="171"/>
      <c r="I75" s="171"/>
      <c r="J75" s="166"/>
      <c r="K75" s="166"/>
      <c r="L75" s="167"/>
      <c r="M75" s="26"/>
      <c r="N75" s="236">
        <f t="shared" si="0"/>
        <v>0</v>
      </c>
      <c r="O75" s="252"/>
      <c r="P75" s="208"/>
      <c r="Q75" s="206"/>
    </row>
    <row r="76" spans="1:17" s="25" customFormat="1" ht="15.75" x14ac:dyDescent="0.2">
      <c r="A76" s="2"/>
      <c r="B76" s="487"/>
      <c r="C76" s="488"/>
      <c r="D76" s="488"/>
      <c r="E76" s="488"/>
      <c r="F76" s="488"/>
      <c r="G76" s="489"/>
      <c r="H76" s="171"/>
      <c r="I76" s="171"/>
      <c r="J76" s="166"/>
      <c r="K76" s="166"/>
      <c r="L76" s="167"/>
      <c r="M76" s="26"/>
      <c r="N76" s="236">
        <f t="shared" si="0"/>
        <v>0</v>
      </c>
      <c r="O76" s="252"/>
      <c r="P76" s="208"/>
      <c r="Q76" s="237"/>
    </row>
    <row r="77" spans="1:17" s="29" customFormat="1" x14ac:dyDescent="0.2">
      <c r="A77" s="2"/>
      <c r="B77" s="487"/>
      <c r="C77" s="488"/>
      <c r="D77" s="488"/>
      <c r="E77" s="488"/>
      <c r="F77" s="488"/>
      <c r="G77" s="489"/>
      <c r="H77" s="171"/>
      <c r="I77" s="171"/>
      <c r="J77" s="166"/>
      <c r="K77" s="166"/>
      <c r="L77" s="167"/>
      <c r="M77" s="26"/>
      <c r="N77" s="236">
        <f t="shared" si="0"/>
        <v>0</v>
      </c>
      <c r="O77" s="252"/>
      <c r="P77" s="208"/>
      <c r="Q77" s="206"/>
    </row>
    <row r="78" spans="1:17" s="29" customFormat="1" x14ac:dyDescent="0.2">
      <c r="A78" s="2"/>
      <c r="B78" s="487"/>
      <c r="C78" s="488"/>
      <c r="D78" s="488"/>
      <c r="E78" s="488"/>
      <c r="F78" s="488"/>
      <c r="G78" s="489"/>
      <c r="H78" s="171"/>
      <c r="I78" s="171"/>
      <c r="J78" s="166"/>
      <c r="K78" s="166"/>
      <c r="L78" s="167"/>
      <c r="M78" s="26"/>
      <c r="N78" s="236">
        <f t="shared" ref="N78:N140" si="1">IF(M78="Yes",J78,0)</f>
        <v>0</v>
      </c>
      <c r="O78" s="252"/>
      <c r="P78" s="208"/>
      <c r="Q78" s="206"/>
    </row>
    <row r="79" spans="1:17" s="29" customFormat="1" x14ac:dyDescent="0.2">
      <c r="A79" s="2"/>
      <c r="B79" s="487"/>
      <c r="C79" s="488"/>
      <c r="D79" s="488"/>
      <c r="E79" s="488"/>
      <c r="F79" s="488"/>
      <c r="G79" s="489"/>
      <c r="H79" s="171"/>
      <c r="I79" s="171"/>
      <c r="J79" s="166"/>
      <c r="K79" s="166"/>
      <c r="L79" s="167"/>
      <c r="M79" s="26"/>
      <c r="N79" s="236">
        <f t="shared" si="1"/>
        <v>0</v>
      </c>
      <c r="O79" s="252"/>
      <c r="P79" s="208"/>
      <c r="Q79" s="206"/>
    </row>
    <row r="80" spans="1:17" s="29" customFormat="1" x14ac:dyDescent="0.2">
      <c r="A80" s="2"/>
      <c r="B80" s="487"/>
      <c r="C80" s="488"/>
      <c r="D80" s="488"/>
      <c r="E80" s="488"/>
      <c r="F80" s="488"/>
      <c r="G80" s="489"/>
      <c r="H80" s="171"/>
      <c r="I80" s="171"/>
      <c r="J80" s="166"/>
      <c r="K80" s="166"/>
      <c r="L80" s="167"/>
      <c r="M80" s="26"/>
      <c r="N80" s="236">
        <f t="shared" si="1"/>
        <v>0</v>
      </c>
      <c r="O80" s="252"/>
      <c r="P80" s="208"/>
      <c r="Q80" s="206"/>
    </row>
    <row r="81" spans="1:17" s="29" customFormat="1" x14ac:dyDescent="0.2">
      <c r="A81" s="2"/>
      <c r="B81" s="487"/>
      <c r="C81" s="488"/>
      <c r="D81" s="488"/>
      <c r="E81" s="488"/>
      <c r="F81" s="488"/>
      <c r="G81" s="489"/>
      <c r="H81" s="171"/>
      <c r="I81" s="171"/>
      <c r="J81" s="166"/>
      <c r="K81" s="166"/>
      <c r="L81" s="167"/>
      <c r="M81" s="26"/>
      <c r="N81" s="236">
        <f t="shared" si="1"/>
        <v>0</v>
      </c>
      <c r="O81" s="252"/>
      <c r="P81" s="208"/>
      <c r="Q81" s="206"/>
    </row>
    <row r="82" spans="1:17" s="25" customFormat="1" ht="15.75" x14ac:dyDescent="0.2">
      <c r="A82" s="2"/>
      <c r="B82" s="487"/>
      <c r="C82" s="488"/>
      <c r="D82" s="488"/>
      <c r="E82" s="488"/>
      <c r="F82" s="488"/>
      <c r="G82" s="489"/>
      <c r="H82" s="171"/>
      <c r="I82" s="171"/>
      <c r="J82" s="166"/>
      <c r="K82" s="166"/>
      <c r="L82" s="167"/>
      <c r="M82" s="26"/>
      <c r="N82" s="236">
        <f t="shared" si="1"/>
        <v>0</v>
      </c>
      <c r="O82" s="252"/>
      <c r="P82" s="208"/>
      <c r="Q82" s="237"/>
    </row>
    <row r="83" spans="1:17" s="29" customFormat="1" x14ac:dyDescent="0.2">
      <c r="A83" s="2"/>
      <c r="B83" s="487"/>
      <c r="C83" s="488"/>
      <c r="D83" s="488"/>
      <c r="E83" s="488"/>
      <c r="F83" s="488"/>
      <c r="G83" s="489"/>
      <c r="H83" s="171"/>
      <c r="I83" s="171"/>
      <c r="J83" s="166"/>
      <c r="K83" s="166"/>
      <c r="L83" s="167"/>
      <c r="M83" s="26"/>
      <c r="N83" s="236">
        <f t="shared" si="1"/>
        <v>0</v>
      </c>
      <c r="O83" s="252"/>
      <c r="P83" s="208"/>
      <c r="Q83" s="206"/>
    </row>
    <row r="84" spans="1:17" s="29" customFormat="1" x14ac:dyDescent="0.2">
      <c r="A84" s="2"/>
      <c r="B84" s="487"/>
      <c r="C84" s="488"/>
      <c r="D84" s="488"/>
      <c r="E84" s="488"/>
      <c r="F84" s="488"/>
      <c r="G84" s="489"/>
      <c r="H84" s="171"/>
      <c r="I84" s="171"/>
      <c r="J84" s="166"/>
      <c r="K84" s="166"/>
      <c r="L84" s="167"/>
      <c r="M84" s="26"/>
      <c r="N84" s="236">
        <f t="shared" si="1"/>
        <v>0</v>
      </c>
      <c r="O84" s="252"/>
      <c r="P84" s="208"/>
      <c r="Q84" s="206"/>
    </row>
    <row r="85" spans="1:17" s="29" customFormat="1" x14ac:dyDescent="0.2">
      <c r="A85" s="2"/>
      <c r="B85" s="487"/>
      <c r="C85" s="488"/>
      <c r="D85" s="488"/>
      <c r="E85" s="488"/>
      <c r="F85" s="488"/>
      <c r="G85" s="489"/>
      <c r="H85" s="171"/>
      <c r="I85" s="171"/>
      <c r="J85" s="166"/>
      <c r="K85" s="166"/>
      <c r="L85" s="167"/>
      <c r="M85" s="26"/>
      <c r="N85" s="236">
        <f t="shared" si="1"/>
        <v>0</v>
      </c>
      <c r="O85" s="252"/>
      <c r="P85" s="208"/>
      <c r="Q85" s="206"/>
    </row>
    <row r="86" spans="1:17" s="29" customFormat="1" x14ac:dyDescent="0.2">
      <c r="A86" s="2"/>
      <c r="B86" s="487"/>
      <c r="C86" s="488"/>
      <c r="D86" s="488"/>
      <c r="E86" s="488"/>
      <c r="F86" s="488"/>
      <c r="G86" s="489"/>
      <c r="H86" s="171"/>
      <c r="I86" s="171"/>
      <c r="J86" s="166"/>
      <c r="K86" s="166"/>
      <c r="L86" s="167"/>
      <c r="M86" s="26"/>
      <c r="N86" s="236">
        <f t="shared" si="1"/>
        <v>0</v>
      </c>
      <c r="O86" s="252"/>
      <c r="P86" s="208"/>
      <c r="Q86" s="206"/>
    </row>
    <row r="87" spans="1:17" s="25" customFormat="1" ht="15.75" x14ac:dyDescent="0.2">
      <c r="A87" s="2"/>
      <c r="B87" s="487"/>
      <c r="C87" s="488"/>
      <c r="D87" s="488"/>
      <c r="E87" s="488"/>
      <c r="F87" s="488"/>
      <c r="G87" s="489"/>
      <c r="H87" s="171"/>
      <c r="I87" s="171"/>
      <c r="J87" s="166"/>
      <c r="K87" s="166"/>
      <c r="L87" s="167"/>
      <c r="M87" s="26"/>
      <c r="N87" s="236">
        <f t="shared" si="1"/>
        <v>0</v>
      </c>
      <c r="O87" s="252"/>
      <c r="P87" s="208"/>
      <c r="Q87" s="237"/>
    </row>
    <row r="88" spans="1:17" s="25" customFormat="1" ht="15.75" x14ac:dyDescent="0.2">
      <c r="A88" s="2"/>
      <c r="B88" s="209"/>
      <c r="C88" s="210"/>
      <c r="D88" s="210"/>
      <c r="E88" s="210"/>
      <c r="F88" s="210"/>
      <c r="G88" s="211"/>
      <c r="H88" s="171"/>
      <c r="I88" s="171"/>
      <c r="J88" s="166"/>
      <c r="K88" s="166"/>
      <c r="L88" s="167"/>
      <c r="M88" s="26"/>
      <c r="N88" s="236"/>
      <c r="O88" s="252"/>
      <c r="P88" s="208"/>
      <c r="Q88" s="206"/>
    </row>
    <row r="89" spans="1:17" s="29" customFormat="1" x14ac:dyDescent="0.2">
      <c r="A89" s="2"/>
      <c r="B89" s="487"/>
      <c r="C89" s="488"/>
      <c r="D89" s="488"/>
      <c r="E89" s="488"/>
      <c r="F89" s="488"/>
      <c r="G89" s="489"/>
      <c r="H89" s="171"/>
      <c r="I89" s="171"/>
      <c r="J89" s="166"/>
      <c r="K89" s="166"/>
      <c r="L89" s="167"/>
      <c r="M89" s="26"/>
      <c r="N89" s="236">
        <f t="shared" si="1"/>
        <v>0</v>
      </c>
      <c r="O89" s="252"/>
      <c r="P89" s="208"/>
      <c r="Q89" s="206"/>
    </row>
    <row r="90" spans="1:17" s="29" customFormat="1" x14ac:dyDescent="0.2">
      <c r="A90" s="2"/>
      <c r="B90" s="487"/>
      <c r="C90" s="488"/>
      <c r="D90" s="488"/>
      <c r="E90" s="488"/>
      <c r="F90" s="488"/>
      <c r="G90" s="489"/>
      <c r="H90" s="171"/>
      <c r="I90" s="171"/>
      <c r="J90" s="166"/>
      <c r="K90" s="166"/>
      <c r="L90" s="167"/>
      <c r="M90" s="26"/>
      <c r="N90" s="236">
        <f t="shared" si="1"/>
        <v>0</v>
      </c>
      <c r="O90" s="252"/>
      <c r="P90" s="208"/>
      <c r="Q90" s="206"/>
    </row>
    <row r="91" spans="1:17" s="29" customFormat="1" ht="15.75" x14ac:dyDescent="0.2">
      <c r="A91" s="2"/>
      <c r="B91" s="487"/>
      <c r="C91" s="488"/>
      <c r="D91" s="488"/>
      <c r="E91" s="488"/>
      <c r="F91" s="488"/>
      <c r="G91" s="489"/>
      <c r="H91" s="171"/>
      <c r="I91" s="171"/>
      <c r="J91" s="166"/>
      <c r="K91" s="166"/>
      <c r="L91" s="167"/>
      <c r="M91" s="26"/>
      <c r="N91" s="236">
        <f t="shared" si="1"/>
        <v>0</v>
      </c>
      <c r="O91" s="252"/>
      <c r="P91" s="208"/>
      <c r="Q91" s="237"/>
    </row>
    <row r="92" spans="1:17" s="25" customFormat="1" ht="15.75" x14ac:dyDescent="0.2">
      <c r="A92" s="2"/>
      <c r="B92" s="487"/>
      <c r="C92" s="488"/>
      <c r="D92" s="488"/>
      <c r="E92" s="488"/>
      <c r="F92" s="488"/>
      <c r="G92" s="489"/>
      <c r="H92" s="171"/>
      <c r="I92" s="171"/>
      <c r="J92" s="166"/>
      <c r="K92" s="166"/>
      <c r="L92" s="167"/>
      <c r="M92" s="26"/>
      <c r="N92" s="236">
        <f t="shared" si="1"/>
        <v>0</v>
      </c>
      <c r="O92" s="252"/>
      <c r="P92" s="208"/>
      <c r="Q92" s="237"/>
    </row>
    <row r="93" spans="1:17" s="27" customFormat="1" x14ac:dyDescent="0.2">
      <c r="A93" s="2"/>
      <c r="B93" s="487"/>
      <c r="C93" s="488"/>
      <c r="D93" s="488"/>
      <c r="E93" s="488"/>
      <c r="F93" s="488"/>
      <c r="G93" s="489"/>
      <c r="H93" s="171"/>
      <c r="I93" s="171"/>
      <c r="J93" s="166"/>
      <c r="K93" s="166"/>
      <c r="L93" s="167"/>
      <c r="M93" s="26"/>
      <c r="N93" s="236">
        <f t="shared" si="1"/>
        <v>0</v>
      </c>
      <c r="O93" s="252"/>
      <c r="P93" s="208"/>
      <c r="Q93" s="206"/>
    </row>
    <row r="94" spans="1:17" s="27" customFormat="1" x14ac:dyDescent="0.2">
      <c r="A94" s="2"/>
      <c r="B94" s="487"/>
      <c r="C94" s="488"/>
      <c r="D94" s="488"/>
      <c r="E94" s="488"/>
      <c r="F94" s="488"/>
      <c r="G94" s="489"/>
      <c r="H94" s="171"/>
      <c r="I94" s="171"/>
      <c r="J94" s="166"/>
      <c r="K94" s="166"/>
      <c r="L94" s="167"/>
      <c r="M94" s="26"/>
      <c r="N94" s="238">
        <f t="shared" si="1"/>
        <v>0</v>
      </c>
      <c r="O94" s="252"/>
      <c r="P94" s="208"/>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f t="shared" si="1"/>
        <v>0</v>
      </c>
      <c r="O96" s="254"/>
      <c r="P96" s="23"/>
      <c r="Q96" s="23"/>
    </row>
    <row r="97" spans="1:17" s="27" customFormat="1" x14ac:dyDescent="0.2">
      <c r="A97" s="2"/>
      <c r="B97" s="490"/>
      <c r="C97" s="491"/>
      <c r="D97" s="491"/>
      <c r="E97" s="491"/>
      <c r="F97" s="491"/>
      <c r="G97" s="492"/>
      <c r="H97" s="173"/>
      <c r="I97" s="173"/>
      <c r="J97" s="166"/>
      <c r="K97" s="170"/>
      <c r="L97" s="167"/>
      <c r="M97" s="26"/>
      <c r="N97" s="236">
        <f t="shared" si="1"/>
        <v>0</v>
      </c>
      <c r="O97" s="252"/>
      <c r="P97" s="206"/>
      <c r="Q97" s="206"/>
    </row>
    <row r="98" spans="1:17" s="27" customFormat="1" x14ac:dyDescent="0.2">
      <c r="A98" s="2"/>
      <c r="B98" s="490"/>
      <c r="C98" s="491"/>
      <c r="D98" s="491"/>
      <c r="E98" s="491"/>
      <c r="F98" s="491"/>
      <c r="G98" s="492"/>
      <c r="H98" s="173"/>
      <c r="I98" s="173"/>
      <c r="J98" s="166"/>
      <c r="K98" s="170"/>
      <c r="L98" s="167"/>
      <c r="M98" s="26"/>
      <c r="N98" s="236">
        <f t="shared" si="1"/>
        <v>0</v>
      </c>
      <c r="O98" s="252"/>
      <c r="P98" s="206"/>
      <c r="Q98" s="206"/>
    </row>
    <row r="99" spans="1:17" s="27" customFormat="1" x14ac:dyDescent="0.2">
      <c r="A99" s="2"/>
      <c r="B99" s="487"/>
      <c r="C99" s="488"/>
      <c r="D99" s="488"/>
      <c r="E99" s="488"/>
      <c r="F99" s="488"/>
      <c r="G99" s="489"/>
      <c r="H99" s="171"/>
      <c r="I99" s="171"/>
      <c r="J99" s="166"/>
      <c r="K99" s="170"/>
      <c r="L99" s="167"/>
      <c r="M99" s="26"/>
      <c r="N99" s="236">
        <f t="shared" si="1"/>
        <v>0</v>
      </c>
      <c r="O99" s="252"/>
      <c r="P99" s="206"/>
      <c r="Q99" s="206"/>
    </row>
    <row r="100" spans="1:17" s="27" customFormat="1" x14ac:dyDescent="0.2">
      <c r="A100" s="2"/>
      <c r="B100" s="487"/>
      <c r="C100" s="488"/>
      <c r="D100" s="488"/>
      <c r="E100" s="488"/>
      <c r="F100" s="488"/>
      <c r="G100" s="489"/>
      <c r="H100" s="171"/>
      <c r="I100" s="171"/>
      <c r="J100" s="166"/>
      <c r="K100" s="170"/>
      <c r="L100" s="167"/>
      <c r="M100" s="26"/>
      <c r="N100" s="236">
        <f t="shared" si="1"/>
        <v>0</v>
      </c>
      <c r="O100" s="252"/>
      <c r="P100" s="206"/>
      <c r="Q100" s="206"/>
    </row>
    <row r="101" spans="1:17" s="25" customFormat="1" ht="15.75" x14ac:dyDescent="0.2">
      <c r="A101" s="2"/>
      <c r="B101" s="487"/>
      <c r="C101" s="488"/>
      <c r="D101" s="488"/>
      <c r="E101" s="488"/>
      <c r="F101" s="488"/>
      <c r="G101" s="489"/>
      <c r="H101" s="171"/>
      <c r="I101" s="171"/>
      <c r="J101" s="166"/>
      <c r="K101" s="170"/>
      <c r="L101" s="167"/>
      <c r="M101" s="26"/>
      <c r="N101" s="236">
        <f t="shared" si="1"/>
        <v>0</v>
      </c>
      <c r="O101" s="252"/>
      <c r="P101" s="206"/>
      <c r="Q101" s="237"/>
    </row>
    <row r="102" spans="1:17" s="27" customFormat="1" x14ac:dyDescent="0.2">
      <c r="A102" s="2"/>
      <c r="B102" s="487"/>
      <c r="C102" s="488"/>
      <c r="D102" s="488"/>
      <c r="E102" s="488"/>
      <c r="F102" s="488"/>
      <c r="G102" s="489"/>
      <c r="H102" s="171"/>
      <c r="I102" s="171"/>
      <c r="J102" s="166"/>
      <c r="K102" s="170"/>
      <c r="L102" s="167"/>
      <c r="M102" s="26"/>
      <c r="N102" s="236">
        <f t="shared" si="1"/>
        <v>0</v>
      </c>
      <c r="O102" s="252"/>
      <c r="P102" s="206"/>
      <c r="Q102" s="206"/>
    </row>
    <row r="103" spans="1:17" s="27" customFormat="1" x14ac:dyDescent="0.2">
      <c r="A103" s="2"/>
      <c r="B103" s="487"/>
      <c r="C103" s="488"/>
      <c r="D103" s="488"/>
      <c r="E103" s="488"/>
      <c r="F103" s="488"/>
      <c r="G103" s="489"/>
      <c r="H103" s="171"/>
      <c r="I103" s="171"/>
      <c r="J103" s="166"/>
      <c r="K103" s="170"/>
      <c r="L103" s="167"/>
      <c r="M103" s="26"/>
      <c r="N103" s="236">
        <f t="shared" si="1"/>
        <v>0</v>
      </c>
      <c r="O103" s="252"/>
      <c r="P103" s="206"/>
      <c r="Q103" s="206"/>
    </row>
    <row r="104" spans="1:17" s="27" customFormat="1" x14ac:dyDescent="0.2">
      <c r="A104" s="2"/>
      <c r="B104" s="487"/>
      <c r="C104" s="488"/>
      <c r="D104" s="488"/>
      <c r="E104" s="488"/>
      <c r="F104" s="488"/>
      <c r="G104" s="489"/>
      <c r="H104" s="171"/>
      <c r="I104" s="171"/>
      <c r="J104" s="166"/>
      <c r="K104" s="170"/>
      <c r="L104" s="167"/>
      <c r="M104" s="26"/>
      <c r="N104" s="236">
        <f t="shared" si="1"/>
        <v>0</v>
      </c>
      <c r="O104" s="252"/>
      <c r="P104" s="206"/>
      <c r="Q104" s="206"/>
    </row>
    <row r="105" spans="1:17" s="25" customFormat="1" ht="15.75" x14ac:dyDescent="0.2">
      <c r="A105" s="2"/>
      <c r="B105" s="487"/>
      <c r="C105" s="488"/>
      <c r="D105" s="488"/>
      <c r="E105" s="488"/>
      <c r="F105" s="488"/>
      <c r="G105" s="489"/>
      <c r="H105" s="171"/>
      <c r="I105" s="171"/>
      <c r="J105" s="166"/>
      <c r="K105" s="170"/>
      <c r="L105" s="167"/>
      <c r="M105" s="26"/>
      <c r="N105" s="236">
        <f t="shared" si="1"/>
        <v>0</v>
      </c>
      <c r="O105" s="252"/>
      <c r="P105" s="206"/>
      <c r="Q105" s="237"/>
    </row>
    <row r="106" spans="1:17" s="29" customFormat="1" x14ac:dyDescent="0.2">
      <c r="A106" s="2"/>
      <c r="B106" s="487"/>
      <c r="C106" s="488"/>
      <c r="D106" s="488"/>
      <c r="E106" s="488"/>
      <c r="F106" s="488"/>
      <c r="G106" s="489"/>
      <c r="H106" s="171"/>
      <c r="I106" s="171"/>
      <c r="J106" s="166"/>
      <c r="K106" s="170"/>
      <c r="L106" s="167"/>
      <c r="M106" s="26"/>
      <c r="N106" s="236">
        <f t="shared" si="1"/>
        <v>0</v>
      </c>
      <c r="O106" s="252"/>
      <c r="P106" s="206"/>
      <c r="Q106" s="206"/>
    </row>
    <row r="107" spans="1:17" s="29" customFormat="1" x14ac:dyDescent="0.2">
      <c r="A107" s="2"/>
      <c r="B107" s="487"/>
      <c r="C107" s="488"/>
      <c r="D107" s="488"/>
      <c r="E107" s="488"/>
      <c r="F107" s="488"/>
      <c r="G107" s="489"/>
      <c r="H107" s="171"/>
      <c r="I107" s="171"/>
      <c r="J107" s="166"/>
      <c r="K107" s="170"/>
      <c r="L107" s="167"/>
      <c r="M107" s="26"/>
      <c r="N107" s="236">
        <f t="shared" si="1"/>
        <v>0</v>
      </c>
      <c r="O107" s="252"/>
      <c r="P107" s="206"/>
      <c r="Q107" s="206"/>
    </row>
    <row r="108" spans="1:17" s="27" customFormat="1" x14ac:dyDescent="0.2">
      <c r="A108" s="2"/>
      <c r="B108" s="487"/>
      <c r="C108" s="488"/>
      <c r="D108" s="488"/>
      <c r="E108" s="488"/>
      <c r="F108" s="488"/>
      <c r="G108" s="489"/>
      <c r="H108" s="171"/>
      <c r="I108" s="171"/>
      <c r="J108" s="166"/>
      <c r="K108" s="170"/>
      <c r="L108" s="167"/>
      <c r="M108" s="26"/>
      <c r="N108" s="236">
        <f t="shared" si="1"/>
        <v>0</v>
      </c>
      <c r="O108" s="252"/>
      <c r="P108" s="206"/>
      <c r="Q108" s="206"/>
    </row>
    <row r="109" spans="1:17" s="27" customFormat="1" x14ac:dyDescent="0.2">
      <c r="A109" s="2"/>
      <c r="B109" s="487"/>
      <c r="C109" s="488"/>
      <c r="D109" s="488"/>
      <c r="E109" s="488"/>
      <c r="F109" s="488"/>
      <c r="G109" s="489"/>
      <c r="H109" s="171"/>
      <c r="I109" s="171"/>
      <c r="J109" s="166"/>
      <c r="K109" s="170"/>
      <c r="L109" s="167"/>
      <c r="M109" s="26"/>
      <c r="N109" s="236">
        <f t="shared" si="1"/>
        <v>0</v>
      </c>
      <c r="O109" s="252"/>
      <c r="P109" s="206"/>
      <c r="Q109" s="206"/>
    </row>
    <row r="110" spans="1:17" s="27" customFormat="1" x14ac:dyDescent="0.2">
      <c r="A110" s="2"/>
      <c r="B110" s="487"/>
      <c r="C110" s="488"/>
      <c r="D110" s="488"/>
      <c r="E110" s="488"/>
      <c r="F110" s="488"/>
      <c r="G110" s="489"/>
      <c r="H110" s="171"/>
      <c r="I110" s="171"/>
      <c r="J110" s="166"/>
      <c r="K110" s="170"/>
      <c r="L110" s="167"/>
      <c r="M110" s="26"/>
      <c r="N110" s="236">
        <f t="shared" si="1"/>
        <v>0</v>
      </c>
      <c r="O110" s="252"/>
      <c r="P110" s="206"/>
      <c r="Q110" s="206"/>
    </row>
    <row r="111" spans="1:17" s="25" customFormat="1" ht="15.75" x14ac:dyDescent="0.2">
      <c r="A111" s="2"/>
      <c r="B111" s="487"/>
      <c r="C111" s="488"/>
      <c r="D111" s="488"/>
      <c r="E111" s="488"/>
      <c r="F111" s="488"/>
      <c r="G111" s="489"/>
      <c r="H111" s="171"/>
      <c r="I111" s="171"/>
      <c r="J111" s="166"/>
      <c r="K111" s="170"/>
      <c r="L111" s="167"/>
      <c r="M111" s="26"/>
      <c r="N111" s="236">
        <f t="shared" si="1"/>
        <v>0</v>
      </c>
      <c r="O111" s="252"/>
      <c r="P111" s="206"/>
      <c r="Q111" s="237"/>
    </row>
    <row r="112" spans="1:17" s="29" customFormat="1" x14ac:dyDescent="0.2">
      <c r="A112" s="2"/>
      <c r="B112" s="487"/>
      <c r="C112" s="488"/>
      <c r="D112" s="488"/>
      <c r="E112" s="488"/>
      <c r="F112" s="488"/>
      <c r="G112" s="489"/>
      <c r="H112" s="171"/>
      <c r="I112" s="171"/>
      <c r="J112" s="166"/>
      <c r="K112" s="170"/>
      <c r="L112" s="167"/>
      <c r="M112" s="26"/>
      <c r="N112" s="236">
        <f t="shared" si="1"/>
        <v>0</v>
      </c>
      <c r="O112" s="252"/>
      <c r="P112" s="206"/>
      <c r="Q112" s="206"/>
    </row>
    <row r="113" spans="1:17" s="29" customFormat="1" x14ac:dyDescent="0.2">
      <c r="A113" s="2"/>
      <c r="B113" s="487"/>
      <c r="C113" s="488"/>
      <c r="D113" s="488"/>
      <c r="E113" s="488"/>
      <c r="F113" s="488"/>
      <c r="G113" s="489"/>
      <c r="H113" s="171"/>
      <c r="I113" s="171"/>
      <c r="J113" s="166"/>
      <c r="K113" s="170"/>
      <c r="L113" s="167"/>
      <c r="M113" s="26"/>
      <c r="N113" s="236">
        <f t="shared" si="1"/>
        <v>0</v>
      </c>
      <c r="O113" s="252"/>
      <c r="P113" s="206"/>
      <c r="Q113" s="206"/>
    </row>
    <row r="114" spans="1:17" s="25" customFormat="1" ht="15.75" x14ac:dyDescent="0.2">
      <c r="A114" s="2"/>
      <c r="B114" s="487"/>
      <c r="C114" s="488"/>
      <c r="D114" s="488"/>
      <c r="E114" s="488"/>
      <c r="F114" s="488"/>
      <c r="G114" s="489"/>
      <c r="H114" s="171"/>
      <c r="I114" s="171"/>
      <c r="J114" s="166"/>
      <c r="K114" s="170"/>
      <c r="L114" s="167"/>
      <c r="M114" s="26"/>
      <c r="N114" s="236">
        <f t="shared" si="1"/>
        <v>0</v>
      </c>
      <c r="O114" s="252"/>
      <c r="P114" s="206"/>
      <c r="Q114" s="237"/>
    </row>
    <row r="115" spans="1:17" s="25" customFormat="1" ht="15.75" x14ac:dyDescent="0.2">
      <c r="A115" s="2"/>
      <c r="B115" s="487"/>
      <c r="C115" s="488"/>
      <c r="D115" s="488"/>
      <c r="E115" s="488"/>
      <c r="F115" s="488"/>
      <c r="G115" s="489"/>
      <c r="H115" s="171"/>
      <c r="I115" s="171"/>
      <c r="J115" s="166"/>
      <c r="K115" s="170"/>
      <c r="L115" s="167"/>
      <c r="M115" s="26"/>
      <c r="N115" s="236">
        <f t="shared" si="1"/>
        <v>0</v>
      </c>
      <c r="O115" s="252"/>
      <c r="P115" s="206"/>
      <c r="Q115" s="237"/>
    </row>
    <row r="116" spans="1:17" s="29" customFormat="1" x14ac:dyDescent="0.2">
      <c r="A116" s="2"/>
      <c r="B116" s="487"/>
      <c r="C116" s="488"/>
      <c r="D116" s="488"/>
      <c r="E116" s="488"/>
      <c r="F116" s="488"/>
      <c r="G116" s="489"/>
      <c r="H116" s="171"/>
      <c r="I116" s="171"/>
      <c r="J116" s="166"/>
      <c r="K116" s="170"/>
      <c r="L116" s="167"/>
      <c r="M116" s="26"/>
      <c r="N116" s="236">
        <f t="shared" si="1"/>
        <v>0</v>
      </c>
      <c r="O116" s="252"/>
      <c r="P116" s="206"/>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f t="shared" si="1"/>
        <v>0</v>
      </c>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1"/>
        <v>0</v>
      </c>
      <c r="O118" s="252"/>
      <c r="P118" s="237"/>
      <c r="Q118" s="237"/>
    </row>
    <row r="119" spans="1:17" s="29" customFormat="1" ht="15.75" x14ac:dyDescent="0.2">
      <c r="A119" s="2"/>
      <c r="B119" s="487"/>
      <c r="C119" s="488"/>
      <c r="D119" s="488"/>
      <c r="E119" s="488"/>
      <c r="F119" s="488"/>
      <c r="G119" s="489"/>
      <c r="H119" s="168"/>
      <c r="I119" s="168"/>
      <c r="J119" s="166"/>
      <c r="K119" s="166"/>
      <c r="L119" s="167"/>
      <c r="M119" s="26"/>
      <c r="N119" s="236">
        <f t="shared" si="1"/>
        <v>0</v>
      </c>
      <c r="O119" s="252"/>
      <c r="P119" s="237"/>
      <c r="Q119" s="206"/>
    </row>
    <row r="120" spans="1:17" s="29" customFormat="1" ht="15.75" x14ac:dyDescent="0.2">
      <c r="A120" s="2"/>
      <c r="B120" s="487"/>
      <c r="C120" s="488"/>
      <c r="D120" s="488"/>
      <c r="E120" s="488"/>
      <c r="F120" s="488"/>
      <c r="G120" s="489"/>
      <c r="H120" s="168"/>
      <c r="I120" s="168"/>
      <c r="J120" s="166"/>
      <c r="K120" s="166"/>
      <c r="L120" s="167"/>
      <c r="M120" s="26"/>
      <c r="N120" s="236">
        <f t="shared" si="1"/>
        <v>0</v>
      </c>
      <c r="O120" s="252"/>
      <c r="P120" s="237"/>
      <c r="Q120" s="206"/>
    </row>
    <row r="121" spans="1:17" s="29" customFormat="1" ht="15.75" x14ac:dyDescent="0.2">
      <c r="A121" s="2"/>
      <c r="B121" s="487"/>
      <c r="C121" s="488"/>
      <c r="D121" s="488"/>
      <c r="E121" s="488"/>
      <c r="F121" s="488"/>
      <c r="G121" s="489"/>
      <c r="H121" s="168"/>
      <c r="I121" s="168"/>
      <c r="J121" s="166"/>
      <c r="K121" s="166"/>
      <c r="L121" s="167"/>
      <c r="M121" s="26"/>
      <c r="N121" s="236">
        <f t="shared" si="1"/>
        <v>0</v>
      </c>
      <c r="O121" s="252"/>
      <c r="P121" s="237"/>
      <c r="Q121" s="206"/>
    </row>
    <row r="122" spans="1:17" s="25" customFormat="1" ht="15.75" x14ac:dyDescent="0.2">
      <c r="A122" s="2"/>
      <c r="B122" s="487"/>
      <c r="C122" s="488"/>
      <c r="D122" s="488"/>
      <c r="E122" s="488"/>
      <c r="F122" s="488"/>
      <c r="G122" s="489"/>
      <c r="H122" s="168"/>
      <c r="I122" s="168"/>
      <c r="J122" s="166"/>
      <c r="K122" s="166"/>
      <c r="L122" s="167"/>
      <c r="M122" s="26"/>
      <c r="N122" s="236">
        <f t="shared" si="1"/>
        <v>0</v>
      </c>
      <c r="O122" s="252"/>
      <c r="P122" s="237"/>
      <c r="Q122" s="237"/>
    </row>
    <row r="123" spans="1:17" s="29" customFormat="1" ht="15.75" x14ac:dyDescent="0.2">
      <c r="A123" s="2"/>
      <c r="B123" s="487"/>
      <c r="C123" s="488"/>
      <c r="D123" s="488"/>
      <c r="E123" s="488"/>
      <c r="F123" s="488"/>
      <c r="G123" s="489"/>
      <c r="H123" s="168"/>
      <c r="I123" s="168"/>
      <c r="J123" s="166"/>
      <c r="K123" s="166"/>
      <c r="L123" s="167"/>
      <c r="M123" s="26"/>
      <c r="N123" s="236">
        <f t="shared" si="1"/>
        <v>0</v>
      </c>
      <c r="O123" s="252"/>
      <c r="P123" s="237"/>
      <c r="Q123" s="206"/>
    </row>
    <row r="124" spans="1:17" s="29" customFormat="1" ht="15.75" x14ac:dyDescent="0.2">
      <c r="A124" s="2"/>
      <c r="B124" s="487"/>
      <c r="C124" s="488"/>
      <c r="D124" s="488"/>
      <c r="E124" s="488"/>
      <c r="F124" s="488"/>
      <c r="G124" s="489"/>
      <c r="H124" s="168"/>
      <c r="I124" s="168"/>
      <c r="J124" s="166"/>
      <c r="K124" s="166"/>
      <c r="L124" s="167"/>
      <c r="M124" s="26"/>
      <c r="N124" s="236">
        <f t="shared" si="1"/>
        <v>0</v>
      </c>
      <c r="O124" s="252"/>
      <c r="P124" s="237"/>
      <c r="Q124" s="206"/>
    </row>
    <row r="125" spans="1:17" s="29" customFormat="1" ht="15.75" x14ac:dyDescent="0.2">
      <c r="A125" s="2"/>
      <c r="B125" s="487"/>
      <c r="C125" s="488"/>
      <c r="D125" s="488"/>
      <c r="E125" s="488"/>
      <c r="F125" s="488"/>
      <c r="G125" s="489"/>
      <c r="H125" s="168"/>
      <c r="I125" s="168"/>
      <c r="J125" s="166"/>
      <c r="K125" s="166"/>
      <c r="L125" s="167"/>
      <c r="M125" s="26"/>
      <c r="N125" s="236">
        <f t="shared" si="1"/>
        <v>0</v>
      </c>
      <c r="O125" s="252"/>
      <c r="P125" s="237"/>
      <c r="Q125" s="206"/>
    </row>
    <row r="126" spans="1:17" s="25" customFormat="1" ht="15.75" x14ac:dyDescent="0.2">
      <c r="A126" s="2"/>
      <c r="B126" s="487"/>
      <c r="C126" s="488"/>
      <c r="D126" s="488"/>
      <c r="E126" s="488"/>
      <c r="F126" s="488"/>
      <c r="G126" s="489"/>
      <c r="H126" s="168"/>
      <c r="I126" s="168"/>
      <c r="J126" s="166"/>
      <c r="K126" s="166"/>
      <c r="L126" s="167"/>
      <c r="M126" s="26"/>
      <c r="N126" s="236">
        <f t="shared" si="1"/>
        <v>0</v>
      </c>
      <c r="O126" s="252"/>
      <c r="P126" s="237"/>
      <c r="Q126" s="237"/>
    </row>
    <row r="127" spans="1:17" s="25" customFormat="1" ht="15.75" x14ac:dyDescent="0.2">
      <c r="A127" s="2"/>
      <c r="B127" s="487"/>
      <c r="C127" s="488"/>
      <c r="D127" s="488"/>
      <c r="E127" s="488"/>
      <c r="F127" s="488"/>
      <c r="G127" s="489"/>
      <c r="H127" s="168"/>
      <c r="I127" s="168"/>
      <c r="J127" s="166"/>
      <c r="K127" s="166"/>
      <c r="L127" s="167"/>
      <c r="M127" s="26"/>
      <c r="N127" s="236">
        <f t="shared" si="1"/>
        <v>0</v>
      </c>
      <c r="O127" s="252"/>
      <c r="P127" s="237"/>
      <c r="Q127" s="237"/>
    </row>
    <row r="128" spans="1:17" s="29" customFormat="1" ht="15.75" x14ac:dyDescent="0.2">
      <c r="A128" s="2"/>
      <c r="B128" s="487"/>
      <c r="C128" s="488"/>
      <c r="D128" s="488"/>
      <c r="E128" s="488"/>
      <c r="F128" s="488"/>
      <c r="G128" s="489"/>
      <c r="H128" s="168"/>
      <c r="I128" s="168"/>
      <c r="J128" s="166"/>
      <c r="K128" s="166"/>
      <c r="L128" s="167"/>
      <c r="M128" s="26"/>
      <c r="N128" s="236">
        <f t="shared" si="1"/>
        <v>0</v>
      </c>
      <c r="O128" s="252"/>
      <c r="P128" s="237"/>
      <c r="Q128" s="206"/>
    </row>
    <row r="129" spans="1:17" s="29" customFormat="1" ht="15.75" x14ac:dyDescent="0.2">
      <c r="A129" s="2"/>
      <c r="B129" s="487"/>
      <c r="C129" s="488"/>
      <c r="D129" s="488"/>
      <c r="E129" s="488"/>
      <c r="F129" s="488"/>
      <c r="G129" s="489"/>
      <c r="H129" s="168"/>
      <c r="I129" s="168"/>
      <c r="J129" s="166"/>
      <c r="K129" s="166"/>
      <c r="L129" s="167"/>
      <c r="M129" s="26"/>
      <c r="N129" s="236">
        <f t="shared" si="1"/>
        <v>0</v>
      </c>
      <c r="O129" s="252"/>
      <c r="P129" s="237"/>
      <c r="Q129" s="206"/>
    </row>
    <row r="130" spans="1:17" s="29" customFormat="1" ht="15.75" x14ac:dyDescent="0.2">
      <c r="A130" s="2"/>
      <c r="B130" s="487"/>
      <c r="C130" s="488"/>
      <c r="D130" s="488"/>
      <c r="E130" s="488"/>
      <c r="F130" s="488"/>
      <c r="G130" s="489"/>
      <c r="H130" s="168"/>
      <c r="I130" s="168"/>
      <c r="J130" s="166"/>
      <c r="K130" s="166"/>
      <c r="L130" s="167"/>
      <c r="M130" s="26"/>
      <c r="N130" s="236">
        <f t="shared" si="1"/>
        <v>0</v>
      </c>
      <c r="O130" s="252"/>
      <c r="P130" s="237"/>
      <c r="Q130" s="206"/>
    </row>
    <row r="131" spans="1:17" s="25" customFormat="1" ht="15.75" x14ac:dyDescent="0.2">
      <c r="A131" s="2"/>
      <c r="B131" s="487"/>
      <c r="C131" s="488"/>
      <c r="D131" s="488"/>
      <c r="E131" s="488"/>
      <c r="F131" s="488"/>
      <c r="G131" s="489"/>
      <c r="H131" s="168"/>
      <c r="I131" s="168"/>
      <c r="J131" s="166"/>
      <c r="K131" s="166"/>
      <c r="L131" s="167"/>
      <c r="M131" s="26"/>
      <c r="N131" s="236">
        <f t="shared" si="1"/>
        <v>0</v>
      </c>
      <c r="O131" s="252"/>
      <c r="P131" s="237"/>
      <c r="Q131" s="237"/>
    </row>
    <row r="132" spans="1:17" s="29" customFormat="1" ht="15.75" x14ac:dyDescent="0.2">
      <c r="A132" s="2"/>
      <c r="B132" s="487"/>
      <c r="C132" s="488"/>
      <c r="D132" s="488"/>
      <c r="E132" s="488"/>
      <c r="F132" s="488"/>
      <c r="G132" s="489"/>
      <c r="H132" s="168"/>
      <c r="I132" s="168"/>
      <c r="J132" s="166"/>
      <c r="K132" s="166"/>
      <c r="L132" s="167"/>
      <c r="M132" s="26"/>
      <c r="N132" s="236">
        <f t="shared" si="1"/>
        <v>0</v>
      </c>
      <c r="O132" s="252"/>
      <c r="P132" s="237"/>
      <c r="Q132" s="206"/>
    </row>
    <row r="133" spans="1:17" s="29" customFormat="1" ht="15.75" x14ac:dyDescent="0.2">
      <c r="A133" s="2"/>
      <c r="B133" s="487"/>
      <c r="C133" s="488"/>
      <c r="D133" s="488"/>
      <c r="E133" s="488"/>
      <c r="F133" s="488"/>
      <c r="G133" s="489"/>
      <c r="H133" s="168"/>
      <c r="I133" s="168"/>
      <c r="J133" s="166"/>
      <c r="K133" s="166"/>
      <c r="L133" s="167"/>
      <c r="M133" s="26"/>
      <c r="N133" s="236">
        <f t="shared" si="1"/>
        <v>0</v>
      </c>
      <c r="O133" s="252"/>
      <c r="P133" s="237"/>
      <c r="Q133" s="206"/>
    </row>
    <row r="134" spans="1:17" s="29" customFormat="1" ht="15.75" x14ac:dyDescent="0.2">
      <c r="A134" s="2"/>
      <c r="B134" s="487"/>
      <c r="C134" s="488"/>
      <c r="D134" s="488"/>
      <c r="E134" s="488"/>
      <c r="F134" s="488"/>
      <c r="G134" s="489"/>
      <c r="H134" s="168"/>
      <c r="I134" s="168"/>
      <c r="J134" s="166"/>
      <c r="K134" s="166"/>
      <c r="L134" s="167"/>
      <c r="M134" s="26"/>
      <c r="N134" s="236">
        <f t="shared" si="1"/>
        <v>0</v>
      </c>
      <c r="O134" s="252"/>
      <c r="P134" s="237"/>
      <c r="Q134" s="206"/>
    </row>
    <row r="135" spans="1:17" s="25" customFormat="1" ht="15.75" x14ac:dyDescent="0.2">
      <c r="A135" s="2"/>
      <c r="B135" s="487"/>
      <c r="C135" s="488"/>
      <c r="D135" s="488"/>
      <c r="E135" s="488"/>
      <c r="F135" s="488"/>
      <c r="G135" s="489"/>
      <c r="H135" s="171"/>
      <c r="I135" s="171"/>
      <c r="J135" s="166"/>
      <c r="K135" s="166"/>
      <c r="L135" s="167"/>
      <c r="M135" s="26"/>
      <c r="N135" s="236">
        <f t="shared" si="1"/>
        <v>0</v>
      </c>
      <c r="O135" s="252"/>
      <c r="P135" s="237"/>
      <c r="Q135" s="237"/>
    </row>
    <row r="136" spans="1:17" s="29" customFormat="1" ht="15.75" x14ac:dyDescent="0.2">
      <c r="A136" s="2"/>
      <c r="B136" s="487"/>
      <c r="C136" s="488"/>
      <c r="D136" s="488"/>
      <c r="E136" s="488"/>
      <c r="F136" s="488"/>
      <c r="G136" s="489"/>
      <c r="H136" s="171"/>
      <c r="I136" s="171"/>
      <c r="J136" s="166"/>
      <c r="K136" s="166"/>
      <c r="L136" s="167"/>
      <c r="M136" s="26"/>
      <c r="N136" s="236">
        <f t="shared" si="1"/>
        <v>0</v>
      </c>
      <c r="O136" s="252"/>
      <c r="P136" s="237"/>
      <c r="Q136" s="206"/>
    </row>
    <row r="137" spans="1:17" s="29" customFormat="1" ht="15.75" x14ac:dyDescent="0.2">
      <c r="A137" s="2"/>
      <c r="B137" s="487"/>
      <c r="C137" s="488"/>
      <c r="D137" s="488"/>
      <c r="E137" s="488"/>
      <c r="F137" s="488"/>
      <c r="G137" s="489"/>
      <c r="H137" s="171"/>
      <c r="I137" s="171"/>
      <c r="J137" s="166"/>
      <c r="K137" s="166"/>
      <c r="L137" s="167"/>
      <c r="M137" s="26"/>
      <c r="N137" s="236">
        <f t="shared" si="1"/>
        <v>0</v>
      </c>
      <c r="O137" s="252"/>
      <c r="P137" s="237"/>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f t="shared" si="1"/>
        <v>0</v>
      </c>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1"/>
        <v>0</v>
      </c>
      <c r="O139" s="252"/>
      <c r="P139" s="206"/>
      <c r="Q139" s="206"/>
    </row>
    <row r="140" spans="1:17" s="29" customFormat="1" x14ac:dyDescent="0.2">
      <c r="A140" s="2"/>
      <c r="B140" s="490"/>
      <c r="C140" s="491"/>
      <c r="D140" s="491"/>
      <c r="E140" s="491"/>
      <c r="F140" s="491"/>
      <c r="G140" s="492"/>
      <c r="H140" s="173"/>
      <c r="I140" s="173"/>
      <c r="J140" s="166"/>
      <c r="K140" s="167"/>
      <c r="L140" s="167"/>
      <c r="M140" s="26"/>
      <c r="N140" s="236">
        <f t="shared" si="1"/>
        <v>0</v>
      </c>
      <c r="O140" s="252"/>
      <c r="P140" s="206"/>
      <c r="Q140" s="206"/>
    </row>
    <row r="141" spans="1:17" s="29" customFormat="1" x14ac:dyDescent="0.2">
      <c r="A141" s="2"/>
      <c r="B141" s="490"/>
      <c r="C141" s="491"/>
      <c r="D141" s="491"/>
      <c r="E141" s="491"/>
      <c r="F141" s="491"/>
      <c r="G141" s="492"/>
      <c r="H141" s="173"/>
      <c r="I141" s="173"/>
      <c r="J141" s="166"/>
      <c r="K141" s="167"/>
      <c r="L141" s="167"/>
      <c r="M141" s="26"/>
      <c r="N141" s="236">
        <f t="shared" ref="N141:N159" si="2">IF(M141="Yes",J141,0)</f>
        <v>0</v>
      </c>
      <c r="O141" s="252"/>
      <c r="P141" s="206"/>
      <c r="Q141" s="206"/>
    </row>
    <row r="142" spans="1:17" s="29" customFormat="1" x14ac:dyDescent="0.2">
      <c r="A142" s="2"/>
      <c r="B142" s="487"/>
      <c r="C142" s="488"/>
      <c r="D142" s="488"/>
      <c r="E142" s="488"/>
      <c r="F142" s="488"/>
      <c r="G142" s="489"/>
      <c r="H142" s="171"/>
      <c r="I142" s="171"/>
      <c r="J142" s="166"/>
      <c r="K142" s="167"/>
      <c r="L142" s="167"/>
      <c r="M142" s="26"/>
      <c r="N142" s="236">
        <f t="shared" si="2"/>
        <v>0</v>
      </c>
      <c r="O142" s="252"/>
      <c r="P142" s="206"/>
      <c r="Q142" s="206"/>
    </row>
    <row r="143" spans="1:17" s="29" customFormat="1" x14ac:dyDescent="0.2">
      <c r="A143" s="2"/>
      <c r="B143" s="487"/>
      <c r="C143" s="488"/>
      <c r="D143" s="488"/>
      <c r="E143" s="488"/>
      <c r="F143" s="488"/>
      <c r="G143" s="489"/>
      <c r="H143" s="171"/>
      <c r="I143" s="171"/>
      <c r="J143" s="166"/>
      <c r="K143" s="167"/>
      <c r="L143" s="167"/>
      <c r="M143" s="26"/>
      <c r="N143" s="236">
        <f t="shared" si="2"/>
        <v>0</v>
      </c>
      <c r="O143" s="252"/>
      <c r="P143" s="206"/>
      <c r="Q143" s="206"/>
    </row>
    <row r="144" spans="1:17" s="28" customFormat="1" ht="15.75" x14ac:dyDescent="0.2">
      <c r="A144" s="2"/>
      <c r="B144" s="487"/>
      <c r="C144" s="488"/>
      <c r="D144" s="488"/>
      <c r="E144" s="488"/>
      <c r="F144" s="488"/>
      <c r="G144" s="489"/>
      <c r="H144" s="171"/>
      <c r="I144" s="171"/>
      <c r="J144" s="166"/>
      <c r="K144" s="167"/>
      <c r="L144" s="167"/>
      <c r="M144" s="26"/>
      <c r="N144" s="236">
        <f t="shared" si="2"/>
        <v>0</v>
      </c>
      <c r="O144" s="252"/>
      <c r="P144" s="206"/>
      <c r="Q144" s="237"/>
    </row>
    <row r="145" spans="1:18" s="37" customFormat="1" ht="15.75" x14ac:dyDescent="0.2">
      <c r="A145" s="2"/>
      <c r="B145" s="487"/>
      <c r="C145" s="488"/>
      <c r="D145" s="488"/>
      <c r="E145" s="488"/>
      <c r="F145" s="488"/>
      <c r="G145" s="489"/>
      <c r="H145" s="171"/>
      <c r="I145" s="171"/>
      <c r="J145" s="166"/>
      <c r="K145" s="167"/>
      <c r="L145" s="167"/>
      <c r="M145" s="26"/>
      <c r="N145" s="236">
        <f t="shared" si="2"/>
        <v>0</v>
      </c>
      <c r="O145" s="252"/>
      <c r="P145" s="206"/>
      <c r="Q145" s="237"/>
    </row>
    <row r="146" spans="1:18" s="29" customFormat="1" x14ac:dyDescent="0.2">
      <c r="A146" s="2"/>
      <c r="B146" s="487"/>
      <c r="C146" s="488"/>
      <c r="D146" s="488"/>
      <c r="E146" s="488"/>
      <c r="F146" s="488"/>
      <c r="G146" s="489"/>
      <c r="H146" s="171"/>
      <c r="I146" s="171"/>
      <c r="J146" s="166"/>
      <c r="K146" s="167"/>
      <c r="L146" s="167"/>
      <c r="M146" s="26"/>
      <c r="N146" s="236">
        <f t="shared" si="2"/>
        <v>0</v>
      </c>
      <c r="O146" s="252"/>
      <c r="P146" s="206"/>
      <c r="Q146" s="206"/>
    </row>
    <row r="147" spans="1:18" s="29" customFormat="1" x14ac:dyDescent="0.2">
      <c r="A147" s="2"/>
      <c r="B147" s="487"/>
      <c r="C147" s="488"/>
      <c r="D147" s="488"/>
      <c r="E147" s="488"/>
      <c r="F147" s="488"/>
      <c r="G147" s="489"/>
      <c r="H147" s="171"/>
      <c r="I147" s="171"/>
      <c r="J147" s="166"/>
      <c r="K147" s="167"/>
      <c r="L147" s="167"/>
      <c r="M147" s="26"/>
      <c r="N147" s="236">
        <f t="shared" si="2"/>
        <v>0</v>
      </c>
      <c r="O147" s="252"/>
      <c r="P147" s="206"/>
      <c r="Q147" s="206"/>
    </row>
    <row r="148" spans="1:18" s="28" customFormat="1" ht="15.75" x14ac:dyDescent="0.2">
      <c r="A148" s="2"/>
      <c r="B148" s="487"/>
      <c r="C148" s="488"/>
      <c r="D148" s="488"/>
      <c r="E148" s="488"/>
      <c r="F148" s="488"/>
      <c r="G148" s="489"/>
      <c r="H148" s="171"/>
      <c r="I148" s="171"/>
      <c r="J148" s="166"/>
      <c r="K148" s="167"/>
      <c r="L148" s="167"/>
      <c r="M148" s="26"/>
      <c r="N148" s="236">
        <f t="shared" si="2"/>
        <v>0</v>
      </c>
      <c r="O148" s="252"/>
      <c r="P148" s="206"/>
      <c r="Q148" s="237"/>
    </row>
    <row r="149" spans="1:18" s="37" customFormat="1" ht="15.75" x14ac:dyDescent="0.2">
      <c r="A149" s="2"/>
      <c r="B149" s="487"/>
      <c r="C149" s="488"/>
      <c r="D149" s="488"/>
      <c r="E149" s="488"/>
      <c r="F149" s="488"/>
      <c r="G149" s="489"/>
      <c r="H149" s="171"/>
      <c r="I149" s="171"/>
      <c r="J149" s="166"/>
      <c r="K149" s="167"/>
      <c r="L149" s="167"/>
      <c r="M149" s="26"/>
      <c r="N149" s="236">
        <f t="shared" si="2"/>
        <v>0</v>
      </c>
      <c r="O149" s="252"/>
      <c r="P149" s="206"/>
      <c r="Q149" s="237"/>
    </row>
    <row r="150" spans="1:18" s="13" customFormat="1" ht="18" x14ac:dyDescent="0.2">
      <c r="A150" s="2"/>
      <c r="B150" s="487"/>
      <c r="C150" s="488"/>
      <c r="D150" s="488"/>
      <c r="E150" s="488"/>
      <c r="F150" s="488"/>
      <c r="G150" s="489"/>
      <c r="H150" s="171"/>
      <c r="I150" s="171"/>
      <c r="J150" s="166"/>
      <c r="K150" s="167"/>
      <c r="L150" s="167"/>
      <c r="M150" s="26"/>
      <c r="N150" s="236">
        <f t="shared" si="2"/>
        <v>0</v>
      </c>
      <c r="O150" s="252"/>
      <c r="P150" s="206"/>
      <c r="Q150" s="241"/>
      <c r="R150" s="14"/>
    </row>
    <row r="151" spans="1:18" s="13" customFormat="1" ht="18" x14ac:dyDescent="0.2">
      <c r="A151" s="2"/>
      <c r="B151" s="487"/>
      <c r="C151" s="488"/>
      <c r="D151" s="488"/>
      <c r="E151" s="488"/>
      <c r="F151" s="488"/>
      <c r="G151" s="489"/>
      <c r="H151" s="171"/>
      <c r="I151" s="171"/>
      <c r="J151" s="166"/>
      <c r="K151" s="167"/>
      <c r="L151" s="167"/>
      <c r="M151" s="26"/>
      <c r="N151" s="236">
        <f t="shared" si="2"/>
        <v>0</v>
      </c>
      <c r="O151" s="252"/>
      <c r="P151" s="206"/>
      <c r="Q151" s="241"/>
      <c r="R151" s="14"/>
    </row>
    <row r="152" spans="1:18" x14ac:dyDescent="0.2">
      <c r="A152" s="2"/>
      <c r="B152" s="487"/>
      <c r="C152" s="488"/>
      <c r="D152" s="488"/>
      <c r="E152" s="488"/>
      <c r="F152" s="488"/>
      <c r="G152" s="489"/>
      <c r="H152" s="171"/>
      <c r="I152" s="171"/>
      <c r="J152" s="166"/>
      <c r="K152" s="167"/>
      <c r="L152" s="167"/>
      <c r="M152" s="26"/>
      <c r="N152" s="236">
        <f t="shared" si="2"/>
        <v>0</v>
      </c>
      <c r="O152" s="252"/>
      <c r="P152" s="206"/>
      <c r="Q152" s="242"/>
    </row>
    <row r="153" spans="1:18" x14ac:dyDescent="0.2">
      <c r="A153" s="2"/>
      <c r="B153" s="487"/>
      <c r="C153" s="488"/>
      <c r="D153" s="488"/>
      <c r="E153" s="488"/>
      <c r="F153" s="488"/>
      <c r="G153" s="489"/>
      <c r="H153" s="171"/>
      <c r="I153" s="171"/>
      <c r="J153" s="166"/>
      <c r="K153" s="167"/>
      <c r="L153" s="167"/>
      <c r="M153" s="26"/>
      <c r="N153" s="236">
        <f t="shared" si="2"/>
        <v>0</v>
      </c>
      <c r="O153" s="252"/>
      <c r="P153" s="206"/>
      <c r="Q153" s="242"/>
    </row>
    <row r="154" spans="1:18" x14ac:dyDescent="0.2">
      <c r="A154" s="2"/>
      <c r="B154" s="487"/>
      <c r="C154" s="488"/>
      <c r="D154" s="488"/>
      <c r="E154" s="488"/>
      <c r="F154" s="488"/>
      <c r="G154" s="489"/>
      <c r="H154" s="171"/>
      <c r="I154" s="171"/>
      <c r="J154" s="166"/>
      <c r="K154" s="167"/>
      <c r="L154" s="167"/>
      <c r="M154" s="26"/>
      <c r="N154" s="236">
        <f t="shared" si="2"/>
        <v>0</v>
      </c>
      <c r="O154" s="252"/>
      <c r="P154" s="206"/>
      <c r="Q154" s="242"/>
    </row>
    <row r="155" spans="1:18" x14ac:dyDescent="0.2">
      <c r="A155" s="2"/>
      <c r="B155" s="487"/>
      <c r="C155" s="488"/>
      <c r="D155" s="488"/>
      <c r="E155" s="488"/>
      <c r="F155" s="488"/>
      <c r="G155" s="489"/>
      <c r="H155" s="171"/>
      <c r="I155" s="171"/>
      <c r="J155" s="166"/>
      <c r="K155" s="167"/>
      <c r="L155" s="167"/>
      <c r="M155" s="26"/>
      <c r="N155" s="236">
        <f t="shared" si="2"/>
        <v>0</v>
      </c>
      <c r="O155" s="252"/>
      <c r="P155" s="206"/>
      <c r="Q155" s="242"/>
    </row>
    <row r="156" spans="1:18" x14ac:dyDescent="0.2">
      <c r="A156" s="2"/>
      <c r="B156" s="487"/>
      <c r="C156" s="488"/>
      <c r="D156" s="488"/>
      <c r="E156" s="488"/>
      <c r="F156" s="488"/>
      <c r="G156" s="489"/>
      <c r="H156" s="171"/>
      <c r="I156" s="171"/>
      <c r="J156" s="166"/>
      <c r="K156" s="167"/>
      <c r="L156" s="167"/>
      <c r="M156" s="26"/>
      <c r="N156" s="236">
        <f t="shared" si="2"/>
        <v>0</v>
      </c>
      <c r="O156" s="252"/>
      <c r="P156" s="206"/>
      <c r="Q156" s="242"/>
    </row>
    <row r="157" spans="1:18" x14ac:dyDescent="0.2">
      <c r="A157" s="2"/>
      <c r="B157" s="487"/>
      <c r="C157" s="488"/>
      <c r="D157" s="488"/>
      <c r="E157" s="488"/>
      <c r="F157" s="488"/>
      <c r="G157" s="489"/>
      <c r="H157" s="171"/>
      <c r="I157" s="171"/>
      <c r="J157" s="166"/>
      <c r="K157" s="167"/>
      <c r="L157" s="167"/>
      <c r="M157" s="26"/>
      <c r="N157" s="236">
        <f t="shared" si="2"/>
        <v>0</v>
      </c>
      <c r="O157" s="252"/>
      <c r="P157" s="206"/>
      <c r="Q157" s="242"/>
    </row>
    <row r="158" spans="1:18" x14ac:dyDescent="0.2">
      <c r="A158" s="2"/>
      <c r="B158" s="487"/>
      <c r="C158" s="488"/>
      <c r="D158" s="488"/>
      <c r="E158" s="488"/>
      <c r="F158" s="488"/>
      <c r="G158" s="489"/>
      <c r="H158" s="171"/>
      <c r="I158" s="171"/>
      <c r="J158" s="166"/>
      <c r="K158" s="167"/>
      <c r="L158" s="167"/>
      <c r="M158" s="26"/>
      <c r="N158" s="236">
        <f t="shared" si="2"/>
        <v>0</v>
      </c>
      <c r="O158" s="252"/>
      <c r="P158" s="206"/>
      <c r="Q158" s="242"/>
    </row>
    <row r="159" spans="1:18" x14ac:dyDescent="0.2">
      <c r="A159" s="2"/>
      <c r="B159" s="487"/>
      <c r="C159" s="488"/>
      <c r="D159" s="488"/>
      <c r="E159" s="488"/>
      <c r="F159" s="488"/>
      <c r="G159" s="489"/>
      <c r="H159" s="171"/>
      <c r="I159" s="171"/>
      <c r="J159" s="166"/>
      <c r="K159" s="167"/>
      <c r="L159" s="167"/>
      <c r="M159" s="26"/>
      <c r="N159" s="236">
        <f t="shared" si="2"/>
        <v>0</v>
      </c>
      <c r="O159" s="252"/>
      <c r="P159" s="206"/>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168</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45"/>
      <c r="K164" s="45"/>
      <c r="L164" s="45"/>
      <c r="M164" s="73"/>
    </row>
    <row r="165" spans="1:17" ht="18" x14ac:dyDescent="0.25">
      <c r="A165" s="60"/>
      <c r="B165" s="65"/>
      <c r="C165" s="61"/>
      <c r="D165" s="61"/>
      <c r="E165" s="61"/>
      <c r="F165" s="62"/>
      <c r="G165" s="61"/>
      <c r="H165" s="61"/>
      <c r="I165" s="61"/>
      <c r="J165" s="45"/>
      <c r="K165" s="45"/>
      <c r="L165" s="45"/>
      <c r="M165" s="73"/>
    </row>
    <row r="166" spans="1:17" ht="22.5" x14ac:dyDescent="0.3">
      <c r="A166" s="64"/>
      <c r="C166" s="65"/>
      <c r="D166" s="66"/>
      <c r="E166" s="482"/>
      <c r="F166" s="482"/>
      <c r="G166" s="482"/>
      <c r="H166" s="482"/>
      <c r="I166" s="482"/>
      <c r="J166" s="45"/>
      <c r="K166" s="45"/>
      <c r="L166" s="45"/>
      <c r="M166" s="73"/>
    </row>
    <row r="167" spans="1:17" customFormat="1" ht="30" customHeight="1" x14ac:dyDescent="0.2">
      <c r="A167" s="412" t="s">
        <v>100</v>
      </c>
      <c r="B167" s="480"/>
      <c r="C167" s="480"/>
      <c r="D167" s="480"/>
      <c r="E167" s="480"/>
      <c r="F167" s="480"/>
      <c r="G167" s="481"/>
      <c r="J167" s="45"/>
      <c r="K167" s="45"/>
      <c r="L167" s="45"/>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QyblAdnJ5aTfEwI9f6yQppSCgCMr7l+5uUKIs2D5hWHtGLBgR01btx4kkLXHnqIkJwuDxo1AnMX89CTVSWt7sg==" saltValue="L7I2R1cWLt8CswBiuncVZg=="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R58:XFD70 R83:XFD86 R50:XFD56 A11:I16 R22:XFD24 R27:XFD29 R75:XFD75 R77:XFD81 R89:XFD91 R93:XFD94 A18:I42 R31:XFD33 R35:XFD37 R40:XFD48 A44:I63 A97:I116 A127:I128 A118:I123 L97:L116 L44:L63 L18:L42 L11:L16 L65:L94 A65:I94 R96:XFD98 R16:XFD19" name="Plage2"/>
    <protectedRange sqref="J162:K162 J18:J42 J97:J116 J139:J159 J11:K16 J44:K63 J118:K137 J65:K94" name="Plage2_1"/>
    <protectedRange sqref="O112:Q113 O119:Q121 O132:Q134 O128:Q130 O116:Q117 O97:Q100 O106:Q110 O102:Q104 O123:Q125 O146:Q147 M139:M159 M122:M137 O136:Q143" name="Plage3_1"/>
    <protectedRange sqref="O58:Q63 O83:Q86 O50:Q56 O22:Q24 O27:Q29 O75:Q75 O77:Q81 O89:Q91 O93:Q94 O31:Q33 O35:Q37 M118:M123 M127:M128 M97:M116 M44:M63 M18:M42 M11:M16 O40:Q42 O44:Q48 P43:Q43 O65:Q70 P64:Q64 M65:M94 O96:Q98 O16:Q19" name="Plage2_2"/>
    <protectedRange sqref="M161:M162" name="Plage3_1_1"/>
    <protectedRange sqref="B162:G162" name="Plage3_2"/>
  </protectedRanges>
  <dataConsolidate link="1"/>
  <mergeCells count="202">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9:G89"/>
    <mergeCell ref="B90:G90"/>
    <mergeCell ref="B91:G91"/>
    <mergeCell ref="B92:G92"/>
    <mergeCell ref="B93:G93"/>
    <mergeCell ref="B82:G82"/>
    <mergeCell ref="B83:G83"/>
    <mergeCell ref="B84:G84"/>
    <mergeCell ref="B85:G85"/>
    <mergeCell ref="B86:G86"/>
    <mergeCell ref="B87:G87"/>
    <mergeCell ref="B78:G78"/>
    <mergeCell ref="B79:G79"/>
    <mergeCell ref="B80:G80"/>
    <mergeCell ref="B81:G81"/>
    <mergeCell ref="B70:G70"/>
    <mergeCell ref="B71:G71"/>
    <mergeCell ref="B72:G72"/>
    <mergeCell ref="B73:G73"/>
    <mergeCell ref="B74:G74"/>
    <mergeCell ref="B75:G75"/>
    <mergeCell ref="B69:G69"/>
    <mergeCell ref="B58:G58"/>
    <mergeCell ref="B59:G59"/>
    <mergeCell ref="B60:G60"/>
    <mergeCell ref="B61:G61"/>
    <mergeCell ref="B62:G62"/>
    <mergeCell ref="B63:G63"/>
    <mergeCell ref="B76:G76"/>
    <mergeCell ref="B77:G77"/>
    <mergeCell ref="B48:G48"/>
    <mergeCell ref="B49:G49"/>
    <mergeCell ref="B50:G50"/>
    <mergeCell ref="B51:G51"/>
    <mergeCell ref="B64:G64"/>
    <mergeCell ref="B65:G65"/>
    <mergeCell ref="B66:G66"/>
    <mergeCell ref="B67:G67"/>
    <mergeCell ref="B68:G68"/>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Q5:Q7"/>
    <mergeCell ref="A167:G167"/>
    <mergeCell ref="C169:G169"/>
    <mergeCell ref="C171:G171"/>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B17:G17"/>
    <mergeCell ref="B18:G18"/>
    <mergeCell ref="B19:G19"/>
    <mergeCell ref="B20:G20"/>
    <mergeCell ref="B47:G47"/>
    <mergeCell ref="E188:I188"/>
    <mergeCell ref="E189:I189"/>
    <mergeCell ref="B191:B193"/>
    <mergeCell ref="C191:K193"/>
    <mergeCell ref="B8:G8"/>
    <mergeCell ref="M5:M7"/>
    <mergeCell ref="N5:N7"/>
    <mergeCell ref="O5:O7"/>
    <mergeCell ref="P5:P7"/>
    <mergeCell ref="B21:G21"/>
    <mergeCell ref="B28:G28"/>
    <mergeCell ref="B29:G29"/>
    <mergeCell ref="B30:G30"/>
    <mergeCell ref="B31:G31"/>
    <mergeCell ref="B32:G32"/>
    <mergeCell ref="B33:G33"/>
    <mergeCell ref="B25:G25"/>
    <mergeCell ref="B26:G26"/>
    <mergeCell ref="B27:G27"/>
    <mergeCell ref="B40:G40"/>
    <mergeCell ref="B41:G41"/>
    <mergeCell ref="B42:G42"/>
    <mergeCell ref="B43:G43"/>
    <mergeCell ref="B44:G44"/>
    <mergeCell ref="M9:M10"/>
    <mergeCell ref="N9:N10"/>
    <mergeCell ref="O9:O10"/>
    <mergeCell ref="P9:P10"/>
    <mergeCell ref="Q9:Q10"/>
    <mergeCell ref="C177:G177"/>
    <mergeCell ref="C179:G179"/>
    <mergeCell ref="E182:I182"/>
    <mergeCell ref="B184:B186"/>
    <mergeCell ref="C184:K186"/>
    <mergeCell ref="B45:G45"/>
    <mergeCell ref="B34:G34"/>
    <mergeCell ref="B35:G35"/>
    <mergeCell ref="B36:G36"/>
    <mergeCell ref="B37:G37"/>
    <mergeCell ref="B38:G38"/>
    <mergeCell ref="B39:G39"/>
    <mergeCell ref="B52:G52"/>
    <mergeCell ref="B53:G53"/>
    <mergeCell ref="B54:G54"/>
    <mergeCell ref="B55:G55"/>
    <mergeCell ref="B56:G56"/>
    <mergeCell ref="B57:G57"/>
    <mergeCell ref="B46:G46"/>
  </mergeCells>
  <conditionalFormatting sqref="J161">
    <cfRule type="cellIs" dxfId="18" priority="5" operator="greaterThan">
      <formula>$J$160*0.07</formula>
    </cfRule>
  </conditionalFormatting>
  <conditionalFormatting sqref="E170:G170 E178:G178">
    <cfRule type="cellIs" dxfId="17" priority="4" stopIfTrue="1" operator="equal">
      <formula>"ERROR"</formula>
    </cfRule>
  </conditionalFormatting>
  <conditionalFormatting sqref="E172:G172 E174:G174 E176:G176">
    <cfRule type="cellIs" dxfId="16" priority="3" stopIfTrue="1" operator="equal">
      <formula>"ERROR"</formula>
    </cfRule>
  </conditionalFormatting>
  <conditionalFormatting sqref="A167">
    <cfRule type="cellIs" dxfId="15" priority="2" stopIfTrue="1" operator="equal">
      <formula>"ERROR"</formula>
    </cfRule>
  </conditionalFormatting>
  <conditionalFormatting sqref="J11:J16">
    <cfRule type="cellIs" dxfId="14" priority="1" operator="greaterThan">
      <formula>60000</formula>
    </cfRule>
  </conditionalFormatting>
  <dataValidations count="4">
    <dataValidation type="list" allowBlank="1" showInputMessage="1" showErrorMessage="1" sqref="K11:K16 K44:K63 K118:K137 K65:K94 K97:K116 K18:K42">
      <formula1>"Yes,No"</formula1>
    </dataValidation>
    <dataValidation type="list" allowBlank="1" showInputMessage="1" showErrorMessage="1" sqref="B11:B16">
      <formula1>"Prizes, Bursaries"</formula1>
    </dataValidation>
    <dataValidation type="list" allowBlank="1" showInputMessage="1" showErrorMessage="1" sqref="K139:K159 M18:M42 M97:M116 M118:M137 M139:M159 M44:M63 M11:M16 M65:M94 M161">
      <formula1>"Yes, 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48" customHeight="1" x14ac:dyDescent="0.2">
      <c r="A17" s="16" t="s">
        <v>6</v>
      </c>
      <c r="B17" s="496" t="s">
        <v>174</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9" customFormat="1" x14ac:dyDescent="0.2">
      <c r="A33" s="2"/>
      <c r="B33" s="487"/>
      <c r="C33" s="488"/>
      <c r="D33" s="488"/>
      <c r="E33" s="488"/>
      <c r="F33" s="488"/>
      <c r="G33" s="489"/>
      <c r="H33" s="168"/>
      <c r="I33" s="168"/>
      <c r="J33" s="166"/>
      <c r="K33" s="170"/>
      <c r="L33" s="167"/>
      <c r="M33" s="26"/>
      <c r="N33" s="236">
        <f t="shared" si="1"/>
        <v>0</v>
      </c>
      <c r="O33" s="252"/>
      <c r="P33" s="206">
        <f t="shared" si="2"/>
        <v>0</v>
      </c>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2"/>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ht="21.75" customHeight="1" x14ac:dyDescent="0.2">
      <c r="A97" s="2"/>
      <c r="B97" s="512"/>
      <c r="C97" s="512"/>
      <c r="D97" s="512"/>
      <c r="E97" s="512"/>
      <c r="F97" s="512"/>
      <c r="G97" s="512"/>
      <c r="H97" s="172"/>
      <c r="I97" s="172"/>
      <c r="J97" s="166"/>
      <c r="K97" s="170"/>
      <c r="L97" s="167"/>
      <c r="M97" s="26"/>
      <c r="N97" s="236">
        <f t="shared" si="5"/>
        <v>0</v>
      </c>
      <c r="O97" s="252"/>
      <c r="P97" s="206">
        <f>N97+O97</f>
        <v>0</v>
      </c>
      <c r="Q97" s="206"/>
    </row>
    <row r="98" spans="1:17" s="27" customFormat="1" ht="21.75" customHeigh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ht="21.75" customHeigh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ht="21.75" customHeigh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21.75" customHeight="1"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ht="21.75" customHeigh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ht="21.75" customHeigh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ht="21.75" customHeigh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21.75" customHeight="1"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ht="21.75" customHeigh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ht="21.75" customHeigh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ht="21.75" customHeigh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ht="21.75" customHeigh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ht="21.75" customHeigh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21.75" customHeight="1"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ht="21.75" customHeigh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ht="21.75" customHeigh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21.75" customHeight="1"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21.75" customHeight="1"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ht="21.75" customHeigh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222">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c r="K164"/>
      <c r="L164"/>
      <c r="M164" s="73"/>
    </row>
    <row r="165" spans="1:17" ht="18" x14ac:dyDescent="0.25">
      <c r="A165" s="60"/>
      <c r="B165" s="65"/>
      <c r="C165" s="61"/>
      <c r="D165" s="61"/>
      <c r="E165" s="61"/>
      <c r="F165" s="62"/>
      <c r="G165" s="61"/>
      <c r="H165" s="61"/>
      <c r="I165" s="61"/>
      <c r="J165"/>
      <c r="K165"/>
      <c r="L165"/>
      <c r="M165" s="73"/>
    </row>
    <row r="166" spans="1:17" ht="22.5" x14ac:dyDescent="0.3">
      <c r="A166" s="64"/>
      <c r="C166" s="65"/>
      <c r="D166" s="66"/>
      <c r="E166" s="482"/>
      <c r="F166" s="482"/>
      <c r="G166" s="482"/>
      <c r="H166" s="482"/>
      <c r="I166" s="482"/>
      <c r="J166"/>
      <c r="K166"/>
      <c r="L166"/>
      <c r="M166" s="73"/>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row>
    <row r="181" spans="1:13" ht="18" x14ac:dyDescent="0.25">
      <c r="A181" s="60"/>
      <c r="B181" s="65" t="s">
        <v>77</v>
      </c>
      <c r="C181" s="61"/>
      <c r="D181" s="61"/>
      <c r="E181" s="61"/>
      <c r="F181" s="62"/>
      <c r="G181" s="61"/>
      <c r="H181" s="61"/>
      <c r="I181" s="61"/>
      <c r="J181" s="62"/>
      <c r="K181" s="62"/>
      <c r="M181" s="73"/>
    </row>
    <row r="182" spans="1:13" ht="22.5" x14ac:dyDescent="0.3">
      <c r="A182" s="64"/>
      <c r="C182" s="65"/>
      <c r="D182" s="66" t="s">
        <v>78</v>
      </c>
      <c r="E182" s="482" t="s">
        <v>79</v>
      </c>
      <c r="F182" s="482"/>
      <c r="G182" s="482"/>
      <c r="H182" s="482"/>
      <c r="I182" s="482"/>
      <c r="J182" s="62"/>
      <c r="K182" s="62"/>
      <c r="M182" s="73"/>
    </row>
    <row r="183" spans="1:13" ht="18" x14ac:dyDescent="0.25">
      <c r="A183" s="60"/>
      <c r="B183" s="67"/>
      <c r="C183" s="67"/>
      <c r="D183" s="67"/>
      <c r="E183" s="67"/>
      <c r="F183" s="67"/>
      <c r="G183" s="67"/>
      <c r="H183" s="67"/>
      <c r="I183" s="67"/>
      <c r="J183" s="62"/>
      <c r="K183" s="62"/>
    </row>
    <row r="184" spans="1:13" ht="13.5" x14ac:dyDescent="0.2">
      <c r="A184" s="68"/>
      <c r="B184" s="473" t="s">
        <v>80</v>
      </c>
      <c r="C184" s="474" t="s">
        <v>81</v>
      </c>
      <c r="D184" s="474"/>
      <c r="E184" s="475"/>
      <c r="F184" s="475"/>
      <c r="G184" s="475"/>
      <c r="H184" s="475"/>
      <c r="I184" s="475"/>
      <c r="J184" s="476"/>
      <c r="K184" s="476"/>
    </row>
    <row r="185" spans="1:13" ht="13.5" x14ac:dyDescent="0.2">
      <c r="A185" s="68"/>
      <c r="B185" s="473"/>
      <c r="C185" s="474"/>
      <c r="D185" s="474"/>
      <c r="E185" s="475"/>
      <c r="F185" s="475"/>
      <c r="G185" s="475"/>
      <c r="H185" s="475"/>
      <c r="I185" s="475"/>
      <c r="J185" s="476"/>
      <c r="K185" s="476"/>
    </row>
    <row r="186" spans="1:13" ht="13.5" x14ac:dyDescent="0.2">
      <c r="A186" s="68"/>
      <c r="B186" s="473"/>
      <c r="C186" s="474"/>
      <c r="D186" s="474"/>
      <c r="E186" s="475"/>
      <c r="F186" s="475"/>
      <c r="G186" s="475"/>
      <c r="H186" s="475"/>
      <c r="I186" s="475"/>
      <c r="J186" s="476"/>
      <c r="K186" s="476"/>
    </row>
    <row r="187" spans="1:13" ht="18" x14ac:dyDescent="0.25">
      <c r="A187" s="68"/>
      <c r="B187" s="65" t="s">
        <v>84</v>
      </c>
      <c r="C187" s="65"/>
      <c r="D187" s="191"/>
      <c r="E187" s="192"/>
      <c r="F187" s="192"/>
      <c r="G187" s="192"/>
      <c r="H187" s="192"/>
      <c r="I187" s="192"/>
      <c r="J187" s="62"/>
      <c r="K187" s="62"/>
    </row>
    <row r="188" spans="1:13" ht="22.5" x14ac:dyDescent="0.3">
      <c r="A188" s="64"/>
      <c r="D188" s="66" t="s">
        <v>78</v>
      </c>
      <c r="E188" s="482" t="s">
        <v>82</v>
      </c>
      <c r="F188" s="482"/>
      <c r="G188" s="482"/>
      <c r="H188" s="482"/>
      <c r="I188" s="482"/>
      <c r="J188" s="62"/>
      <c r="K188" s="62"/>
    </row>
    <row r="189" spans="1:13" ht="18.75" x14ac:dyDescent="0.25">
      <c r="A189" s="60"/>
      <c r="B189" s="67"/>
      <c r="C189" s="67"/>
      <c r="D189" s="67"/>
      <c r="E189" s="483" t="s">
        <v>83</v>
      </c>
      <c r="F189" s="483"/>
      <c r="G189" s="483"/>
      <c r="H189" s="483"/>
      <c r="I189" s="483"/>
      <c r="J189" s="62"/>
      <c r="K189" s="62"/>
    </row>
    <row r="190" spans="1:13" ht="13.5" x14ac:dyDescent="0.2">
      <c r="A190" s="68"/>
    </row>
    <row r="191" spans="1:13" ht="13.5" x14ac:dyDescent="0.2">
      <c r="A191" s="68"/>
      <c r="B191" s="473" t="s">
        <v>80</v>
      </c>
      <c r="C191" s="474" t="s">
        <v>141</v>
      </c>
      <c r="D191" s="474"/>
      <c r="E191" s="475"/>
      <c r="F191" s="475"/>
      <c r="G191" s="475"/>
      <c r="H191" s="475"/>
      <c r="I191" s="475"/>
      <c r="J191" s="476"/>
      <c r="K191" s="476"/>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w41qKEIA5NFPDtPX2m9mNEG5w+Q6PZZkcL79X9bTWfyLkocsEOEvc+Fqi27yGEoCuC+K5mSylXQ/l3617+Swkw==" saltValue="j4AXcRiC5J3ZlaMY/ezkzA=="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2:XFD24 R27:XFD29 R75:XFD75 R77:XFD81 R88:XFD90 R93:XFD94 A18:I42 R31:XFD33 R35:XFD37 R40:XFD48 A44:I63 A97:I116 A127:I128 A118:I123 L97:L116 L65:L94 L44:L63 L18:L42 L11:L16 R96:XFD98 R16:XFD19" name="Plage2"/>
    <protectedRange sqref="J162:K162 J18:J42 J97:J116 J139:J159 J11:K16 J44:K63 J65:K94 J118:K137"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2:O24 O27:O29 O75 O77:O81 O88:O90 O93:O94 O31:O33 O35:O37 M118:M123 M127:M128 M97:M116 M65:M94 M44:M63 M18:M42 M11:M16 O40:O42 O44:Q44 P43:Q43 O65:Q65 P64:Q64 O16 Q16 Q22:Q24 Q27:Q29 Q31:Q33 Q35:Q37 O19 Q19 Q40:Q42 P19:P42 Q58:Q63 Q50:Q56 O45:O48 Q45:Q48 P45:P63 Q83:Q86 Q75 Q77:Q81 Q88:Q90 Q93:Q94 O66:O70 Q66:Q70 P66:P94 O98 Q98 P98:P116 O96:Q97 O17:Q18" name="Plage2_2"/>
    <protectedRange sqref="M161:M162" name="Plage3_1_1"/>
    <protectedRange sqref="B162:G162" name="Plage3_2"/>
  </protectedRanges>
  <dataConsolidate link="1"/>
  <mergeCells count="203">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25:G25"/>
    <mergeCell ref="B26:G26"/>
    <mergeCell ref="B27:G27"/>
    <mergeCell ref="B40:G40"/>
    <mergeCell ref="B41:G41"/>
    <mergeCell ref="B42:G42"/>
    <mergeCell ref="B43:G43"/>
    <mergeCell ref="B44:G44"/>
    <mergeCell ref="B45:G45"/>
    <mergeCell ref="B34:G34"/>
    <mergeCell ref="B35:G35"/>
    <mergeCell ref="B36:G36"/>
    <mergeCell ref="B37:G37"/>
    <mergeCell ref="B38:G38"/>
    <mergeCell ref="B39:G39"/>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1:B193"/>
    <mergeCell ref="C191:K193"/>
    <mergeCell ref="M5:M7"/>
    <mergeCell ref="N5:N7"/>
    <mergeCell ref="O5:O7"/>
    <mergeCell ref="P5:P7"/>
    <mergeCell ref="Q5:Q7"/>
    <mergeCell ref="A167:G167"/>
    <mergeCell ref="C169:G169"/>
    <mergeCell ref="C171:G171"/>
    <mergeCell ref="B14:C14"/>
    <mergeCell ref="D14:G14"/>
    <mergeCell ref="B15:C15"/>
    <mergeCell ref="D15:G15"/>
    <mergeCell ref="B16:C16"/>
    <mergeCell ref="D16:G16"/>
    <mergeCell ref="B11:C11"/>
    <mergeCell ref="D11:G11"/>
    <mergeCell ref="B12:C12"/>
    <mergeCell ref="D12:G12"/>
    <mergeCell ref="B13:C13"/>
    <mergeCell ref="D13:G13"/>
    <mergeCell ref="M9:M10"/>
    <mergeCell ref="N9:N10"/>
    <mergeCell ref="O9:O10"/>
    <mergeCell ref="P9:P10"/>
    <mergeCell ref="Q9:Q10"/>
    <mergeCell ref="C177:G177"/>
    <mergeCell ref="C179:G179"/>
    <mergeCell ref="E182:I182"/>
    <mergeCell ref="B184:B186"/>
    <mergeCell ref="C184:K186"/>
    <mergeCell ref="B22:G22"/>
    <mergeCell ref="B23:G23"/>
    <mergeCell ref="B24:G24"/>
    <mergeCell ref="B17:G17"/>
    <mergeCell ref="B18:G18"/>
    <mergeCell ref="B19:G19"/>
    <mergeCell ref="B20:G20"/>
    <mergeCell ref="B21:G21"/>
    <mergeCell ref="B28:G28"/>
    <mergeCell ref="B29:G29"/>
    <mergeCell ref="B30:G30"/>
    <mergeCell ref="B31:G31"/>
    <mergeCell ref="B32:G32"/>
    <mergeCell ref="B33:G33"/>
  </mergeCells>
  <conditionalFormatting sqref="E170:G170 E178:G178">
    <cfRule type="cellIs" dxfId="13" priority="4" stopIfTrue="1" operator="equal">
      <formula>"ERROR"</formula>
    </cfRule>
  </conditionalFormatting>
  <conditionalFormatting sqref="E172:G172 E174:G174 E176:G176">
    <cfRule type="cellIs" dxfId="12" priority="3" stopIfTrue="1" operator="equal">
      <formula>"ERROR"</formula>
    </cfRule>
  </conditionalFormatting>
  <conditionalFormatting sqref="A167">
    <cfRule type="cellIs" dxfId="11" priority="2" stopIfTrue="1" operator="equal">
      <formula>"ERROR"</formula>
    </cfRule>
  </conditionalFormatting>
  <conditionalFormatting sqref="J11:J16">
    <cfRule type="cellIs" dxfId="10" priority="1" operator="greaterThan">
      <formula>60000</formula>
    </cfRule>
  </conditionalFormatting>
  <dataValidations count="4">
    <dataValidation type="list" allowBlank="1" showInputMessage="1" showErrorMessage="1" sqref="K139:K159 M65:M94 M18:M42 M97:M116 M118:M137 M139:M159 M44:M63 M11:M16 M161">
      <formula1>"Yes, No"</formula1>
    </dataValidation>
    <dataValidation type="list" allowBlank="1" showInputMessage="1" showErrorMessage="1" sqref="B11:B16">
      <formula1>"Prizes, Bursaries"</formula1>
    </dataValidation>
    <dataValidation type="list" allowBlank="1" showInputMessage="1" showErrorMessage="1" sqref="K11:K16 K44:K63 K65:K94 K118:K137 K97:K116 K18:K42">
      <formula1>"Yes,No"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4"/>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52.9" customHeight="1" x14ac:dyDescent="0.2">
      <c r="A17" s="16" t="s">
        <v>6</v>
      </c>
      <c r="B17" s="496" t="s">
        <v>175</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7"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5" customFormat="1" ht="15.75"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7"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5" customFormat="1" ht="15.75"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9"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7"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9"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5" customFormat="1" ht="15.75" x14ac:dyDescent="0.2">
      <c r="A33" s="2"/>
      <c r="B33" s="487"/>
      <c r="C33" s="488"/>
      <c r="D33" s="488"/>
      <c r="E33" s="488"/>
      <c r="F33" s="488"/>
      <c r="G33" s="489"/>
      <c r="H33" s="168"/>
      <c r="I33" s="168"/>
      <c r="J33" s="166"/>
      <c r="K33" s="170"/>
      <c r="L33" s="167"/>
      <c r="M33" s="26"/>
      <c r="N33" s="236">
        <f t="shared" si="1"/>
        <v>0</v>
      </c>
      <c r="O33" s="252"/>
      <c r="P33" s="206">
        <f t="shared" si="2"/>
        <v>0</v>
      </c>
      <c r="Q33" s="206"/>
    </row>
    <row r="34" spans="1:17" s="27"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209"/>
      <c r="C36" s="210"/>
      <c r="D36" s="210"/>
      <c r="E36" s="210"/>
      <c r="F36" s="210"/>
      <c r="G36" s="211"/>
      <c r="H36" s="168"/>
      <c r="I36" s="168"/>
      <c r="J36" s="166"/>
      <c r="K36" s="170"/>
      <c r="L36" s="167"/>
      <c r="M36" s="26"/>
      <c r="N36" s="236"/>
      <c r="O36" s="252"/>
      <c r="P36" s="206"/>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5"/>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15.75"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168</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71"/>
      <c r="K164" s="71"/>
      <c r="L164" s="72"/>
      <c r="M164" s="73"/>
    </row>
    <row r="165" spans="1:17" ht="18" x14ac:dyDescent="0.25">
      <c r="A165" s="60"/>
      <c r="B165" s="65"/>
      <c r="C165" s="61"/>
      <c r="D165" s="61"/>
      <c r="E165" s="61"/>
      <c r="F165" s="62"/>
      <c r="G165" s="61"/>
      <c r="H165" s="61"/>
      <c r="I165" s="61"/>
      <c r="J165" s="63"/>
      <c r="K165" s="63"/>
      <c r="L165" s="63"/>
      <c r="M165" s="73"/>
    </row>
    <row r="166" spans="1:17" ht="22.5" x14ac:dyDescent="0.3">
      <c r="A166" s="64"/>
      <c r="C166" s="65"/>
      <c r="D166" s="66"/>
      <c r="E166" s="482"/>
      <c r="F166" s="482"/>
      <c r="G166" s="482"/>
      <c r="H166" s="482"/>
      <c r="I166" s="482"/>
      <c r="J166" s="63"/>
      <c r="K166" s="63"/>
      <c r="L166" s="63"/>
      <c r="M166" s="73"/>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c r="L179" s="42"/>
    </row>
    <row r="180" spans="1:13" ht="18" x14ac:dyDescent="0.25">
      <c r="A180" s="68"/>
      <c r="B180" s="190"/>
      <c r="C180" s="191"/>
      <c r="D180" s="191"/>
      <c r="E180" s="192"/>
      <c r="F180" s="192"/>
      <c r="G180" s="192"/>
      <c r="H180" s="192"/>
      <c r="I180" s="192"/>
      <c r="J180" s="62"/>
      <c r="K180" s="62"/>
      <c r="L180" s="42"/>
    </row>
    <row r="181" spans="1:13" ht="18" x14ac:dyDescent="0.25">
      <c r="A181" s="60"/>
      <c r="B181" s="65" t="s">
        <v>77</v>
      </c>
      <c r="C181" s="61"/>
      <c r="D181" s="61"/>
      <c r="E181" s="61"/>
      <c r="F181" s="62"/>
      <c r="G181" s="61"/>
      <c r="H181" s="61"/>
      <c r="I181" s="61"/>
      <c r="J181" s="62"/>
      <c r="K181" s="62"/>
      <c r="L181" s="42"/>
      <c r="M181" s="73"/>
    </row>
    <row r="182" spans="1:13" ht="22.5" x14ac:dyDescent="0.3">
      <c r="A182" s="64"/>
      <c r="C182" s="65"/>
      <c r="D182" s="66" t="s">
        <v>78</v>
      </c>
      <c r="E182" s="482" t="s">
        <v>79</v>
      </c>
      <c r="F182" s="482"/>
      <c r="G182" s="482"/>
      <c r="H182" s="482"/>
      <c r="I182" s="482"/>
      <c r="J182" s="62"/>
      <c r="K182" s="62"/>
      <c r="L182" s="42"/>
      <c r="M182" s="73"/>
    </row>
    <row r="183" spans="1:13" ht="18" x14ac:dyDescent="0.25">
      <c r="A183" s="60"/>
      <c r="B183" s="67"/>
      <c r="C183" s="67"/>
      <c r="D183" s="67"/>
      <c r="E183" s="67"/>
      <c r="F183" s="67"/>
      <c r="G183" s="67"/>
      <c r="H183" s="67"/>
      <c r="I183" s="67"/>
      <c r="J183" s="62"/>
      <c r="K183" s="62"/>
      <c r="L183" s="42"/>
    </row>
    <row r="184" spans="1:13" ht="13.5" x14ac:dyDescent="0.2">
      <c r="A184" s="68"/>
      <c r="B184" s="473" t="s">
        <v>80</v>
      </c>
      <c r="C184" s="474" t="s">
        <v>81</v>
      </c>
      <c r="D184" s="474"/>
      <c r="E184" s="475"/>
      <c r="F184" s="475"/>
      <c r="G184" s="475"/>
      <c r="H184" s="475"/>
      <c r="I184" s="475"/>
      <c r="J184" s="476"/>
      <c r="K184" s="476"/>
      <c r="L184" s="42"/>
    </row>
    <row r="185" spans="1:13" ht="13.5" x14ac:dyDescent="0.2">
      <c r="A185" s="68"/>
      <c r="B185" s="473"/>
      <c r="C185" s="474"/>
      <c r="D185" s="474"/>
      <c r="E185" s="475"/>
      <c r="F185" s="475"/>
      <c r="G185" s="475"/>
      <c r="H185" s="475"/>
      <c r="I185" s="475"/>
      <c r="J185" s="476"/>
      <c r="K185" s="476"/>
      <c r="L185" s="42"/>
    </row>
    <row r="186" spans="1:13" ht="13.5" x14ac:dyDescent="0.2">
      <c r="A186" s="68"/>
      <c r="B186" s="473"/>
      <c r="C186" s="474"/>
      <c r="D186" s="474"/>
      <c r="E186" s="475"/>
      <c r="F186" s="475"/>
      <c r="G186" s="475"/>
      <c r="H186" s="475"/>
      <c r="I186" s="475"/>
      <c r="J186" s="476"/>
      <c r="K186" s="476"/>
      <c r="L186" s="42"/>
    </row>
    <row r="187" spans="1:13" ht="18" x14ac:dyDescent="0.25">
      <c r="A187" s="68"/>
      <c r="B187" s="65" t="s">
        <v>84</v>
      </c>
      <c r="C187" s="65"/>
      <c r="D187" s="191"/>
      <c r="E187" s="192"/>
      <c r="F187" s="192"/>
      <c r="G187" s="192"/>
      <c r="H187" s="192"/>
      <c r="I187" s="192"/>
      <c r="J187" s="62"/>
      <c r="K187" s="62"/>
      <c r="L187" s="42"/>
    </row>
    <row r="188" spans="1:13" ht="22.5" x14ac:dyDescent="0.3">
      <c r="A188" s="64"/>
      <c r="D188" s="66" t="s">
        <v>78</v>
      </c>
      <c r="E188" s="482" t="s">
        <v>82</v>
      </c>
      <c r="F188" s="482"/>
      <c r="G188" s="482"/>
      <c r="H188" s="482"/>
      <c r="I188" s="482"/>
      <c r="J188" s="62"/>
      <c r="K188" s="62"/>
      <c r="L188" s="42"/>
    </row>
    <row r="189" spans="1:13" ht="18.75" x14ac:dyDescent="0.25">
      <c r="A189" s="60"/>
      <c r="B189" s="67"/>
      <c r="C189" s="67"/>
      <c r="D189" s="67"/>
      <c r="E189" s="483" t="s">
        <v>83</v>
      </c>
      <c r="F189" s="483"/>
      <c r="G189" s="483"/>
      <c r="H189" s="483"/>
      <c r="I189" s="483"/>
      <c r="J189" s="62"/>
      <c r="K189" s="62"/>
      <c r="L189" s="42"/>
    </row>
    <row r="190" spans="1:13" ht="13.5" x14ac:dyDescent="0.2">
      <c r="A190" s="68"/>
      <c r="L190" s="42"/>
    </row>
    <row r="191" spans="1:13" ht="13.5" x14ac:dyDescent="0.2">
      <c r="A191" s="68"/>
      <c r="B191" s="473" t="s">
        <v>80</v>
      </c>
      <c r="C191" s="474" t="s">
        <v>141</v>
      </c>
      <c r="D191" s="474"/>
      <c r="E191" s="475"/>
      <c r="F191" s="475"/>
      <c r="G191" s="475"/>
      <c r="H191" s="475"/>
      <c r="I191" s="475"/>
      <c r="J191" s="476"/>
      <c r="K191" s="476"/>
      <c r="L191" s="42"/>
    </row>
    <row r="192" spans="1:13" x14ac:dyDescent="0.2">
      <c r="B192" s="473"/>
      <c r="C192" s="474"/>
      <c r="D192" s="474"/>
      <c r="E192" s="475"/>
      <c r="F192" s="475"/>
      <c r="G192" s="475"/>
      <c r="H192" s="475"/>
      <c r="I192" s="475"/>
      <c r="J192" s="476"/>
      <c r="K192" s="476"/>
      <c r="L192" s="42"/>
    </row>
    <row r="193" spans="2:12" x14ac:dyDescent="0.2">
      <c r="B193" s="473"/>
      <c r="C193" s="474"/>
      <c r="D193" s="474"/>
      <c r="E193" s="475"/>
      <c r="F193" s="475"/>
      <c r="G193" s="475"/>
      <c r="H193" s="475"/>
      <c r="I193" s="475"/>
      <c r="J193" s="476"/>
      <c r="K193" s="476"/>
      <c r="L193" s="42"/>
    </row>
    <row r="194" spans="2:12" x14ac:dyDescent="0.2">
      <c r="L194" s="42"/>
    </row>
  </sheetData>
  <sheetProtection algorithmName="SHA-512" hashValue="fT+saZt1emqKUUDvuF9J/Cbp/IxaOrQnRvVn8qVJFByMazcC8NtcXeBXKjhzpsctXMUvJjmglqBQykKh8aPPXg==" saltValue="+p5LZuvqqHjkzfcp2Vza7w=="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1:XFD23 R26:XFD28 R75:XFD75 R77:XFD81 R88:XFD90 R93:XFD94 R30:XFD32 R34:XFD37 R40:XFD48 A44:I63 A97:I116 A127:I128 A118:I123 L97:L116 L65:L94 L44:L63 L11:L16 L18:L42 A18:I42 R96:XFD98 R16:XFD19" name="Plage2"/>
    <protectedRange sqref="J162:K162 J97:J116 J139:J159 J11:K16 J44:K63 J65:K94 J118:K137 J18:J42"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1:O23 O26:O28 O75 O77:O81 O88:O90 O93:O94 O30:O32 O34:O37 M118:M123 M127:M128 M97:M116 M65:M94 M44:M63 M11:M16 O40:O42 O44:Q44 P43:Q43 O65:Q65 P64:Q64 O16 Q16 Q21:Q23 Q26:Q28 Q30:Q32 Q34:Q37 O19 Q19 Q40:Q42 Q58:Q63 Q50:Q56 O45:O48 Q45:Q48 P45:P63 Q83:Q86 Q75 Q77:Q81 Q88:Q90 Q93:Q94 O66:O70 Q66:Q70 P66:P94 O98 Q98 P98:P116 P19:P42 M18:M42 O96:Q97 O17:Q18" name="Plage2_2"/>
    <protectedRange sqref="M161:M162" name="Plage3_1_1"/>
    <protectedRange sqref="B162:G162" name="Plage3_2"/>
  </protectedRanges>
  <dataConsolidate link="1"/>
  <mergeCells count="202">
    <mergeCell ref="B159:G159"/>
    <mergeCell ref="B160:H160"/>
    <mergeCell ref="B161:G161"/>
    <mergeCell ref="B162:G162"/>
    <mergeCell ref="B163:I163"/>
    <mergeCell ref="E166:I166"/>
    <mergeCell ref="C175:G175"/>
    <mergeCell ref="B153:G153"/>
    <mergeCell ref="B154:G154"/>
    <mergeCell ref="B155:G155"/>
    <mergeCell ref="B156:G156"/>
    <mergeCell ref="B157:G157"/>
    <mergeCell ref="B158:G158"/>
    <mergeCell ref="C173:G173"/>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25:G25"/>
    <mergeCell ref="B26:G26"/>
    <mergeCell ref="B40:G40"/>
    <mergeCell ref="B41:G41"/>
    <mergeCell ref="B42:G42"/>
    <mergeCell ref="B43:G43"/>
    <mergeCell ref="B44:G44"/>
    <mergeCell ref="B45:G45"/>
    <mergeCell ref="B33:G33"/>
    <mergeCell ref="B34:G34"/>
    <mergeCell ref="B35:G35"/>
    <mergeCell ref="B37:G37"/>
    <mergeCell ref="B38:G38"/>
    <mergeCell ref="B39:G39"/>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1:B193"/>
    <mergeCell ref="C191:K193"/>
    <mergeCell ref="M5:M7"/>
    <mergeCell ref="N5:N7"/>
    <mergeCell ref="O5:O7"/>
    <mergeCell ref="P5:P7"/>
    <mergeCell ref="Q5:Q7"/>
    <mergeCell ref="A167:G167"/>
    <mergeCell ref="C169:G169"/>
    <mergeCell ref="C171:G171"/>
    <mergeCell ref="B14:C14"/>
    <mergeCell ref="D14:G14"/>
    <mergeCell ref="B15:C15"/>
    <mergeCell ref="D15:G15"/>
    <mergeCell ref="B16:C16"/>
    <mergeCell ref="D16:G16"/>
    <mergeCell ref="B11:C11"/>
    <mergeCell ref="D11:G11"/>
    <mergeCell ref="B12:C12"/>
    <mergeCell ref="D12:G12"/>
    <mergeCell ref="B13:C13"/>
    <mergeCell ref="D13:G13"/>
    <mergeCell ref="M9:M10"/>
    <mergeCell ref="N9:N10"/>
    <mergeCell ref="O9:O10"/>
    <mergeCell ref="P9:P10"/>
    <mergeCell ref="Q9:Q10"/>
    <mergeCell ref="C177:G177"/>
    <mergeCell ref="C179:G179"/>
    <mergeCell ref="E182:I182"/>
    <mergeCell ref="B184:B186"/>
    <mergeCell ref="C184:K186"/>
    <mergeCell ref="B21:G21"/>
    <mergeCell ref="B22:G22"/>
    <mergeCell ref="B23:G23"/>
    <mergeCell ref="B17:G17"/>
    <mergeCell ref="B18:G18"/>
    <mergeCell ref="B19:G19"/>
    <mergeCell ref="B20:G20"/>
    <mergeCell ref="B27:G27"/>
    <mergeCell ref="B28:G28"/>
    <mergeCell ref="B29:G29"/>
    <mergeCell ref="B30:G30"/>
    <mergeCell ref="B31:G31"/>
    <mergeCell ref="B32:G32"/>
    <mergeCell ref="B24:G24"/>
  </mergeCells>
  <conditionalFormatting sqref="J161">
    <cfRule type="cellIs" dxfId="9" priority="5" operator="greaterThan">
      <formula>$J$160*0.07</formula>
    </cfRule>
  </conditionalFormatting>
  <conditionalFormatting sqref="E170:G170 E178:G178">
    <cfRule type="cellIs" dxfId="8" priority="4" stopIfTrue="1" operator="equal">
      <formula>"ERROR"</formula>
    </cfRule>
  </conditionalFormatting>
  <conditionalFormatting sqref="E172:G172 E174:G174 E176:G176">
    <cfRule type="cellIs" dxfId="7" priority="3" stopIfTrue="1" operator="equal">
      <formula>"ERROR"</formula>
    </cfRule>
  </conditionalFormatting>
  <conditionalFormatting sqref="A167">
    <cfRule type="cellIs" dxfId="6" priority="2" stopIfTrue="1" operator="equal">
      <formula>"ERROR"</formula>
    </cfRule>
  </conditionalFormatting>
  <conditionalFormatting sqref="J11:J16">
    <cfRule type="cellIs" dxfId="5" priority="1" operator="greaterThan">
      <formula>60000</formula>
    </cfRule>
  </conditionalFormatting>
  <dataValidations count="4">
    <dataValidation type="list" allowBlank="1" showInputMessage="1" showErrorMessage="1" sqref="K11:K16 K44:K63 K65:K94 K118:K137 K97:K116 K18:K42">
      <formula1>"Yes,No"</formula1>
    </dataValidation>
    <dataValidation type="list" allowBlank="1" showInputMessage="1" showErrorMessage="1" sqref="B11:B16">
      <formula1>"Prizes, Bursaries"</formula1>
    </dataValidation>
    <dataValidation type="list" allowBlank="1" showInputMessage="1" showErrorMessage="1" sqref="K139:K159 M65:M94 M97:M116 M118:M137 M139:M159 M44:M63 M11:M16 M18:M42 M161">
      <formula1>"Yes, 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77"/>
      <c r="J9" s="540">
        <f>SUM(J11:J16)</f>
        <v>0</v>
      </c>
      <c r="K9" s="79"/>
      <c r="L9" s="471"/>
      <c r="M9" s="471"/>
      <c r="N9" s="471"/>
      <c r="O9" s="471"/>
      <c r="P9" s="471"/>
      <c r="Q9" s="471"/>
    </row>
    <row r="10" spans="1:17" s="35" customFormat="1" ht="65.25" customHeight="1" x14ac:dyDescent="0.2">
      <c r="A10" s="535"/>
      <c r="B10" s="542" t="s">
        <v>28</v>
      </c>
      <c r="C10" s="544"/>
      <c r="D10" s="542" t="s">
        <v>26</v>
      </c>
      <c r="E10" s="543"/>
      <c r="F10" s="543"/>
      <c r="G10" s="544"/>
      <c r="H10" s="537"/>
      <c r="I10" s="78"/>
      <c r="J10" s="541"/>
      <c r="K10" s="80"/>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57" customHeight="1" x14ac:dyDescent="0.2">
      <c r="A17" s="16" t="s">
        <v>6</v>
      </c>
      <c r="B17" s="496" t="s">
        <v>172</v>
      </c>
      <c r="C17" s="497"/>
      <c r="D17" s="497"/>
      <c r="E17" s="497"/>
      <c r="F17" s="497"/>
      <c r="G17" s="498"/>
      <c r="H17" s="17"/>
      <c r="I17" s="19"/>
      <c r="J17" s="24">
        <f>SUM(J18:J42)</f>
        <v>0</v>
      </c>
      <c r="K17" s="24"/>
      <c r="L17" s="76"/>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9" customFormat="1" x14ac:dyDescent="0.2">
      <c r="A33" s="2"/>
      <c r="B33" s="487"/>
      <c r="C33" s="488"/>
      <c r="D33" s="488"/>
      <c r="E33" s="488"/>
      <c r="F33" s="488"/>
      <c r="G33" s="489"/>
      <c r="H33" s="168"/>
      <c r="I33" s="168"/>
      <c r="J33" s="166"/>
      <c r="K33" s="170"/>
      <c r="L33" s="167"/>
      <c r="M33" s="26"/>
      <c r="N33" s="236">
        <f t="shared" si="1"/>
        <v>0</v>
      </c>
      <c r="O33" s="252"/>
      <c r="P33" s="206">
        <f t="shared" si="2"/>
        <v>0</v>
      </c>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2"/>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162</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5"/>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15.75"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75"/>
      <c r="J160" s="22">
        <f>J8+J43+J64+J95</f>
        <v>0</v>
      </c>
      <c r="K160" s="22"/>
      <c r="L160" s="22"/>
      <c r="M160" s="22"/>
      <c r="N160" s="22"/>
      <c r="O160" s="22"/>
      <c r="P160" s="22">
        <f>SUM(P8+P43+P64+P95)</f>
        <v>0</v>
      </c>
      <c r="Q160" s="22"/>
    </row>
    <row r="161" spans="1:17" ht="39" customHeight="1" x14ac:dyDescent="0.2">
      <c r="A161" s="31">
        <v>5</v>
      </c>
      <c r="B161" s="531" t="s">
        <v>168</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71"/>
      <c r="K164" s="71"/>
      <c r="L164" s="72"/>
      <c r="M164" s="73"/>
    </row>
    <row r="165" spans="1:17" ht="18" x14ac:dyDescent="0.25">
      <c r="A165" s="60"/>
      <c r="B165" s="65"/>
      <c r="C165" s="61"/>
      <c r="D165" s="61"/>
      <c r="E165" s="61"/>
      <c r="F165" s="62"/>
      <c r="G165" s="61"/>
      <c r="H165" s="61"/>
      <c r="I165" s="61"/>
      <c r="J165" s="63"/>
      <c r="K165" s="63"/>
      <c r="L165" s="63"/>
      <c r="M165" s="73"/>
    </row>
    <row r="166" spans="1:17" ht="22.5" x14ac:dyDescent="0.3">
      <c r="A166" s="64"/>
      <c r="C166" s="65"/>
      <c r="D166" s="66"/>
      <c r="E166" s="482"/>
      <c r="F166" s="482"/>
      <c r="G166" s="482"/>
      <c r="H166" s="482"/>
      <c r="I166" s="482"/>
      <c r="J166" s="63"/>
      <c r="K166" s="63"/>
      <c r="L166" s="63"/>
      <c r="M166" s="73"/>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row>
    <row r="181" spans="1:13" ht="18" x14ac:dyDescent="0.25">
      <c r="A181" s="60"/>
      <c r="B181" s="65" t="s">
        <v>77</v>
      </c>
      <c r="C181" s="61"/>
      <c r="D181" s="61"/>
      <c r="E181" s="61"/>
      <c r="F181" s="62"/>
      <c r="G181" s="61"/>
      <c r="H181" s="61"/>
      <c r="I181" s="61"/>
      <c r="J181" s="62"/>
      <c r="K181" s="62"/>
      <c r="M181" s="73"/>
    </row>
    <row r="182" spans="1:13" ht="22.5" x14ac:dyDescent="0.3">
      <c r="A182" s="64"/>
      <c r="C182" s="65"/>
      <c r="D182" s="66" t="s">
        <v>78</v>
      </c>
      <c r="E182" s="482" t="s">
        <v>79</v>
      </c>
      <c r="F182" s="482"/>
      <c r="G182" s="482"/>
      <c r="H182" s="482"/>
      <c r="I182" s="482"/>
      <c r="J182" s="62"/>
      <c r="K182" s="62"/>
      <c r="M182" s="73"/>
    </row>
    <row r="183" spans="1:13" ht="18" x14ac:dyDescent="0.25">
      <c r="A183" s="60"/>
      <c r="B183" s="67"/>
      <c r="C183" s="67"/>
      <c r="D183" s="67"/>
      <c r="E183" s="67"/>
      <c r="F183" s="67"/>
      <c r="G183" s="67"/>
      <c r="H183" s="67"/>
      <c r="I183" s="67"/>
      <c r="J183" s="62"/>
      <c r="K183" s="62"/>
    </row>
    <row r="184" spans="1:13" ht="13.5" x14ac:dyDescent="0.2">
      <c r="A184" s="68"/>
      <c r="B184" s="473" t="s">
        <v>80</v>
      </c>
      <c r="C184" s="474" t="s">
        <v>81</v>
      </c>
      <c r="D184" s="474"/>
      <c r="E184" s="475"/>
      <c r="F184" s="475"/>
      <c r="G184" s="475"/>
      <c r="H184" s="475"/>
      <c r="I184" s="475"/>
      <c r="J184" s="476"/>
      <c r="K184" s="476"/>
    </row>
    <row r="185" spans="1:13" ht="13.5" x14ac:dyDescent="0.2">
      <c r="A185" s="68"/>
      <c r="B185" s="473"/>
      <c r="C185" s="474"/>
      <c r="D185" s="474"/>
      <c r="E185" s="475"/>
      <c r="F185" s="475"/>
      <c r="G185" s="475"/>
      <c r="H185" s="475"/>
      <c r="I185" s="475"/>
      <c r="J185" s="476"/>
      <c r="K185" s="476"/>
    </row>
    <row r="186" spans="1:13" ht="13.5" x14ac:dyDescent="0.2">
      <c r="A186" s="68"/>
      <c r="B186" s="473"/>
      <c r="C186" s="474"/>
      <c r="D186" s="474"/>
      <c r="E186" s="475"/>
      <c r="F186" s="475"/>
      <c r="G186" s="475"/>
      <c r="H186" s="475"/>
      <c r="I186" s="475"/>
      <c r="J186" s="476"/>
      <c r="K186" s="476"/>
    </row>
    <row r="187" spans="1:13" ht="18" x14ac:dyDescent="0.25">
      <c r="A187" s="68"/>
      <c r="B187" s="65" t="s">
        <v>84</v>
      </c>
      <c r="C187" s="65"/>
      <c r="D187" s="191"/>
      <c r="E187" s="192"/>
      <c r="F187" s="192"/>
      <c r="G187" s="192"/>
      <c r="H187" s="192"/>
      <c r="I187" s="192"/>
      <c r="J187" s="62"/>
      <c r="K187" s="62"/>
    </row>
    <row r="188" spans="1:13" ht="22.5" x14ac:dyDescent="0.3">
      <c r="A188" s="64"/>
      <c r="D188" s="66" t="s">
        <v>78</v>
      </c>
      <c r="E188" s="482" t="s">
        <v>82</v>
      </c>
      <c r="F188" s="482"/>
      <c r="G188" s="482"/>
      <c r="H188" s="482"/>
      <c r="I188" s="482"/>
      <c r="J188" s="62"/>
      <c r="K188" s="62"/>
    </row>
    <row r="189" spans="1:13" ht="18.75" x14ac:dyDescent="0.25">
      <c r="A189" s="60"/>
      <c r="B189" s="67"/>
      <c r="C189" s="67"/>
      <c r="D189" s="67"/>
      <c r="E189" s="483" t="s">
        <v>83</v>
      </c>
      <c r="F189" s="483"/>
      <c r="G189" s="483"/>
      <c r="H189" s="483"/>
      <c r="I189" s="483"/>
      <c r="J189" s="62"/>
      <c r="K189" s="62"/>
    </row>
    <row r="190" spans="1:13" ht="13.5" x14ac:dyDescent="0.2">
      <c r="A190" s="68"/>
    </row>
    <row r="191" spans="1:13" ht="13.5" x14ac:dyDescent="0.2">
      <c r="A191" s="68"/>
      <c r="B191" s="473" t="s">
        <v>80</v>
      </c>
      <c r="C191" s="474" t="s">
        <v>141</v>
      </c>
      <c r="D191" s="474"/>
      <c r="E191" s="475"/>
      <c r="F191" s="475"/>
      <c r="G191" s="475"/>
      <c r="H191" s="475"/>
      <c r="I191" s="475"/>
      <c r="J191" s="476"/>
      <c r="K191" s="476"/>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8KQwQm1jwgRZgcGOTq5KE7YqlT2PGzxeeqQmiN4XtMvvf6wvpIraIN589wDe50dea2hgQIAiBeZ7t8HR6gDPuw==" saltValue="4SYzLILxiiWKMmVTEwKibw=="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2:XFD24 R27:XFD29 R75:XFD75 R77:XFD81 R88:XFD90 R93:XFD94 A18:I42 R31:XFD33 R35:XFD37 R40:XFD48 A44:I63 A97:I116 A127:I128 A118:I123 L97:L116 L65:L94 L44:L63 L18:L42 L11:L16 R96:XFD98 R16:XFD19" name="Plage2"/>
    <protectedRange sqref="J162:K162 J18:J42 J97:J116 J139:J159 J11:K16 J44:K63 J65:K94 J118:K137"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2:O24 O27:O29 O75 O77:O81 O88:O90 O93:O94 O31:O33 O35:O37 M118:M123 M127:M128 M97:M116 M65:M94 M44:M63 M18:M42 M11:M16 O40:O42 O44:Q44 P43:Q43 O65:Q65 P64:Q64 O16 Q16 Q22:Q24 Q27:Q29 Q31:Q33 Q35:Q37 O19 Q19 Q40:Q42 P19:P42 Q58:Q63 Q50:Q56 O45:O48 Q45:Q48 P45:P63 Q83:Q86 Q75 Q77:Q81 Q88:Q90 Q93:Q94 O66:O70 Q66:Q70 P66:P94 O98 Q98 P98:P116 O96:Q97 O17:Q18" name="Plage2_2"/>
    <protectedRange sqref="M161:M162" name="Plage3_1_1"/>
    <protectedRange sqref="B162:G162" name="Plage3_2"/>
  </protectedRanges>
  <dataConsolidate link="1"/>
  <mergeCells count="203">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B11:C11"/>
    <mergeCell ref="D11:G11"/>
    <mergeCell ref="B12:C12"/>
    <mergeCell ref="D12:G12"/>
    <mergeCell ref="B13:C13"/>
    <mergeCell ref="D13:G13"/>
    <mergeCell ref="B28:G28"/>
    <mergeCell ref="B29:G29"/>
    <mergeCell ref="B30:G30"/>
    <mergeCell ref="B17:G17"/>
    <mergeCell ref="B18:G18"/>
    <mergeCell ref="B19:G19"/>
    <mergeCell ref="B20:G20"/>
    <mergeCell ref="B21:G21"/>
    <mergeCell ref="B14:C14"/>
    <mergeCell ref="D14:G14"/>
    <mergeCell ref="B15:C15"/>
    <mergeCell ref="D15:G15"/>
    <mergeCell ref="B16:C16"/>
    <mergeCell ref="D16:G16"/>
    <mergeCell ref="B31:G31"/>
    <mergeCell ref="B32:G32"/>
    <mergeCell ref="B33:G33"/>
    <mergeCell ref="B22:G22"/>
    <mergeCell ref="B23:G23"/>
    <mergeCell ref="B24:G24"/>
    <mergeCell ref="B25:G25"/>
    <mergeCell ref="B26:G26"/>
    <mergeCell ref="B27:G27"/>
    <mergeCell ref="B40:G40"/>
    <mergeCell ref="B41:G41"/>
    <mergeCell ref="B42:G42"/>
    <mergeCell ref="B43:G43"/>
    <mergeCell ref="B44:G44"/>
    <mergeCell ref="B45:G45"/>
    <mergeCell ref="B34:G34"/>
    <mergeCell ref="B35:G35"/>
    <mergeCell ref="B36:G36"/>
    <mergeCell ref="B37:G37"/>
    <mergeCell ref="B38:G38"/>
    <mergeCell ref="B39:G39"/>
    <mergeCell ref="B52:G52"/>
    <mergeCell ref="B53:G53"/>
    <mergeCell ref="B54:G54"/>
    <mergeCell ref="B55:G55"/>
    <mergeCell ref="B56:G56"/>
    <mergeCell ref="B57:G57"/>
    <mergeCell ref="B46:G46"/>
    <mergeCell ref="B47:G47"/>
    <mergeCell ref="B48:G48"/>
    <mergeCell ref="B49:G49"/>
    <mergeCell ref="B50:G50"/>
    <mergeCell ref="B51:G51"/>
    <mergeCell ref="B64:G64"/>
    <mergeCell ref="B65:G65"/>
    <mergeCell ref="B66:G66"/>
    <mergeCell ref="B67:G67"/>
    <mergeCell ref="B68:G68"/>
    <mergeCell ref="B69:G69"/>
    <mergeCell ref="B58:G58"/>
    <mergeCell ref="B59:G59"/>
    <mergeCell ref="B60:G60"/>
    <mergeCell ref="B61:G61"/>
    <mergeCell ref="B62:G62"/>
    <mergeCell ref="B63:G63"/>
    <mergeCell ref="B76:G76"/>
    <mergeCell ref="B77:G77"/>
    <mergeCell ref="B78:G78"/>
    <mergeCell ref="B79:G79"/>
    <mergeCell ref="B80:G80"/>
    <mergeCell ref="B81:G81"/>
    <mergeCell ref="B70:G70"/>
    <mergeCell ref="B71:G71"/>
    <mergeCell ref="B72:G72"/>
    <mergeCell ref="B73:G73"/>
    <mergeCell ref="B74:G74"/>
    <mergeCell ref="B75:G75"/>
    <mergeCell ref="B88:G88"/>
    <mergeCell ref="B89:G89"/>
    <mergeCell ref="B90:G90"/>
    <mergeCell ref="B91:G91"/>
    <mergeCell ref="B92:G92"/>
    <mergeCell ref="B93:G93"/>
    <mergeCell ref="B82:G82"/>
    <mergeCell ref="B83:G83"/>
    <mergeCell ref="B84:G84"/>
    <mergeCell ref="B85:G85"/>
    <mergeCell ref="B86:G86"/>
    <mergeCell ref="B87:G87"/>
    <mergeCell ref="B99:G99"/>
    <mergeCell ref="B100:G100"/>
    <mergeCell ref="B101:G101"/>
    <mergeCell ref="B102:G102"/>
    <mergeCell ref="B103:G103"/>
    <mergeCell ref="B104:G104"/>
    <mergeCell ref="B94:G94"/>
    <mergeCell ref="B95:G95"/>
    <mergeCell ref="B96:G96"/>
    <mergeCell ref="B97:G97"/>
    <mergeCell ref="B98:G98"/>
    <mergeCell ref="B111:G111"/>
    <mergeCell ref="B112:G112"/>
    <mergeCell ref="B113:G113"/>
    <mergeCell ref="B114:G114"/>
    <mergeCell ref="B115:G115"/>
    <mergeCell ref="B116:G116"/>
    <mergeCell ref="B105:G105"/>
    <mergeCell ref="B106:G106"/>
    <mergeCell ref="B107:G107"/>
    <mergeCell ref="B108:G108"/>
    <mergeCell ref="B109:G109"/>
    <mergeCell ref="B110:G110"/>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50:G150"/>
    <mergeCell ref="B151:G151"/>
    <mergeCell ref="B152:G152"/>
    <mergeCell ref="B138:G138"/>
    <mergeCell ref="B139:G139"/>
    <mergeCell ref="B140:G140"/>
    <mergeCell ref="B129:G129"/>
    <mergeCell ref="B130:G130"/>
    <mergeCell ref="B131:G131"/>
    <mergeCell ref="B132:G132"/>
    <mergeCell ref="B133:G133"/>
    <mergeCell ref="B134:G134"/>
    <mergeCell ref="E188:I188"/>
    <mergeCell ref="E189:I189"/>
    <mergeCell ref="B191:B193"/>
    <mergeCell ref="C191:K193"/>
    <mergeCell ref="M5:M7"/>
    <mergeCell ref="N5:N7"/>
    <mergeCell ref="O5:O7"/>
    <mergeCell ref="P5:P7"/>
    <mergeCell ref="Q5:Q7"/>
    <mergeCell ref="A167:G167"/>
    <mergeCell ref="C169:G169"/>
    <mergeCell ref="C171:G171"/>
    <mergeCell ref="C173:G173"/>
    <mergeCell ref="B159:G159"/>
    <mergeCell ref="B160:H160"/>
    <mergeCell ref="B161:G161"/>
    <mergeCell ref="B162:G162"/>
    <mergeCell ref="B163:I163"/>
    <mergeCell ref="E166:I166"/>
    <mergeCell ref="B141:G141"/>
    <mergeCell ref="B142:G142"/>
    <mergeCell ref="B143:G143"/>
    <mergeCell ref="B144:G144"/>
    <mergeCell ref="B145:G145"/>
    <mergeCell ref="M9:M10"/>
    <mergeCell ref="N9:N10"/>
    <mergeCell ref="O9:O10"/>
    <mergeCell ref="P9:P10"/>
    <mergeCell ref="Q9:Q10"/>
    <mergeCell ref="C177:G177"/>
    <mergeCell ref="C179:G179"/>
    <mergeCell ref="E182:I182"/>
    <mergeCell ref="B184:B186"/>
    <mergeCell ref="C184:K186"/>
    <mergeCell ref="B146:G146"/>
    <mergeCell ref="B135:G135"/>
    <mergeCell ref="B136:G136"/>
    <mergeCell ref="B137:G137"/>
    <mergeCell ref="C175:G175"/>
    <mergeCell ref="B153:G153"/>
    <mergeCell ref="B154:G154"/>
    <mergeCell ref="B155:G155"/>
    <mergeCell ref="B156:G156"/>
    <mergeCell ref="B157:G157"/>
    <mergeCell ref="B158:G158"/>
    <mergeCell ref="B147:G147"/>
    <mergeCell ref="B148:G148"/>
    <mergeCell ref="B149:G149"/>
  </mergeCells>
  <conditionalFormatting sqref="J161">
    <cfRule type="cellIs" dxfId="4" priority="5" operator="greaterThan">
      <formula>$J$160*0.07</formula>
    </cfRule>
  </conditionalFormatting>
  <conditionalFormatting sqref="E170:G170 E178:G178">
    <cfRule type="cellIs" dxfId="3" priority="4" stopIfTrue="1" operator="equal">
      <formula>"ERROR"</formula>
    </cfRule>
  </conditionalFormatting>
  <conditionalFormatting sqref="E172:G172 E174:G174 E176:G176">
    <cfRule type="cellIs" dxfId="2" priority="3" stopIfTrue="1" operator="equal">
      <formula>"ERROR"</formula>
    </cfRule>
  </conditionalFormatting>
  <conditionalFormatting sqref="A167">
    <cfRule type="cellIs" dxfId="1" priority="2" stopIfTrue="1" operator="equal">
      <formula>"ERROR"</formula>
    </cfRule>
  </conditionalFormatting>
  <conditionalFormatting sqref="J11:J16">
    <cfRule type="cellIs" dxfId="0" priority="1" operator="greaterThan">
      <formula>60000</formula>
    </cfRule>
  </conditionalFormatting>
  <dataValidations count="4">
    <dataValidation type="list" allowBlank="1" showInputMessage="1" showErrorMessage="1" sqref="K139:K159 M65:M94 M18:M42 M97:M116 M118:M137 M139:M159 M44:M63 M11:M16 M161">
      <formula1>"Yes, No"</formula1>
    </dataValidation>
    <dataValidation type="list" allowBlank="1" showInputMessage="1" showErrorMessage="1" sqref="B11:B16">
      <formula1>"Prizes, Bursaries"</formula1>
    </dataValidation>
    <dataValidation type="list" allowBlank="1" showInputMessage="1" showErrorMessage="1" sqref="K11:K16 K44:K63 K65:K94 K118:K137 K97:K116 K18:K42">
      <formula1>"Yes,No"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K14" sqref="K14"/>
    </sheetView>
  </sheetViews>
  <sheetFormatPr defaultColWidth="9.140625" defaultRowHeight="12.75" x14ac:dyDescent="0.2"/>
  <cols>
    <col min="1" max="1" width="12.42578125" style="301" customWidth="1"/>
    <col min="2" max="2" width="49.28515625" style="301" customWidth="1"/>
    <col min="3" max="3" width="17.42578125" style="301" customWidth="1"/>
    <col min="4" max="4" width="18" style="301" customWidth="1"/>
    <col min="5" max="6" width="14.42578125" style="301" customWidth="1"/>
    <col min="7" max="7" width="15.28515625" style="301" customWidth="1"/>
    <col min="8" max="8" width="9.140625" style="301"/>
    <col min="9" max="9" width="17" style="301" customWidth="1"/>
    <col min="10" max="10" width="31.42578125" style="301" customWidth="1"/>
    <col min="11" max="11" width="17" style="301" customWidth="1"/>
    <col min="12" max="12" width="17.7109375" style="301" customWidth="1"/>
    <col min="13" max="16384" width="9.140625" style="301"/>
  </cols>
  <sheetData>
    <row r="1" spans="1:12" x14ac:dyDescent="0.2">
      <c r="A1" s="300"/>
      <c r="B1" s="300"/>
      <c r="C1" s="300"/>
      <c r="D1" s="300"/>
      <c r="E1" s="300"/>
      <c r="F1" s="300"/>
      <c r="G1" s="300"/>
      <c r="H1" s="300"/>
      <c r="I1" s="300"/>
      <c r="J1" s="300"/>
      <c r="K1" s="300"/>
      <c r="L1" s="300"/>
    </row>
    <row r="2" spans="1:12" x14ac:dyDescent="0.2">
      <c r="A2" s="300"/>
      <c r="B2" s="300"/>
      <c r="C2" s="269" t="s">
        <v>121</v>
      </c>
      <c r="D2" s="300"/>
      <c r="E2" s="300"/>
      <c r="F2" s="300"/>
      <c r="G2" s="300"/>
      <c r="H2" s="300"/>
      <c r="I2" s="300"/>
      <c r="J2" s="300"/>
      <c r="K2" s="300"/>
      <c r="L2" s="300"/>
    </row>
    <row r="3" spans="1:12" ht="13.5" thickBot="1" x14ac:dyDescent="0.25">
      <c r="A3" s="300"/>
      <c r="B3" s="300"/>
      <c r="C3" s="300"/>
      <c r="D3" s="300"/>
      <c r="E3" s="300"/>
      <c r="F3" s="300"/>
      <c r="G3" s="300"/>
      <c r="H3" s="300"/>
      <c r="I3" s="300"/>
      <c r="J3" s="300"/>
      <c r="K3" s="300"/>
      <c r="L3" s="300"/>
    </row>
    <row r="4" spans="1:12" ht="30.75" thickBot="1" x14ac:dyDescent="0.25">
      <c r="A4" s="366" t="s">
        <v>86</v>
      </c>
      <c r="B4" s="367"/>
      <c r="C4" s="302" t="s">
        <v>110</v>
      </c>
      <c r="D4" s="302" t="s">
        <v>133</v>
      </c>
      <c r="E4" s="302" t="s">
        <v>107</v>
      </c>
      <c r="F4" s="302" t="s">
        <v>148</v>
      </c>
      <c r="G4" s="302" t="s">
        <v>108</v>
      </c>
      <c r="H4" s="300"/>
      <c r="I4" s="366" t="s">
        <v>100</v>
      </c>
      <c r="J4" s="367"/>
      <c r="K4" s="302" t="s">
        <v>110</v>
      </c>
      <c r="L4" s="302" t="s">
        <v>140</v>
      </c>
    </row>
    <row r="5" spans="1:12" x14ac:dyDescent="0.2">
      <c r="A5" s="300"/>
      <c r="B5" s="300"/>
      <c r="C5" s="300"/>
      <c r="D5" s="300"/>
      <c r="E5" s="300"/>
      <c r="F5" s="300"/>
      <c r="G5" s="300"/>
      <c r="H5" s="300"/>
      <c r="I5" s="300"/>
      <c r="J5" s="300"/>
      <c r="K5" s="300"/>
      <c r="L5" s="300"/>
    </row>
    <row r="6" spans="1:12" s="193" customFormat="1" ht="28.5" customHeight="1" x14ac:dyDescent="0.2">
      <c r="A6" s="270" t="s">
        <v>101</v>
      </c>
      <c r="B6" s="271" t="s">
        <v>14</v>
      </c>
      <c r="C6" s="272">
        <f>'1 Consolidated Summary  Budget'!H11</f>
        <v>0</v>
      </c>
      <c r="D6" s="273">
        <f>'1 Consolidated Summary  Budget'!I11</f>
        <v>0</v>
      </c>
      <c r="E6" s="273">
        <f>'Detailed exp project leader'!P8+'Detailed exp partner 2'!P8+'Detailed exp partner 3'!P8+'Detailed exp partner 4'!P8+'Detailed exp partner 5'!P8+'Detailed exp partner 6'!P8+'Detailed exp partner 7'!P8+'Detailed exp partner 8'!P8+'Detailed exp partner 9'!P8+'Detailed exp partner 10'!P8+'Detailed exp partner 11'!P8</f>
        <v>0</v>
      </c>
      <c r="F6" s="298"/>
      <c r="G6" s="274">
        <f>D6-E6</f>
        <v>0</v>
      </c>
      <c r="H6" s="275"/>
      <c r="I6" s="270" t="s">
        <v>101</v>
      </c>
      <c r="J6" s="271" t="s">
        <v>109</v>
      </c>
      <c r="K6" s="276">
        <f>'1 Consolidated Summary  Budget'!H47</f>
        <v>0</v>
      </c>
      <c r="L6" s="276" t="e">
        <f>'1 Consolidated Summary  Budget'!D47</f>
        <v>#DIV/0!</v>
      </c>
    </row>
    <row r="7" spans="1:12" s="193" customFormat="1" ht="28.5" customHeight="1" x14ac:dyDescent="0.2">
      <c r="A7" s="277" t="s">
        <v>102</v>
      </c>
      <c r="B7" s="278" t="s">
        <v>10</v>
      </c>
      <c r="C7" s="279">
        <f>'1 Consolidated Summary  Budget'!H15</f>
        <v>0</v>
      </c>
      <c r="D7" s="280">
        <f>'1 Consolidated Summary  Budget'!I15</f>
        <v>0</v>
      </c>
      <c r="E7" s="280">
        <f>'Detailed exp project leader'!P43+'Detailed exp partner 2'!P43+'Detailed exp partner 3'!P43+'Detailed exp partner 4'!P43+'Detailed exp partner 5'!P43+'Detailed exp partner 6'!P43+'Detailed exp partner 7'!P43+'Detailed exp partner 8'!P43+'Detailed exp partner 9'!P43+'Detailed exp partner 10'!P43+'Detailed exp partner 11'!P43</f>
        <v>0</v>
      </c>
      <c r="F7" s="299"/>
      <c r="G7" s="281">
        <f>D7-E7</f>
        <v>0</v>
      </c>
      <c r="H7" s="275"/>
      <c r="I7" s="270" t="s">
        <v>102</v>
      </c>
      <c r="J7" s="271" t="s">
        <v>93</v>
      </c>
      <c r="K7" s="276">
        <f>'1 Consolidated Summary  Budget'!H51</f>
        <v>0</v>
      </c>
      <c r="L7" s="276">
        <f>'1 Consolidated Summary  Budget'!C51</f>
        <v>0</v>
      </c>
    </row>
    <row r="8" spans="1:12" s="193" customFormat="1" ht="28.5" customHeight="1" x14ac:dyDescent="0.2">
      <c r="A8" s="277" t="s">
        <v>103</v>
      </c>
      <c r="B8" s="278" t="s">
        <v>9</v>
      </c>
      <c r="C8" s="279">
        <f>'1 Consolidated Summary  Budget'!H17</f>
        <v>0</v>
      </c>
      <c r="D8" s="280">
        <f>'1 Consolidated Summary  Budget'!I17</f>
        <v>0</v>
      </c>
      <c r="E8" s="280">
        <f>'Detailed exp project leader'!P64+'Detailed exp partner 2'!P64+'Detailed exp partner 3'!P64+'Detailed exp partner 4'!P64+'Detailed exp partner 5'!P64+'Detailed exp partner 6'!P64+'Detailed exp partner 7'!P64+'Detailed exp partner 8'!P64+'Detailed exp partner 9'!P64+'Detailed exp partner 10'!P64+'Detailed exp partner 11'!P64</f>
        <v>0</v>
      </c>
      <c r="F8" s="299"/>
      <c r="G8" s="281">
        <f>D8-E8</f>
        <v>0</v>
      </c>
      <c r="H8" s="275"/>
      <c r="I8" s="270" t="s">
        <v>103</v>
      </c>
      <c r="J8" s="271" t="s">
        <v>94</v>
      </c>
      <c r="K8" s="276">
        <f>'1 Consolidated Summary  Budget'!H53</f>
        <v>0</v>
      </c>
      <c r="L8" s="276">
        <f>'1 Consolidated Summary  Budget'!C53</f>
        <v>0</v>
      </c>
    </row>
    <row r="9" spans="1:12" s="193" customFormat="1" ht="28.5" customHeight="1" x14ac:dyDescent="0.2">
      <c r="A9" s="277" t="s">
        <v>105</v>
      </c>
      <c r="B9" s="278" t="s">
        <v>4</v>
      </c>
      <c r="C9" s="279">
        <f>'1 Consolidated Summary  Budget'!H19</f>
        <v>0</v>
      </c>
      <c r="D9" s="280">
        <f>'1 Consolidated Summary  Budget'!I19</f>
        <v>0</v>
      </c>
      <c r="E9" s="280">
        <f>'Detailed exp project leader'!P95+'Detailed exp partner 2'!P95+'Detailed exp partner 3'!P95+'Detailed exp partner 4'!P95+'Detailed exp partner 5'!P95+'Detailed exp partner 6'!P95+'Detailed exp partner 7'!P95+'Detailed exp partner 8'!P95+'Detailed exp partner 9'!P95+'Detailed exp partner 10'!P95+'Detailed exp partner 11'!P95</f>
        <v>0</v>
      </c>
      <c r="F9" s="299"/>
      <c r="G9" s="281">
        <f>D9-E9</f>
        <v>0</v>
      </c>
      <c r="H9" s="275"/>
      <c r="I9" s="270" t="s">
        <v>105</v>
      </c>
      <c r="J9" s="271" t="s">
        <v>95</v>
      </c>
      <c r="K9" s="276">
        <f>'1 Consolidated Summary  Budget'!H55</f>
        <v>0</v>
      </c>
      <c r="L9" s="276">
        <f>'1 Consolidated Summary  Budget'!C55</f>
        <v>0</v>
      </c>
    </row>
    <row r="10" spans="1:12" s="193" customFormat="1" ht="28.5" customHeight="1" x14ac:dyDescent="0.2">
      <c r="A10" s="282" t="s">
        <v>104</v>
      </c>
      <c r="B10" s="283" t="s">
        <v>106</v>
      </c>
      <c r="C10" s="284">
        <f>'1 Consolidated Summary  Budget'!H26</f>
        <v>0</v>
      </c>
      <c r="D10" s="285">
        <f>'1 Consolidated Summary  Budget'!I26</f>
        <v>0</v>
      </c>
      <c r="E10" s="280">
        <f>'Detailed exp project leader'!P161+'Detailed exp partner 2'!P161+'Detailed exp partner 3'!P161+'Detailed exp partner 4'!P161+'Detailed exp partner 5'!P161+'Detailed exp partner 6'!P161+'Detailed exp partner 7'!P161+'Detailed exp partner 8'!P161+'Detailed exp partner 9'!P161+'Detailed exp partner 10'!P161+'Detailed exp partner 11'!P161</f>
        <v>0</v>
      </c>
      <c r="F10" s="280">
        <f>IF((D10-E10)&gt;K20,((D10-E10)-K20),0)</f>
        <v>0</v>
      </c>
      <c r="G10" s="286">
        <f>D10-E10-F10</f>
        <v>0</v>
      </c>
      <c r="H10" s="275"/>
      <c r="I10" s="270" t="s">
        <v>104</v>
      </c>
      <c r="J10" s="271" t="s">
        <v>96</v>
      </c>
      <c r="K10" s="276">
        <f>'1 Consolidated Summary  Budget'!H57</f>
        <v>0</v>
      </c>
      <c r="L10" s="276">
        <f>'1 Consolidated Summary  Budget'!C57</f>
        <v>0</v>
      </c>
    </row>
    <row r="11" spans="1:12" ht="15.75" customHeight="1" x14ac:dyDescent="0.2">
      <c r="A11" s="368" t="s">
        <v>24</v>
      </c>
      <c r="B11" s="369"/>
      <c r="C11" s="287">
        <f>SUM(C6:C10)</f>
        <v>0</v>
      </c>
      <c r="D11" s="287">
        <f>SUM(D6:D10)</f>
        <v>0</v>
      </c>
      <c r="E11" s="287">
        <f>SUM(E6:E10)</f>
        <v>0</v>
      </c>
      <c r="F11" s="287">
        <f>SUM(F10)</f>
        <v>0</v>
      </c>
      <c r="G11" s="287">
        <f>SUM(G6:G10)</f>
        <v>0</v>
      </c>
      <c r="H11" s="300"/>
      <c r="I11" s="368" t="s">
        <v>24</v>
      </c>
      <c r="J11" s="369"/>
      <c r="K11" s="287">
        <f>SUM(K6:K10)</f>
        <v>0</v>
      </c>
      <c r="L11" s="287" t="e">
        <f>SUM(L6:L10)</f>
        <v>#DIV/0!</v>
      </c>
    </row>
    <row r="12" spans="1:12" ht="15" x14ac:dyDescent="0.2">
      <c r="A12" s="300"/>
      <c r="B12" s="300"/>
      <c r="C12" s="300"/>
      <c r="D12" s="300"/>
      <c r="E12" s="300"/>
      <c r="F12" s="300"/>
      <c r="G12" s="300"/>
      <c r="H12" s="300"/>
      <c r="I12" s="300"/>
      <c r="J12" s="303"/>
      <c r="K12" s="300"/>
      <c r="L12" s="300"/>
    </row>
    <row r="13" spans="1:12" x14ac:dyDescent="0.2">
      <c r="A13" s="300"/>
      <c r="B13" s="300"/>
      <c r="C13" s="300"/>
      <c r="D13" s="300"/>
      <c r="E13" s="300"/>
      <c r="F13" s="300"/>
      <c r="G13" s="300"/>
      <c r="H13" s="300"/>
      <c r="I13" s="288" t="s">
        <v>137</v>
      </c>
      <c r="J13" s="300"/>
      <c r="K13" s="304" t="e">
        <f>K6/K11</f>
        <v>#DIV/0!</v>
      </c>
      <c r="L13" s="300"/>
    </row>
    <row r="14" spans="1:12" x14ac:dyDescent="0.2">
      <c r="A14" s="300"/>
      <c r="B14" s="300"/>
      <c r="C14" s="300"/>
      <c r="D14" s="300"/>
      <c r="E14" s="300"/>
      <c r="F14" s="300"/>
      <c r="G14" s="300"/>
      <c r="H14" s="300"/>
      <c r="I14" s="288" t="s">
        <v>136</v>
      </c>
      <c r="J14" s="300"/>
      <c r="K14" s="305">
        <v>0</v>
      </c>
      <c r="L14" s="306">
        <f>C11*K14</f>
        <v>0</v>
      </c>
    </row>
    <row r="15" spans="1:12" ht="14.25" x14ac:dyDescent="0.2">
      <c r="A15" s="363" t="s">
        <v>134</v>
      </c>
      <c r="B15" s="364"/>
      <c r="C15" s="307">
        <f>G11</f>
        <v>0</v>
      </c>
      <c r="D15" s="300"/>
      <c r="E15" s="300"/>
      <c r="F15" s="300"/>
      <c r="G15" s="300"/>
      <c r="H15" s="300"/>
      <c r="I15" s="288" t="s">
        <v>139</v>
      </c>
      <c r="J15" s="300"/>
      <c r="K15" s="308">
        <v>0</v>
      </c>
      <c r="L15" s="300"/>
    </row>
    <row r="16" spans="1:12" ht="14.25" x14ac:dyDescent="0.2">
      <c r="A16" s="363" t="s">
        <v>115</v>
      </c>
      <c r="B16" s="364"/>
      <c r="C16" s="309">
        <v>0</v>
      </c>
      <c r="D16" s="300"/>
      <c r="E16" s="300"/>
      <c r="F16" s="300"/>
      <c r="G16" s="300"/>
      <c r="H16" s="300"/>
      <c r="I16" s="300"/>
      <c r="J16" s="300"/>
      <c r="K16" s="300"/>
      <c r="L16" s="300"/>
    </row>
    <row r="17" spans="1:12" ht="15" thickBot="1" x14ac:dyDescent="0.25">
      <c r="A17" s="363" t="s">
        <v>138</v>
      </c>
      <c r="B17" s="364"/>
      <c r="C17" s="307">
        <f>C15-C16</f>
        <v>0</v>
      </c>
      <c r="D17" s="300"/>
      <c r="E17" s="300"/>
      <c r="F17" s="300"/>
      <c r="G17" s="300"/>
      <c r="H17" s="300"/>
      <c r="I17" s="300"/>
      <c r="J17" s="300"/>
      <c r="K17" s="300"/>
      <c r="L17" s="300"/>
    </row>
    <row r="18" spans="1:12" ht="19.5" customHeight="1" x14ac:dyDescent="0.25">
      <c r="A18" s="365" t="s">
        <v>135</v>
      </c>
      <c r="B18" s="364"/>
      <c r="C18" s="289">
        <f>IF(C17&gt;K15*0.7,L14,L14-(K15*0.07)-C17)</f>
        <v>0</v>
      </c>
      <c r="D18" s="300"/>
      <c r="E18" s="300"/>
      <c r="F18" s="300"/>
      <c r="G18" s="300"/>
      <c r="H18" s="300"/>
      <c r="I18" s="300"/>
      <c r="J18" s="290" t="s">
        <v>131</v>
      </c>
      <c r="K18" s="310"/>
      <c r="L18" s="300"/>
    </row>
    <row r="19" spans="1:12" x14ac:dyDescent="0.2">
      <c r="A19" s="300"/>
      <c r="B19" s="300"/>
      <c r="C19" s="300"/>
      <c r="D19" s="300"/>
      <c r="E19" s="300"/>
      <c r="F19" s="300"/>
      <c r="G19" s="306"/>
      <c r="H19" s="300"/>
      <c r="I19" s="300"/>
      <c r="J19" s="291" t="s">
        <v>132</v>
      </c>
      <c r="K19" s="311">
        <f>G6+G7+G8+G9</f>
        <v>0</v>
      </c>
      <c r="L19" s="300"/>
    </row>
    <row r="20" spans="1:12" ht="13.5" thickBot="1" x14ac:dyDescent="0.25">
      <c r="A20" s="300"/>
      <c r="B20" s="300"/>
      <c r="C20" s="300"/>
      <c r="D20" s="300"/>
      <c r="E20" s="300"/>
      <c r="F20" s="300"/>
      <c r="G20" s="306"/>
      <c r="H20" s="300"/>
      <c r="I20" s="300"/>
      <c r="J20" s="292" t="s">
        <v>131</v>
      </c>
      <c r="K20" s="312">
        <f>K19*0.07</f>
        <v>0</v>
      </c>
      <c r="L20" s="300"/>
    </row>
    <row r="21" spans="1:12" x14ac:dyDescent="0.2">
      <c r="G21" s="313"/>
    </row>
    <row r="23" spans="1:12" x14ac:dyDescent="0.2">
      <c r="J23" s="313"/>
    </row>
  </sheetData>
  <sheetProtection algorithmName="SHA-512" hashValue="8ywoh16JLl/BlFoGllYnCrCl4SYlmAC09B421JwJ3qb8wNW1g8Vd1u38maR3BBRGmAnaF4ZQQ29Ksbl9nNxPnA==" saltValue="F2qcLj6Weh0B6w0JZ5MeQA==" spinCount="100000" sheet="1" objects="1" scenarios="1" selectLockedCells="1"/>
  <mergeCells count="8">
    <mergeCell ref="A17:B17"/>
    <mergeCell ref="A18:B18"/>
    <mergeCell ref="A4:B4"/>
    <mergeCell ref="I4:J4"/>
    <mergeCell ref="A11:B11"/>
    <mergeCell ref="I11:J11"/>
    <mergeCell ref="A15:B15"/>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16" sqref="C16"/>
    </sheetView>
  </sheetViews>
  <sheetFormatPr defaultColWidth="9.140625" defaultRowHeight="12.75" x14ac:dyDescent="0.2"/>
  <cols>
    <col min="1" max="1" width="12.42578125" style="301" customWidth="1"/>
    <col min="2" max="2" width="49.28515625" style="301" customWidth="1"/>
    <col min="3" max="3" width="17.42578125" style="301" customWidth="1"/>
    <col min="4" max="4" width="18" style="301" customWidth="1"/>
    <col min="5" max="6" width="14.42578125" style="301" customWidth="1"/>
    <col min="7" max="7" width="15.28515625" style="301" customWidth="1"/>
    <col min="8" max="8" width="9.140625" style="301"/>
    <col min="9" max="9" width="17" style="301" customWidth="1"/>
    <col min="10" max="10" width="31.42578125" style="301" customWidth="1"/>
    <col min="11" max="11" width="17" style="301" customWidth="1"/>
    <col min="12" max="12" width="17.7109375" style="301" customWidth="1"/>
    <col min="13" max="16384" width="9.140625" style="301"/>
  </cols>
  <sheetData>
    <row r="1" spans="1:13" x14ac:dyDescent="0.2">
      <c r="A1" s="300"/>
      <c r="B1" s="300"/>
      <c r="C1" s="300"/>
      <c r="D1" s="300"/>
      <c r="E1" s="300"/>
      <c r="F1" s="300"/>
      <c r="G1" s="300"/>
      <c r="H1" s="300"/>
      <c r="I1" s="300"/>
      <c r="J1" s="300"/>
      <c r="K1" s="300"/>
      <c r="L1" s="300"/>
      <c r="M1" s="300"/>
    </row>
    <row r="2" spans="1:13" x14ac:dyDescent="0.2">
      <c r="A2" s="300"/>
      <c r="B2" s="300"/>
      <c r="C2" s="269" t="s">
        <v>121</v>
      </c>
      <c r="D2" s="300"/>
      <c r="E2" s="300"/>
      <c r="F2" s="300"/>
      <c r="G2" s="300"/>
      <c r="H2" s="300"/>
      <c r="I2" s="300"/>
      <c r="J2" s="300"/>
      <c r="K2" s="300"/>
      <c r="L2" s="300"/>
      <c r="M2" s="300"/>
    </row>
    <row r="3" spans="1:13" ht="13.5" thickBot="1" x14ac:dyDescent="0.25">
      <c r="A3" s="300"/>
      <c r="B3" s="300"/>
      <c r="C3" s="300"/>
      <c r="D3" s="300"/>
      <c r="E3" s="300"/>
      <c r="F3" s="300"/>
      <c r="G3" s="300"/>
      <c r="H3" s="300"/>
      <c r="I3" s="300"/>
      <c r="J3" s="300"/>
      <c r="K3" s="300"/>
      <c r="L3" s="300"/>
      <c r="M3" s="300"/>
    </row>
    <row r="4" spans="1:13" ht="30.75" thickBot="1" x14ac:dyDescent="0.25">
      <c r="A4" s="366" t="s">
        <v>86</v>
      </c>
      <c r="B4" s="367"/>
      <c r="C4" s="302" t="s">
        <v>110</v>
      </c>
      <c r="D4" s="302" t="s">
        <v>113</v>
      </c>
      <c r="E4" s="302" t="s">
        <v>107</v>
      </c>
      <c r="F4" s="302" t="s">
        <v>148</v>
      </c>
      <c r="G4" s="302" t="s">
        <v>108</v>
      </c>
      <c r="H4" s="300"/>
      <c r="I4" s="366" t="s">
        <v>100</v>
      </c>
      <c r="J4" s="367"/>
      <c r="K4" s="302" t="s">
        <v>110</v>
      </c>
      <c r="L4" s="302" t="s">
        <v>113</v>
      </c>
      <c r="M4" s="300"/>
    </row>
    <row r="5" spans="1:13" x14ac:dyDescent="0.2">
      <c r="A5" s="300"/>
      <c r="B5" s="300"/>
      <c r="C5" s="300"/>
      <c r="D5" s="300"/>
      <c r="E5" s="300"/>
      <c r="F5" s="300"/>
      <c r="G5" s="300"/>
      <c r="H5" s="300"/>
      <c r="I5" s="300"/>
      <c r="J5" s="300"/>
      <c r="K5" s="300"/>
      <c r="L5" s="300"/>
      <c r="M5" s="300"/>
    </row>
    <row r="6" spans="1:13" s="193" customFormat="1" ht="28.5" customHeight="1" x14ac:dyDescent="0.2">
      <c r="A6" s="270" t="s">
        <v>101</v>
      </c>
      <c r="B6" s="271" t="s">
        <v>14</v>
      </c>
      <c r="C6" s="272">
        <f>'1 Consolidated Summary  Budget'!H11</f>
        <v>0</v>
      </c>
      <c r="D6" s="273">
        <f>'1 Consolidated Summary  Budget'!I11</f>
        <v>0</v>
      </c>
      <c r="E6" s="273">
        <f>'Detailed exp project leader'!P8+'Detailed exp partner 2'!P8+'Detailed exp partner 3'!P8+'Detailed exp partner 4'!P8+'Detailed exp partner 5'!P8+'Detailed exp partner 6'!P8+'Detailed exp partner 7'!P8+'Detailed exp partner 8'!P8+'Detailed exp partner 9'!P8+'Detailed exp partner 10'!P8+'Detailed exp partner 11'!P8</f>
        <v>0</v>
      </c>
      <c r="F6" s="298"/>
      <c r="G6" s="274">
        <f>D6-E6</f>
        <v>0</v>
      </c>
      <c r="H6" s="275"/>
      <c r="I6" s="270" t="s">
        <v>101</v>
      </c>
      <c r="J6" s="271" t="s">
        <v>109</v>
      </c>
      <c r="K6" s="276">
        <f>'1 Consolidated Summary  Budget'!H47</f>
        <v>0</v>
      </c>
      <c r="L6" s="276" t="e">
        <f>'1 Consolidated Summary  Budget'!D47</f>
        <v>#DIV/0!</v>
      </c>
      <c r="M6" s="275"/>
    </row>
    <row r="7" spans="1:13" s="193" customFormat="1" ht="28.5" customHeight="1" x14ac:dyDescent="0.2">
      <c r="A7" s="277" t="s">
        <v>102</v>
      </c>
      <c r="B7" s="278" t="s">
        <v>10</v>
      </c>
      <c r="C7" s="279">
        <f>'1 Consolidated Summary  Budget'!H15</f>
        <v>0</v>
      </c>
      <c r="D7" s="280">
        <f>'1 Consolidated Summary  Budget'!I15</f>
        <v>0</v>
      </c>
      <c r="E7" s="280">
        <f>'Detailed exp project leader'!P43+'Detailed exp partner 2'!P43+'Detailed exp partner 3'!P43+'Detailed exp partner 4'!P43+'Detailed exp partner 5'!P43+'Detailed exp partner 6'!P43+'Detailed exp partner 7'!P43+'Detailed exp partner 8'!P43+'Detailed exp partner 9'!P43+'Detailed exp partner 10'!P43+'Detailed exp partner 11'!P43</f>
        <v>0</v>
      </c>
      <c r="F7" s="299"/>
      <c r="G7" s="281">
        <f>D7-E7</f>
        <v>0</v>
      </c>
      <c r="H7" s="275"/>
      <c r="I7" s="270" t="s">
        <v>102</v>
      </c>
      <c r="J7" s="271" t="s">
        <v>93</v>
      </c>
      <c r="K7" s="276">
        <f>'1 Consolidated Summary  Budget'!H51</f>
        <v>0</v>
      </c>
      <c r="L7" s="276">
        <f>'1 Consolidated Summary  Budget'!C51</f>
        <v>0</v>
      </c>
      <c r="M7" s="275"/>
    </row>
    <row r="8" spans="1:13" s="193" customFormat="1" ht="28.5" customHeight="1" x14ac:dyDescent="0.2">
      <c r="A8" s="277" t="s">
        <v>103</v>
      </c>
      <c r="B8" s="278" t="s">
        <v>9</v>
      </c>
      <c r="C8" s="279">
        <f>'1 Consolidated Summary  Budget'!H17</f>
        <v>0</v>
      </c>
      <c r="D8" s="280">
        <f>'1 Consolidated Summary  Budget'!I17</f>
        <v>0</v>
      </c>
      <c r="E8" s="280">
        <f>'Detailed exp project leader'!P64+'Detailed exp partner 2'!P64+'Detailed exp partner 3'!P64+'Detailed exp partner 4'!P64+'Detailed exp partner 5'!P64+'Detailed exp partner 6'!P64+'Detailed exp partner 7'!P64+'Detailed exp partner 8'!P64+'Detailed exp partner 9'!P64+'Detailed exp partner 10'!P64+'Detailed exp partner 11'!P64</f>
        <v>0</v>
      </c>
      <c r="F8" s="299"/>
      <c r="G8" s="281">
        <f>D8-E8</f>
        <v>0</v>
      </c>
      <c r="H8" s="275"/>
      <c r="I8" s="270" t="s">
        <v>103</v>
      </c>
      <c r="J8" s="271" t="s">
        <v>94</v>
      </c>
      <c r="K8" s="276">
        <f>'1 Consolidated Summary  Budget'!H53</f>
        <v>0</v>
      </c>
      <c r="L8" s="276">
        <f>'1 Consolidated Summary  Budget'!C53</f>
        <v>0</v>
      </c>
      <c r="M8" s="275"/>
    </row>
    <row r="9" spans="1:13" s="193" customFormat="1" ht="28.5" customHeight="1" x14ac:dyDescent="0.2">
      <c r="A9" s="277" t="s">
        <v>105</v>
      </c>
      <c r="B9" s="278" t="s">
        <v>4</v>
      </c>
      <c r="C9" s="279">
        <f>'1 Consolidated Summary  Budget'!H19</f>
        <v>0</v>
      </c>
      <c r="D9" s="280">
        <f>'1 Consolidated Summary  Budget'!I19</f>
        <v>0</v>
      </c>
      <c r="E9" s="280">
        <f>'Detailed exp project leader'!P95+'Detailed exp partner 2'!P95+'Detailed exp partner 3'!P95+'Detailed exp partner 4'!P95+'Detailed exp partner 5'!P95+'Detailed exp partner 6'!P95+'Detailed exp partner 7'!P95+'Detailed exp partner 8'!P95+'Detailed exp partner 9'!P95+'Detailed exp partner 10'!P95+'Detailed exp partner 11'!P95</f>
        <v>0</v>
      </c>
      <c r="F9" s="297"/>
      <c r="G9" s="281">
        <f>D9-E9</f>
        <v>0</v>
      </c>
      <c r="H9" s="275"/>
      <c r="I9" s="270" t="s">
        <v>105</v>
      </c>
      <c r="J9" s="271" t="s">
        <v>95</v>
      </c>
      <c r="K9" s="276">
        <f>'1 Consolidated Summary  Budget'!H55</f>
        <v>0</v>
      </c>
      <c r="L9" s="276">
        <f>'1 Consolidated Summary  Budget'!C55</f>
        <v>0</v>
      </c>
      <c r="M9" s="275"/>
    </row>
    <row r="10" spans="1:13" s="193" customFormat="1" ht="28.5" customHeight="1" x14ac:dyDescent="0.2">
      <c r="A10" s="282" t="s">
        <v>104</v>
      </c>
      <c r="B10" s="283" t="s">
        <v>106</v>
      </c>
      <c r="C10" s="284">
        <f>'1 Consolidated Summary  Budget'!H26</f>
        <v>0</v>
      </c>
      <c r="D10" s="285">
        <f>'1 Consolidated Summary  Budget'!I26</f>
        <v>0</v>
      </c>
      <c r="E10" s="280">
        <f>'Detailed exp project leader'!P161+'Detailed exp partner 2'!P161+'Detailed exp partner 3'!P161+'Detailed exp partner 4'!P161+'Detailed exp partner 5'!P161+'Detailed exp partner 6'!P161+'Detailed exp partner 7'!P161+'Detailed exp partner 8'!P161+'Detailed exp partner 9'!P161+'Detailed exp partner 10'!P161+'Detailed exp partner 11'!P161</f>
        <v>0</v>
      </c>
      <c r="F10" s="280">
        <f>IF((D10-E10)&gt;K23,((D10-E10)-K23),0)</f>
        <v>0</v>
      </c>
      <c r="G10" s="286">
        <f>D10-E10-F10</f>
        <v>0</v>
      </c>
      <c r="H10" s="275"/>
      <c r="I10" s="270" t="s">
        <v>104</v>
      </c>
      <c r="J10" s="271" t="s">
        <v>96</v>
      </c>
      <c r="K10" s="276">
        <f>'1 Consolidated Summary  Budget'!H57</f>
        <v>0</v>
      </c>
      <c r="L10" s="276">
        <f>'1 Consolidated Summary  Budget'!C57</f>
        <v>0</v>
      </c>
      <c r="M10" s="275"/>
    </row>
    <row r="11" spans="1:13" ht="15.75" customHeight="1" x14ac:dyDescent="0.2">
      <c r="A11" s="368" t="s">
        <v>24</v>
      </c>
      <c r="B11" s="369"/>
      <c r="C11" s="287">
        <f>SUM(C6:C10)</f>
        <v>0</v>
      </c>
      <c r="D11" s="287">
        <f>SUM(D6:D10)</f>
        <v>0</v>
      </c>
      <c r="E11" s="287">
        <f>SUM(E6:E10)</f>
        <v>0</v>
      </c>
      <c r="F11" s="287"/>
      <c r="G11" s="287">
        <f>SUM(G6:G10)</f>
        <v>0</v>
      </c>
      <c r="H11" s="300"/>
      <c r="I11" s="368" t="s">
        <v>24</v>
      </c>
      <c r="J11" s="369"/>
      <c r="K11" s="287">
        <f>SUM(K6:K10)</f>
        <v>0</v>
      </c>
      <c r="L11" s="287" t="e">
        <f>SUM(L6:L10)</f>
        <v>#DIV/0!</v>
      </c>
      <c r="M11" s="300"/>
    </row>
    <row r="12" spans="1:13" ht="15" x14ac:dyDescent="0.2">
      <c r="A12" s="300"/>
      <c r="B12" s="300"/>
      <c r="C12" s="300"/>
      <c r="D12" s="300"/>
      <c r="E12" s="300"/>
      <c r="F12" s="300"/>
      <c r="G12" s="300"/>
      <c r="H12" s="300"/>
      <c r="I12" s="300"/>
      <c r="J12" s="303"/>
      <c r="K12" s="300"/>
      <c r="L12" s="300"/>
      <c r="M12" s="300"/>
    </row>
    <row r="13" spans="1:13" x14ac:dyDescent="0.2">
      <c r="A13" s="300"/>
      <c r="B13" s="300"/>
      <c r="C13" s="300"/>
      <c r="D13" s="300"/>
      <c r="E13" s="300"/>
      <c r="F13" s="300"/>
      <c r="G13" s="300"/>
      <c r="H13" s="300"/>
      <c r="I13" s="288" t="s">
        <v>120</v>
      </c>
      <c r="J13" s="304" t="e">
        <f>K6/K11</f>
        <v>#DIV/0!</v>
      </c>
      <c r="K13" s="300"/>
      <c r="L13" s="300"/>
      <c r="M13" s="300"/>
    </row>
    <row r="14" spans="1:13" x14ac:dyDescent="0.2">
      <c r="A14" s="300"/>
      <c r="B14" s="300"/>
      <c r="C14" s="300"/>
      <c r="D14" s="300"/>
      <c r="E14" s="300"/>
      <c r="F14" s="300"/>
      <c r="G14" s="300"/>
      <c r="H14" s="300"/>
      <c r="I14" s="300"/>
      <c r="J14" s="300"/>
      <c r="K14" s="300"/>
      <c r="L14" s="300"/>
      <c r="M14" s="300"/>
    </row>
    <row r="15" spans="1:13" ht="15" thickBot="1" x14ac:dyDescent="0.25">
      <c r="A15" s="363" t="s">
        <v>114</v>
      </c>
      <c r="B15" s="364"/>
      <c r="C15" s="307">
        <f>G11</f>
        <v>0</v>
      </c>
      <c r="D15" s="300"/>
      <c r="E15" s="300"/>
      <c r="F15" s="300"/>
      <c r="G15" s="300"/>
      <c r="H15" s="300"/>
      <c r="I15" s="300"/>
      <c r="J15" s="300"/>
      <c r="K15" s="300"/>
      <c r="L15" s="300"/>
      <c r="M15" s="300"/>
    </row>
    <row r="16" spans="1:13" ht="14.25" x14ac:dyDescent="0.2">
      <c r="A16" s="363" t="s">
        <v>115</v>
      </c>
      <c r="B16" s="364"/>
      <c r="C16" s="309">
        <v>0</v>
      </c>
      <c r="D16" s="300"/>
      <c r="E16" s="300"/>
      <c r="F16" s="300"/>
      <c r="G16" s="300"/>
      <c r="H16" s="300"/>
      <c r="I16" s="300"/>
      <c r="J16" s="293" t="s">
        <v>122</v>
      </c>
      <c r="K16" s="310"/>
      <c r="L16" s="300"/>
      <c r="M16" s="300"/>
    </row>
    <row r="17" spans="1:13" ht="14.25" x14ac:dyDescent="0.2">
      <c r="A17" s="363" t="s">
        <v>116</v>
      </c>
      <c r="B17" s="364"/>
      <c r="C17" s="314" t="e">
        <f>K19</f>
        <v>#DIV/0!</v>
      </c>
      <c r="D17" s="300"/>
      <c r="E17" s="300"/>
      <c r="F17" s="300"/>
      <c r="G17" s="300"/>
      <c r="H17" s="300"/>
      <c r="I17" s="300"/>
      <c r="J17" s="294" t="s">
        <v>123</v>
      </c>
      <c r="K17" s="311" t="e">
        <f>L6+L10</f>
        <v>#DIV/0!</v>
      </c>
      <c r="L17" s="300"/>
      <c r="M17" s="300"/>
    </row>
    <row r="18" spans="1:13" ht="14.25" x14ac:dyDescent="0.2">
      <c r="A18" s="363" t="s">
        <v>117</v>
      </c>
      <c r="B18" s="364"/>
      <c r="C18" s="307" t="e">
        <f>MIN(K6,L6,(G11*J13))</f>
        <v>#DIV/0!</v>
      </c>
      <c r="D18" s="300"/>
      <c r="E18" s="300"/>
      <c r="F18" s="300"/>
      <c r="G18" s="300"/>
      <c r="H18" s="300"/>
      <c r="I18" s="300"/>
      <c r="J18" s="294" t="s">
        <v>124</v>
      </c>
      <c r="K18" s="311" t="e">
        <f>K17-G11</f>
        <v>#DIV/0!</v>
      </c>
      <c r="L18" s="300"/>
      <c r="M18" s="300"/>
    </row>
    <row r="19" spans="1:13" ht="15" thickBot="1" x14ac:dyDescent="0.25">
      <c r="A19" s="363" t="s">
        <v>118</v>
      </c>
      <c r="B19" s="364"/>
      <c r="C19" s="309">
        <v>0</v>
      </c>
      <c r="D19" s="300"/>
      <c r="E19" s="300"/>
      <c r="F19" s="300"/>
      <c r="G19" s="300"/>
      <c r="H19" s="300"/>
      <c r="I19" s="300"/>
      <c r="J19" s="295" t="s">
        <v>125</v>
      </c>
      <c r="K19" s="296" t="e">
        <f>IF(K18&lt;0,0,K18*J13)</f>
        <v>#DIV/0!</v>
      </c>
      <c r="L19" s="300"/>
      <c r="M19" s="300"/>
    </row>
    <row r="20" spans="1:13" ht="15.75" thickBot="1" x14ac:dyDescent="0.3">
      <c r="A20" s="365" t="s">
        <v>119</v>
      </c>
      <c r="B20" s="364"/>
      <c r="C20" s="289" t="e">
        <f>C18-C19</f>
        <v>#DIV/0!</v>
      </c>
      <c r="D20" s="300"/>
      <c r="E20" s="300"/>
      <c r="F20" s="300"/>
      <c r="G20" s="300"/>
      <c r="H20" s="300"/>
      <c r="I20" s="300"/>
      <c r="J20" s="300"/>
      <c r="K20" s="300"/>
      <c r="L20" s="300"/>
      <c r="M20" s="300"/>
    </row>
    <row r="21" spans="1:13" x14ac:dyDescent="0.2">
      <c r="A21" s="300"/>
      <c r="B21" s="300"/>
      <c r="C21" s="300"/>
      <c r="D21" s="300"/>
      <c r="E21" s="300"/>
      <c r="F21" s="300"/>
      <c r="G21" s="300"/>
      <c r="H21" s="300"/>
      <c r="I21" s="300"/>
      <c r="J21" s="290" t="s">
        <v>131</v>
      </c>
      <c r="K21" s="310"/>
      <c r="L21" s="300"/>
      <c r="M21" s="300"/>
    </row>
    <row r="22" spans="1:13" x14ac:dyDescent="0.2">
      <c r="A22" s="300"/>
      <c r="B22" s="300"/>
      <c r="C22" s="300"/>
      <c r="D22" s="300"/>
      <c r="E22" s="300"/>
      <c r="F22" s="300"/>
      <c r="G22" s="300"/>
      <c r="H22" s="300"/>
      <c r="I22" s="300"/>
      <c r="J22" s="291" t="s">
        <v>132</v>
      </c>
      <c r="K22" s="311">
        <f>(G6+G7+G8+G9)</f>
        <v>0</v>
      </c>
      <c r="L22" s="300"/>
      <c r="M22" s="300"/>
    </row>
    <row r="23" spans="1:13" ht="13.5" thickBot="1" x14ac:dyDescent="0.25">
      <c r="A23" s="300"/>
      <c r="B23" s="300"/>
      <c r="C23" s="300"/>
      <c r="D23" s="300"/>
      <c r="E23" s="300"/>
      <c r="F23" s="300"/>
      <c r="G23" s="300"/>
      <c r="H23" s="300"/>
      <c r="I23" s="300"/>
      <c r="J23" s="292" t="s">
        <v>131</v>
      </c>
      <c r="K23" s="312">
        <f>K22*0.07</f>
        <v>0</v>
      </c>
      <c r="L23" s="300"/>
      <c r="M23" s="300"/>
    </row>
    <row r="24" spans="1:13" x14ac:dyDescent="0.2">
      <c r="A24" s="300"/>
      <c r="B24" s="300"/>
      <c r="C24" s="300"/>
      <c r="D24" s="300"/>
      <c r="E24" s="300"/>
      <c r="F24" s="300"/>
      <c r="G24" s="300"/>
      <c r="H24" s="300"/>
      <c r="I24" s="300"/>
      <c r="J24" s="300"/>
      <c r="K24" s="300"/>
      <c r="L24" s="300"/>
      <c r="M24" s="300"/>
    </row>
  </sheetData>
  <sheetProtection algorithmName="SHA-512" hashValue="g9gTMEefncm8LuCK9xIftqRaha58QvKedm5WPkOptzJSY8O6ataSMpUY9/rjpSZkCnDI2h3kRv9S6IQKDP8ZFw==" saltValue="eLaFXgUO04jO6wvTLOmSLQ==" spinCount="100000" sheet="1" objects="1" scenarios="1" selectLockedCells="1"/>
  <mergeCells count="10">
    <mergeCell ref="A19:B19"/>
    <mergeCell ref="A20:B20"/>
    <mergeCell ref="A4:B4"/>
    <mergeCell ref="I4:J4"/>
    <mergeCell ref="A11:B11"/>
    <mergeCell ref="I11:J11"/>
    <mergeCell ref="A15:B15"/>
    <mergeCell ref="A16:B16"/>
    <mergeCell ref="A17:B17"/>
    <mergeCell ref="A18:B1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69"/>
  <sheetViews>
    <sheetView view="pageBreakPreview" topLeftCell="A16" zoomScale="60" zoomScaleNormal="100" workbookViewId="0">
      <selection activeCell="J35" sqref="J35"/>
    </sheetView>
  </sheetViews>
  <sheetFormatPr defaultColWidth="9.140625" defaultRowHeight="15" x14ac:dyDescent="0.2"/>
  <cols>
    <col min="1" max="1" width="10.42578125" style="1" customWidth="1"/>
    <col min="2" max="2" width="24.85546875" style="122" customWidth="1"/>
    <col min="3" max="3" width="18.5703125" style="122" customWidth="1"/>
    <col min="4" max="7" width="18" style="122" customWidth="1"/>
    <col min="8" max="8" width="20.7109375" style="122" customWidth="1"/>
    <col min="9" max="9" width="31.140625" style="124" customWidth="1"/>
    <col min="10" max="10" width="13" style="122" customWidth="1"/>
    <col min="11" max="16384" width="9.140625" style="122"/>
  </cols>
  <sheetData>
    <row r="1" spans="1:10" ht="22.5" customHeight="1" x14ac:dyDescent="0.2">
      <c r="A1" s="376" t="s">
        <v>142</v>
      </c>
      <c r="B1" s="376"/>
      <c r="C1" s="376"/>
      <c r="D1" s="376"/>
      <c r="E1" s="376"/>
      <c r="F1" s="376"/>
      <c r="G1" s="376"/>
      <c r="H1" s="376"/>
      <c r="I1" s="376"/>
      <c r="J1" s="15"/>
    </row>
    <row r="2" spans="1:10" s="123" customFormat="1" ht="20.25" customHeight="1" x14ac:dyDescent="0.2">
      <c r="A2" s="370" t="s">
        <v>143</v>
      </c>
      <c r="B2" s="371"/>
      <c r="C2" s="371"/>
      <c r="D2" s="377"/>
      <c r="E2" s="378"/>
      <c r="F2" s="378"/>
      <c r="G2" s="378"/>
      <c r="H2" s="378"/>
      <c r="I2" s="379"/>
    </row>
    <row r="3" spans="1:10" s="123" customFormat="1" ht="20.25" customHeight="1" x14ac:dyDescent="0.2">
      <c r="A3" s="370" t="s">
        <v>3</v>
      </c>
      <c r="B3" s="371"/>
      <c r="C3" s="371"/>
      <c r="D3" s="380"/>
      <c r="E3" s="381"/>
      <c r="F3" s="381"/>
      <c r="G3" s="381"/>
      <c r="H3" s="381"/>
      <c r="I3" s="382"/>
    </row>
    <row r="4" spans="1:10" s="123" customFormat="1" ht="20.25" customHeight="1" x14ac:dyDescent="0.2">
      <c r="A4" s="370" t="s">
        <v>17</v>
      </c>
      <c r="B4" s="371"/>
      <c r="C4" s="371"/>
      <c r="D4" s="372"/>
      <c r="E4" s="373"/>
      <c r="F4" s="374"/>
      <c r="G4" s="374"/>
      <c r="H4" s="374"/>
      <c r="I4" s="375"/>
    </row>
    <row r="5" spans="1:10" s="123" customFormat="1" ht="20.25" customHeight="1" x14ac:dyDescent="0.2">
      <c r="A5" s="370" t="s">
        <v>98</v>
      </c>
      <c r="B5" s="371"/>
      <c r="C5" s="371"/>
      <c r="D5" s="165" t="s">
        <v>20</v>
      </c>
      <c r="E5" s="319"/>
      <c r="F5" s="399" t="s">
        <v>21</v>
      </c>
      <c r="G5" s="400"/>
      <c r="H5" s="401"/>
      <c r="I5" s="320"/>
    </row>
    <row r="6" spans="1:10" s="123" customFormat="1" ht="20.25" hidden="1" customHeight="1" x14ac:dyDescent="0.2">
      <c r="A6" s="386" t="s">
        <v>16</v>
      </c>
      <c r="B6" s="387"/>
      <c r="C6" s="387"/>
      <c r="D6" s="388"/>
      <c r="E6" s="388"/>
      <c r="F6" s="389"/>
      <c r="G6" s="389"/>
      <c r="H6" s="389"/>
      <c r="I6" s="389"/>
    </row>
    <row r="8" spans="1:10" ht="15.75" thickBot="1" x14ac:dyDescent="0.25">
      <c r="B8" s="122" t="s">
        <v>88</v>
      </c>
      <c r="E8" s="224"/>
      <c r="H8" s="194"/>
    </row>
    <row r="9" spans="1:10" ht="35.25" customHeight="1" thickBot="1" x14ac:dyDescent="0.25">
      <c r="A9" s="396" t="s">
        <v>149</v>
      </c>
      <c r="B9" s="397"/>
      <c r="C9" s="397"/>
      <c r="D9" s="397"/>
      <c r="E9" s="397"/>
      <c r="F9" s="397"/>
      <c r="G9" s="397"/>
      <c r="H9" s="397"/>
      <c r="I9" s="398"/>
    </row>
    <row r="10" spans="1:10" s="29" customFormat="1" ht="28.5" customHeight="1" thickBot="1" x14ac:dyDescent="0.25">
      <c r="A10" s="9"/>
      <c r="B10" s="8"/>
      <c r="C10" s="8"/>
      <c r="D10" s="8"/>
      <c r="E10" s="8"/>
      <c r="F10" s="8"/>
      <c r="G10" s="8"/>
      <c r="H10" s="327" t="s">
        <v>110</v>
      </c>
      <c r="I10" s="327" t="s">
        <v>111</v>
      </c>
      <c r="J10" s="122"/>
    </row>
    <row r="11" spans="1:10" s="126" customFormat="1" ht="39" customHeight="1" x14ac:dyDescent="0.2">
      <c r="A11" s="225">
        <v>1</v>
      </c>
      <c r="B11" s="383" t="s">
        <v>14</v>
      </c>
      <c r="C11" s="384"/>
      <c r="D11" s="384"/>
      <c r="E11" s="384"/>
      <c r="F11" s="384"/>
      <c r="G11" s="385"/>
      <c r="H11" s="196">
        <v>0</v>
      </c>
      <c r="I11" s="232">
        <f>SUM(I12:I13)</f>
        <v>0</v>
      </c>
      <c r="J11" s="122"/>
    </row>
    <row r="12" spans="1:10" s="127" customFormat="1" ht="24.6" customHeight="1" x14ac:dyDescent="0.2">
      <c r="A12" s="226" t="s">
        <v>5</v>
      </c>
      <c r="B12" s="390" t="s">
        <v>25</v>
      </c>
      <c r="C12" s="391"/>
      <c r="D12" s="391"/>
      <c r="E12" s="391"/>
      <c r="F12" s="391"/>
      <c r="G12" s="392"/>
      <c r="H12" s="188"/>
      <c r="I12" s="233">
        <f>'Detailed exp project leader'!J9+'Detailed exp partner 2'!J9+'Detailed exp partner 3'!J9+'Detailed exp partner 4'!J9+'Detailed exp partner 5'!J9+'Detailed exp partner 6'!J9+'Detailed exp partner 7'!J9+'Detailed exp partner 8'!J9+'Detailed exp partner 9'!J9+'Detailed exp partner 10'!J9+'Detailed exp partner 11'!J9</f>
        <v>0</v>
      </c>
      <c r="J12" s="122"/>
    </row>
    <row r="13" spans="1:10" s="127" customFormat="1" ht="24.6" customHeight="1" x14ac:dyDescent="0.2">
      <c r="A13" s="226" t="s">
        <v>6</v>
      </c>
      <c r="B13" s="390" t="s">
        <v>27</v>
      </c>
      <c r="C13" s="391"/>
      <c r="D13" s="391"/>
      <c r="E13" s="391"/>
      <c r="F13" s="391"/>
      <c r="G13" s="392"/>
      <c r="H13" s="188"/>
      <c r="I13" s="233">
        <f>'Detailed exp project leader'!J17+'Detailed exp partner 2'!J17+'Detailed exp partner 3'!J17+'Detailed exp partner 4'!J17+'Detailed exp partner 5'!J17+'Detailed exp partner 6'!J17+'Detailed exp partner 7'!J17+'Detailed exp partner 8'!J17+'Detailed exp partner 9'!J17+'Detailed exp partner 10'!J17+'Detailed exp partner 11'!J17</f>
        <v>0</v>
      </c>
      <c r="J13" s="122"/>
    </row>
    <row r="14" spans="1:10" s="125" customFormat="1" ht="24.6" customHeight="1" x14ac:dyDescent="0.2">
      <c r="A14" s="227"/>
      <c r="B14" s="393"/>
      <c r="C14" s="394"/>
      <c r="D14" s="394"/>
      <c r="E14" s="394"/>
      <c r="F14" s="394"/>
      <c r="G14" s="395"/>
      <c r="H14" s="189"/>
      <c r="I14" s="128"/>
      <c r="J14" s="122"/>
    </row>
    <row r="15" spans="1:10" s="126" customFormat="1" ht="39" customHeight="1" x14ac:dyDescent="0.2">
      <c r="A15" s="225">
        <v>2</v>
      </c>
      <c r="B15" s="383" t="s">
        <v>154</v>
      </c>
      <c r="C15" s="384"/>
      <c r="D15" s="384"/>
      <c r="E15" s="384"/>
      <c r="F15" s="384"/>
      <c r="G15" s="385"/>
      <c r="H15" s="196">
        <v>0</v>
      </c>
      <c r="I15" s="233">
        <f>'Detailed exp project leader'!J43+'Detailed exp partner 2'!J43+'Detailed exp partner 3'!J43+'Detailed exp partner 4'!J43+'Detailed exp partner 5'!J43+'Detailed exp partner 6'!J43+'Detailed exp partner 7'!J43+'Detailed exp partner 8'!J43+'Detailed exp partner 9'!J43+'Detailed exp partner 10'!J43+'Detailed exp partner 11'!J43</f>
        <v>0</v>
      </c>
      <c r="J15" s="122"/>
    </row>
    <row r="16" spans="1:10" s="125" customFormat="1" ht="24.6" customHeight="1" x14ac:dyDescent="0.2">
      <c r="A16" s="227"/>
      <c r="B16" s="403"/>
      <c r="C16" s="403"/>
      <c r="D16" s="403"/>
      <c r="E16" s="403"/>
      <c r="F16" s="403"/>
      <c r="G16" s="403"/>
      <c r="H16" s="186"/>
      <c r="I16" s="128"/>
      <c r="J16" s="122"/>
    </row>
    <row r="17" spans="1:12" s="126" customFormat="1" ht="39" customHeight="1" x14ac:dyDescent="0.2">
      <c r="A17" s="225">
        <v>3</v>
      </c>
      <c r="B17" s="383" t="s">
        <v>9</v>
      </c>
      <c r="C17" s="384"/>
      <c r="D17" s="384"/>
      <c r="E17" s="384"/>
      <c r="F17" s="384"/>
      <c r="G17" s="385"/>
      <c r="H17" s="196">
        <v>0</v>
      </c>
      <c r="I17" s="233">
        <f>'Detailed exp project leader'!J64+'Detailed exp partner 2'!J64+'Detailed exp partner 3'!J64+'Detailed exp partner 4'!J64+'Detailed exp partner 5'!J64+'Detailed exp partner 6'!J64+'Detailed exp partner 7'!J64+'Detailed exp partner 8'!J64+'Detailed exp partner 9'!J64+'Detailed exp partner 10'!J64+'Detailed exp partner 11'!J64</f>
        <v>0</v>
      </c>
      <c r="J17" s="122"/>
    </row>
    <row r="18" spans="1:12" s="125" customFormat="1" ht="24.6" customHeight="1" x14ac:dyDescent="0.2">
      <c r="A18" s="227"/>
      <c r="B18" s="403"/>
      <c r="C18" s="403"/>
      <c r="D18" s="403"/>
      <c r="E18" s="403"/>
      <c r="F18" s="403"/>
      <c r="G18" s="403"/>
      <c r="H18" s="186"/>
      <c r="I18" s="128"/>
      <c r="J18" s="122"/>
    </row>
    <row r="19" spans="1:12" s="129" customFormat="1" ht="39" customHeight="1" x14ac:dyDescent="0.2">
      <c r="A19" s="225">
        <v>4</v>
      </c>
      <c r="B19" s="383" t="s">
        <v>4</v>
      </c>
      <c r="C19" s="384"/>
      <c r="D19" s="384"/>
      <c r="E19" s="384"/>
      <c r="F19" s="384"/>
      <c r="G19" s="385"/>
      <c r="H19" s="196">
        <v>0</v>
      </c>
      <c r="I19" s="232">
        <f>SUM(I20:I22)</f>
        <v>0</v>
      </c>
      <c r="J19" s="122"/>
    </row>
    <row r="20" spans="1:12" s="127" customFormat="1" ht="24.6" customHeight="1" x14ac:dyDescent="0.2">
      <c r="A20" s="228" t="s">
        <v>7</v>
      </c>
      <c r="B20" s="404" t="s">
        <v>18</v>
      </c>
      <c r="C20" s="405"/>
      <c r="D20" s="405"/>
      <c r="E20" s="405"/>
      <c r="F20" s="405"/>
      <c r="G20" s="406"/>
      <c r="H20" s="187"/>
      <c r="I20" s="233">
        <f>'Detailed exp project leader'!J96+'Detailed exp partner 2'!J96+'Detailed exp partner 3'!J96+'Detailed exp partner 4'!J96+'Detailed exp partner 5'!J96+'Detailed exp partner 6'!J96+'Detailed exp partner 7'!J96+'Detailed exp partner 8'!J96+'Detailed exp partner 9'!J96+'Detailed exp partner 10'!J96+'Detailed exp partner 11'!J96</f>
        <v>0</v>
      </c>
      <c r="J20" s="122"/>
    </row>
    <row r="21" spans="1:12" s="127" customFormat="1" ht="24.6" customHeight="1" x14ac:dyDescent="0.2">
      <c r="A21" s="228" t="s">
        <v>8</v>
      </c>
      <c r="B21" s="390" t="s">
        <v>19</v>
      </c>
      <c r="C21" s="391"/>
      <c r="D21" s="391"/>
      <c r="E21" s="391"/>
      <c r="F21" s="391"/>
      <c r="G21" s="392"/>
      <c r="H21" s="188"/>
      <c r="I21" s="233">
        <f>'Detailed exp project leader'!J117+'Detailed exp partner 2'!J117+'Detailed exp partner 3'!J117+'Detailed exp partner 4'!J117+'Detailed exp partner 5'!J117+'Detailed exp partner 6'!J117+'Detailed exp partner 7'!J117+'Detailed exp partner 8'!J117+'Detailed exp partner 9'!J117+'Detailed exp partner 10'!J117+'Detailed exp partner 11'!J117</f>
        <v>0</v>
      </c>
      <c r="J21" s="122"/>
    </row>
    <row r="22" spans="1:12" s="127" customFormat="1" ht="24.6" customHeight="1" x14ac:dyDescent="0.2">
      <c r="A22" s="228" t="s">
        <v>11</v>
      </c>
      <c r="B22" s="404" t="s">
        <v>12</v>
      </c>
      <c r="C22" s="405"/>
      <c r="D22" s="405"/>
      <c r="E22" s="405"/>
      <c r="F22" s="405"/>
      <c r="G22" s="406"/>
      <c r="H22" s="187"/>
      <c r="I22" s="233">
        <f>'Detailed exp project leader'!J138+'Detailed exp partner 2'!J138+'Detailed exp partner 3'!J138+'Detailed exp partner 4'!J138+'Detailed exp partner 5'!J138+'Detailed exp partner 6'!J138+'Detailed exp partner 7'!J138+'Detailed exp partner 8'!J138+'Detailed exp partner 9'!J138+'Detailed exp partner 10'!J138+'Detailed exp partner 11'!J138</f>
        <v>0</v>
      </c>
      <c r="J22" s="122"/>
    </row>
    <row r="23" spans="1:12" s="125" customFormat="1" ht="24.6" customHeight="1" x14ac:dyDescent="0.2">
      <c r="A23" s="227"/>
      <c r="B23" s="403"/>
      <c r="C23" s="403"/>
      <c r="D23" s="403"/>
      <c r="E23" s="403"/>
      <c r="F23" s="403"/>
      <c r="G23" s="403"/>
      <c r="H23" s="186"/>
      <c r="I23" s="128"/>
      <c r="J23" s="122"/>
    </row>
    <row r="24" spans="1:12" s="130" customFormat="1" ht="39" customHeight="1" x14ac:dyDescent="0.2">
      <c r="A24" s="229"/>
      <c r="B24" s="407" t="s">
        <v>1</v>
      </c>
      <c r="C24" s="408"/>
      <c r="D24" s="408"/>
      <c r="E24" s="408"/>
      <c r="F24" s="408"/>
      <c r="G24" s="408"/>
      <c r="H24" s="321">
        <f>H11+H15+H17+H19</f>
        <v>0</v>
      </c>
      <c r="I24" s="232">
        <f>I11+I15+I17+I19</f>
        <v>0</v>
      </c>
      <c r="J24" s="122"/>
      <c r="L24" s="131"/>
    </row>
    <row r="25" spans="1:12" s="125" customFormat="1" ht="24.6" customHeight="1" x14ac:dyDescent="0.2">
      <c r="A25" s="227"/>
      <c r="B25" s="403"/>
      <c r="C25" s="403"/>
      <c r="D25" s="403"/>
      <c r="E25" s="403"/>
      <c r="F25" s="403"/>
      <c r="G25" s="403"/>
      <c r="H25" s="186"/>
      <c r="I25" s="128"/>
      <c r="J25" s="122"/>
    </row>
    <row r="26" spans="1:12" s="126" customFormat="1" ht="17.25" x14ac:dyDescent="0.2">
      <c r="A26" s="225">
        <v>5</v>
      </c>
      <c r="B26" s="383" t="s">
        <v>150</v>
      </c>
      <c r="C26" s="384"/>
      <c r="D26" s="384"/>
      <c r="E26" s="384"/>
      <c r="F26" s="384"/>
      <c r="G26" s="385"/>
      <c r="H26" s="196">
        <v>0</v>
      </c>
      <c r="I26" s="232">
        <f>'Detailed exp project leader'!J161+'Detailed exp partner 2'!J161+'Detailed exp partner 3'!J161+'Detailed exp partner 4'!J161+'Detailed exp partner 5'!J161+'Detailed exp partner 6'!J161+'Detailed exp partner 7'!J161+'Detailed exp partner 8'!J161+'Detailed exp partner 9'!J161+'Detailed exp partner 10'!J161+'Detailed exp partner 11'!J161</f>
        <v>0</v>
      </c>
      <c r="J26" s="122"/>
    </row>
    <row r="27" spans="1:12" s="132" customFormat="1" ht="24.75" customHeight="1" x14ac:dyDescent="0.2">
      <c r="A27" s="230"/>
      <c r="B27" s="402"/>
      <c r="C27" s="402"/>
      <c r="D27" s="402"/>
      <c r="E27" s="402"/>
      <c r="F27" s="402"/>
      <c r="G27" s="402"/>
      <c r="H27" s="185"/>
      <c r="I27" s="164" t="e">
        <f>I26/I24</f>
        <v>#DIV/0!</v>
      </c>
      <c r="J27" s="122"/>
    </row>
    <row r="28" spans="1:12" s="4" customFormat="1" ht="24.6" customHeight="1" x14ac:dyDescent="0.2">
      <c r="A28" s="227"/>
      <c r="B28" s="409"/>
      <c r="C28" s="410"/>
      <c r="D28" s="410"/>
      <c r="E28" s="410"/>
      <c r="F28" s="410"/>
      <c r="G28" s="411"/>
      <c r="H28" s="184"/>
      <c r="I28" s="128"/>
      <c r="J28" s="122"/>
    </row>
    <row r="29" spans="1:12" s="130" customFormat="1" ht="39" customHeight="1" x14ac:dyDescent="0.2">
      <c r="A29" s="229"/>
      <c r="B29" s="407" t="s">
        <v>0</v>
      </c>
      <c r="C29" s="408"/>
      <c r="D29" s="408"/>
      <c r="E29" s="408"/>
      <c r="F29" s="408"/>
      <c r="G29" s="408"/>
      <c r="H29" s="321">
        <f>H24+H26</f>
        <v>0</v>
      </c>
      <c r="I29" s="232">
        <f>I24+I26</f>
        <v>0</v>
      </c>
      <c r="J29" s="122"/>
      <c r="L29" s="131"/>
    </row>
    <row r="30" spans="1:12" s="125" customFormat="1" ht="24.6" customHeight="1" x14ac:dyDescent="0.2">
      <c r="A30" s="227"/>
      <c r="B30" s="409"/>
      <c r="C30" s="410"/>
      <c r="D30" s="410"/>
      <c r="E30" s="410"/>
      <c r="F30" s="410"/>
      <c r="G30" s="411"/>
      <c r="H30" s="184"/>
      <c r="I30" s="128"/>
      <c r="J30" s="122"/>
    </row>
    <row r="31" spans="1:12" s="4" customFormat="1" ht="24.6" customHeight="1" thickBot="1" x14ac:dyDescent="0.25">
      <c r="A31" s="231"/>
      <c r="B31" s="231"/>
      <c r="C31" s="231"/>
      <c r="D31" s="231"/>
      <c r="E31" s="231"/>
      <c r="F31" s="231"/>
      <c r="G31" s="231"/>
      <c r="H31" s="133"/>
      <c r="I31" s="134"/>
      <c r="J31" s="122"/>
    </row>
    <row r="32" spans="1:12" s="58" customFormat="1" ht="39" customHeight="1" thickBot="1" x14ac:dyDescent="0.25">
      <c r="A32" s="412" t="s">
        <v>151</v>
      </c>
      <c r="B32" s="413"/>
      <c r="C32" s="413"/>
      <c r="D32" s="413"/>
      <c r="E32" s="413"/>
      <c r="F32" s="413"/>
      <c r="G32" s="414"/>
      <c r="H32" s="195" t="s">
        <v>112</v>
      </c>
      <c r="I32" s="135"/>
      <c r="J32" s="122"/>
    </row>
    <row r="33" spans="1:12" s="58" customFormat="1" ht="18" customHeight="1" thickBot="1" x14ac:dyDescent="0.25">
      <c r="A33" s="338"/>
      <c r="B33" s="339"/>
      <c r="C33" s="339"/>
      <c r="D33" s="339"/>
      <c r="E33" s="339"/>
      <c r="F33" s="339"/>
      <c r="G33" s="339"/>
      <c r="H33" s="340"/>
      <c r="I33" s="340"/>
      <c r="J33" s="122"/>
    </row>
    <row r="34" spans="1:12" s="138" customFormat="1" ht="18.75" thickBot="1" x14ac:dyDescent="0.25">
      <c r="A34" s="1"/>
      <c r="B34" s="136"/>
      <c r="C34" s="136"/>
      <c r="D34" s="437" t="s">
        <v>155</v>
      </c>
      <c r="E34" s="438"/>
      <c r="F34" s="438"/>
      <c r="G34" s="439"/>
      <c r="H34" s="136"/>
      <c r="I34" s="137"/>
      <c r="J34" s="122"/>
      <c r="L34" s="139"/>
    </row>
    <row r="35" spans="1:12" ht="24.6" customHeight="1" x14ac:dyDescent="0.2">
      <c r="A35" s="415" t="s">
        <v>100</v>
      </c>
      <c r="B35" s="418" t="s">
        <v>152</v>
      </c>
      <c r="C35" s="333" t="s">
        <v>30</v>
      </c>
      <c r="D35" s="421"/>
      <c r="E35" s="421"/>
      <c r="F35" s="421"/>
      <c r="G35" s="421"/>
      <c r="H35" s="197">
        <v>0</v>
      </c>
      <c r="I35" s="553">
        <f>'Detailed exp project leader'!C169</f>
        <v>0</v>
      </c>
    </row>
    <row r="36" spans="1:12" ht="24.6" customHeight="1" x14ac:dyDescent="0.2">
      <c r="A36" s="416"/>
      <c r="B36" s="419"/>
      <c r="C36" s="333" t="s">
        <v>31</v>
      </c>
      <c r="D36" s="421"/>
      <c r="E36" s="421"/>
      <c r="F36" s="421"/>
      <c r="G36" s="421"/>
      <c r="H36" s="197">
        <v>0</v>
      </c>
      <c r="I36" s="553">
        <f>'Detailed exp partner 2'!C169</f>
        <v>0</v>
      </c>
    </row>
    <row r="37" spans="1:12" ht="24.6" customHeight="1" x14ac:dyDescent="0.2">
      <c r="A37" s="416"/>
      <c r="B37" s="419"/>
      <c r="C37" s="333" t="s">
        <v>32</v>
      </c>
      <c r="D37" s="421"/>
      <c r="E37" s="421"/>
      <c r="F37" s="421"/>
      <c r="G37" s="421"/>
      <c r="H37" s="197">
        <v>0</v>
      </c>
      <c r="I37" s="553">
        <f>'Detailed exp partner 3'!C169</f>
        <v>0</v>
      </c>
    </row>
    <row r="38" spans="1:12" ht="24.6" customHeight="1" x14ac:dyDescent="0.2">
      <c r="A38" s="416"/>
      <c r="B38" s="419"/>
      <c r="C38" s="333" t="s">
        <v>33</v>
      </c>
      <c r="D38" s="421"/>
      <c r="E38" s="421"/>
      <c r="F38" s="421"/>
      <c r="G38" s="421"/>
      <c r="H38" s="197">
        <v>0</v>
      </c>
      <c r="I38" s="553">
        <f>'Detailed exp partner 4'!C169</f>
        <v>0</v>
      </c>
    </row>
    <row r="39" spans="1:12" ht="24.6" customHeight="1" x14ac:dyDescent="0.2">
      <c r="A39" s="416"/>
      <c r="B39" s="419"/>
      <c r="C39" s="333" t="s">
        <v>34</v>
      </c>
      <c r="D39" s="421"/>
      <c r="E39" s="421"/>
      <c r="F39" s="421"/>
      <c r="G39" s="421"/>
      <c r="H39" s="197">
        <v>0</v>
      </c>
      <c r="I39" s="553">
        <f>'Detailed exp partner 5'!C169</f>
        <v>0</v>
      </c>
    </row>
    <row r="40" spans="1:12" ht="24.6" customHeight="1" x14ac:dyDescent="0.2">
      <c r="A40" s="416"/>
      <c r="B40" s="419"/>
      <c r="C40" s="333" t="s">
        <v>35</v>
      </c>
      <c r="D40" s="421"/>
      <c r="E40" s="421"/>
      <c r="F40" s="421"/>
      <c r="G40" s="421"/>
      <c r="H40" s="197">
        <v>0</v>
      </c>
      <c r="I40" s="553">
        <f>'Detailed exp partner 6'!C169</f>
        <v>0</v>
      </c>
    </row>
    <row r="41" spans="1:12" ht="24.6" customHeight="1" x14ac:dyDescent="0.2">
      <c r="A41" s="416"/>
      <c r="B41" s="419"/>
      <c r="C41" s="333" t="s">
        <v>36</v>
      </c>
      <c r="D41" s="421"/>
      <c r="E41" s="421"/>
      <c r="F41" s="421"/>
      <c r="G41" s="421"/>
      <c r="H41" s="197">
        <v>0</v>
      </c>
      <c r="I41" s="553">
        <f>'Detailed exp partner 7'!C169</f>
        <v>0</v>
      </c>
    </row>
    <row r="42" spans="1:12" ht="24.6" customHeight="1" x14ac:dyDescent="0.2">
      <c r="A42" s="416"/>
      <c r="B42" s="419"/>
      <c r="C42" s="333" t="s">
        <v>37</v>
      </c>
      <c r="D42" s="421"/>
      <c r="E42" s="421"/>
      <c r="F42" s="421"/>
      <c r="G42" s="421"/>
      <c r="H42" s="197">
        <v>0</v>
      </c>
      <c r="I42" s="553">
        <f>'Detailed exp partner 8'!C169</f>
        <v>0</v>
      </c>
    </row>
    <row r="43" spans="1:12" ht="24.6" customHeight="1" x14ac:dyDescent="0.2">
      <c r="A43" s="416"/>
      <c r="B43" s="419"/>
      <c r="C43" s="333" t="s">
        <v>38</v>
      </c>
      <c r="D43" s="421"/>
      <c r="E43" s="421"/>
      <c r="F43" s="421"/>
      <c r="G43" s="421"/>
      <c r="H43" s="197">
        <v>0</v>
      </c>
      <c r="I43" s="553">
        <f>'Detailed exp partner 9'!C169</f>
        <v>0</v>
      </c>
    </row>
    <row r="44" spans="1:12" ht="24.6" customHeight="1" x14ac:dyDescent="0.2">
      <c r="A44" s="416"/>
      <c r="B44" s="419"/>
      <c r="C44" s="333" t="s">
        <v>39</v>
      </c>
      <c r="D44" s="421"/>
      <c r="E44" s="421"/>
      <c r="F44" s="421"/>
      <c r="G44" s="421"/>
      <c r="H44" s="197">
        <v>0</v>
      </c>
      <c r="I44" s="553">
        <f>'Detailed exp partner 10'!C169</f>
        <v>0</v>
      </c>
    </row>
    <row r="45" spans="1:12" ht="24.6" customHeight="1" x14ac:dyDescent="0.2">
      <c r="A45" s="416"/>
      <c r="B45" s="419"/>
      <c r="C45" s="333" t="s">
        <v>40</v>
      </c>
      <c r="D45" s="421"/>
      <c r="E45" s="421"/>
      <c r="F45" s="421"/>
      <c r="G45" s="421"/>
      <c r="H45" s="197">
        <v>0</v>
      </c>
      <c r="I45" s="553">
        <f>'Detailed exp partner 11'!C169</f>
        <v>0</v>
      </c>
    </row>
    <row r="46" spans="1:12" ht="24.6" customHeight="1" thickBot="1" x14ac:dyDescent="0.25">
      <c r="A46" s="416"/>
      <c r="B46" s="419"/>
      <c r="C46" s="334"/>
      <c r="D46" s="427"/>
      <c r="E46" s="428"/>
      <c r="F46" s="428"/>
      <c r="G46" s="429"/>
      <c r="H46" s="197">
        <v>0</v>
      </c>
      <c r="I46" s="195"/>
    </row>
    <row r="47" spans="1:12" ht="24.6" customHeight="1" thickBot="1" x14ac:dyDescent="0.25">
      <c r="A47" s="416"/>
      <c r="B47" s="419"/>
      <c r="C47" s="335" t="s">
        <v>24</v>
      </c>
      <c r="D47" s="422" t="e">
        <f>I47/I29</f>
        <v>#DIV/0!</v>
      </c>
      <c r="E47" s="423"/>
      <c r="F47" s="423"/>
      <c r="G47" s="424"/>
      <c r="H47" s="198">
        <f>SUM(H35:H46)</f>
        <v>0</v>
      </c>
      <c r="I47" s="336">
        <f>SUM(I35:I46)</f>
        <v>0</v>
      </c>
    </row>
    <row r="48" spans="1:12" ht="24.6" customHeight="1" thickBot="1" x14ac:dyDescent="0.25">
      <c r="A48" s="416"/>
      <c r="B48" s="419"/>
      <c r="C48" s="425" t="s">
        <v>41</v>
      </c>
      <c r="D48" s="425"/>
      <c r="E48" s="425"/>
      <c r="F48" s="425"/>
      <c r="G48" s="426"/>
      <c r="H48" s="183"/>
      <c r="I48" s="140">
        <f>I29*50%</f>
        <v>0</v>
      </c>
    </row>
    <row r="49" spans="1:14" ht="24.6" customHeight="1" thickBot="1" x14ac:dyDescent="0.25">
      <c r="A49" s="416"/>
      <c r="B49" s="420"/>
      <c r="C49" s="425" t="s">
        <v>42</v>
      </c>
      <c r="D49" s="425"/>
      <c r="E49" s="425"/>
      <c r="F49" s="425"/>
      <c r="G49" s="426"/>
      <c r="H49" s="183"/>
      <c r="I49" s="140">
        <f>I29*60%</f>
        <v>0</v>
      </c>
    </row>
    <row r="50" spans="1:14" ht="24.6" customHeight="1" thickBot="1" x14ac:dyDescent="0.25">
      <c r="A50" s="416"/>
      <c r="B50" s="49"/>
      <c r="C50" s="50"/>
      <c r="D50" s="51"/>
      <c r="E50" s="47"/>
      <c r="F50" s="47"/>
      <c r="G50" s="47"/>
      <c r="H50" s="141"/>
      <c r="I50" s="141"/>
    </row>
    <row r="51" spans="1:14" ht="35.25" thickBot="1" x14ac:dyDescent="0.25">
      <c r="A51" s="416"/>
      <c r="B51" s="52" t="s">
        <v>93</v>
      </c>
      <c r="C51" s="434"/>
      <c r="D51" s="435"/>
      <c r="E51" s="435"/>
      <c r="F51" s="435"/>
      <c r="G51" s="436"/>
      <c r="H51" s="199">
        <v>0</v>
      </c>
      <c r="I51" s="332">
        <f>'Detailed exp project leader'!C171+'Detailed exp partner 2'!C171+'Detailed exp partner 3'!C171+'Detailed exp partner 4'!C171+'Detailed exp partner 5'!C171+'Detailed exp partner 6'!C171+'Detailed exp partner 7'!C171+'Detailed exp partner 8'!C171+'Detailed exp partner 9'!C171+'Detailed exp partner 10'!C171+'Detailed exp partner 11'!C171</f>
        <v>0</v>
      </c>
    </row>
    <row r="52" spans="1:14" ht="24.6" customHeight="1" thickBot="1" x14ac:dyDescent="0.3">
      <c r="A52" s="416"/>
      <c r="B52" s="53"/>
      <c r="C52" s="54"/>
      <c r="D52" s="55"/>
      <c r="E52" s="61"/>
      <c r="F52" s="56"/>
      <c r="G52" s="56"/>
      <c r="H52" s="142"/>
      <c r="I52" s="141"/>
    </row>
    <row r="53" spans="1:14" ht="35.25" thickBot="1" x14ac:dyDescent="0.25">
      <c r="A53" s="416"/>
      <c r="B53" s="52" t="s">
        <v>94</v>
      </c>
      <c r="C53" s="441"/>
      <c r="D53" s="442"/>
      <c r="E53" s="442"/>
      <c r="F53" s="442"/>
      <c r="G53" s="443"/>
      <c r="H53" s="199">
        <v>0</v>
      </c>
      <c r="I53" s="332">
        <f>'Detailed exp project leader'!C173+'Detailed exp partner 2'!C173+'Detailed exp partner 3'!C173+'Detailed exp partner 4'!C173+'Detailed exp partner 5'!C173+'Detailed exp partner 6'!C173+'Detailed exp partner 7'!C173+'Detailed exp partner 8'!C173+'Detailed exp partner 9'!C173+'Detailed exp partner 10'!C173+'Detailed exp partner 11'!C173</f>
        <v>0</v>
      </c>
    </row>
    <row r="54" spans="1:14" ht="24.6" customHeight="1" thickBot="1" x14ac:dyDescent="0.25">
      <c r="A54" s="416"/>
      <c r="B54" s="53"/>
      <c r="C54" s="54"/>
      <c r="D54" s="55"/>
      <c r="E54" s="56"/>
      <c r="F54" s="56"/>
      <c r="G54" s="56"/>
      <c r="H54" s="142"/>
      <c r="I54" s="141"/>
    </row>
    <row r="55" spans="1:14" ht="35.25" thickBot="1" x14ac:dyDescent="0.25">
      <c r="A55" s="416"/>
      <c r="B55" s="52" t="s">
        <v>95</v>
      </c>
      <c r="C55" s="441"/>
      <c r="D55" s="442"/>
      <c r="E55" s="442"/>
      <c r="F55" s="442"/>
      <c r="G55" s="443"/>
      <c r="H55" s="199">
        <v>0</v>
      </c>
      <c r="I55" s="332">
        <f>'Detailed exp project leader'!C175+'Detailed exp partner 2'!C175+'Detailed exp partner 3'!C175+'Detailed exp partner 4'!C175+'Detailed exp partner 5'!C175+'Detailed exp partner 6'!C175+'Detailed exp partner 7'!C175+'Detailed exp partner 8'!C175+'Detailed exp partner 9'!C175+'Detailed exp partner 10'!C175+'Detailed exp partner 11'!C175</f>
        <v>0</v>
      </c>
    </row>
    <row r="56" spans="1:14" ht="24.6" customHeight="1" thickBot="1" x14ac:dyDescent="0.25">
      <c r="A56" s="416"/>
      <c r="B56" s="53"/>
      <c r="C56" s="54"/>
      <c r="D56" s="55"/>
      <c r="E56" s="56"/>
      <c r="F56" s="56"/>
      <c r="G56" s="56"/>
      <c r="H56" s="142"/>
      <c r="I56" s="141"/>
    </row>
    <row r="57" spans="1:14" ht="35.25" thickBot="1" x14ac:dyDescent="0.25">
      <c r="A57" s="416"/>
      <c r="B57" s="52" t="s">
        <v>96</v>
      </c>
      <c r="C57" s="441"/>
      <c r="D57" s="442"/>
      <c r="E57" s="442"/>
      <c r="F57" s="442"/>
      <c r="G57" s="443"/>
      <c r="H57" s="199">
        <v>0</v>
      </c>
      <c r="I57" s="332">
        <f>'Detailed exp project leader'!C177+'Detailed exp partner 2'!C177+'Detailed exp partner 3'!C177+'Detailed exp partner 4'!C177+'Detailed exp partner 5'!C177+'Detailed exp partner 6'!C177+'Detailed exp partner 7'!C177+'Detailed exp partner 8'!C177+'Detailed exp partner 9'!C177+'Detailed exp partner 10'!C177+'Detailed exp partner 11'!C177</f>
        <v>0</v>
      </c>
    </row>
    <row r="58" spans="1:14" ht="18.75" thickBot="1" x14ac:dyDescent="0.25">
      <c r="A58" s="416"/>
      <c r="B58" s="49"/>
      <c r="C58" s="50"/>
      <c r="D58" s="57"/>
      <c r="E58" s="47"/>
      <c r="F58" s="47"/>
      <c r="G58" s="47"/>
      <c r="H58" s="141"/>
      <c r="I58" s="143"/>
    </row>
    <row r="59" spans="1:14" ht="18" thickBot="1" x14ac:dyDescent="0.25">
      <c r="A59" s="417"/>
      <c r="B59" s="48" t="s">
        <v>153</v>
      </c>
      <c r="C59" s="432" t="e">
        <f>I59/I29</f>
        <v>#DIV/0!</v>
      </c>
      <c r="D59" s="432"/>
      <c r="E59" s="432"/>
      <c r="F59" s="432"/>
      <c r="G59" s="433"/>
      <c r="H59" s="328">
        <f>SUM(H47+H51+H53+H55+H57)</f>
        <v>0</v>
      </c>
      <c r="I59" s="337">
        <f>I47+I51+I53+I55+I57</f>
        <v>0</v>
      </c>
    </row>
    <row r="60" spans="1:14" s="4" customFormat="1" ht="23.25" x14ac:dyDescent="0.2">
      <c r="A60" s="144"/>
      <c r="B60" s="145"/>
      <c r="C60" s="145"/>
      <c r="D60" s="145"/>
      <c r="E60" s="145"/>
      <c r="F60" s="145"/>
      <c r="G60" s="145"/>
      <c r="H60" s="145"/>
      <c r="I60" s="145"/>
      <c r="J60" s="145"/>
      <c r="K60" s="122"/>
      <c r="L60" s="122"/>
      <c r="M60" s="122"/>
      <c r="N60" s="122"/>
    </row>
    <row r="61" spans="1:14" s="15" customFormat="1" ht="18" x14ac:dyDescent="0.25">
      <c r="A61" s="146"/>
      <c r="B61" s="147" t="s">
        <v>99</v>
      </c>
      <c r="C61" s="148"/>
      <c r="D61" s="148"/>
      <c r="E61" s="148"/>
      <c r="F61" s="149"/>
      <c r="G61" s="148"/>
      <c r="H61" s="148"/>
      <c r="J61" s="148"/>
      <c r="K61" s="122"/>
      <c r="L61" s="122"/>
      <c r="M61" s="122"/>
      <c r="N61" s="122"/>
    </row>
    <row r="62" spans="1:14" s="15" customFormat="1" ht="22.5" x14ac:dyDescent="0.3">
      <c r="A62" s="150"/>
      <c r="C62" s="151" t="s">
        <v>78</v>
      </c>
      <c r="D62" s="431" t="s">
        <v>79</v>
      </c>
      <c r="E62" s="431"/>
      <c r="F62" s="431"/>
      <c r="G62" s="431"/>
      <c r="H62" s="431"/>
      <c r="I62" s="431"/>
      <c r="J62" s="431"/>
      <c r="K62" s="122"/>
      <c r="L62" s="122"/>
      <c r="M62" s="122"/>
      <c r="N62" s="122"/>
    </row>
    <row r="63" spans="1:14" s="15" customFormat="1" ht="18" x14ac:dyDescent="0.25">
      <c r="A63" s="146"/>
      <c r="B63" s="152"/>
      <c r="C63" s="152"/>
      <c r="D63" s="152"/>
      <c r="E63" s="152"/>
      <c r="F63" s="152"/>
      <c r="G63" s="152"/>
      <c r="H63" s="152"/>
      <c r="I63" s="152"/>
      <c r="J63" s="152"/>
      <c r="K63" s="122"/>
      <c r="L63" s="122"/>
      <c r="M63" s="122"/>
      <c r="N63" s="122"/>
    </row>
    <row r="64" spans="1:14" s="15" customFormat="1" ht="13.5" customHeight="1" x14ac:dyDescent="0.2">
      <c r="A64" s="153"/>
      <c r="B64" s="440" t="s">
        <v>80</v>
      </c>
      <c r="C64" s="430" t="s">
        <v>87</v>
      </c>
      <c r="D64" s="430"/>
      <c r="E64" s="430"/>
      <c r="F64" s="430"/>
      <c r="G64" s="430"/>
      <c r="H64" s="430"/>
      <c r="I64" s="430"/>
      <c r="J64" s="430"/>
      <c r="K64" s="122"/>
      <c r="L64" s="122"/>
      <c r="M64" s="122"/>
      <c r="N64" s="122"/>
    </row>
    <row r="65" spans="1:14" s="15" customFormat="1" ht="13.5" customHeight="1" x14ac:dyDescent="0.2">
      <c r="A65" s="153"/>
      <c r="B65" s="440"/>
      <c r="C65" s="430"/>
      <c r="D65" s="430"/>
      <c r="E65" s="430"/>
      <c r="F65" s="430"/>
      <c r="G65" s="430"/>
      <c r="H65" s="430"/>
      <c r="I65" s="430"/>
      <c r="J65" s="430"/>
      <c r="K65" s="122"/>
      <c r="L65" s="122"/>
      <c r="M65" s="122"/>
      <c r="N65" s="122"/>
    </row>
    <row r="66" spans="1:14" s="15" customFormat="1" ht="13.5" customHeight="1" x14ac:dyDescent="0.2">
      <c r="A66" s="153"/>
      <c r="B66" s="440"/>
      <c r="C66" s="430"/>
      <c r="D66" s="430"/>
      <c r="E66" s="430"/>
      <c r="F66" s="430"/>
      <c r="G66" s="430"/>
      <c r="H66" s="430"/>
      <c r="I66" s="430"/>
      <c r="J66" s="430"/>
      <c r="K66" s="122"/>
      <c r="L66" s="122"/>
      <c r="M66" s="122"/>
      <c r="N66" s="122"/>
    </row>
    <row r="67" spans="1:14" s="15" customFormat="1" ht="13.5" customHeight="1" x14ac:dyDescent="0.2">
      <c r="A67" s="153"/>
      <c r="B67" s="154"/>
      <c r="C67" s="430"/>
      <c r="D67" s="430"/>
      <c r="E67" s="430"/>
      <c r="F67" s="430"/>
      <c r="G67" s="430"/>
      <c r="H67" s="430"/>
      <c r="I67" s="430"/>
      <c r="J67" s="430"/>
      <c r="K67" s="122"/>
      <c r="L67" s="122"/>
      <c r="M67" s="122"/>
      <c r="N67" s="122"/>
    </row>
    <row r="68" spans="1:14" s="15" customFormat="1" ht="18" x14ac:dyDescent="0.2">
      <c r="A68" s="153"/>
      <c r="B68" s="154"/>
      <c r="C68" s="155"/>
      <c r="D68" s="155"/>
      <c r="E68" s="156"/>
      <c r="F68" s="156"/>
      <c r="G68" s="156"/>
      <c r="H68" s="182"/>
      <c r="I68" s="156"/>
      <c r="J68" s="156"/>
      <c r="K68" s="122"/>
      <c r="L68" s="122"/>
      <c r="M68" s="122"/>
      <c r="N68" s="122"/>
    </row>
    <row r="69" spans="1:14" s="15" customFormat="1" ht="18" x14ac:dyDescent="0.25">
      <c r="A69" s="157"/>
      <c r="B69" s="158"/>
      <c r="C69" s="159"/>
      <c r="D69" s="160"/>
      <c r="E69" s="161"/>
      <c r="F69" s="162"/>
      <c r="G69" s="159"/>
      <c r="H69" s="159"/>
      <c r="I69" s="163"/>
      <c r="J69" s="162"/>
      <c r="K69" s="122"/>
      <c r="L69" s="122"/>
      <c r="M69" s="122"/>
      <c r="N69" s="122"/>
    </row>
  </sheetData>
  <sheetProtection algorithmName="SHA-512" hashValue="ac0vux74ekMiNvOyQGT0OwLKwwArys3x8RIZ864KXRwnn66eiDmBkV2htXgpM02cP/m31W5bvVetHAdDn85SZQ==" saltValue="Q6bxvpozm8SuTakjrIxkoQ==" spinCount="100000" sheet="1" selectLockedCells="1"/>
  <protectedRanges>
    <protectedRange sqref="I25:I28 I23 I18 I31:I33" name="Range1"/>
    <protectedRange sqref="I12:I14 I16:I17" name="Range1_12"/>
  </protectedRanges>
  <dataConsolidate link="1"/>
  <mergeCells count="60">
    <mergeCell ref="D34:G34"/>
    <mergeCell ref="B64:B66"/>
    <mergeCell ref="C64:J66"/>
    <mergeCell ref="C53:G53"/>
    <mergeCell ref="C55:G55"/>
    <mergeCell ref="C57:G57"/>
    <mergeCell ref="C67:J67"/>
    <mergeCell ref="D62:J62"/>
    <mergeCell ref="C59:G59"/>
    <mergeCell ref="D41:G41"/>
    <mergeCell ref="D42:G42"/>
    <mergeCell ref="D43:G43"/>
    <mergeCell ref="D44:G44"/>
    <mergeCell ref="C49:G49"/>
    <mergeCell ref="C51:G51"/>
    <mergeCell ref="B28:G28"/>
    <mergeCell ref="B29:G29"/>
    <mergeCell ref="B30:G30"/>
    <mergeCell ref="A32:G32"/>
    <mergeCell ref="A35:A59"/>
    <mergeCell ref="B35:B49"/>
    <mergeCell ref="D35:G35"/>
    <mergeCell ref="D36:G36"/>
    <mergeCell ref="D37:G37"/>
    <mergeCell ref="D38:G38"/>
    <mergeCell ref="D47:G47"/>
    <mergeCell ref="C48:G48"/>
    <mergeCell ref="D45:G45"/>
    <mergeCell ref="D46:G46"/>
    <mergeCell ref="D39:G39"/>
    <mergeCell ref="D40:G40"/>
    <mergeCell ref="B27:G27"/>
    <mergeCell ref="B16:G16"/>
    <mergeCell ref="B17:G17"/>
    <mergeCell ref="B18:G18"/>
    <mergeCell ref="B19:G19"/>
    <mergeCell ref="B20:G20"/>
    <mergeCell ref="B21:G21"/>
    <mergeCell ref="B22:G22"/>
    <mergeCell ref="B23:G23"/>
    <mergeCell ref="B24:G24"/>
    <mergeCell ref="B25:G25"/>
    <mergeCell ref="B26:G26"/>
    <mergeCell ref="B15:G15"/>
    <mergeCell ref="A5:C5"/>
    <mergeCell ref="A6:C6"/>
    <mergeCell ref="D6:I6"/>
    <mergeCell ref="B11:G11"/>
    <mergeCell ref="B12:G12"/>
    <mergeCell ref="B13:G13"/>
    <mergeCell ref="B14:G14"/>
    <mergeCell ref="A9:I9"/>
    <mergeCell ref="F5:H5"/>
    <mergeCell ref="A4:C4"/>
    <mergeCell ref="D4:I4"/>
    <mergeCell ref="A1:I1"/>
    <mergeCell ref="A2:C2"/>
    <mergeCell ref="D2:I2"/>
    <mergeCell ref="A3:C3"/>
    <mergeCell ref="D3:I3"/>
  </mergeCells>
  <conditionalFormatting sqref="E50:I50 E58:H58 I35:I46">
    <cfRule type="cellIs" dxfId="57" priority="26" stopIfTrue="1" operator="equal">
      <formula>"ERROR"</formula>
    </cfRule>
  </conditionalFormatting>
  <conditionalFormatting sqref="F52:I52 E54:I54 E56:I56">
    <cfRule type="cellIs" dxfId="56" priority="25" stopIfTrue="1" operator="equal">
      <formula>"ERROR"</formula>
    </cfRule>
  </conditionalFormatting>
  <conditionalFormatting sqref="I32:I33">
    <cfRule type="cellIs" dxfId="55" priority="23" stopIfTrue="1" operator="equal">
      <formula>"ERROR"</formula>
    </cfRule>
  </conditionalFormatting>
  <conditionalFormatting sqref="A32:A33">
    <cfRule type="cellIs" dxfId="54" priority="22" stopIfTrue="1" operator="equal">
      <formula>"ERROR"</formula>
    </cfRule>
  </conditionalFormatting>
  <conditionalFormatting sqref="A9">
    <cfRule type="cellIs" dxfId="53" priority="21" stopIfTrue="1" operator="equal">
      <formula>"ERROR"</formula>
    </cfRule>
  </conditionalFormatting>
  <conditionalFormatting sqref="I26">
    <cfRule type="cellIs" dxfId="52" priority="16" operator="greaterThan">
      <formula>$I$24*0.07</formula>
    </cfRule>
  </conditionalFormatting>
  <conditionalFormatting sqref="H32:H33">
    <cfRule type="cellIs" dxfId="51" priority="15" stopIfTrue="1" operator="equal">
      <formula>"ERROR"</formula>
    </cfRule>
  </conditionalFormatting>
  <conditionalFormatting sqref="C59:G59">
    <cfRule type="cellIs" dxfId="50" priority="1" operator="notEqual">
      <formula>1</formula>
    </cfRule>
  </conditionalFormatting>
  <dataValidations count="2">
    <dataValidation type="date" allowBlank="1" showInputMessage="1" showErrorMessage="1" error="Format not correct_x000a_Should be DD/MM/YY" prompt="DD/MM/YY" sqref="E69">
      <formula1>36526</formula1>
      <formula2>47848</formula2>
    </dataValidation>
    <dataValidation type="custom" allowBlank="1" showInputMessage="1" showErrorMessage="1" error="Only two decimals" sqref="H51:I51 D47 C48 C51 H57">
      <formula1>EXACT(C47,TRUNC(C47,2))</formula1>
    </dataValidation>
  </dataValidations>
  <printOptions horizontalCentered="1"/>
  <pageMargins left="0.35433070866141736" right="0.15748031496062992" top="0.59055118110236227" bottom="0.78740157480314965" header="0.31496062992125984" footer="0.51181102362204722"/>
  <pageSetup paperSize="9" scale="40" fitToHeight="24" orientation="portrait" r:id="rId1"/>
  <headerFooter alignWithMargins="0">
    <oddFooter>&amp;RPage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topLeftCell="A5" workbookViewId="0">
      <selection activeCell="E21" sqref="E21"/>
    </sheetView>
  </sheetViews>
  <sheetFormatPr defaultColWidth="9.140625" defaultRowHeight="18" x14ac:dyDescent="0.25"/>
  <cols>
    <col min="1" max="1" width="28.28515625" style="108" customWidth="1"/>
    <col min="2" max="2" width="18.28515625" style="110" customWidth="1"/>
    <col min="3" max="3" width="18.28515625" style="111" customWidth="1"/>
    <col min="4" max="4" width="19.85546875" style="111" customWidth="1"/>
    <col min="5" max="5" width="17.85546875" style="111" customWidth="1"/>
    <col min="6" max="6" width="18.28515625" style="111" customWidth="1"/>
    <col min="7" max="7" width="15.7109375" style="109" customWidth="1"/>
    <col min="8" max="16384" width="9.140625" style="58"/>
  </cols>
  <sheetData>
    <row r="1" spans="1:19" ht="16.5" x14ac:dyDescent="0.2">
      <c r="A1" s="447" t="s">
        <v>156</v>
      </c>
      <c r="B1" s="447"/>
      <c r="C1" s="447"/>
      <c r="D1" s="447"/>
      <c r="E1" s="447"/>
      <c r="F1" s="447"/>
      <c r="G1" s="448"/>
    </row>
    <row r="2" spans="1:19" ht="17.25" thickBot="1" x14ac:dyDescent="0.25">
      <c r="A2" s="99" t="s">
        <v>97</v>
      </c>
      <c r="B2" s="449">
        <f>'1 Consolidated Summary  Budget'!D2</f>
        <v>0</v>
      </c>
      <c r="C2" s="450"/>
      <c r="D2" s="450"/>
      <c r="E2" s="450"/>
      <c r="F2" s="450"/>
      <c r="G2" s="451"/>
    </row>
    <row r="3" spans="1:19" ht="17.25" thickBot="1" x14ac:dyDescent="0.25">
      <c r="A3" s="325" t="s">
        <v>183</v>
      </c>
      <c r="B3" s="326">
        <v>1</v>
      </c>
      <c r="C3" s="100"/>
      <c r="D3" s="100"/>
      <c r="E3" s="100"/>
      <c r="F3" s="100"/>
      <c r="G3" s="101"/>
    </row>
    <row r="4" spans="1:19" x14ac:dyDescent="0.2">
      <c r="A4" s="452" t="s">
        <v>165</v>
      </c>
      <c r="B4" s="453"/>
      <c r="C4" s="454"/>
      <c r="D4" s="454"/>
      <c r="E4" s="454"/>
      <c r="F4" s="454"/>
      <c r="G4" s="455"/>
    </row>
    <row r="5" spans="1:19" ht="11.25" customHeight="1" thickBot="1" x14ac:dyDescent="0.25">
      <c r="A5" s="102"/>
      <c r="B5" s="102"/>
      <c r="C5" s="102"/>
      <c r="D5" s="102"/>
      <c r="E5" s="102"/>
      <c r="F5" s="102"/>
      <c r="G5" s="103"/>
    </row>
    <row r="6" spans="1:19" ht="13.5" thickBot="1" x14ac:dyDescent="0.25">
      <c r="A6" s="456" t="s">
        <v>157</v>
      </c>
      <c r="B6" s="459" t="s">
        <v>43</v>
      </c>
      <c r="C6" s="460"/>
      <c r="D6" s="460"/>
      <c r="E6" s="460"/>
      <c r="F6" s="461"/>
      <c r="G6" s="462" t="s">
        <v>158</v>
      </c>
    </row>
    <row r="7" spans="1:19" ht="13.5" customHeight="1" x14ac:dyDescent="0.2">
      <c r="A7" s="457"/>
      <c r="B7" s="469" t="s">
        <v>89</v>
      </c>
      <c r="C7" s="465" t="str">
        <f>'[1]2 Expenditure per partner'!G7</f>
        <v>2
Communication, promotion and dissemination costs and costs of exploitation of results</v>
      </c>
      <c r="D7" s="444" t="str">
        <f>'[1]2 Expenditure per partner'!H7</f>
        <v xml:space="preserve">3
Travel and subsistence costs </v>
      </c>
      <c r="E7" s="444" t="s">
        <v>90</v>
      </c>
      <c r="F7" s="467" t="str">
        <f>'[1]2 Expenditure per partner'!L7</f>
        <v>5
Indirect costs</v>
      </c>
      <c r="G7" s="463"/>
      <c r="S7" s="104" t="s">
        <v>88</v>
      </c>
    </row>
    <row r="8" spans="1:19" ht="66.75" customHeight="1" thickBot="1" x14ac:dyDescent="0.25">
      <c r="A8" s="458"/>
      <c r="B8" s="470" t="s">
        <v>85</v>
      </c>
      <c r="C8" s="466"/>
      <c r="D8" s="445"/>
      <c r="E8" s="445" t="str">
        <f>'[1]2 Expenditure per partner'!I8</f>
        <v>4.1
Salaries</v>
      </c>
      <c r="F8" s="468"/>
      <c r="G8" s="464"/>
    </row>
    <row r="9" spans="1:19" ht="12.75" x14ac:dyDescent="0.2">
      <c r="A9" s="96" t="s">
        <v>44</v>
      </c>
      <c r="B9" s="113">
        <f>(SUMIF('Detailed exp project leader'!H11:H42,"=wp1",'Detailed exp project leader'!J11:J42))+(SUMIF('Detailed exp partner 2'!H11:H42,"=wp1",'Detailed exp partner 2'!J11:J42))+(SUMIF('Detailed exp partner 3'!H11:H42,"=wp1",'Detailed exp partner 3'!J11:J42))+(SUMIF('Detailed exp partner 4'!H11:H42,"=wp1",'Detailed exp partner 4'!J11:J42))+(SUMIF('Detailed exp partner 5'!H11:H42,"=wp1",'Detailed exp partner 5'!J11:J42))+(SUMIF('Detailed exp partner 6'!H11:H42,"=wp1",'Detailed exp partner 6'!J11:J42))+(SUMIF('Detailed exp partner 7'!H11:H42,"=wp1",'Detailed exp partner 7'!J11:J42))+(SUMIF('Detailed exp partner 8'!H11:H42,"=wp1",'Detailed exp partner 8'!J11:J42))+(SUMIF('Detailed exp partner 9'!H11:H42,"=wp1",'Detailed exp partner 9'!J11:J42))+(SUMIF('Detailed exp partner 10'!H11:H42,"=wp1",'Detailed exp partner 10'!J11:J42))+(SUMIF('Detailed exp partner 11'!H11:H42,"=wp1",'Detailed exp partner 11'!J11:J42))</f>
        <v>0</v>
      </c>
      <c r="C9" s="114">
        <f ca="1">(SUMIF('Detailed exp project leader'!H44:H63,"=wp1",'Detailed exp project leader'!J44:J63))+(SUMIF('Detailed exp partner 2'!H44:H63,"=wp1",'Detailed exp partner 2'!J44:J63))+(SUMIF('Detailed exp partner 3'!H44:H63,"=wp1",'Detailed exp partner 3'!J44:J63))+(SUMIF('Detailed exp partner 4'!H44:H63,"=wp1",'Detailed exp partner 4'!J44:J63))+(SUMIF('Detailed exp partner 5'!H44:H63,"=wp1",'Detailed exp partner 5'!J44:J63))+(SUMIF('Detailed exp partner 6'!H44:H63,"=wp1",'Detailed exp partner 6'!J44:J63))+(SUMIF('Detailed exp partner 7'!H44:H63,"=wp1",'Detailed exp partner 7'!J44:J63))+(SUMIF('Detailed exp partner 8'!H44:H63,"=wp1",'Detailed exp partner 8'!J44:J63))+(SUMIF('Detailed exp partner 9'!H44:H83,"=wp1",'Detailed exp partner 9'!J44:J63))+(SUMIF('Detailed exp partner 10'!H44:H63,"=wp1",'Detailed exp partner 10'!J44:J63))+(SUMIF('Detailed exp partner 11'!H44:H63,"=wp1",'Detailed exp partner 11'!J44:J63))</f>
        <v>0</v>
      </c>
      <c r="D9" s="114">
        <f ca="1">(SUMIF('Detailed exp project leader'!H65:H94,"=wp1",'Detailed exp project leader'!J65:J94))+(SUMIF('Detailed exp partner 2'!H65:H94,"=wp1",'Detailed exp partner 2'!J65:J94))+(SUMIF('Detailed exp partner 3'!H65:H94,"=wp1",'Detailed exp partner 3'!J65:J94))+(SUMIF('Detailed exp partner 4'!H65:H94,"=wp1",'Detailed exp partner 4'!J65:J94))+(SUMIF('Detailed exp partner 5'!H65:H94,"=wp1",'Detailed exp partner 5'!J65:J94))+(SUMIF('Detailed exp partner 6'!H65:H94,"=wp1",'Detailed exp partner 6'!J65:J94))+(SUMIF('Detailed exp partner 7'!H65:H94,"=wp1",'Detailed exp partner 7'!J65:J94))+(SUMIF('Detailed exp partner 8'!H65:H94,"=wp1",'Detailed exp partner 8'!J65:J94))+(SUMIF('Detailed exp partner 9'!H65:I83,"=wp1",'Detailed exp partner 9'!J65:J94))+(SUMIF('Detailed exp partner 10'!H65:H94,"=wp1",'Detailed exp partner 10'!J65:J94))+(SUMIF('Detailed exp partner 11'!H65:H94,"=wp1",'Detailed exp partner 11'!J65:J94))</f>
        <v>0</v>
      </c>
      <c r="E9" s="114">
        <f ca="1">(SUMIF('Detailed exp project leader'!H97:H159,"=wp1",'Detailed exp project leader'!J97:J159))+(SUMIF('Detailed exp partner 2'!H97:H159,"=wp1",'Detailed exp partner 2'!J97:J159))+(SUMIF('Detailed exp partner 3'!H97:H159,"=wp1",'Detailed exp partner 3'!J97:J159))+(SUMIF('Detailed exp partner 4'!H97:H159,"=wp1",'Detailed exp partner 4'!J97:J159))+(SUMIF('Detailed exp partner 5'!H97:H159,"=wp1",'Detailed exp partner 5'!J97:J159))+(SUMIF('Detailed exp partner 6'!H97:H159,"=wp1",'Detailed exp partner 6'!J97:J159))+(SUMIF('Detailed exp partner 7'!H97:H159,"=wp1",'Detailed exp partner 7'!J97:J159))+(SUMIF('Detailed exp partner 8'!H97:H159,"=wp1",'Detailed exp partner 8'!J97:J159))+(SUMIF('Detailed exp partner 9'!H83:J97,"=wp1",'Detailed exp partner 9'!J97:J159))+(SUMIF('Detailed exp partner 10'!H97:H159,"=wp1",'Detailed exp partner 10'!J97:J159))+(SUMIF('Detailed exp partner 11'!H97:H159,"=wp1",'Detailed exp partner 11'!J97:J159))</f>
        <v>0</v>
      </c>
      <c r="F9" s="223">
        <f ca="1">IF(B9+C9+D9+E9&gt;0,'1 Consolidated Summary  Budget'!$I$26/$B$3,0)</f>
        <v>0</v>
      </c>
      <c r="G9" s="115">
        <f t="shared" ref="G9:G38" ca="1" si="0">SUM(B9:F9)</f>
        <v>0</v>
      </c>
    </row>
    <row r="10" spans="1:19" ht="12.75" x14ac:dyDescent="0.2">
      <c r="A10" s="96" t="s">
        <v>45</v>
      </c>
      <c r="B10" s="116">
        <f>(SUMIF('Detailed exp project leader'!H11:H42,"=wp2",'Detailed exp project leader'!J11:J42))+(SUMIF('Detailed exp partner 2'!H11:H42,"=wp2",'Detailed exp partner 2'!J11:J42))+(SUMIF('Detailed exp partner 3'!H11:H42,"=wp2",'Detailed exp partner 3'!J11:J42))+(SUMIF('Detailed exp partner 4'!H11:H42,"=wp2",'Detailed exp partner 4'!J11:J42))+(SUMIF('Detailed exp partner 5'!H11:H42,"=wp2",'Detailed exp partner 5'!J11:J42))+(SUMIF('Detailed exp partner 6'!H11:H42,"=wp2",'Detailed exp partner 6'!J11:J42))+(SUMIF('Detailed exp partner 7'!H11:H42,"=wp2",'Detailed exp partner 7'!J11:J42))+(SUMIF('Detailed exp partner 8'!H11:H42,"=wp2",'Detailed exp partner 8'!J11:J42))+(SUMIF('Detailed exp partner 9'!H11:H42,"=wp2",'Detailed exp partner 9'!J11:J42))+(SUMIF('Detailed exp partner 10'!H11:H42,"=wp2",'Detailed exp partner 10'!J11:J42))+(SUMIF('Detailed exp partner 11'!H11:H42,"=wp2",'Detailed exp partner 11'!J11:J42))</f>
        <v>0</v>
      </c>
      <c r="C10" s="117">
        <f>(SUMIF('Detailed exp project leader'!H44:H63,"=wp2",'Detailed exp project leader'!J44:J63))+(SUMIF('Detailed exp partner 2'!H44:H63,"=wp2",'Detailed exp partner 2'!J44:J63))+(SUMIF('Detailed exp partner 3'!H44:H63,"=wp2",'Detailed exp partner 3'!J44:J63))+(SUMIF('Detailed exp partner 4'!H44:H63,"=wp2",'Detailed exp partner 4'!J44:J63))+(SUMIF('Detailed exp partner 5'!H44:H63,"=wp2",'Detailed exp partner 5'!J44:J63))+(SUMIF('Detailed exp partner 6'!H44:H63,"=wp2",'Detailed exp partner 6'!J44:J63))+(SUMIF('Detailed exp partner 7'!H44:H63,"=wp2",'Detailed exp partner 7'!J44:J63))+(SUMIF('Detailed exp partner 8'!H44:H63,"=wp2",'Detailed exp partner 8'!J44:J63))+(SUMIF('Detailed exp partner 9'!H44:H63,"=wp2",'Detailed exp partner 9'!J44:J63))+(SUMIF('Detailed exp partner 10'!H44:H63,"=wp2",'Detailed exp partner 10'!J44:J63))+(SUMIF('Detailed exp partner 11'!H44:H63,"=wp2",'Detailed exp partner 11'!J44:J63))</f>
        <v>0</v>
      </c>
      <c r="D10" s="117">
        <f>(SUMIF('Detailed exp project leader'!H65:H94,"=wp2",'Detailed exp project leader'!J65:J94))+(SUMIF('Detailed exp partner 2'!H65:H94,"=wp2",'Detailed exp partner 2'!J65:J94))+(SUMIF('Detailed exp partner 3'!H65:H94,"=wp2",'Detailed exp partner 3'!J65:J94))+(SUMIF('Detailed exp partner 4'!H65:H94,"=wp2",'Detailed exp partner 4'!J65:J94))+(SUMIF('Detailed exp partner 5'!H65:H94,"=wp2",'Detailed exp partner 5'!J65:J94))+(SUMIF('Detailed exp partner 6'!H65:H94,"=wp2",'Detailed exp partner 6'!J65:J94))+(SUMIF('Detailed exp partner 7'!H65:H94,"=wp2",'Detailed exp partner 7'!J65:J94))+(SUMIF('Detailed exp partner 8'!H65:H94,"=wp2",'Detailed exp partner 8'!J65:J94))+(SUMIF('Detailed exp partner 9'!H65:H94,"=wp2",'Detailed exp partner 9'!J65:J94))+(SUMIF('Detailed exp partner 10'!H65:H94,"=wp2",'Detailed exp partner 10'!J65:J94))+(SUMIF('Detailed exp partner 11'!H65:H94,"=wp2",'Detailed exp partner 11'!J65:J94))</f>
        <v>0</v>
      </c>
      <c r="E10" s="117">
        <f>(SUMIF('Detailed exp project leader'!H97:H159,"=wp2",'Detailed exp project leader'!J97:J159))+(SUMIF('Detailed exp partner 2'!H97:H159,"=wp2",'Detailed exp partner 2'!J97:J159))+(SUMIF('Detailed exp partner 3'!H97:H159,"=wp2",'Detailed exp partner 3'!J97:J159))+(SUMIF('Detailed exp partner 4'!H97:H159,"=wp2",'Detailed exp partner 4'!J97:J159))+(SUMIF('Detailed exp partner 5'!H97:H159,"=wp2",'Detailed exp partner 5'!J97:J159))+(SUMIF('Detailed exp partner 6'!H97:H159,"=wp2",'Detailed exp partner 6'!J97:J159))+(SUMIF('Detailed exp partner 7'!H97:H159,"=wp2",'Detailed exp partner 7'!J97:J159))+(SUMIF('Detailed exp partner 8'!H97:H159,"=wp2",'Detailed exp partner 8'!J97:J159))+(SUMIF('Detailed exp partner 9'!H97:H159,"=wp2",'Detailed exp partner 9'!J97:J159))+(SUMIF('Detailed exp partner 10'!H97:H159,"=wp2",'Detailed exp partner 10'!J97:J159))+(SUMIF('Detailed exp partner 11'!H97:H159,"=wp2",'Detailed exp partner 11'!J97:J159))</f>
        <v>0</v>
      </c>
      <c r="F10" s="223">
        <f>IF(B10+C10+D10+E10&gt;0,'1 Consolidated Summary  Budget'!$I$26/$B$3,0)</f>
        <v>0</v>
      </c>
      <c r="G10" s="118">
        <f t="shared" si="0"/>
        <v>0</v>
      </c>
    </row>
    <row r="11" spans="1:19" ht="12.75" x14ac:dyDescent="0.2">
      <c r="A11" s="96" t="s">
        <v>46</v>
      </c>
      <c r="B11" s="116">
        <f ca="1">(SUMIF('Detailed exp project leader'!H11:H42,"=wp3",'Detailed exp project leader'!J11:J42))+(SUMIF('Detailed exp partner 2'!H11:H42,"=wp3",'Detailed exp partner 2'!J11:J42))+(SUMIF('Detailed exp partner 3'!H11:H42,"=wp3",'Detailed exp partner 3'!J11:J42))+(SUMIF('Detailed exp partner 4'!H11:H42,"=wp3",'Detailed exp partner 4'!J11:J42))+(SUMIF('Detailed exp partner 5'!H11:H42,"=wp3",'Detailed exp partner 5'!J11:J42))+(SUMIF('Detailed exp partner 6'!H11:H42,"=wp3",'Detailed exp partner 6'!J11:J42))+(SUMIF('Detailed exp partner 7'!H11:H42,"=wp3",'Detailed exp partner 7'!J11:J42))+(SUMIF('Detailed exp partner 8'!H11:H42,"=wp3",'Detailed exp partner 8'!J11:J42))+(SUMIF('Detailed exp partner 9'!H11:H42,"=wp3",'Detailed exp partner 9'!J11:J42))+(SUMIF('Detailed exp partner 10'!H11:H42,"=wp3",'Detailed exp partner 10'!J11:J11))+(SUMIF('Detailed exp partner 11'!H11:H42,"=wp3",'Detailed exp partner 11'!J11:J42))</f>
        <v>0</v>
      </c>
      <c r="C11" s="117">
        <f>(SUMIF('Detailed exp project leader'!H44:H63,"=wp3",'Detailed exp project leader'!J44:J63))+(SUMIF('Detailed exp partner 2'!H44:H63,"=wp3",'Detailed exp partner 2'!J44:J63))+(SUMIF('Detailed exp partner 3'!H44:H63,"=wp3",'Detailed exp partner 3'!J44:J63))+(SUMIF('Detailed exp partner 4'!H44:H63,"=wp3",'Detailed exp partner 4'!J44:J63))+(SUMIF('Detailed exp partner 5'!H44:H63,"=wp3",'Detailed exp partner 5'!J44:J63))+(SUMIF('Detailed exp partner 6'!H44:H63,"=wp3",'Detailed exp partner 6'!J44:J63))+(SUMIF('Detailed exp partner 7'!H44:H63,"=wp3",'Detailed exp partner 7'!J44:J63))+(SUMIF('Detailed exp partner 8'!H44:H63,"=wp3",'Detailed exp partner 8'!J44:J63))+(SUMIF('Detailed exp partner 9'!H44:H63,"=wp3",'Detailed exp partner 9'!J44:J63))+(SUMIF('Detailed exp partner 10'!H44:H63,"=wp3",'Detailed exp partner 10'!J44:J63))+(SUMIF('Detailed exp partner 11'!H44:H63,"=wp3",'Detailed exp partner 11'!J44:J63))</f>
        <v>0</v>
      </c>
      <c r="D11" s="117">
        <f>(SUMIF('Detailed exp project leader'!H65:H94,"=wp3",'Detailed exp project leader'!J65:J94))+(SUMIF('Detailed exp partner 2'!H65:H94,"=wp3",'Detailed exp partner 2'!J65:J94))+(SUMIF('Detailed exp partner 3'!H65:H94,"=wp3",'Detailed exp partner 3'!J65:J94))+(SUMIF('Detailed exp partner 4'!H65:H94,"=wp3",'Detailed exp partner 4'!J65:J94))+(SUMIF('Detailed exp partner 5'!H65:H94,"=wp3",'Detailed exp partner 5'!J65:J94))+(SUMIF('Detailed exp partner 6'!H65:H94,"=wp3",'Detailed exp partner 6'!J65:J94))+(SUMIF('Detailed exp partner 7'!H65:H94,"=wp3",'Detailed exp partner 7'!J65:J94))+(SUMIF('Detailed exp partner 8'!H65:H94,"=wp3",'Detailed exp partner 8'!J65:J94))+(SUMIF('Detailed exp partner 9'!H65:H94,"=wp3",'Detailed exp partner 9'!J65:J94))+(SUMIF('Detailed exp partner 10'!H65:H94,"=wp3",'Detailed exp partner 10'!J65:J94))+(SUMIF('Detailed exp partner 11'!H65:H94,"=wp3",'Detailed exp partner 11'!J65:J94))</f>
        <v>0</v>
      </c>
      <c r="E11" s="117">
        <f>(SUMIF('Detailed exp project leader'!H97:H159,"=wp3",'Detailed exp project leader'!J97:J159))+(SUMIF('Detailed exp partner 2'!H97:H159,"=wp3",'Detailed exp partner 2'!J97:J159))+(SUMIF('Detailed exp partner 3'!H97:H159,"=wp3",'Detailed exp partner 3'!J97:J159))+(SUMIF('Detailed exp partner 4'!H97:H159,"=wp3",'Detailed exp partner 4'!J97:J159))+(SUMIF('Detailed exp partner 5'!H97:H159,"=wp3",'Detailed exp partner 5'!J97:J159))+(SUMIF('Detailed exp partner 6'!H97:H159,"=wp3",'Detailed exp partner 6'!J97:J159))+(SUMIF('Detailed exp partner 7'!H97:H159,"=wp3",'Detailed exp partner 7'!J97:J159))+(SUMIF('Detailed exp partner 8'!H97:H159,"=wp3",'Detailed exp partner 8'!J97:J159))+(SUMIF('Detailed exp partner 9'!H97:H159,"=wp3",'Detailed exp partner 9'!J97:J159))+(SUMIF('Detailed exp partner 10'!H97:H159,"=wp3",'Detailed exp partner 10'!J97:J159))+(SUMIF('Detailed exp partner 11'!H97:H159,"=wp3",'Detailed exp partner 11'!J97:J159))</f>
        <v>0</v>
      </c>
      <c r="F11" s="223">
        <f ca="1">IF(B11+C11+D11+E11&gt;0,'1 Consolidated Summary  Budget'!$I$26/$B$3,0)</f>
        <v>0</v>
      </c>
      <c r="G11" s="118">
        <f t="shared" ca="1" si="0"/>
        <v>0</v>
      </c>
    </row>
    <row r="12" spans="1:19" ht="12.75" x14ac:dyDescent="0.2">
      <c r="A12" s="96" t="s">
        <v>47</v>
      </c>
      <c r="B12" s="116">
        <f>(SUMIF('Detailed exp project leader'!H11:H42,"=wp4",'Detailed exp project leader'!J11:J42))+(SUMIF('Detailed exp partner 2'!H11:H42,"=wp4",'Detailed exp partner 2'!J11:J42))+(SUMIF('Detailed exp partner 3'!H11:H42,"=wp4",'Detailed exp partner 3'!J11:J42))+(SUMIF('Detailed exp partner 4'!H11:H42,"=wp4",'Detailed exp partner 4'!J11:J42))+(SUMIF('Detailed exp partner 5'!H11:H42,"=wp4",'Detailed exp partner 5'!J11:J42))+(SUMIF('Detailed exp partner 6'!H11:H42,"=wp4",'Detailed exp partner 6'!J11:J42))+(SUMIF('Detailed exp partner 7'!H11:H42,"=wp4",'Detailed exp partner 7'!J11:J42))+(SUMIF('Detailed exp partner 8'!H11:H42,"=wp4",'Detailed exp partner 8'!J11:J42))+(SUMIF('Detailed exp partner 9'!H11:H42,"=wp4",'Detailed exp partner 9'!J11:J42))+(SUMIF('Detailed exp partner 10'!H11:H42,"=wp4",'Detailed exp partner 10'!J11:J42))+(SUMIF('Detailed exp partner 11'!H11:H42,"=wp4",'Detailed exp partner 11'!J11:J42))</f>
        <v>0</v>
      </c>
      <c r="C12" s="117">
        <f>(SUMIF('Detailed exp project leader'!H44:H63,"=wp4",'Detailed exp project leader'!J44:J63))+(SUMIF('Detailed exp partner 2'!H44:H63,"=wp4",'Detailed exp partner 2'!J44:J63))+(SUMIF('Detailed exp partner 3'!H44:H63,"=wp4",'Detailed exp partner 3'!J44:J63))+(SUMIF('Detailed exp partner 4'!H44:H63,"=wp4",'Detailed exp partner 4'!J44:J63))+(SUMIF('Detailed exp partner 5'!H44:H63,"=wp4",'Detailed exp partner 5'!J44:J63))+(SUMIF('Detailed exp partner 6'!H44:H63,"=wp4",'Detailed exp partner 6'!J44:J63))+(SUMIF('Detailed exp partner 7'!H44:H63,"=wp4",'Detailed exp partner 7'!J44:J63))+(SUMIF('Detailed exp partner 8'!H44:H63,"=wp4",'Detailed exp partner 8'!J44:J63))+(SUMIF('Detailed exp partner 9'!H44:H63,"=wp4",'Detailed exp partner 9'!J44:J63))+(SUMIF('Detailed exp partner 10'!H44:H63,"=wp4",'Detailed exp partner 10'!J44:J63))+(SUMIF('Detailed exp partner 11'!H44:H63,"=wp4",'Detailed exp partner 11'!J44:J63))</f>
        <v>0</v>
      </c>
      <c r="D12" s="117">
        <f>(SUMIF('Detailed exp project leader'!H65:H94,"=wp4",'Detailed exp project leader'!J65:J94))+(SUMIF('Detailed exp partner 2'!H65:H94,"=wp4",'Detailed exp partner 2'!J65:J94))+(SUMIF('Detailed exp partner 3'!H65:H94,"=wp4",'Detailed exp partner 3'!J65:J94))+(SUMIF('Detailed exp partner 4'!H65:H94,"=wp4",'Detailed exp partner 4'!J65:J94))+(SUMIF('Detailed exp partner 5'!H65:H94,"=wp4",'Detailed exp partner 5'!J65:J94))+(SUMIF('Detailed exp partner 6'!H65:H94,"=wp4",'Detailed exp partner 6'!J65:J94))+(SUMIF('Detailed exp partner 7'!H65:H94,"=wp4",'Detailed exp partner 7'!J65:J94))+(SUMIF('Detailed exp partner 8'!H65:H94,"=wp4",'Detailed exp partner 8'!J65:J94))+(SUMIF('Detailed exp partner 9'!H65:H94,"=wp4",'Detailed exp partner 9'!J65:J94))+(SUMIF('Detailed exp partner 10'!H65:H94,"=wp4",'Detailed exp partner 10'!J65:J94))+(SUMIF('Detailed exp partner 11'!H65:H94,"=wp4",'Detailed exp partner 11'!J65:J94))</f>
        <v>0</v>
      </c>
      <c r="E12" s="117">
        <f>(SUMIF('Detailed exp project leader'!H97:H159,"=wp4",'Detailed exp project leader'!J97:J159))+(SUMIF('Detailed exp partner 2'!H97:H159,"=wp4",'Detailed exp partner 2'!J97:J159))+(SUMIF('Detailed exp partner 3'!H97:H159,"=wp4",'Detailed exp partner 3'!J97:J159))+(SUMIF('Detailed exp partner 4'!H97:H159,"=wp4",'Detailed exp partner 4'!J97:J159))+(SUMIF('Detailed exp partner 5'!H97:H159,"=wp4",'Detailed exp partner 5'!J97:J159))+(SUMIF('Detailed exp partner 6'!H97:H159,"=wp4",'Detailed exp partner 6'!J97:J159))+(SUMIF('Detailed exp partner 7'!H97:H159,"=wp4",'Detailed exp partner 7'!J97:J159))+(SUMIF('Detailed exp partner 8'!H97:H159,"=wp4",'Detailed exp partner 8'!J97:J159))+(SUMIF('Detailed exp partner 9'!H97:H159,"=wp4",'Detailed exp partner 9'!J97:J159))+(SUMIF('Detailed exp partner 10'!H97:H159,"=wp4",'Detailed exp partner 10'!J97:J159))+(SUMIF('Detailed exp partner 11'!H97:H159,"=wp4",'Detailed exp partner 11'!J97:J159))</f>
        <v>0</v>
      </c>
      <c r="F12" s="223">
        <f>IF(B12+C12+D12+E12&gt;0,'1 Consolidated Summary  Budget'!$I$26/$B$3,0)</f>
        <v>0</v>
      </c>
      <c r="G12" s="118">
        <f t="shared" si="0"/>
        <v>0</v>
      </c>
    </row>
    <row r="13" spans="1:19" ht="12.75" x14ac:dyDescent="0.2">
      <c r="A13" s="96" t="s">
        <v>48</v>
      </c>
      <c r="B13" s="116">
        <f>(SUMIF('Detailed exp project leader'!H11:H42,"=wp5",'Detailed exp project leader'!J11:J42))+(SUMIF('Detailed exp partner 2'!H11:H42,"=wp5",'Detailed exp partner 2'!J11:J42))+(SUMIF('Detailed exp partner 3'!H11:H42,"=wp5",'Detailed exp partner 3'!J11:J42))+(SUMIF('Detailed exp partner 4'!H11:H42,"=wp5",'Detailed exp partner 4'!J11:J42))+(SUMIF('Detailed exp partner 5'!H11:H42,"=wp5",'Detailed exp partner 5'!J11:J42))+(SUMIF('Detailed exp partner 6'!H11:H42,"=wp5",'Detailed exp partner 6'!J11:J42))+(SUMIF('Detailed exp partner 7'!H11:H42,"=wp5",'Detailed exp partner 7'!J11:J42))+(SUMIF('Detailed exp partner 8'!H11:H42,"=wp5",'Detailed exp partner 8'!J11:J42))+(SUMIF('Detailed exp partner 9'!H11:H42,"=wp5",'Detailed exp partner 9'!J11:J42))+(SUMIF('Detailed exp partner 10'!H11:H42,"=wp5",'Detailed exp partner 10'!J11:J42))+(SUMIF('Detailed exp partner 11'!H11:H42,"=wp5",'Detailed exp partner 11'!J11:J42))</f>
        <v>0</v>
      </c>
      <c r="C13" s="117">
        <f>(SUMIF('Detailed exp project leader'!H44:H63,"=wp5",'Detailed exp project leader'!J44:J63))+(SUMIF('Detailed exp partner 2'!H44:H63,"=wp5",'Detailed exp partner 2'!J44:J63))+(SUMIF('Detailed exp partner 3'!H44:H63,"=wp5",'Detailed exp partner 3'!J44:J63))+(SUMIF('Detailed exp partner 4'!H44:H63,"=wp5",'Detailed exp partner 4'!J44:J63))+(SUMIF('Detailed exp partner 5'!H44:H63,"=wp5",'Detailed exp partner 5'!J44:J63))+(SUMIF('Detailed exp partner 6'!H44:H63,"=wp5",'Detailed exp partner 6'!J44:J63))+(SUMIF('Detailed exp partner 7'!H44:H63,"=wp5",'Detailed exp partner 7'!J44:J63))+(SUMIF('Detailed exp partner 8'!H44:H63,"=wp5",'Detailed exp partner 8'!J44:J63))+(SUMIF('Detailed exp partner 9'!H44:H63,"=wp5",'Detailed exp partner 9'!J44:J63))+(SUMIF('Detailed exp partner 10'!H44:H63,"=wp5",'Detailed exp partner 10'!J44:J63))+(SUMIF('Detailed exp partner 11'!H44:H63,"=wp5",'Detailed exp partner 11'!J44:J63))</f>
        <v>0</v>
      </c>
      <c r="D13" s="117">
        <f>(SUMIF('Detailed exp project leader'!H65:H94,"=wp5",'Detailed exp project leader'!J65:J94))+(SUMIF('Detailed exp partner 2'!H65:H94,"=wp5",'Detailed exp partner 2'!J65:J94))+(SUMIF('Detailed exp partner 3'!H65:H94,"=wp5",'Detailed exp partner 3'!J65:J94))+(SUMIF('Detailed exp partner 4'!H65:H94,"=wp5",'Detailed exp partner 4'!J65:J94))+(SUMIF('Detailed exp partner 5'!H65:H94,"=wp5",'Detailed exp partner 5'!J65:J94))+(SUMIF('Detailed exp partner 6'!H65:H94,"=wp5",'Detailed exp partner 6'!J65:J94))+(SUMIF('Detailed exp partner 7'!H65:H94,"=wp5",'Detailed exp partner 7'!J65:J94))+(SUMIF('Detailed exp partner 8'!H65:H94,"=wp5",'Detailed exp partner 8'!J65:J94))+(SUMIF('Detailed exp partner 9'!H65:H94,"=wp5",'Detailed exp partner 9'!J65:J94))+(SUMIF('Detailed exp partner 10'!H65:H94,"=wp5",'Detailed exp partner 10'!J65:J94))+(SUMIF('Detailed exp partner 11'!H65:H94,"=wp5",'Detailed exp partner 11'!J65:J94))</f>
        <v>0</v>
      </c>
      <c r="E13" s="117">
        <f>(SUMIF('Detailed exp project leader'!H97:H159,"=wp5",'Detailed exp project leader'!J97:J159))+(SUMIF('Detailed exp partner 2'!H97:H159,"=wp5",'Detailed exp partner 2'!J97:J159))+(SUMIF('Detailed exp partner 3'!H97:H159,"=wp5",'Detailed exp partner 3'!J97:J159))+(SUMIF('Detailed exp partner 4'!H97:H159,"=wp5",'Detailed exp partner 4'!J97:J159))+(SUMIF('Detailed exp partner 5'!H97:H159,"=wp5",'Detailed exp partner 5'!J97:J159))+(SUMIF('Detailed exp partner 6'!H97:H159,"=wp5",'Detailed exp partner 6'!J97:J159))+(SUMIF('Detailed exp partner 7'!H97:H159,"=wp5",'Detailed exp partner 7'!J97:J159))+(SUMIF('Detailed exp partner 8'!H97:H159,"=wp5",'Detailed exp partner 8'!J97:J159))+(SUMIF('Detailed exp partner 9'!H97:H159,"=wp5",'Detailed exp partner 9'!J97:J159))+(SUMIF('Detailed exp partner 10'!H97:H159,"=wp5",'Detailed exp partner 10'!J97:J159))+(SUMIF('Detailed exp partner 11'!H97:H159,"=wp5",'Detailed exp partner 11'!J97:J159))</f>
        <v>0</v>
      </c>
      <c r="F13" s="223">
        <f>IF(B13+C13+D13+E13&gt;0,'1 Consolidated Summary  Budget'!$I$26/$B$3,0)</f>
        <v>0</v>
      </c>
      <c r="G13" s="118">
        <f t="shared" si="0"/>
        <v>0</v>
      </c>
    </row>
    <row r="14" spans="1:19" ht="12.75" x14ac:dyDescent="0.2">
      <c r="A14" s="96" t="s">
        <v>49</v>
      </c>
      <c r="B14" s="116">
        <f>(SUMIF('Detailed exp project leader'!H11:H42,"=wp6",'Detailed exp project leader'!J11:J42))+(SUMIF('Detailed exp partner 2'!H11:H42,"=wp6",'Detailed exp partner 2'!J11:J42))+(SUMIF('Detailed exp partner 3'!H11:H42,"=wp6",'Detailed exp partner 3'!J11:J42))+(SUMIF('Detailed exp partner 4'!H11:H42,"=wp6",'Detailed exp partner 4'!J11:J42))+(SUMIF('Detailed exp partner 5'!H11:H42,"=wp6",'Detailed exp partner 5'!J11:J42))+(SUMIF('Detailed exp partner 6'!H11:H42,"=wp6",'Detailed exp partner 6'!J11:J42))+(SUMIF('Detailed exp partner 7'!H11:H42,"=wp6",'Detailed exp partner 7'!J11:J42))+(SUMIF('Detailed exp partner 8'!H11:H42,"=wp6",'Detailed exp partner 8'!J11:J42))+(SUMIF('Detailed exp partner 9'!H11:H42,"=wp6",'Detailed exp partner 9'!J11:J42))+(SUMIF('Detailed exp partner 10'!H11:H42,"=wp6",'Detailed exp partner 10'!J11:J42))+(SUMIF('Detailed exp partner 11'!H11:H42,"=wp6",'Detailed exp partner 11'!J11:J42))</f>
        <v>0</v>
      </c>
      <c r="C14" s="117">
        <f>(SUMIF('Detailed exp project leader'!H44:H63,"=wp6",'Detailed exp project leader'!J44:J63))+(SUMIF('Detailed exp partner 2'!H44:H63,"=wp6",'Detailed exp partner 2'!J44:J63))+(SUMIF('Detailed exp partner 3'!H44:H63,"=wp6",'Detailed exp partner 3'!J44:J63))+(SUMIF('Detailed exp partner 4'!H44:H63,"=wp6",'Detailed exp partner 4'!J44:J63))+(SUMIF('Detailed exp partner 5'!H44:H63,"=wp6",'Detailed exp partner 5'!J44:J63))+(SUMIF('Detailed exp partner 6'!H44:H63,"=wp6",'Detailed exp partner 6'!J44:J63))+(SUMIF('Detailed exp partner 7'!H44:H63,"=wp6",'Detailed exp partner 7'!J44:J63))+(SUMIF('Detailed exp partner 8'!H44:H63,"=wp6",'Detailed exp partner 8'!J44:J63))+(SUMIF('Detailed exp partner 9'!H44:H63,"=wp6",'Detailed exp partner 9'!J44:J63))+(SUMIF('Detailed exp partner 10'!H44:H63,"=wp6",'Detailed exp partner 10'!J44:J63))+(SUMIF('Detailed exp partner 11'!H44:H63,"=wp6",'Detailed exp partner 11'!J44:J63))</f>
        <v>0</v>
      </c>
      <c r="D14" s="117">
        <f>(SUMIF('Detailed exp project leader'!H65:H94,"=wp6",'Detailed exp project leader'!J65:J94))+(SUMIF('Detailed exp partner 2'!H65:H94,"=wp6",'Detailed exp partner 2'!J65:J94))+(SUMIF('Detailed exp partner 3'!H65:H94,"=wp6",'Detailed exp partner 3'!J65:J94))+(SUMIF('Detailed exp partner 4'!H65:H94,"=wp6",'Detailed exp partner 4'!J65:J94))+(SUMIF('Detailed exp partner 5'!H65:H94,"=wp6",'Detailed exp partner 5'!J65:J94))+(SUMIF('Detailed exp partner 6'!H65:H94,"=wp6",'Detailed exp partner 6'!J65:J94))+(SUMIF('Detailed exp partner 7'!H65:H94,"=wp6",'Detailed exp partner 7'!J65:J94))+(SUMIF('Detailed exp partner 8'!H65:H94,"=wp6",'Detailed exp partner 8'!J65:J94))+(SUMIF('Detailed exp partner 9'!H65:H94,"=wp6",'Detailed exp partner 9'!J65:J94))+(SUMIF('Detailed exp partner 10'!H65:H94,"=wp6",'Detailed exp partner 10'!J65:J94))+(SUMIF('Detailed exp partner 11'!H65:H94,"=wp6",'Detailed exp partner 11'!J65:J94))</f>
        <v>0</v>
      </c>
      <c r="E14" s="117">
        <f>(SUMIF('Detailed exp project leader'!H97:H159,"=wp6",'Detailed exp project leader'!J97:J159))+(SUMIF('Detailed exp partner 2'!H97:H159,"=wp6",'Detailed exp partner 2'!J97:J159))+(SUMIF('Detailed exp partner 3'!H97:H159,"=wp6",'Detailed exp partner 3'!J97:J159))+(SUMIF('Detailed exp partner 4'!H97:H159,"=wp6",'Detailed exp partner 4'!J97:J159))+(SUMIF('Detailed exp partner 5'!H97:H159,"=wp6",'Detailed exp partner 5'!J97:J159))+(SUMIF('Detailed exp partner 6'!H97:H159,"=wp6",'Detailed exp partner 6'!J97:J159))+(SUMIF('Detailed exp partner 7'!H97:H159,"=wp6",'Detailed exp partner 7'!J97:J159))+(SUMIF('Detailed exp partner 8'!H97:H159,"=wp6",'Detailed exp partner 8'!J97:J159))+(SUMIF('Detailed exp partner 9'!H97:H159,"=wp6",'Detailed exp partner 9'!J97:J159))+(SUMIF('Detailed exp partner 10'!H97:H159,"=wp6",'Detailed exp partner 10'!J97:J159))+(SUMIF('Detailed exp partner 11'!H97:H159,"=wp6",'Detailed exp partner 11'!J97:J159))</f>
        <v>0</v>
      </c>
      <c r="F14" s="223">
        <f>IF(B14+C14+D14+E14&gt;0,'1 Consolidated Summary  Budget'!$I$26/$B$3,0)</f>
        <v>0</v>
      </c>
      <c r="G14" s="118">
        <f t="shared" si="0"/>
        <v>0</v>
      </c>
    </row>
    <row r="15" spans="1:19" ht="12.75" x14ac:dyDescent="0.2">
      <c r="A15" s="96" t="s">
        <v>50</v>
      </c>
      <c r="B15" s="116">
        <f>(SUMIF('Detailed exp project leader'!H11:H42,"=wp7",'Detailed exp project leader'!J11:J42))+(SUMIF('Detailed exp partner 2'!H11:H42,"=wp7",'Detailed exp partner 2'!J11:J42))+(SUMIF('Detailed exp partner 3'!H11:H42,"=wp7",'Detailed exp partner 3'!J11:J42))+(SUMIF('Detailed exp partner 4'!H11:H42,"=wp7",'Detailed exp partner 4'!J11:J42))+(SUMIF('Detailed exp partner 5'!H11:H42,"=wp7",'Detailed exp partner 5'!J11:J42))+(SUMIF('Detailed exp partner 6'!H11:H42,"=wp7",'Detailed exp partner 6'!J11:J42))+(SUMIF('Detailed exp partner 7'!H11:H42,"=wp7",'Detailed exp partner 7'!J11:J42))+(SUMIF('Detailed exp partner 8'!H11:H42,"=wp7",'Detailed exp partner 8'!J11:J42))+(SUMIF('Detailed exp partner 9'!H11:H42,"=wp7",'Detailed exp partner 9'!J11:J42))+(SUMIF('Detailed exp partner 10'!H11:H42,"=wp7",'Detailed exp partner 10'!J11:J42))+(SUMIF('Detailed exp partner 11'!H11:H42,"=wp7",'Detailed exp partner 11'!J11:J42))</f>
        <v>0</v>
      </c>
      <c r="C15" s="117">
        <f>(SUMIF('Detailed exp project leader'!H44:H63,"=wp7",'Detailed exp project leader'!J44:J63))+(SUMIF('Detailed exp partner 2'!H44:H63,"=wp7",'Detailed exp partner 2'!J44:J63))+(SUMIF('Detailed exp partner 3'!H44:H63,"=wp7",'Detailed exp partner 3'!J44:J63))+(SUMIF('Detailed exp partner 4'!H44:H63,"=wp7",'Detailed exp partner 4'!J44:J63))+(SUMIF('Detailed exp partner 5'!H44:H63,"=wp7",'Detailed exp partner 5'!J44:J63))+(SUMIF('Detailed exp partner 6'!H44:H63,"=wp7",'Detailed exp partner 6'!J44:J63))+(SUMIF('Detailed exp partner 7'!H44:H63,"=wp7",'Detailed exp partner 7'!J44:J63))+(SUMIF('Detailed exp partner 8'!H44:H63,"=wp7",'Detailed exp partner 8'!J44:J63))+(SUMIF('Detailed exp partner 9'!H44:H63,"=wp7",'Detailed exp partner 9'!J44:J63))+(SUMIF('Detailed exp partner 10'!H44:H63,"=wp7",'Detailed exp partner 10'!J44:J63))+(SUMIF('Detailed exp partner 11'!H44:H63,"=wp7",'Detailed exp partner 11'!J44:J63))</f>
        <v>0</v>
      </c>
      <c r="D15" s="117">
        <f>(SUMIF('Detailed exp project leader'!H65:H94,"=wp7",'Detailed exp project leader'!J65:J94))+(SUMIF('Detailed exp partner 2'!H65:H94,"=wp7",'Detailed exp partner 2'!J65:J94))+(SUMIF('Detailed exp partner 3'!H65:H94,"=wp7",'Detailed exp partner 3'!J65:J94))+(SUMIF('Detailed exp partner 4'!H65:H94,"=wp7",'Detailed exp partner 4'!J65:J94))+(SUMIF('Detailed exp partner 5'!H65:H94,"=wp7",'Detailed exp partner 5'!J65:J94))+(SUMIF('Detailed exp partner 6'!H65:H94,"=wp7",'Detailed exp partner 6'!J65:J94))+(SUMIF('Detailed exp partner 7'!H65:H94,"=wp7",'Detailed exp partner 7'!J65:J94))+(SUMIF('Detailed exp partner 8'!H65:H94,"=wp7",'Detailed exp partner 8'!J65:J94))+(SUMIF('Detailed exp partner 9'!H65:H94,"=wp7",'Detailed exp partner 9'!J65:J94))+(SUMIF('Detailed exp partner 10'!H65:H94,"=wp7",'Detailed exp partner 10'!J65:J94))+(SUMIF('Detailed exp partner 11'!H65:H94,"=wp7",'Detailed exp partner 11'!J65:J94))</f>
        <v>0</v>
      </c>
      <c r="E15" s="117">
        <f>(SUMIF('Detailed exp project leader'!H97:H159,"=wp7",'Detailed exp project leader'!J97:J159))+(SUMIF('Detailed exp partner 2'!H97:H159,"=wp7",'Detailed exp partner 2'!J97:J159))+(SUMIF('Detailed exp partner 3'!H97:H159,"=wp7",'Detailed exp partner 3'!J97:J159))+(SUMIF('Detailed exp partner 4'!H97:H159,"=wp7",'Detailed exp partner 4'!J97:J159))+(SUMIF('Detailed exp partner 5'!H97:H159,"=wp7",'Detailed exp partner 5'!J97:J159))+(SUMIF('Detailed exp partner 6'!H97:H159,"=wp7",'Detailed exp partner 6'!J97:J159))+(SUMIF('Detailed exp partner 7'!H97:H159,"=wp7",'Detailed exp partner 7'!J97:J159))+(SUMIF('Detailed exp partner 8'!H97:H159,"=wp7",'Detailed exp partner 8'!J97:J159))+(SUMIF('Detailed exp partner 9'!H97:H159,"=wp7",'Detailed exp partner 9'!J97:J159))+(SUMIF('Detailed exp partner 10'!H97:H159,"=wp7",'Detailed exp partner 10'!J97:J159))+(SUMIF('Detailed exp partner 11'!H97:H159,"=wp7",'Detailed exp partner 11'!J97:J159))</f>
        <v>0</v>
      </c>
      <c r="F15" s="223">
        <f>IF(B15+C15+D15+E15&gt;0,'1 Consolidated Summary  Budget'!$I$26/$B$3,0)</f>
        <v>0</v>
      </c>
      <c r="G15" s="118">
        <f t="shared" si="0"/>
        <v>0</v>
      </c>
    </row>
    <row r="16" spans="1:19" ht="12.75" x14ac:dyDescent="0.2">
      <c r="A16" s="96" t="s">
        <v>51</v>
      </c>
      <c r="B16" s="116">
        <f>(SUMIF('Detailed exp project leader'!H11:H42,"=wp8",'Detailed exp project leader'!J11:J42))+(SUMIF('Detailed exp partner 2'!H11:H42,"=wp8",'Detailed exp partner 2'!J11:J42))+(SUMIF('Detailed exp partner 3'!H11:H42,"=wp8",'Detailed exp partner 3'!J11:J42))+(SUMIF('Detailed exp partner 4'!H11:H42,"=wp8",'Detailed exp partner 4'!J11:J42))+(SUMIF('Detailed exp partner 5'!H11:H42,"=wp8",'Detailed exp partner 5'!J11:J42))+(SUMIF('Detailed exp partner 6'!H11:H42,"=wp8",'Detailed exp partner 6'!J11:J42))+(SUMIF('Detailed exp partner 7'!H11:H42,"=wp8",'Detailed exp partner 7'!J11:J42))+(SUMIF('Detailed exp partner 8'!H11:H42,"=wp8",'Detailed exp partner 8'!J11:J42))+(SUMIF('Detailed exp partner 9'!H11:H42,"=wp8",'Detailed exp partner 9'!J11:J42))+(SUMIF('Detailed exp partner 10'!H11:H42,"=wp8",'Detailed exp partner 10'!J11:J42))+(SUMIF('Detailed exp partner 11'!H11:H42,"=wp8",'Detailed exp partner 11'!J11:J42))</f>
        <v>0</v>
      </c>
      <c r="C16" s="117">
        <f>(SUMIF('Detailed exp project leader'!H44:H63,"=wp8",'Detailed exp project leader'!J44:J63))+(SUMIF('Detailed exp partner 2'!H44:H63,"=wp8",'Detailed exp partner 2'!J44:J63))+(SUMIF('Detailed exp partner 3'!H44:H63,"=wp8",'Detailed exp partner 3'!J44:J63))+(SUMIF('Detailed exp partner 4'!H44:H63,"=wp8",'Detailed exp partner 4'!J44:J63))+(SUMIF('Detailed exp partner 5'!H44:H63,"=wp8",'Detailed exp partner 5'!J44:J63))+(SUMIF('Detailed exp partner 6'!H44:H63,"=wp8",'Detailed exp partner 6'!J44:J63))+(SUMIF('Detailed exp partner 7'!H44:H63,"=wp8",'Detailed exp partner 7'!J44:J63))+(SUMIF('Detailed exp partner 8'!H44:H63,"=wp8",'Detailed exp partner 8'!J44:J63))+(SUMIF('Detailed exp partner 9'!H44:H63,"=wp8",'Detailed exp partner 9'!J44:J63))+(SUMIF('Detailed exp partner 10'!H44:H63,"=wp8",'Detailed exp partner 10'!J44:J63))+(SUMIF('Detailed exp partner 11'!H44:H63,"=wp8",'Detailed exp partner 11'!J44:J63))</f>
        <v>0</v>
      </c>
      <c r="D16" s="117">
        <f>(SUMIF('Detailed exp project leader'!H65:H94,"=wp8",'Detailed exp project leader'!J65:J94))+(SUMIF('Detailed exp partner 2'!H65:H94,"=wp8",'Detailed exp partner 2'!J65:J94))+(SUMIF('Detailed exp partner 3'!H65:H94,"=wp8",'Detailed exp partner 3'!J65:J94))+(SUMIF('Detailed exp partner 4'!H65:H94,"=wp8",'Detailed exp partner 4'!J65:J94))+(SUMIF('Detailed exp partner 5'!H65:H94,"=wp8",'Detailed exp partner 5'!J65:J94))+(SUMIF('Detailed exp partner 6'!H65:H94,"=wp8",'Detailed exp partner 6'!J65:J94))+(SUMIF('Detailed exp partner 7'!H65:H94,"=wp8",'Detailed exp partner 7'!J65:J94))+(SUMIF('Detailed exp partner 8'!H65:H94,"=wp8",'Detailed exp partner 8'!J65:J94))+(SUMIF('Detailed exp partner 9'!H65:H94,"=wp8",'Detailed exp partner 9'!J65:J94))+(SUMIF('Detailed exp partner 10'!H65:H94,"=wp8",'Detailed exp partner 10'!J65:J94))+(SUMIF('Detailed exp partner 11'!H65:H94,"=wp8",'Detailed exp partner 11'!J65:J94))</f>
        <v>0</v>
      </c>
      <c r="E16" s="117">
        <f>(SUMIF('Detailed exp project leader'!H97:H159,"=wp8",'Detailed exp project leader'!J97:J159))+(SUMIF('Detailed exp partner 2'!H97:H159,"=wp8",'Detailed exp partner 2'!J97:J159))+(SUMIF('Detailed exp partner 3'!H97:H159,"=wp8",'Detailed exp partner 3'!J97:J159))+(SUMIF('Detailed exp partner 4'!H97:H159,"=wp8",'Detailed exp partner 4'!J97:J159))+(SUMIF('Detailed exp partner 5'!H97:H159,"=wp8",'Detailed exp partner 5'!J97:J159))+(SUMIF('Detailed exp partner 6'!H97:H159,"=wp8",'Detailed exp partner 6'!J97:J159))+(SUMIF('Detailed exp partner 7'!H97:H159,"=wp8",'Detailed exp partner 7'!J97:J159))+(SUMIF('Detailed exp partner 8'!H97:H159,"=wp8",'Detailed exp partner 8'!J97:J159))+(SUMIF('Detailed exp partner 9'!H97:H159,"=wp8",'Detailed exp partner 9'!J97:J159))+(SUMIF('Detailed exp partner 10'!H97:H159,"=wp8",'Detailed exp partner 10'!J97:J159))+(SUMIF('Detailed exp partner 11'!H97:H159,"=wp8",'Detailed exp partner 11'!J97:J159))</f>
        <v>0</v>
      </c>
      <c r="F16" s="223">
        <f>IF(B16+C16+D16+E16&gt;0,'1 Consolidated Summary  Budget'!$I$26/$B$3,0)</f>
        <v>0</v>
      </c>
      <c r="G16" s="118">
        <f t="shared" si="0"/>
        <v>0</v>
      </c>
    </row>
    <row r="17" spans="1:7" ht="12.75" x14ac:dyDescent="0.2">
      <c r="A17" s="96" t="s">
        <v>52</v>
      </c>
      <c r="B17" s="116">
        <f>(SUMIF('Detailed exp project leader'!H11:H42,"=wp9",'Detailed exp project leader'!J11:J42))+(SUMIF('Detailed exp partner 2'!H11:H42,"=wp9",'Detailed exp partner 2'!J11:J42))+(SUMIF('Detailed exp partner 3'!H11:H42,"=wp9",'Detailed exp partner 3'!J11:J42))+(SUMIF('Detailed exp partner 4'!H11:H42,"=wp9",'Detailed exp partner 4'!J11:J42))+(SUMIF('Detailed exp partner 5'!H11:H42,"=wp9",'Detailed exp partner 5'!J11:J42))+(SUMIF('Detailed exp partner 6'!H11:H42,"=wp9",'Detailed exp partner 6'!J11:J42))+(SUMIF('Detailed exp partner 7'!H11:H42,"=wp9",'Detailed exp partner 7'!J11:J42))+(SUMIF('Detailed exp partner 8'!H11:H42,"=wp9",'Detailed exp partner 8'!J11:J42))+(SUMIF('Detailed exp partner 9'!H11:H42,"=wp9",'Detailed exp partner 9'!J11:J42))+(SUMIF('Detailed exp partner 10'!H11:H42,"=wp9",'Detailed exp partner 10'!J11:J42))+(SUMIF('Detailed exp partner 11'!H11:H42,"=wp9",'Detailed exp partner 11'!J11:J42))</f>
        <v>0</v>
      </c>
      <c r="C17" s="117">
        <f>(SUMIF('Detailed exp project leader'!H44:H63,"=wp9",'Detailed exp project leader'!J44:J63))+(SUMIF('Detailed exp partner 2'!H44:H63,"=wp9",'Detailed exp partner 2'!J44:J63))+(SUMIF('Detailed exp partner 3'!H44:H63,"=wp9",'Detailed exp partner 3'!J44:J63))+(SUMIF('Detailed exp partner 4'!H44:H63,"=wp9",'Detailed exp partner 4'!J44:J63))+(SUMIF('Detailed exp partner 5'!H44:H63,"=wp9",'Detailed exp partner 5'!J44:J63))+(SUMIF('Detailed exp partner 6'!H44:H63,"=wp9",'Detailed exp partner 6'!J44:J63))+(SUMIF('Detailed exp partner 7'!H44:H63,"=wp9",'Detailed exp partner 7'!J44:J63))+(SUMIF('Detailed exp partner 8'!H44:H63,"=wp9",'Detailed exp partner 8'!J44:J63))+(SUMIF('Detailed exp partner 9'!H44:H63,"=wp9",'Detailed exp partner 9'!J44:J63))+(SUMIF('Detailed exp partner 10'!H44:H63,"=wp9",'Detailed exp partner 10'!J44:J63))+(SUMIF('Detailed exp partner 11'!H44:H63,"=wp9",'Detailed exp partner 11'!J44:J63))</f>
        <v>0</v>
      </c>
      <c r="D17" s="117">
        <f>(SUMIF('Detailed exp project leader'!H65:H94,"=wp9",'Detailed exp project leader'!J65:J94))+(SUMIF('Detailed exp partner 2'!H65:H94,"=wp9",'Detailed exp partner 2'!J65:J94))+(SUMIF('Detailed exp partner 3'!H65:H94,"=wp9",'Detailed exp partner 3'!J65:J94))+(SUMIF('Detailed exp partner 4'!H65:H94,"=wp9",'Detailed exp partner 4'!J65:J94))+(SUMIF('Detailed exp partner 5'!H65:H94,"=wp9",'Detailed exp partner 5'!J65:J94))+(SUMIF('Detailed exp partner 6'!H65:H94,"=wp9",'Detailed exp partner 6'!J65:J94))+(SUMIF('Detailed exp partner 7'!H65:H94,"=wp9",'Detailed exp partner 7'!J65:J94))+(SUMIF('Detailed exp partner 8'!H65:H94,"=wp9",'Detailed exp partner 8'!J65:J94))+(SUMIF('Detailed exp partner 9'!H65:H94,"=wp9",'Detailed exp partner 9'!J65:J94))+(SUMIF('Detailed exp partner 10'!H65:H94,"=wp9",'Detailed exp partner 10'!J65:J94))+(SUMIF('Detailed exp partner 11'!H65:H94,"=wp9",'Detailed exp partner 11'!J65:J94))</f>
        <v>0</v>
      </c>
      <c r="E17" s="117">
        <f>(SUMIF('Detailed exp project leader'!H97:H159,"=wp9",'Detailed exp project leader'!J97:J159))+(SUMIF('Detailed exp partner 2'!H97:H159,"=wp9",'Detailed exp partner 2'!J97:J159))+(SUMIF('Detailed exp partner 3'!H97:H159,"=wp9",'Detailed exp partner 3'!J97:J159))+(SUMIF('Detailed exp partner 4'!H97:H159,"=wp9",'Detailed exp partner 4'!J97:J159))+(SUMIF('Detailed exp partner 5'!H97:H159,"=wp9",'Detailed exp partner 5'!J97:J159))+(SUMIF('Detailed exp partner 6'!H97:H159,"=wp9",'Detailed exp partner 6'!J97:J159))+(SUMIF('Detailed exp partner 7'!H97:H159,"=wp9",'Detailed exp partner 7'!J97:J159))+(SUMIF('Detailed exp partner 8'!H97:H159,"=wp9",'Detailed exp partner 8'!J97:J159))+(SUMIF('Detailed exp partner 9'!H97:H159,"=wp9",'Detailed exp partner 9'!J97:J159))+(SUMIF('Detailed exp partner 10'!H97:H159,"=wp9",'Detailed exp partner 10'!J97:J159))+(SUMIF('Detailed exp partner 11'!H97:H159,"=wp9",'Detailed exp partner 11'!J97:J159))</f>
        <v>0</v>
      </c>
      <c r="F17" s="223">
        <f>IF(B17+C17+D17+E17&gt;0,'1 Consolidated Summary  Budget'!$I$26/$B$3,0)</f>
        <v>0</v>
      </c>
      <c r="G17" s="118">
        <f t="shared" si="0"/>
        <v>0</v>
      </c>
    </row>
    <row r="18" spans="1:7" ht="12.75" x14ac:dyDescent="0.2">
      <c r="A18" s="96" t="s">
        <v>53</v>
      </c>
      <c r="B18" s="116">
        <f>(SUMIF('Detailed exp project leader'!H11:H42,"=wp10",'Detailed exp project leader'!J11:J42))+(SUMIF('Detailed exp partner 2'!H11:H42,"=wp10",'Detailed exp partner 2'!J11:J42))+(SUMIF('Detailed exp partner 3'!H11:H42,"=wp10",'Detailed exp partner 3'!J11:J42))+(SUMIF('Detailed exp partner 4'!H11:H42,"=wp10",'Detailed exp partner 4'!J11:J42))+(SUMIF('Detailed exp partner 5'!H11:H42,"=wp10",'Detailed exp partner 5'!J11:J42))+(SUMIF('Detailed exp partner 6'!H11:H42,"=wp10",'Detailed exp partner 6'!J11:J42))+(SUMIF('Detailed exp partner 7'!H11:H42,"=wp10",'Detailed exp partner 7'!J11:J42))+(SUMIF('Detailed exp partner 8'!H11:H42,"=wp10",'Detailed exp partner 8'!J11:J42))+(SUMIF('Detailed exp partner 9'!H11:H42,"=wp10",'Detailed exp partner 9'!J11:J42))+(SUMIF('Detailed exp partner 10'!H11:H42,"=wp10",'Detailed exp partner 10'!J11:J42))+(SUMIF('Detailed exp partner 11'!H11:H42,"=wp10",'Detailed exp partner 11'!J11:J42))</f>
        <v>0</v>
      </c>
      <c r="C18" s="117">
        <f>(SUMIF('Detailed exp project leader'!H44:H63,"=wp10",'Detailed exp project leader'!J44:J63))+(SUMIF('Detailed exp partner 2'!H44:H63,"=wp10",'Detailed exp partner 2'!J44:J63))+(SUMIF('Detailed exp partner 3'!H44:H63,"=wp10",'Detailed exp partner 3'!J44:J63))+(SUMIF('Detailed exp partner 4'!H44:H63,"=wp10",'Detailed exp partner 4'!J44:J63))+(SUMIF('Detailed exp partner 5'!H44:H63,"=wp10",'Detailed exp partner 5'!J44:J63))+(SUMIF('Detailed exp partner 6'!H44:H63,"=wp10",'Detailed exp partner 6'!J44:J63))+(SUMIF('Detailed exp partner 7'!H44:H63,"=wp10",'Detailed exp partner 7'!J44:J63))+(SUMIF('Detailed exp partner 8'!H44:H63,"=wp10",'Detailed exp partner 8'!J44:J63))+(SUMIF('Detailed exp partner 9'!H44:H63,"=wp10",'Detailed exp partner 9'!J44:J63))+(SUMIF('Detailed exp partner 10'!H44:H63,"=wp10",'Detailed exp partner 10'!J44:J63))+(SUMIF('Detailed exp partner 11'!H44:H63,"=wp10",'Detailed exp partner 11'!J44:J63))</f>
        <v>0</v>
      </c>
      <c r="D18" s="117">
        <f>(SUMIF('Detailed exp project leader'!H65:H94,"=wp10",'Detailed exp project leader'!J65:J94))+(SUMIF('Detailed exp partner 2'!H65:H94,"=wp10",'Detailed exp partner 2'!J65:J94))+(SUMIF('Detailed exp partner 3'!H65:H94,"=wp10",'Detailed exp partner 3'!J65:J94))+(SUMIF('Detailed exp partner 4'!H65:H94,"=wp10",'Detailed exp partner 4'!J65:J94))+(SUMIF('Detailed exp partner 5'!H65:H94,"=wp10",'Detailed exp partner 5'!J65:J94))+(SUMIF('Detailed exp partner 6'!H65:H94,"=wp10",'Detailed exp partner 6'!J65:J94))+(SUMIF('Detailed exp partner 7'!H65:H94,"=wp10",'Detailed exp partner 7'!J65:J94))+(SUMIF('Detailed exp partner 8'!H65:H94,"=wp10",'Detailed exp partner 8'!J65:J94))+(SUMIF('Detailed exp partner 9'!H65:H94,"=wp10",'Detailed exp partner 9'!J65:J94))+(SUMIF('Detailed exp partner 10'!H65:H94,"=wp10",'Detailed exp partner 10'!J65:J94))+(SUMIF('Detailed exp partner 11'!H65:H94,"=wp10",'Detailed exp partner 11'!J65:J94))</f>
        <v>0</v>
      </c>
      <c r="E18" s="117">
        <f>(SUMIF('Detailed exp project leader'!H97:H159,"=wp10",'Detailed exp project leader'!J97:J159))+(SUMIF('Detailed exp partner 2'!H97:H159,"=wp10",'Detailed exp partner 2'!J97:J159))+(SUMIF('Detailed exp partner 3'!H97:H159,"=wp10",'Detailed exp partner 3'!J97:J159))+(SUMIF('Detailed exp partner 4'!H97:H159,"=wp10",'Detailed exp partner 4'!J97:J159))+(SUMIF('Detailed exp partner 5'!H97:H159,"=wp10",'Detailed exp partner 5'!J97:J159))+(SUMIF('Detailed exp partner 6'!H97:H159,"=wp10",'Detailed exp partner 6'!J97:J159))+(SUMIF('Detailed exp partner 7'!H97:H159,"=wp10",'Detailed exp partner 7'!J97:J159))+(SUMIF('Detailed exp partner 8'!H97:H159,"=wp10",'Detailed exp partner 8'!J97:J159))+(SUMIF('Detailed exp partner 9'!H97:H159,"=wp10",'Detailed exp partner 9'!J97:J159))+(SUMIF('Detailed exp partner 10'!H97:H159,"=wp10",'Detailed exp partner 10'!J97:J159))+(SUMIF('Detailed exp partner 11'!H97:H159,"=wp10",'Detailed exp partner 11'!J97:J159))</f>
        <v>0</v>
      </c>
      <c r="F18" s="223">
        <f>IF(B18+C18+D18+E18&gt;0,'1 Consolidated Summary  Budget'!$I$26/$B$3,0)</f>
        <v>0</v>
      </c>
      <c r="G18" s="118">
        <f t="shared" si="0"/>
        <v>0</v>
      </c>
    </row>
    <row r="19" spans="1:7" ht="12.75" x14ac:dyDescent="0.2">
      <c r="A19" s="96" t="s">
        <v>54</v>
      </c>
      <c r="B19" s="116">
        <f>(SUMIF('Detailed exp project leader'!H11:H42,"=wp11",'Detailed exp project leader'!J11:J42))+(SUMIF('Detailed exp partner 2'!H11:H42,"=wp11",'Detailed exp partner 2'!J11:J42))+(SUMIF('Detailed exp partner 3'!H11:H42,"=wp11",'Detailed exp partner 3'!J11:J42))+(SUMIF('Detailed exp partner 4'!H11:H42,"=wp11",'Detailed exp partner 4'!J11:J42))+(SUMIF('Detailed exp partner 5'!H11:H42,"=wp11",'Detailed exp partner 5'!J11:J42))+(SUMIF('Detailed exp partner 6'!H11:H42,"=wp11",'Detailed exp partner 6'!J11:J42))+(SUMIF('Detailed exp partner 7'!H11:H42,"=wp11",'Detailed exp partner 7'!J11:J42))+(SUMIF('Detailed exp partner 8'!H11:H42,"=wp11",'Detailed exp partner 8'!J11:J42))+(SUMIF('Detailed exp partner 9'!H11:H42,"=wp11",'Detailed exp partner 9'!J11:J42))+(SUMIF('Detailed exp partner 10'!H11:H42,"=wp11",'Detailed exp partner 10'!J11:J42))+(SUMIF('Detailed exp partner 11'!H11:H42,"=wp11",'Detailed exp partner 11'!J11:J42))</f>
        <v>0</v>
      </c>
      <c r="C19" s="117">
        <f>(SUMIF('Detailed exp project leader'!H44:H63,"=wp11",'Detailed exp project leader'!J44:J63))+(SUMIF('Detailed exp partner 2'!H44:H63,"=wp11",'Detailed exp partner 2'!J44:J63))+(SUMIF('Detailed exp partner 3'!H44:H63,"=wp11",'Detailed exp partner 3'!J44:J63))+(SUMIF('Detailed exp partner 4'!H44:H63,"=wp11",'Detailed exp partner 4'!J44:J63))+(SUMIF('Detailed exp partner 5'!H44:H63,"=wp11",'Detailed exp partner 5'!J44:J63))+(SUMIF('Detailed exp partner 6'!H44:H63,"=wp11",'Detailed exp partner 6'!J44:J63))+(SUMIF('Detailed exp partner 7'!H44:H63,"=wp11",'Detailed exp partner 7'!J44:J63))+(SUMIF('Detailed exp partner 8'!H44:H63,"=wp11",'Detailed exp partner 8'!J44:J63))+(SUMIF('Detailed exp partner 9'!H44:H63,"=wp11",'Detailed exp partner 9'!J44:J63))+(SUMIF('Detailed exp partner 10'!H44:H63,"=wp11",'Detailed exp partner 10'!J44:J63))+(SUMIF('Detailed exp partner 11'!H44:H63,"=wp11",'Detailed exp partner 11'!J44:J63))</f>
        <v>0</v>
      </c>
      <c r="D19" s="117">
        <f>(SUMIF('Detailed exp project leader'!H65:H94,"=wp11",'Detailed exp project leader'!J65:J94))+(SUMIF('Detailed exp partner 2'!H65:H94,"=wp11",'Detailed exp partner 2'!J65:J94))+(SUMIF('Detailed exp partner 3'!H65:H94,"=wp11",'Detailed exp partner 3'!J65:J94))+(SUMIF('Detailed exp partner 4'!H65:H94,"=wp11",'Detailed exp partner 4'!J65:J94))+(SUMIF('Detailed exp partner 5'!H65:H94,"=wp11",'Detailed exp partner 5'!J65:J94))+(SUMIF('Detailed exp partner 6'!H65:H94,"=wp11",'Detailed exp partner 6'!J65:J94))+(SUMIF('Detailed exp partner 7'!H65:H94,"=wp11",'Detailed exp partner 7'!J65:J94))+(SUMIF('Detailed exp partner 8'!H65:H94,"=wp11",'Detailed exp partner 8'!J65:J94))+(SUMIF('Detailed exp partner 9'!H65:H94,"=wp11",'Detailed exp partner 9'!J65:J94))+(SUMIF('Detailed exp partner 10'!H65:H94,"=wp11",'Detailed exp partner 10'!J65:J94))+(SUMIF('Detailed exp partner 11'!H65:H94,"=wp11",'Detailed exp partner 11'!J65:J94))</f>
        <v>0</v>
      </c>
      <c r="E19" s="117">
        <f>(SUMIF('Detailed exp project leader'!H97:H159,"=wp11",'Detailed exp project leader'!J97:J159))+(SUMIF('Detailed exp partner 2'!H97:H159,"=wp11",'Detailed exp partner 2'!J97:J159))+(SUMIF('Detailed exp partner 3'!H97:H159,"=wp11",'Detailed exp partner 3'!J97:J159))+(SUMIF('Detailed exp partner 4'!H97:H159,"=wp11",'Detailed exp partner 4'!J97:J159))+(SUMIF('Detailed exp partner 5'!H97:H159,"=wp11",'Detailed exp partner 5'!J97:J159))+(SUMIF('Detailed exp partner 6'!H97:H159,"=wp11",'Detailed exp partner 6'!J97:J159))+(SUMIF('Detailed exp partner 7'!H97:H159,"=wp11",'Detailed exp partner 7'!J97:J159))+(SUMIF('Detailed exp partner 8'!H97:H159,"=wp11",'Detailed exp partner 8'!J97:J159))+(SUMIF('Detailed exp partner 9'!H97:H159,"=wp11",'Detailed exp partner 9'!J97:J159))+(SUMIF('Detailed exp partner 10'!H97:H159,"=wp11",'Detailed exp partner 10'!J97:J159))+(SUMIF('Detailed exp partner 11'!H97:H159,"=wp11",'Detailed exp partner 11'!J97:J159))</f>
        <v>0</v>
      </c>
      <c r="F19" s="223">
        <f>IF(B19+C19+D19+E19&gt;0,'1 Consolidated Summary  Budget'!$I$26/$B$3,0)</f>
        <v>0</v>
      </c>
      <c r="G19" s="118">
        <f t="shared" si="0"/>
        <v>0</v>
      </c>
    </row>
    <row r="20" spans="1:7" ht="12.75" x14ac:dyDescent="0.2">
      <c r="A20" s="96" t="s">
        <v>55</v>
      </c>
      <c r="B20" s="116">
        <f>(SUMIF('Detailed exp project leader'!H11:H42,"=wp12",'Detailed exp project leader'!J11:J42))+(SUMIF('Detailed exp partner 2'!H11:H42,"=wp12",'Detailed exp partner 2'!J11:J42))+(SUMIF('Detailed exp partner 3'!H11:H42,"=wp12",'Detailed exp partner 3'!J11:J42))+(SUMIF('Detailed exp partner 4'!H11:H42,"=wp12",'Detailed exp partner 4'!J11:J42))+(SUMIF('Detailed exp partner 5'!H11:H42,"=wp12",'Detailed exp partner 5'!J11:J42))+(SUMIF('Detailed exp partner 6'!H11:H42,"=wp12",'Detailed exp partner 6'!J11:J42))+(SUMIF('Detailed exp partner 7'!H11:H42,"=wp12",'Detailed exp partner 7'!J11:J42))+(SUMIF('Detailed exp partner 8'!H11:H42,"=wp12",'Detailed exp partner 8'!J11:J42))+(SUMIF('Detailed exp partner 9'!H11:H42,"=wp12",'Detailed exp partner 9'!J11:J42))+(SUMIF('Detailed exp partner 10'!H11:H42,"=wp12",'Detailed exp partner 10'!J11:J42))+(SUMIF('Detailed exp partner 11'!H11:H42,"=wp12",'Detailed exp partner 11'!J11:J42))</f>
        <v>0</v>
      </c>
      <c r="C20" s="117">
        <f>(SUMIF('Detailed exp project leader'!H44:H63,"=wp12",'Detailed exp project leader'!J44:J63))+(SUMIF('Detailed exp partner 2'!H44:H63,"=wp12",'Detailed exp partner 2'!J44:J63))+(SUMIF('Detailed exp partner 3'!H44:H63,"=wp12",'Detailed exp partner 3'!J44:J63))+(SUMIF('Detailed exp partner 4'!H44:H63,"=wp12",'Detailed exp partner 4'!J44:J63))+(SUMIF('Detailed exp partner 5'!H44:H63,"=wp12",'Detailed exp partner 5'!J44:J63))+(SUMIF('Detailed exp partner 6'!H44:H63,"=wp12",'Detailed exp partner 6'!J44:J63))+(SUMIF('Detailed exp partner 7'!H44:H63,"=wp12",'Detailed exp partner 7'!J44:J63))+(SUMIF('Detailed exp partner 8'!H44:H63,"=wp12",'Detailed exp partner 8'!J44:J63))+(SUMIF('Detailed exp partner 9'!H44:H63,"=wp12",'Detailed exp partner 9'!J44:J63))+(SUMIF('Detailed exp partner 10'!H44:H63,"=wp12",'Detailed exp partner 10'!J44:J63))+(SUMIF('Detailed exp partner 11'!H44:H63,"=wp12",'Detailed exp partner 11'!J44:J63))</f>
        <v>0</v>
      </c>
      <c r="D20" s="117">
        <f>(SUMIF('Detailed exp project leader'!H65:H94,"=wp12",'Detailed exp project leader'!J65:J94))+(SUMIF('Detailed exp partner 2'!H65:H94,"=wp12",'Detailed exp partner 2'!J65:J94))+(SUMIF('Detailed exp partner 3'!H65:H94,"=wp12",'Detailed exp partner 3'!J65:J94))+(SUMIF('Detailed exp partner 4'!H65:H94,"=wp12",'Detailed exp partner 4'!J65:J94))+(SUMIF('Detailed exp partner 5'!H65:H94,"=wp12",'Detailed exp partner 5'!J65:J94))+(SUMIF('Detailed exp partner 6'!H65:H94,"=wp12",'Detailed exp partner 6'!J65:J94))+(SUMIF('Detailed exp partner 7'!H65:H94,"=wp12",'Detailed exp partner 7'!J65:J94))+(SUMIF('Detailed exp partner 8'!H65:H94,"=wp12",'Detailed exp partner 8'!J65:J94))+(SUMIF('Detailed exp partner 9'!H65:H94,"=wp12",'Detailed exp partner 9'!J65:J94))+(SUMIF('Detailed exp partner 10'!H65:H94,"=wp12",'Detailed exp partner 10'!J65:J94))+(SUMIF('Detailed exp partner 11'!H65:H94,"=wp12",'Detailed exp partner 11'!J65:J94))</f>
        <v>0</v>
      </c>
      <c r="E20" s="117">
        <f>(SUMIF('Detailed exp project leader'!H97:H159,"=wp12",'Detailed exp project leader'!J97:J159))+(SUMIF('Detailed exp partner 2'!H97:H159,"=wp12",'Detailed exp partner 2'!J97:J159))+(SUMIF('Detailed exp partner 3'!H97:H159,"=wp12",'Detailed exp partner 3'!J97:J159))+(SUMIF('Detailed exp partner 4'!H97:H159,"=wp12",'Detailed exp partner 4'!J97:J159))+(SUMIF('Detailed exp partner 5'!H97:H159,"=wp12",'Detailed exp partner 5'!J97:J159))+(SUMIF('Detailed exp partner 6'!H97:H159,"=wp12",'Detailed exp partner 6'!J97:J159))+(SUMIF('Detailed exp partner 7'!H97:H159,"=wp12",'Detailed exp partner 7'!J97:J159))+(SUMIF('Detailed exp partner 8'!H97:H159,"=wp12",'Detailed exp partner 8'!J97:J159))+(SUMIF('Detailed exp partner 9'!H97:H159,"=wp12",'Detailed exp partner 9'!J97:J159))+(SUMIF('Detailed exp partner 10'!H97:H159,"=wp12",'Detailed exp partner 10'!J97:J159))+(SUMIF('Detailed exp partner 11'!H97:H159,"=wp12",'Detailed exp partner 11'!J97:J159))</f>
        <v>0</v>
      </c>
      <c r="F20" s="223">
        <f>IF(B20+C20+D20+E20&gt;0,'1 Consolidated Summary  Budget'!$I$26/$B$3,0)</f>
        <v>0</v>
      </c>
      <c r="G20" s="118">
        <f t="shared" si="0"/>
        <v>0</v>
      </c>
    </row>
    <row r="21" spans="1:7" ht="12.75" x14ac:dyDescent="0.2">
      <c r="A21" s="96" t="s">
        <v>56</v>
      </c>
      <c r="B21" s="116">
        <f>(SUMIF('Detailed exp project leader'!H11:H42,"=wp13",'Detailed exp project leader'!J11:J42))+(SUMIF('Detailed exp partner 2'!H11:H42,"=wp13",'Detailed exp partner 2'!J11:J42))+(SUMIF('Detailed exp partner 3'!H11:H42,"=wp13",'Detailed exp partner 3'!J11:J42))+(SUMIF('Detailed exp partner 4'!H11:H42,"=wp13",'Detailed exp partner 4'!J11:J42))+(SUMIF('Detailed exp partner 5'!H11:H42,"=wp13",'Detailed exp partner 5'!J11:J42))+(SUMIF('Detailed exp partner 6'!H11:H42,"=wp13",'Detailed exp partner 6'!J11:J42))+(SUMIF('Detailed exp partner 7'!H11:H42,"=wp13",'Detailed exp partner 7'!J11:J42))+(SUMIF('Detailed exp partner 8'!H11:H42,"=wp13",'Detailed exp partner 8'!J11:J42))+(SUMIF('Detailed exp partner 9'!H11:H42,"=wp13",'Detailed exp partner 9'!J11:J42))+(SUMIF('Detailed exp partner 10'!H11:H42,"=wp13",'Detailed exp partner 10'!J11:J42))+(SUMIF('Detailed exp partner 11'!H11:H42,"=wp13",'Detailed exp partner 11'!J11:J42))</f>
        <v>0</v>
      </c>
      <c r="C21" s="117">
        <f>(SUMIF('Detailed exp project leader'!H44:H63,"=wp13",'Detailed exp project leader'!J44:J63))+(SUMIF('Detailed exp partner 2'!H44:H63,"=wp13",'Detailed exp partner 2'!J44:J63))+(SUMIF('Detailed exp partner 3'!H44:H63,"=wp13",'Detailed exp partner 3'!J44:J63))+(SUMIF('Detailed exp partner 4'!H44:H63,"=wp13",'Detailed exp partner 4'!J44:J63))+(SUMIF('Detailed exp partner 5'!H44:H63,"=wp13",'Detailed exp partner 5'!J44:J63))+(SUMIF('Detailed exp partner 6'!H44:H63,"=wp13",'Detailed exp partner 6'!J44:J63))+(SUMIF('Detailed exp partner 7'!H44:H63,"=wp13",'Detailed exp partner 7'!J44:J63))+(SUMIF('Detailed exp partner 8'!H44:H63,"=wp13",'Detailed exp partner 8'!J44:J63))+(SUMIF('Detailed exp partner 9'!H44:H63,"=wp13",'Detailed exp partner 9'!J44:J63))+(SUMIF('Detailed exp partner 10'!H44:H63,"=wp13",'Detailed exp partner 10'!J44:J63))+(SUMIF('Detailed exp partner 11'!H44:H63,"=wp13",'Detailed exp partner 11'!J44:J63))</f>
        <v>0</v>
      </c>
      <c r="D21" s="117">
        <f>(SUMIF('Detailed exp project leader'!H65:H94,"=wp13",'Detailed exp project leader'!J65:J94))+(SUMIF('Detailed exp partner 2'!H65:H94,"=wp13",'Detailed exp partner 2'!J65:J94))+(SUMIF('Detailed exp partner 3'!H65:H94,"=wp13",'Detailed exp partner 3'!J65:J94))+(SUMIF('Detailed exp partner 4'!H65:H94,"=wp13",'Detailed exp partner 4'!J65:J94))+(SUMIF('Detailed exp partner 5'!H65:H94,"=wp13",'Detailed exp partner 5'!J65:J94))+(SUMIF('Detailed exp partner 6'!H65:H94,"=wp13",'Detailed exp partner 6'!J65:J94))+(SUMIF('Detailed exp partner 7'!H65:H94,"=wp13",'Detailed exp partner 7'!J65:J94))+(SUMIF('Detailed exp partner 8'!H65:H94,"=wp13",'Detailed exp partner 8'!J65:J94))+(SUMIF('Detailed exp partner 9'!H65:H94,"=wp13",'Detailed exp partner 9'!J65:J94))+(SUMIF('Detailed exp partner 10'!H65:H94,"=wp13",'Detailed exp partner 10'!J65:J94))+(SUMIF('Detailed exp partner 11'!H65:H94,"=wp13",'Detailed exp partner 11'!J65:J94))</f>
        <v>0</v>
      </c>
      <c r="E21" s="117">
        <f>(SUMIF('Detailed exp project leader'!H97:H159,"=wp13",'Detailed exp project leader'!J97:J159))+(SUMIF('Detailed exp partner 2'!H97:H159,"=wp13",'Detailed exp partner 2'!J97:J159))+(SUMIF('Detailed exp partner 3'!H97:H159,"=wp13",'Detailed exp partner 3'!J97:J159))+(SUMIF('Detailed exp partner 4'!H97:H159,"=wp13",'Detailed exp partner 4'!J97:J159))+(SUMIF('Detailed exp partner 5'!H97:H159,"=wp13",'Detailed exp partner 5'!J97:J159))+(SUMIF('Detailed exp partner 6'!H97:H159,"=wp13",'Detailed exp partner 6'!J97:J159))+(SUMIF('Detailed exp partner 7'!H97:H159,"=wp13",'Detailed exp partner 7'!J97:J159))+(SUMIF('Detailed exp partner 8'!H97:H159,"=wp13",'Detailed exp partner 8'!J97:J159))+(SUMIF('Detailed exp partner 9'!H97:H159,"=wp13",'Detailed exp partner 9'!J97:J159))+(SUMIF('Detailed exp partner 10'!H97:H159,"=wp13",'Detailed exp partner 10'!J97:J159))+(SUMIF('Detailed exp partner 11'!H97:H159,"=wp13",'Detailed exp partner 11'!J97:J159))</f>
        <v>0</v>
      </c>
      <c r="F21" s="223">
        <f>IF(B21+C21+D21+E21&gt;0,'1 Consolidated Summary  Budget'!$I$26/$B$3,0)</f>
        <v>0</v>
      </c>
      <c r="G21" s="118">
        <f t="shared" si="0"/>
        <v>0</v>
      </c>
    </row>
    <row r="22" spans="1:7" ht="12.75" x14ac:dyDescent="0.2">
      <c r="A22" s="96" t="s">
        <v>57</v>
      </c>
      <c r="B22" s="116">
        <f>(SUMIF('Detailed exp project leader'!H11:H42,"=wp14",'Detailed exp project leader'!J11:J42))+(SUMIF('Detailed exp partner 2'!H11:H42,"=wp14",'Detailed exp partner 2'!J11:J42))+(SUMIF('Detailed exp partner 3'!H11:H42,"=wp14",'Detailed exp partner 3'!J11:J42))+(SUMIF('Detailed exp partner 4'!H11:H42,"=wp14",'Detailed exp partner 4'!J11:J42))+(SUMIF('Detailed exp partner 5'!H11:H42,"=wp14",'Detailed exp partner 5'!J11:J42))+(SUMIF('Detailed exp partner 6'!H11:H42,"=wp14",'Detailed exp partner 6'!J11:J42))+(SUMIF('Detailed exp partner 7'!H11:H42,"=wp14",'Detailed exp partner 7'!J11:J42))+(SUMIF('Detailed exp partner 8'!H11:H42,"=wp14",'Detailed exp partner 8'!J11:J42))+(SUMIF('Detailed exp partner 9'!H11:H42,"=wp14",'Detailed exp partner 9'!J11:J42))+(SUMIF('Detailed exp partner 10'!H11:H42,"=wp14",'Detailed exp partner 10'!J11:J42))+(SUMIF('Detailed exp partner 11'!H11:H42,"=wp14",'Detailed exp partner 11'!J11:J42))</f>
        <v>0</v>
      </c>
      <c r="C22" s="117">
        <f>(SUMIF('Detailed exp project leader'!H44:H63,"=wp14",'Detailed exp project leader'!J44:J63))+(SUMIF('Detailed exp partner 2'!H44:H63,"=wp14",'Detailed exp partner 2'!J44:J63))+(SUMIF('Detailed exp partner 3'!H44:H63,"=wp14",'Detailed exp partner 3'!J44:J63))+(SUMIF('Detailed exp partner 4'!H44:H63,"=wp14",'Detailed exp partner 4'!J44:J63))+(SUMIF('Detailed exp partner 5'!H44:H63,"=wp14",'Detailed exp partner 5'!J44:J63))+(SUMIF('Detailed exp partner 6'!H44:H63,"=wp14",'Detailed exp partner 6'!J44:J63))+(SUMIF('Detailed exp partner 7'!H44:H63,"=wp14",'Detailed exp partner 7'!J44:J63))+(SUMIF('Detailed exp partner 8'!H44:H63,"=wp14",'Detailed exp partner 8'!J44:J63))+(SUMIF('Detailed exp partner 9'!H44:H63,"=wp14",'Detailed exp partner 9'!J44:J63))+(SUMIF('Detailed exp partner 10'!H44:H63,"=wp14",'Detailed exp partner 10'!J44:J63))+(SUMIF('Detailed exp partner 11'!H44:H63,"=wp14",'Detailed exp partner 11'!J44:J63))</f>
        <v>0</v>
      </c>
      <c r="D22" s="117">
        <f>(SUMIF('Detailed exp project leader'!H65:H94,"=wp14",'Detailed exp project leader'!J65:J94))+(SUMIF('Detailed exp partner 2'!H65:H94,"=wp14",'Detailed exp partner 2'!J65:J94))+(SUMIF('Detailed exp partner 3'!H65:H94,"=wp14",'Detailed exp partner 3'!J65:J94))+(SUMIF('Detailed exp partner 4'!H65:H94,"=wp14",'Detailed exp partner 4'!J65:J94))+(SUMIF('Detailed exp partner 5'!H65:H94,"=wp14",'Detailed exp partner 5'!J65:J94))+(SUMIF('Detailed exp partner 6'!H65:H94,"=wp14",'Detailed exp partner 6'!J65:J94))+(SUMIF('Detailed exp partner 7'!H65:H94,"=wp14",'Detailed exp partner 7'!J65:J94))+(SUMIF('Detailed exp partner 8'!H65:H94,"=wp14",'Detailed exp partner 8'!J65:J94))+(SUMIF('Detailed exp partner 9'!H65:H94,"=wp14",'Detailed exp partner 9'!J65:J94))+(SUMIF('Detailed exp partner 10'!H65:H94,"=wp14",'Detailed exp partner 10'!J65:J94))+(SUMIF('Detailed exp partner 11'!H65:H94,"=wp14",'Detailed exp partner 11'!J65:J94))</f>
        <v>0</v>
      </c>
      <c r="E22" s="117">
        <f>(SUMIF('Detailed exp project leader'!H97:H159,"=wp14",'Detailed exp project leader'!J97:J159))+(SUMIF('Detailed exp partner 2'!H97:H159,"=wp14",'Detailed exp partner 2'!J97:J159))+(SUMIF('Detailed exp partner 3'!H97:H159,"=wp14",'Detailed exp partner 3'!J97:J159))+(SUMIF('Detailed exp partner 4'!H97:H159,"=wp14",'Detailed exp partner 4'!J97:J159))+(SUMIF('Detailed exp partner 5'!H97:H159,"=wp14",'Detailed exp partner 5'!J97:J159))+(SUMIF('Detailed exp partner 6'!H97:H159,"=wp14",'Detailed exp partner 6'!J97:J159))+(SUMIF('Detailed exp partner 7'!H97:H159,"=wp14",'Detailed exp partner 7'!J97:J159))+(SUMIF('Detailed exp partner 8'!H97:H159,"=wp14",'Detailed exp partner 8'!J97:J159))+(SUMIF('Detailed exp partner 9'!H97:H159,"=wp14",'Detailed exp partner 9'!J97:J159))+(SUMIF('Detailed exp partner 10'!H97:H159,"=wp14",'Detailed exp partner 10'!J97:J159))+(SUMIF('Detailed exp partner 11'!H97:H159,"=wp14",'Detailed exp partner 11'!J97:J159))</f>
        <v>0</v>
      </c>
      <c r="F22" s="223">
        <f>IF(B22+C22+D22+E22&gt;0,'1 Consolidated Summary  Budget'!$I$26/$B$3,0)</f>
        <v>0</v>
      </c>
      <c r="G22" s="118">
        <f t="shared" si="0"/>
        <v>0</v>
      </c>
    </row>
    <row r="23" spans="1:7" ht="12.75" x14ac:dyDescent="0.2">
      <c r="A23" s="96" t="s">
        <v>58</v>
      </c>
      <c r="B23" s="116">
        <f>(SUMIF('Detailed exp project leader'!H11:H42,"=wp15",'Detailed exp project leader'!J11:J42))+(SUMIF('Detailed exp partner 2'!H11:H42,"=wp15",'Detailed exp partner 2'!J11:J42))+(SUMIF('Detailed exp partner 3'!H11:H42,"=wp15",'Detailed exp partner 3'!J11:J42))+(SUMIF('Detailed exp partner 4'!H11:H42,"=wp15",'Detailed exp partner 4'!J11:J42))+(SUMIF('Detailed exp partner 5'!H11:H42,"=wp15",'Detailed exp partner 5'!J11:J42))+(SUMIF('Detailed exp partner 6'!H11:H42,"=wp15",'Detailed exp partner 6'!J11:J42))+(SUMIF('Detailed exp partner 7'!H11:H42,"=wp15",'Detailed exp partner 7'!J11:J42))+(SUMIF('Detailed exp partner 8'!H11:H42,"=wp15",'Detailed exp partner 8'!J11:J42))+(SUMIF('Detailed exp partner 9'!H11:H42,"=wp15",'Detailed exp partner 9'!J11:J42))+(SUMIF('Detailed exp partner 10'!H11:H42,"=wp15",'Detailed exp partner 10'!J11:J42))+(SUMIF('Detailed exp partner 11'!H11:H42,"=wp15",'Detailed exp partner 11'!J11:J42))</f>
        <v>0</v>
      </c>
      <c r="C23" s="117">
        <f>(SUMIF('Detailed exp project leader'!H44:H63,"=wp15",'Detailed exp project leader'!J44:J63))+(SUMIF('Detailed exp partner 2'!H44:H63,"=wp15",'Detailed exp partner 2'!J44:J63))+(SUMIF('Detailed exp partner 3'!H44:H63,"=wp15",'Detailed exp partner 3'!J44:J63))+(SUMIF('Detailed exp partner 4'!H44:H63,"=wp15",'Detailed exp partner 4'!J44:J63))+(SUMIF('Detailed exp partner 5'!H44:H63,"=wp15",'Detailed exp partner 5'!J44:J63))+(SUMIF('Detailed exp partner 6'!H44:H63,"=wp15",'Detailed exp partner 6'!J44:J63))+(SUMIF('Detailed exp partner 7'!H44:H63,"=wp15",'Detailed exp partner 7'!J44:J63))+(SUMIF('Detailed exp partner 8'!H44:H63,"=wp15",'Detailed exp partner 8'!J44:J63))+(SUMIF('Detailed exp partner 9'!H44:H63,"=wp15",'Detailed exp partner 9'!J44:J63))+(SUMIF('Detailed exp partner 10'!H44:H63,"=wp15",'Detailed exp partner 10'!J44:J63))+(SUMIF('Detailed exp partner 11'!H44:H63,"=wp15",'Detailed exp partner 11'!J44:J63))</f>
        <v>0</v>
      </c>
      <c r="D23" s="117">
        <f>(SUMIF('Detailed exp project leader'!H65:H94,"=wp15",'Detailed exp project leader'!J65:J94))+(SUMIF('Detailed exp partner 2'!H65:H94,"=wp15",'Detailed exp partner 2'!J65:J94))+(SUMIF('Detailed exp partner 3'!H65:H94,"=wp15",'Detailed exp partner 3'!J65:J94))+(SUMIF('Detailed exp partner 4'!H65:H94,"=wp15",'Detailed exp partner 4'!J65:J94))+(SUMIF('Detailed exp partner 5'!H65:H94,"=wp15",'Detailed exp partner 5'!J65:J94))+(SUMIF('Detailed exp partner 6'!H65:H94,"=wp15",'Detailed exp partner 6'!J65:J94))+(SUMIF('Detailed exp partner 7'!H65:H94,"=wp15",'Detailed exp partner 7'!J65:J94))+(SUMIF('Detailed exp partner 8'!H65:H94,"=wp15",'Detailed exp partner 8'!J65:J94))+(SUMIF('Detailed exp partner 9'!H65:H94,"=wp15",'Detailed exp partner 9'!J65:J94))+(SUMIF('Detailed exp partner 10'!H65:H94,"=wp15",'Detailed exp partner 10'!J65:J94))+(SUMIF('Detailed exp partner 11'!H65:H94,"=wp15",'Detailed exp partner 11'!J65:J94))</f>
        <v>0</v>
      </c>
      <c r="E23" s="117">
        <f>(SUMIF('Detailed exp project leader'!H97:H159,"=wp15",'Detailed exp project leader'!J97:J159))+(SUMIF('Detailed exp partner 2'!H97:H159,"=wp15",'Detailed exp partner 2'!J97:J159))+(SUMIF('Detailed exp partner 3'!H97:H159,"=wp15",'Detailed exp partner 3'!J97:J159))+(SUMIF('Detailed exp partner 4'!H97:H159,"=wp15",'Detailed exp partner 4'!J97:J159))+(SUMIF('Detailed exp partner 5'!H97:H159,"=wp15",'Detailed exp partner 5'!J97:J159))+(SUMIF('Detailed exp partner 6'!H97:H159,"=wp15",'Detailed exp partner 6'!J97:J159))+(SUMIF('Detailed exp partner 7'!H97:H159,"=wp15",'Detailed exp partner 7'!J97:J159))+(SUMIF('Detailed exp partner 8'!H97:H159,"=wp15",'Detailed exp partner 8'!J97:J159))+(SUMIF('Detailed exp partner 9'!H97:H159,"=wp15",'Detailed exp partner 9'!J97:J159))+(SUMIF('Detailed exp partner 10'!H97:H159,"=wp15",'Detailed exp partner 10'!J97:J159))+(SUMIF('Detailed exp partner 11'!H97:H159,"=wp15",'Detailed exp partner 11'!J97:J159))</f>
        <v>0</v>
      </c>
      <c r="F23" s="223">
        <f>IF(B23+C23+D23+E23&gt;0,'1 Consolidated Summary  Budget'!$I$26/$B$3,0)</f>
        <v>0</v>
      </c>
      <c r="G23" s="118">
        <f t="shared" si="0"/>
        <v>0</v>
      </c>
    </row>
    <row r="24" spans="1:7" ht="12.75" x14ac:dyDescent="0.2">
      <c r="A24" s="96" t="s">
        <v>59</v>
      </c>
      <c r="B24" s="116">
        <f>(SUMIF('Detailed exp project leader'!H11:H42,"=wp16",'Detailed exp project leader'!J11:J42))+(SUMIF('Detailed exp partner 2'!H11:H42,"=wp16",'Detailed exp partner 2'!J11:J42))+(SUMIF('Detailed exp partner 3'!H11:H42,"=wp16",'Detailed exp partner 3'!J11:J42))+(SUMIF('Detailed exp partner 4'!H11:H42,"=wp16",'Detailed exp partner 4'!J11:J42))+(SUMIF('Detailed exp partner 5'!H11:H42,"=wp16",'Detailed exp partner 5'!J11:J42))+(SUMIF('Detailed exp partner 6'!H11:H42,"=wp16",'Detailed exp partner 6'!J11:J42))+(SUMIF('Detailed exp partner 7'!H11:H42,"=wp16",'Detailed exp partner 7'!J11:J42))+(SUMIF('Detailed exp partner 8'!H11:H42,"=wp16",'Detailed exp partner 8'!J11:J42))+(SUMIF('Detailed exp partner 9'!H11:H42,"=wp16",'Detailed exp partner 9'!J11:J42))+(SUMIF('Detailed exp partner 10'!H11:H42,"=wp16",'Detailed exp partner 10'!J11:J42))+(SUMIF('Detailed exp partner 11'!H11:H42,"=wp16",'Detailed exp partner 11'!J11:J42))</f>
        <v>0</v>
      </c>
      <c r="C24" s="117">
        <f>(SUMIF('Detailed exp project leader'!H44:H63,"=wp16",'Detailed exp project leader'!J44:J63))+(SUMIF('Detailed exp partner 2'!H44:H63,"=wp16",'Detailed exp partner 2'!J44:J63))+(SUMIF('Detailed exp partner 3'!H44:H63,"=wp16",'Detailed exp partner 3'!J44:J63))+(SUMIF('Detailed exp partner 4'!H44:H63,"=wp16",'Detailed exp partner 4'!J44:J63))+(SUMIF('Detailed exp partner 5'!H44:H63,"=wp16",'Detailed exp partner 5'!J44:J63))+(SUMIF('Detailed exp partner 6'!H44:H63,"=wp16",'Detailed exp partner 6'!J44:J63))+(SUMIF('Detailed exp partner 7'!H44:H63,"=wp16",'Detailed exp partner 7'!J44:J63))+(SUMIF('Detailed exp partner 8'!H44:H63,"=wp16",'Detailed exp partner 8'!J44:J63))+(SUMIF('Detailed exp partner 9'!H44:H63,"=wp16",'Detailed exp partner 9'!J44:J63))+(SUMIF('Detailed exp partner 10'!H44:H63,"=wp16",'Detailed exp partner 10'!J44:J63))+(SUMIF('Detailed exp partner 11'!H44:H63,"=wp16",'Detailed exp partner 11'!J44:J63))</f>
        <v>0</v>
      </c>
      <c r="D24" s="117">
        <f>(SUMIF('Detailed exp project leader'!H65:H94,"=wp16",'Detailed exp project leader'!J65:J94))+(SUMIF('Detailed exp partner 2'!H65:H94,"=wp16",'Detailed exp partner 2'!J65:J94))+(SUMIF('Detailed exp partner 3'!H65:H94,"=wp16",'Detailed exp partner 3'!J65:J94))+(SUMIF('Detailed exp partner 4'!H65:H94,"=wp16",'Detailed exp partner 4'!J65:J94))+(SUMIF('Detailed exp partner 5'!H65:H94,"=wp16",'Detailed exp partner 5'!J65:J94))+(SUMIF('Detailed exp partner 6'!H65:H94,"=wp16",'Detailed exp partner 6'!J65:J94))+(SUMIF('Detailed exp partner 7'!H65:H94,"=wp16",'Detailed exp partner 7'!J65:J94))+(SUMIF('Detailed exp partner 8'!H65:H94,"=wp16",'Detailed exp partner 8'!J65:J94))+(SUMIF('Detailed exp partner 9'!H65:H94,"=wp16",'Detailed exp partner 9'!J65:J94))+(SUMIF('Detailed exp partner 10'!H65:H94,"=wp16",'Detailed exp partner 10'!J65:J94))+(SUMIF('Detailed exp partner 11'!H65:H94,"=wp16",'Detailed exp partner 11'!J65:J94))</f>
        <v>0</v>
      </c>
      <c r="E24" s="117">
        <f>(SUMIF('Detailed exp project leader'!H97:H159,"=wp16",'Detailed exp project leader'!J97:J159))+(SUMIF('Detailed exp partner 2'!H97:H159,"=wp16",'Detailed exp partner 2'!J97:J159))+(SUMIF('Detailed exp partner 3'!H97:H159,"=wp16",'Detailed exp partner 3'!J97:J159))+(SUMIF('Detailed exp partner 4'!H97:H159,"=wp16",'Detailed exp partner 4'!J97:J159))+(SUMIF('Detailed exp partner 5'!H97:H159,"=wp16",'Detailed exp partner 5'!J97:J159))+(SUMIF('Detailed exp partner 6'!H97:H159,"=wp16",'Detailed exp partner 6'!J97:J159))+(SUMIF('Detailed exp partner 7'!H97:H159,"=wp16",'Detailed exp partner 7'!J97:J159))+(SUMIF('Detailed exp partner 8'!H97:H159,"=wp16",'Detailed exp partner 8'!J97:J159))+(SUMIF('Detailed exp partner 9'!H97:H159,"=wp16",'Detailed exp partner 9'!J97:J159))+(SUMIF('Detailed exp partner 10'!H97:H159,"=wp16",'Detailed exp partner 10'!J97:J159))+(SUMIF('Detailed exp partner 11'!H97:H159,"=wp16",'Detailed exp partner 11'!J97:J159))</f>
        <v>0</v>
      </c>
      <c r="F24" s="223">
        <f>IF(B24+C24+D24+E24&gt;0,'1 Consolidated Summary  Budget'!$I$26/$B$3,0)</f>
        <v>0</v>
      </c>
      <c r="G24" s="118">
        <f t="shared" si="0"/>
        <v>0</v>
      </c>
    </row>
    <row r="25" spans="1:7" ht="12.75" x14ac:dyDescent="0.2">
      <c r="A25" s="96" t="s">
        <v>60</v>
      </c>
      <c r="B25" s="116">
        <f>(SUMIF('Detailed exp project leader'!H11:H42,"=wp17",'Detailed exp project leader'!J11:J42))+(SUMIF('Detailed exp partner 2'!H11:H42,"=wp17",'Detailed exp partner 2'!J11:J42))+(SUMIF('Detailed exp partner 3'!H11:H42,"=wp17",'Detailed exp partner 3'!J11:J42))+(SUMIF('Detailed exp partner 4'!H11:H42,"=wp17",'Detailed exp partner 4'!J11:J42))+(SUMIF('Detailed exp partner 5'!H11:H42,"=wp17",'Detailed exp partner 5'!J11:J42))+(SUMIF('Detailed exp partner 6'!H11:H42,"=wp17",'Detailed exp partner 6'!J11:J42))+(SUMIF('Detailed exp partner 7'!H11:H42,"=wp17",'Detailed exp partner 7'!J11:J42))+(SUMIF('Detailed exp partner 8'!H11:H42,"=wp17",'Detailed exp partner 8'!J11:J42))+(SUMIF('Detailed exp partner 9'!H11:H42,"=wp17",'Detailed exp partner 9'!J11:J42))+(SUMIF('Detailed exp partner 10'!H11:H42,"=wp17",'Detailed exp partner 10'!J11:J42))+(SUMIF('Detailed exp partner 11'!H11:H42,"=wp17",'Detailed exp partner 11'!J11:J42))</f>
        <v>0</v>
      </c>
      <c r="C25" s="117">
        <f>(SUMIF('Detailed exp project leader'!H44:H63,"=wp17",'Detailed exp project leader'!J44:J63))+(SUMIF('Detailed exp partner 2'!H44:H63,"=wp17",'Detailed exp partner 2'!J44:J63))+(SUMIF('Detailed exp partner 3'!H44:H63,"=wp17",'Detailed exp partner 3'!J44:J63))+(SUMIF('Detailed exp partner 4'!H44:H63,"=wp17",'Detailed exp partner 4'!J44:J63))+(SUMIF('Detailed exp partner 5'!H44:H63,"=wp17",'Detailed exp partner 5'!J44:J63))+(SUMIF('Detailed exp partner 6'!H44:H63,"=wp17",'Detailed exp partner 6'!J44:J63))+(SUMIF('Detailed exp partner 7'!H44:H63,"=wp17",'Detailed exp partner 7'!J44:J63))+(SUMIF('Detailed exp partner 8'!H44:H63,"=wp17",'Detailed exp partner 8'!J44:J63))+(SUMIF('Detailed exp partner 9'!H44:H63,"=wp17",'Detailed exp partner 9'!J44:J63))+(SUMIF('Detailed exp partner 10'!H44:H63,"=wp17",'Detailed exp partner 10'!J44:J63))+(SUMIF('Detailed exp partner 11'!H44:H63,"=wp17",'Detailed exp partner 11'!J44:J63))</f>
        <v>0</v>
      </c>
      <c r="D25" s="117">
        <f>(SUMIF('Detailed exp project leader'!H65:H94,"=wp17",'Detailed exp project leader'!J65:J94))+(SUMIF('Detailed exp partner 2'!H65:H94,"=wp17",'Detailed exp partner 2'!J65:J94))+(SUMIF('Detailed exp partner 3'!H65:H94,"=wp17",'Detailed exp partner 3'!J65:J94))+(SUMIF('Detailed exp partner 4'!H65:H94,"=wp17",'Detailed exp partner 4'!J65:J94))+(SUMIF('Detailed exp partner 5'!H65:H94,"=wp17",'Detailed exp partner 5'!J65:J94))+(SUMIF('Detailed exp partner 6'!H65:H94,"=wp17",'Detailed exp partner 6'!J65:J94))+(SUMIF('Detailed exp partner 7'!H65:H94,"=wp17",'Detailed exp partner 7'!J65:J94))+(SUMIF('Detailed exp partner 8'!H65:H94,"=wp17",'Detailed exp partner 8'!J65:J94))+(SUMIF('Detailed exp partner 9'!H65:H94,"=wp17",'Detailed exp partner 9'!J65:J94))+(SUMIF('Detailed exp partner 10'!H65:H94,"=wp17",'Detailed exp partner 10'!J65:J94))+(SUMIF('Detailed exp partner 11'!H65:H94,"=wp17",'Detailed exp partner 11'!J65:J94))</f>
        <v>0</v>
      </c>
      <c r="E25" s="117">
        <f>(SUMIF('Detailed exp project leader'!H97:H159,"=wp17",'Detailed exp project leader'!J97:J159))+(SUMIF('Detailed exp partner 2'!H97:H159,"=wp17",'Detailed exp partner 2'!J97:J159))+(SUMIF('Detailed exp partner 3'!H97:H159,"=wp17",'Detailed exp partner 3'!J97:J159))+(SUMIF('Detailed exp partner 4'!H97:H159,"=wp17",'Detailed exp partner 4'!J97:J159))+(SUMIF('Detailed exp partner 5'!H97:H159,"=wp17",'Detailed exp partner 5'!J97:J159))+(SUMIF('Detailed exp partner 6'!H97:H159,"=wp17",'Detailed exp partner 6'!J97:J159))+(SUMIF('Detailed exp partner 7'!H97:H159,"=wp17",'Detailed exp partner 7'!J97:J159))+(SUMIF('Detailed exp partner 8'!H97:H159,"=wp17",'Detailed exp partner 8'!J97:J159))+(SUMIF('Detailed exp partner 9'!H97:H159,"=wp17",'Detailed exp partner 9'!J97:J159))+(SUMIF('Detailed exp partner 10'!H97:H159,"=wp17",'Detailed exp partner 10'!J97:J159))+(SUMIF('Detailed exp partner 11'!H97:H159,"=wp17",'Detailed exp partner 11'!J97:J159))</f>
        <v>0</v>
      </c>
      <c r="F25" s="223">
        <f>IF(B25+C25+D25+E25&gt;0,'1 Consolidated Summary  Budget'!$I$26/$B$3,0)</f>
        <v>0</v>
      </c>
      <c r="G25" s="118">
        <f t="shared" si="0"/>
        <v>0</v>
      </c>
    </row>
    <row r="26" spans="1:7" ht="12.75" x14ac:dyDescent="0.2">
      <c r="A26" s="96" t="s">
        <v>61</v>
      </c>
      <c r="B26" s="116">
        <f>(SUMIF('Detailed exp project leader'!H11:H42,"=wp18",'Detailed exp project leader'!J11:J42))+(SUMIF('Detailed exp partner 2'!H11:H42,"=wp18",'Detailed exp partner 2'!J11:J42))+(SUMIF('Detailed exp partner 3'!H11:H42,"=wp18",'Detailed exp partner 3'!J11:J42))+(SUMIF('Detailed exp partner 4'!H11:H42,"=wp18",'Detailed exp partner 4'!J11:J42))+(SUMIF('Detailed exp partner 5'!H11:H42,"=wp18",'Detailed exp partner 5'!J11:J42))+(SUMIF('Detailed exp partner 6'!H11:H42,"=wp18",'Detailed exp partner 6'!J11:J42))+(SUMIF('Detailed exp partner 7'!H11:H42,"=wp18",'Detailed exp partner 7'!J11:J42))+(SUMIF('Detailed exp partner 8'!H11:H42,"=wp18",'Detailed exp partner 8'!J11:J42))+(SUMIF('Detailed exp partner 9'!H11:H42,"=wp18",'Detailed exp partner 9'!J11:J42))+(SUMIF('Detailed exp partner 10'!H11:H42,"=wp18",'Detailed exp partner 10'!J11:J42))+(SUMIF('Detailed exp partner 11'!H11:H42,"=wp18",'Detailed exp partner 11'!J11:J42))</f>
        <v>0</v>
      </c>
      <c r="C26" s="117">
        <f>(SUMIF('Detailed exp project leader'!H44:H63,"=wp18",'Detailed exp project leader'!J44:J63))+(SUMIF('Detailed exp partner 2'!H44:H63,"=wp18",'Detailed exp partner 2'!J44:J63))+(SUMIF('Detailed exp partner 3'!H44:H63,"=wp18",'Detailed exp partner 3'!J44:J63))+(SUMIF('Detailed exp partner 4'!H44:H63,"=wp18",'Detailed exp partner 4'!J44:J63))+(SUMIF('Detailed exp partner 5'!H44:H63,"=wp18",'Detailed exp partner 5'!J44:J63))+(SUMIF('Detailed exp partner 6'!H44:H63,"=wp18",'Detailed exp partner 6'!J44:J63))+(SUMIF('Detailed exp partner 7'!H44:H63,"=wp18",'Detailed exp partner 7'!J44:J63))+(SUMIF('Detailed exp partner 8'!H44:H63,"=wp18",'Detailed exp partner 8'!J44:J63))+(SUMIF('Detailed exp partner 9'!H44:H63,"=wp18",'Detailed exp partner 9'!J44:J63))+(SUMIF('Detailed exp partner 10'!H44:H63,"=wp18",'Detailed exp partner 10'!J44:J63))+(SUMIF('Detailed exp partner 11'!H44:H63,"=wp18",'Detailed exp partner 11'!J44:J63))</f>
        <v>0</v>
      </c>
      <c r="D26" s="117">
        <f>(SUMIF('Detailed exp project leader'!H65:H94,"=wp18",'Detailed exp project leader'!J65:J94))+(SUMIF('Detailed exp partner 2'!H65:H94,"=wp18",'Detailed exp partner 2'!J65:J94))+(SUMIF('Detailed exp partner 3'!H65:H94,"=wp18",'Detailed exp partner 3'!J65:J94))+(SUMIF('Detailed exp partner 4'!H65:H94,"=wp18",'Detailed exp partner 4'!J65:J94))+(SUMIF('Detailed exp partner 5'!H65:H94,"=wp18",'Detailed exp partner 5'!J65:J94))+(SUMIF('Detailed exp partner 6'!H65:H94,"=wp18",'Detailed exp partner 6'!J65:J94))+(SUMIF('Detailed exp partner 7'!H65:H94,"=wp18",'Detailed exp partner 7'!J65:J94))+(SUMIF('Detailed exp partner 8'!H65:H94,"=wp18",'Detailed exp partner 8'!J65:J94))+(SUMIF('Detailed exp partner 9'!H65:H94,"=wp18",'Detailed exp partner 9'!J65:J94))+(SUMIF('Detailed exp partner 10'!H65:H94,"=wp18",'Detailed exp partner 10'!J65:J94))+(SUMIF('Detailed exp partner 11'!H65:H94,"=wp18",'Detailed exp partner 11'!J65:J94))</f>
        <v>0</v>
      </c>
      <c r="E26" s="117">
        <f>(SUMIF('Detailed exp project leader'!H97:H159,"=wp18",'Detailed exp project leader'!J97:J159))+(SUMIF('Detailed exp partner 2'!H97:H159,"=wp18",'Detailed exp partner 2'!J97:J159))+(SUMIF('Detailed exp partner 3'!H97:H159,"=wp18",'Detailed exp partner 3'!J97:J159))+(SUMIF('Detailed exp partner 4'!H97:H159,"=wp18",'Detailed exp partner 4'!J97:J159))+(SUMIF('Detailed exp partner 5'!H97:H159,"=wp18",'Detailed exp partner 5'!J97:J159))+(SUMIF('Detailed exp partner 6'!H97:H159,"=wp18",'Detailed exp partner 6'!J97:J159))+(SUMIF('Detailed exp partner 7'!H97:H159,"=wp18",'Detailed exp partner 7'!J97:J159))+(SUMIF('Detailed exp partner 8'!H97:H159,"=wp18",'Detailed exp partner 8'!J97:J159))+(SUMIF('Detailed exp partner 9'!H97:H159,"=wp18",'Detailed exp partner 9'!J97:J159))+(SUMIF('Detailed exp partner 10'!H97:H159,"=wp18",'Detailed exp partner 10'!J97:J159))+(SUMIF('Detailed exp partner 11'!H97:H159,"=wp18",'Detailed exp partner 11'!J97:J159))</f>
        <v>0</v>
      </c>
      <c r="F26" s="223">
        <f>IF(B26+C26+D26+E26&gt;0,'1 Consolidated Summary  Budget'!$I$26/$B$3,0)</f>
        <v>0</v>
      </c>
      <c r="G26" s="118">
        <f t="shared" si="0"/>
        <v>0</v>
      </c>
    </row>
    <row r="27" spans="1:7" ht="12.75" x14ac:dyDescent="0.2">
      <c r="A27" s="96" t="s">
        <v>62</v>
      </c>
      <c r="B27" s="116">
        <f>(SUMIF('Detailed exp project leader'!H11:H42,"=wp19",'Detailed exp project leader'!J11:J42))+(SUMIF('Detailed exp partner 2'!H11:H42,"=wp19",'Detailed exp partner 2'!J11:J42))+(SUMIF('Detailed exp partner 3'!H11:H42,"=wp19",'Detailed exp partner 3'!J11:J42))+(SUMIF('Detailed exp partner 4'!H11:H42,"=wp19",'Detailed exp partner 4'!J11:J42))+(SUMIF('Detailed exp partner 5'!H11:H42,"=wp19",'Detailed exp partner 5'!J11:J42))+(SUMIF('Detailed exp partner 6'!H11:H42,"=wp19",'Detailed exp partner 6'!J11:J42))+(SUMIF('Detailed exp partner 7'!H11:H42,"=wp19",'Detailed exp partner 7'!J11:J42))+(SUMIF('Detailed exp partner 8'!H11:H42,"=wp19",'Detailed exp partner 8'!J11:J42))+(SUMIF('Detailed exp partner 9'!H11:H42,"=wp19",'Detailed exp partner 9'!J11:J42))+(SUMIF('Detailed exp partner 10'!H11:H42,"=wp19",'Detailed exp partner 10'!J11:J42))+(SUMIF('Detailed exp partner 11'!H11:H42,"=wp19",'Detailed exp partner 11'!J11:J42))</f>
        <v>0</v>
      </c>
      <c r="C27" s="117">
        <f>(SUMIF('Detailed exp project leader'!H44:H63,"=wp19",'Detailed exp project leader'!J44:J63))+(SUMIF('Detailed exp partner 2'!H44:H63,"=wp19",'Detailed exp partner 2'!J44:J63))+(SUMIF('Detailed exp partner 3'!H44:H63,"=wp19",'Detailed exp partner 3'!J44:J63))+(SUMIF('Detailed exp partner 4'!H44:H63,"=wp19",'Detailed exp partner 4'!J44:J63))+(SUMIF('Detailed exp partner 5'!H44:H63,"=wp19",'Detailed exp partner 5'!J44:J63))+(SUMIF('Detailed exp partner 6'!H44:H63,"=wp19",'Detailed exp partner 6'!J44:J63))+(SUMIF('Detailed exp partner 7'!H44:H63,"=wp19",'Detailed exp partner 7'!J44:J63))+(SUMIF('Detailed exp partner 8'!H44:H63,"=wp19",'Detailed exp partner 8'!J44:J63))+(SUMIF('Detailed exp partner 9'!H44:H63,"=wp19",'Detailed exp partner 9'!J44:J63))+(SUMIF('Detailed exp partner 10'!H44:H63,"=wp19",'Detailed exp partner 10'!J44:J63))+(SUMIF('Detailed exp partner 11'!H44:H63,"=wp19",'Detailed exp partner 11'!J44:J63))</f>
        <v>0</v>
      </c>
      <c r="D27" s="117">
        <f>(SUMIF('Detailed exp project leader'!H65:H94,"=wp19",'Detailed exp project leader'!J65:J94))+(SUMIF('Detailed exp partner 2'!H65:H94,"=wp19",'Detailed exp partner 2'!J65:J94))+(SUMIF('Detailed exp partner 3'!H65:H94,"=wp19",'Detailed exp partner 3'!J65:J94))+(SUMIF('Detailed exp partner 4'!H65:H94,"=wp19",'Detailed exp partner 4'!J65:J94))+(SUMIF('Detailed exp partner 5'!H65:H94,"=wp19",'Detailed exp partner 5'!J65:J94))+(SUMIF('Detailed exp partner 6'!H65:H94,"=wp19",'Detailed exp partner 6'!J65:J94))+(SUMIF('Detailed exp partner 7'!H65:H94,"=wp19",'Detailed exp partner 7'!J65:J94))+(SUMIF('Detailed exp partner 8'!H65:H94,"=wp19",'Detailed exp partner 8'!J65:J94))+(SUMIF('Detailed exp partner 9'!H65:H94,"=wp19",'Detailed exp partner 9'!J65:J94))+(SUMIF('Detailed exp partner 10'!H65:H94,"=wp19",'Detailed exp partner 10'!J65:J94))+(SUMIF('Detailed exp partner 11'!H65:H94,"=wp19",'Detailed exp partner 11'!J65:J94))</f>
        <v>0</v>
      </c>
      <c r="E27" s="117">
        <f>(SUMIF('Detailed exp project leader'!H97:H159,"=wp19",'Detailed exp project leader'!J97:J159))+(SUMIF('Detailed exp partner 2'!H97:H159,"=wp19",'Detailed exp partner 2'!J97:J159))+(SUMIF('Detailed exp partner 3'!H97:H159,"=wp19",'Detailed exp partner 3'!J97:J159))+(SUMIF('Detailed exp partner 4'!H97:H159,"=wp19",'Detailed exp partner 4'!J97:J159))+(SUMIF('Detailed exp partner 5'!H97:H159,"=wp19",'Detailed exp partner 5'!J97:J159))+(SUMIF('Detailed exp partner 6'!H97:H159,"=wp19",'Detailed exp partner 6'!J97:J159))+(SUMIF('Detailed exp partner 7'!H97:H159,"=wp19",'Detailed exp partner 7'!J97:J159))+(SUMIF('Detailed exp partner 8'!H97:H159,"=wp19",'Detailed exp partner 8'!J97:J159))+(SUMIF('Detailed exp partner 9'!H97:H159,"=wp19",'Detailed exp partner 9'!J97:J159))+(SUMIF('Detailed exp partner 10'!H97:H159,"=wp19",'Detailed exp partner 10'!J97:J159))+(SUMIF('Detailed exp partner 11'!H97:H159,"=wp19",'Detailed exp partner 11'!J97:J159))</f>
        <v>0</v>
      </c>
      <c r="F27" s="223">
        <f>IF(B27+C27+D27+E27&gt;0,'1 Consolidated Summary  Budget'!$I$26/$B$3,0)</f>
        <v>0</v>
      </c>
      <c r="G27" s="118">
        <f t="shared" si="0"/>
        <v>0</v>
      </c>
    </row>
    <row r="28" spans="1:7" ht="12.75" x14ac:dyDescent="0.2">
      <c r="A28" s="96" t="s">
        <v>63</v>
      </c>
      <c r="B28" s="116">
        <f>(SUMIF('Detailed exp project leader'!H11:H42,"=wp20",'Detailed exp project leader'!J11:J42))+(SUMIF('Detailed exp partner 2'!H11:H42,"=wp20",'Detailed exp partner 2'!J11:J42))+(SUMIF('Detailed exp partner 3'!H11:H42,"=wp20",'Detailed exp partner 3'!J11:J42))+(SUMIF('Detailed exp partner 4'!H11:H42,"=wp20",'Detailed exp partner 4'!J11:J42))+(SUMIF('Detailed exp partner 5'!H11:H42,"=wp20",'Detailed exp partner 5'!J11:J42))+(SUMIF('Detailed exp partner 6'!H11:H42,"=wp20",'Detailed exp partner 6'!J11:J42))+(SUMIF('Detailed exp partner 7'!H11:H42,"=wp20",'Detailed exp partner 7'!J11:J42))+(SUMIF('Detailed exp partner 8'!H11:H42,"=wp20",'Detailed exp partner 8'!J11:J42))+(SUMIF('Detailed exp partner 9'!H11:H42,"=wp20",'Detailed exp partner 9'!J11:J42))+(SUMIF('Detailed exp partner 10'!H11:H42,"=wp20",'Detailed exp partner 10'!J11:J42))+(SUMIF('Detailed exp partner 11'!H11:H42,"=wp20",'Detailed exp partner 11'!J11:J42))</f>
        <v>0</v>
      </c>
      <c r="C28" s="117">
        <f>(SUMIF('Detailed exp project leader'!H44:H63,"=wp20",'Detailed exp project leader'!J44:J63))+(SUMIF('Detailed exp partner 2'!H44:H63,"=wp20",'Detailed exp partner 2'!J44:J63))+(SUMIF('Detailed exp partner 3'!H44:H63,"=wp20",'Detailed exp partner 3'!J44:J63))+(SUMIF('Detailed exp partner 4'!H44:H63,"=wp20",'Detailed exp partner 4'!J44:J63))+(SUMIF('Detailed exp partner 5'!H44:H63,"=wp20",'Detailed exp partner 5'!J44:J63))+(SUMIF('Detailed exp partner 6'!H44:H63,"=wp20",'Detailed exp partner 6'!J44:J63))+(SUMIF('Detailed exp partner 7'!H44:H63,"=wp20",'Detailed exp partner 7'!J44:J63))+(SUMIF('Detailed exp partner 8'!H44:H63,"=wp20",'Detailed exp partner 8'!J44:J63))+(SUMIF('Detailed exp partner 9'!H44:H63,"=wp20",'Detailed exp partner 9'!J44:J63))+(SUMIF('Detailed exp partner 10'!H44:H63,"=wp20",'Detailed exp partner 10'!J44:J63))+(SUMIF('Detailed exp partner 11'!H44:H63,"=wp20",'Detailed exp partner 11'!J44:J63))</f>
        <v>0</v>
      </c>
      <c r="D28" s="117">
        <f>(SUMIF('Detailed exp project leader'!H65:H94,"=wp20",'Detailed exp project leader'!J65:J94))+(SUMIF('Detailed exp partner 2'!H65:H94,"=wp20",'Detailed exp partner 2'!J65:J94))+(SUMIF('Detailed exp partner 3'!H65:H94,"=wp20",'Detailed exp partner 3'!J65:J94))+(SUMIF('Detailed exp partner 4'!H65:H94,"=wp20",'Detailed exp partner 4'!J65:J94))+(SUMIF('Detailed exp partner 5'!H65:H94,"=wp20",'Detailed exp partner 5'!J65:J94))+(SUMIF('Detailed exp partner 6'!H65:H94,"=wp20",'Detailed exp partner 6'!J65:J94))+(SUMIF('Detailed exp partner 7'!H65:H94,"=wp20",'Detailed exp partner 7'!J65:J94))+(SUMIF('Detailed exp partner 8'!H65:H94,"=wp20",'Detailed exp partner 8'!J65:J94))+(SUMIF('Detailed exp partner 9'!H65:H94,"=wp20",'Detailed exp partner 9'!J65:J94))+(SUMIF('Detailed exp partner 10'!H65:H94,"=wp20",'Detailed exp partner 10'!J65:J94))+(SUMIF('Detailed exp partner 11'!H65:H94,"=wp20",'Detailed exp partner 11'!J65:J94))</f>
        <v>0</v>
      </c>
      <c r="E28" s="117">
        <f>(SUMIF('Detailed exp project leader'!H97:H159,"=wp20",'Detailed exp project leader'!J97:J159))+(SUMIF('Detailed exp partner 2'!H97:H159,"=wp20",'Detailed exp partner 2'!J97:J159))+(SUMIF('Detailed exp partner 3'!H97:H159,"=wp20",'Detailed exp partner 3'!J97:J159))+(SUMIF('Detailed exp partner 4'!H97:H159,"=wp20",'Detailed exp partner 4'!J97:J159))+(SUMIF('Detailed exp partner 5'!H97:H159,"=wp20",'Detailed exp partner 5'!J97:J159))+(SUMIF('Detailed exp partner 6'!H97:H159,"=wp20",'Detailed exp partner 6'!J97:J159))+(SUMIF('Detailed exp partner 7'!H97:H159,"=wp20",'Detailed exp partner 7'!J97:J159))+(SUMIF('Detailed exp partner 8'!H97:H159,"=wp20",'Detailed exp partner 8'!J97:J159))+(SUMIF('Detailed exp partner 9'!H97:H159,"=wp20",'Detailed exp partner 9'!J97:J159))+(SUMIF('Detailed exp partner 10'!H97:H159,"=wp20",'Detailed exp partner 10'!J97:J159))+(SUMIF('Detailed exp partner 11'!H97:H159,"=wp20",'Detailed exp partner 11'!J97:J159))</f>
        <v>0</v>
      </c>
      <c r="F28" s="223">
        <f>IF(B28+C28+D28+E28&gt;0,'1 Consolidated Summary  Budget'!$I$26/$B$3,0)</f>
        <v>0</v>
      </c>
      <c r="G28" s="118">
        <f t="shared" si="0"/>
        <v>0</v>
      </c>
    </row>
    <row r="29" spans="1:7" ht="12.75" x14ac:dyDescent="0.2">
      <c r="A29" s="96" t="s">
        <v>64</v>
      </c>
      <c r="B29" s="116">
        <f>(SUMIF('Detailed exp project leader'!H11:H42,"=wp21",'Detailed exp project leader'!J11:J42))+(SUMIF('Detailed exp partner 2'!H11:H42,"=wp21",'Detailed exp partner 2'!J11:J42))+(SUMIF('Detailed exp partner 3'!H11:H42,"=wp21",'Detailed exp partner 3'!J11:J42))+(SUMIF('Detailed exp partner 4'!H11:H42,"=wp21",'Detailed exp partner 4'!J11:J42))+(SUMIF('Detailed exp partner 5'!H11:H42,"=wp21",'Detailed exp partner 5'!J11:J42))+(SUMIF('Detailed exp partner 6'!H11:H42,"=wp21",'Detailed exp partner 6'!J11:J42))+(SUMIF('Detailed exp partner 7'!H11:H42,"=wp21",'Detailed exp partner 7'!J11:J42))+(SUMIF('Detailed exp partner 8'!H11:H42,"=wp21",'Detailed exp partner 8'!J11:J42))+(SUMIF('Detailed exp partner 9'!H11:H42,"=wp21",'Detailed exp partner 9'!J11:J42))+(SUMIF('Detailed exp partner 10'!H11:H42,"=wp21",'Detailed exp partner 10'!J11:J42))+(SUMIF('Detailed exp partner 11'!H11:H42,"=wp21",'Detailed exp partner 11'!J11:J42))</f>
        <v>0</v>
      </c>
      <c r="C29" s="117">
        <f>(SUMIF('Detailed exp project leader'!H44:H63,"=wp21",'Detailed exp project leader'!J44:J63))+(SUMIF('Detailed exp partner 2'!H44:H63,"=wp21",'Detailed exp partner 2'!J44:J63))+(SUMIF('Detailed exp partner 3'!H44:H63,"=wp21",'Detailed exp partner 3'!J44:J63))+(SUMIF('Detailed exp partner 4'!H44:H63,"=wp21",'Detailed exp partner 4'!J44:J63))+(SUMIF('Detailed exp partner 5'!H44:H63,"=wp21",'Detailed exp partner 5'!J44:J63))+(SUMIF('Detailed exp partner 6'!H44:H63,"=wp21",'Detailed exp partner 6'!J44:J63))+(SUMIF('Detailed exp partner 7'!H44:H63,"=wp21",'Detailed exp partner 7'!J44:J63))+(SUMIF('Detailed exp partner 8'!H44:H63,"=wp21",'Detailed exp partner 8'!J44:J63))+(SUMIF('Detailed exp partner 9'!H44:H63,"=wp21",'Detailed exp partner 9'!J44:J63))+(SUMIF('Detailed exp partner 10'!H44:H63,"=wp21",'Detailed exp partner 10'!J44:J63))+(SUMIF('Detailed exp partner 11'!H44:H63,"=wp21",'Detailed exp partner 11'!J44:J63))</f>
        <v>0</v>
      </c>
      <c r="D29" s="117">
        <f ca="1">(SUMIF('Detailed exp project leader'!H65:H97,"=wp21",'Detailed exp project leader'!J65:J94))+(SUMIF('Detailed exp partner 2'!H65:H97,"=wp21",'Detailed exp partner 2'!J65:J94))+(SUMIF('Detailed exp partner 3'!H65:H97,"=wp21",'Detailed exp partner 3'!J65:J94))+(SUMIF('Detailed exp partner 4'!H65:H97,"=wp21",'Detailed exp partner 4'!J65:J94))+(SUMIF('Detailed exp partner 5'!H65:H97,"=wp21",'Detailed exp partner 5'!J65:J94))+(SUMIF('Detailed exp partner 6'!H65:H97,"=wp21",'Detailed exp partner 6'!J65:J94))+(SUMIF('Detailed exp partner 7'!H65:H97,"=wp21",'Detailed exp partner 7'!J65:J94))+(SUMIF('Detailed exp partner 8'!H65:H97,"=wp21",'Detailed exp partner 8'!J65:J94))+(SUMIF('Detailed exp partner 9'!H65:H97,"=wp21",'Detailed exp partner 9'!J65:J94))+(SUMIF('Detailed exp partner 10'!H65:H97,"=wp21",'Detailed exp partner 10'!J65:J94))+(SUMIF('Detailed exp partner 11'!H65:H97,"=wp21",'Detailed exp partner 11'!J65:J94))</f>
        <v>0</v>
      </c>
      <c r="E29" s="117">
        <f>(SUMIF('Detailed exp project leader'!H97:H159,"=wp21",'Detailed exp project leader'!J97:J159))+(SUMIF('Detailed exp partner 2'!H97:H159,"=wp21",'Detailed exp partner 2'!J97:J159))+(SUMIF('Detailed exp partner 3'!H97:H159,"=wp21",'Detailed exp partner 3'!J97:J159))+(SUMIF('Detailed exp partner 4'!H97:H159,"=wp21",'Detailed exp partner 4'!J97:J159))+(SUMIF('Detailed exp partner 5'!H97:H159,"=wp21",'Detailed exp partner 5'!J97:J159))+(SUMIF('Detailed exp partner 6'!H97:H159,"=wp21",'Detailed exp partner 6'!J97:J159))+(SUMIF('Detailed exp partner 7'!H97:H159,"=wp21",'Detailed exp partner 7'!J97:J159))+(SUMIF('Detailed exp partner 8'!H97:H159,"=wp21",'Detailed exp partner 8'!J97:J159))+(SUMIF('Detailed exp partner 9'!H97:H159,"=wp21",'Detailed exp partner 9'!J97:J159))+(SUMIF('Detailed exp partner 10'!H97:H159,"=wp21",'Detailed exp partner 10'!J97:J159))+(SUMIF('Detailed exp partner 11'!H97:H159,"=wp21",'Detailed exp partner 11'!J97:J159))</f>
        <v>0</v>
      </c>
      <c r="F29" s="223">
        <f ca="1">IF(B29+C29+D29+E29&gt;0,'1 Consolidated Summary  Budget'!$I$26/$B$3,0)</f>
        <v>0</v>
      </c>
      <c r="G29" s="118">
        <f t="shared" ca="1" si="0"/>
        <v>0</v>
      </c>
    </row>
    <row r="30" spans="1:7" ht="12.75" x14ac:dyDescent="0.2">
      <c r="A30" s="96" t="s">
        <v>65</v>
      </c>
      <c r="B30" s="116">
        <f>(SUMIF('Detailed exp project leader'!H11:H42,"=wp22",'Detailed exp project leader'!J11:J42))+(SUMIF('Detailed exp partner 2'!H11:H42,"=wp22",'Detailed exp partner 2'!J11:J42))+(SUMIF('Detailed exp partner 3'!H11:H42,"=wp22",'Detailed exp partner 3'!J11:J42))+(SUMIF('Detailed exp partner 4'!H11:H42,"=wp22",'Detailed exp partner 4'!J11:J42))+(SUMIF('Detailed exp partner 5'!H11:H42,"=wp22",'Detailed exp partner 5'!J11:J42))+(SUMIF('Detailed exp partner 6'!H11:H42,"=wp22",'Detailed exp partner 6'!J11:J42))+(SUMIF('Detailed exp partner 7'!H11:H42,"=wp22",'Detailed exp partner 7'!J11:J42))+(SUMIF('Detailed exp partner 8'!H11:H42,"=wp22",'Detailed exp partner 8'!J11:J42))+(SUMIF('Detailed exp partner 9'!H11:H42,"=wp22",'Detailed exp partner 9'!J11:J42))+(SUMIF('Detailed exp partner 10'!H11:H42,"=wp22",'Detailed exp partner 10'!J11:J42))+(SUMIF('Detailed exp partner 11'!H11:H42,"=wp22",'Detailed exp partner 11'!J11:J42))</f>
        <v>0</v>
      </c>
      <c r="C30" s="117">
        <f>(SUMIF('Detailed exp project leader'!H44:H63,"=wp22",'Detailed exp project leader'!J44:J63))+(SUMIF('Detailed exp partner 2'!H44:H63,"=wp22",'Detailed exp partner 2'!J44:J63))+(SUMIF('Detailed exp partner 3'!H44:H63,"=wp22",'Detailed exp partner 3'!J44:J63))+(SUMIF('Detailed exp partner 4'!H44:H63,"=wp22",'Detailed exp partner 4'!J44:J63))+(SUMIF('Detailed exp partner 5'!H44:H63,"=wp22",'Detailed exp partner 5'!J44:J63))+(SUMIF('Detailed exp partner 6'!H44:H63,"=wp22",'Detailed exp partner 6'!J44:J63))+(SUMIF('Detailed exp partner 7'!H44:H63,"=wp22",'Detailed exp partner 7'!J44:J63))+(SUMIF('Detailed exp partner 8'!H44:H63,"=wp22",'Detailed exp partner 8'!J44:J63))+(SUMIF('Detailed exp partner 9'!H44:H63,"=wp22",'Detailed exp partner 9'!J44:J63))+(SUMIF('Detailed exp partner 10'!H44:H63,"=wp22",'Detailed exp partner 10'!J44:J63))+(SUMIF('Detailed exp partner 11'!H44:H63,"=wp22",'Detailed exp partner 11'!J44:J63))</f>
        <v>0</v>
      </c>
      <c r="D30" s="117">
        <f ca="1">(SUMIF('Detailed exp project leader'!H65:H97,"=wp22",'Detailed exp project leader'!J65:J94))+(SUMIF('Detailed exp partner 2'!H65:H97,"=wp22",'Detailed exp partner 2'!J65:J94))+(SUMIF('Detailed exp partner 3'!H65:H97,"=wp22",'Detailed exp partner 3'!J65:J94))+(SUMIF('Detailed exp partner 4'!H65:H97,"=wp22",'Detailed exp partner 4'!J65:J94))+(SUMIF('Detailed exp partner 5'!H65:H97,"=wp22",'Detailed exp partner 5'!J65:J94))+(SUMIF('Detailed exp partner 6'!H65:H97,"=wp22",'Detailed exp partner 6'!J65:J94))+(SUMIF('Detailed exp partner 7'!H65:H97,"=wp22",'Detailed exp partner 7'!J65:J94))+(SUMIF('Detailed exp partner 8'!H65:H97,"=wp22",'Detailed exp partner 8'!J65:J94))+(SUMIF('Detailed exp partner 9'!H65:H97,"=wp22",'Detailed exp partner 9'!J65:J94))+(SUMIF('Detailed exp partner 10'!H65:H97,"=wp22",'Detailed exp partner 10'!J65:J94))+(SUMIF('Detailed exp partner 11'!H65:H97,"=wp22",'Detailed exp partner 11'!J65:J94))</f>
        <v>0</v>
      </c>
      <c r="E30" s="117">
        <f>(SUMIF('Detailed exp project leader'!H97:H159,"=wp22",'Detailed exp project leader'!J97:J159))+(SUMIF('Detailed exp partner 2'!H97:H159,"=wp22",'Detailed exp partner 2'!J97:J159))+(SUMIF('Detailed exp partner 3'!H97:H159,"=wp22",'Detailed exp partner 3'!J97:J159))+(SUMIF('Detailed exp partner 4'!H97:H159,"=wp22",'Detailed exp partner 4'!J97:J159))+(SUMIF('Detailed exp partner 5'!H97:H159,"=wp22",'Detailed exp partner 5'!J97:J159))+(SUMIF('Detailed exp partner 6'!H97:H159,"=wp22",'Detailed exp partner 6'!J97:J159))+(SUMIF('Detailed exp partner 7'!H97:H159,"=wp22",'Detailed exp partner 7'!J97:J159))+(SUMIF('Detailed exp partner 8'!H97:H159,"=wp22",'Detailed exp partner 8'!J97:J159))+(SUMIF('Detailed exp partner 9'!H97:H159,"=wp22",'Detailed exp partner 9'!J97:J159))+(SUMIF('Detailed exp partner 10'!H97:H159,"=wp22",'Detailed exp partner 10'!J97:J159))+(SUMIF('Detailed exp partner 11'!H97:H159,"=wp22",'Detailed exp partner 11'!J97:J159))</f>
        <v>0</v>
      </c>
      <c r="F30" s="223">
        <f ca="1">IF(B30+C30+D30+E30&gt;0,'1 Consolidated Summary  Budget'!$I$26/$B$3,0)</f>
        <v>0</v>
      </c>
      <c r="G30" s="118">
        <f t="shared" ca="1" si="0"/>
        <v>0</v>
      </c>
    </row>
    <row r="31" spans="1:7" ht="12.75" x14ac:dyDescent="0.2">
      <c r="A31" s="96" t="s">
        <v>66</v>
      </c>
      <c r="B31" s="116">
        <f>(SUMIF('Detailed exp project leader'!H11:H42,"=wp23",'Detailed exp project leader'!J11:J42))+(SUMIF('Detailed exp partner 2'!H11:H42,"=wp23",'Detailed exp partner 2'!J11:J42))+(SUMIF('Detailed exp partner 3'!H11:H42,"=wp23",'Detailed exp partner 3'!J11:J42))+(SUMIF('Detailed exp partner 4'!H11:H42,"=wp23",'Detailed exp partner 4'!J11:J42))+(SUMIF('Detailed exp partner 5'!H11:H42,"=wp23",'Detailed exp partner 5'!J11:J42))+(SUMIF('Detailed exp partner 6'!H11:H42,"=wp23",'Detailed exp partner 6'!J11:J42))+(SUMIF('Detailed exp partner 7'!H11:H42,"=wp23",'Detailed exp partner 7'!J11:J42))+(SUMIF('Detailed exp partner 8'!H11:H42,"=wp23",'Detailed exp partner 8'!J11:J42))+(SUMIF('Detailed exp partner 9'!H11:H42,"=wp23",'Detailed exp partner 9'!J11:J42))+(SUMIF('Detailed exp partner 10'!H11:H42,"=wp23",'Detailed exp partner 10'!J11:J42))+(SUMIF('Detailed exp partner 11'!H11:H42,"=wp23",'Detailed exp partner 11'!J11:J42))</f>
        <v>0</v>
      </c>
      <c r="C31" s="117">
        <f>(SUMIF('Detailed exp project leader'!H44:H63,"=wp23",'Detailed exp project leader'!J44:J63))+(SUMIF('Detailed exp partner 2'!H44:H63,"=wp23",'Detailed exp partner 2'!J44:J63))+(SUMIF('Detailed exp partner 3'!H44:H63,"=wp23",'Detailed exp partner 3'!J44:J63))+(SUMIF('Detailed exp partner 4'!H44:H63,"=wp23",'Detailed exp partner 4'!J44:J63))+(SUMIF('Detailed exp partner 5'!H44:H63,"=wp23",'Detailed exp partner 5'!J44:J63))+(SUMIF('Detailed exp partner 6'!H44:H63,"=wp23",'Detailed exp partner 6'!J44:J63))+(SUMIF('Detailed exp partner 7'!H44:H63,"=wp23",'Detailed exp partner 7'!J44:J63))+(SUMIF('Detailed exp partner 8'!H44:H63,"=wp23",'Detailed exp partner 8'!J44:J63))+(SUMIF('Detailed exp partner 9'!H44:H63,"=wp23",'Detailed exp partner 9'!J44:J63))+(SUMIF('Detailed exp partner 10'!H44:H63,"=wp23",'Detailed exp partner 10'!J44:J63))+(SUMIF('Detailed exp partner 11'!H44:H63,"=wp23",'Detailed exp partner 11'!J44:J63))</f>
        <v>0</v>
      </c>
      <c r="D31" s="117">
        <f ca="1">(SUMIF('Detailed exp project leader'!H65:H97,"=wp23",'Detailed exp project leader'!J65:J94))+(SUMIF('Detailed exp partner 2'!H65:H97,"=wp23",'Detailed exp partner 2'!J65:J94))+(SUMIF('Detailed exp partner 3'!H65:H97,"=wp23",'Detailed exp partner 3'!J65:J94))+(SUMIF('Detailed exp partner 4'!H65:H97,"=wp23",'Detailed exp partner 4'!J65:J94))+(SUMIF('Detailed exp partner 5'!H65:H97,"=wp23",'Detailed exp partner 5'!J65:J94))+(SUMIF('Detailed exp partner 6'!H65:H97,"=wp23",'Detailed exp partner 6'!J65:J94))+(SUMIF('Detailed exp partner 7'!H65:H97,"=wp23",'Detailed exp partner 7'!J65:J94))+(SUMIF('Detailed exp partner 8'!H65:H97,"=wp23",'Detailed exp partner 8'!J65:J94))+(SUMIF('Detailed exp partner 9'!H65:H97,"=wp23",'Detailed exp partner 9'!J65:J94))+(SUMIF('Detailed exp partner 10'!H65:H97,"=wp23",'Detailed exp partner 10'!J65:J94))+(SUMIF('Detailed exp partner 11'!H65:H97,"=wp23",'Detailed exp partner 11'!J65:J94))</f>
        <v>0</v>
      </c>
      <c r="E31" s="117">
        <f>(SUMIF('Detailed exp project leader'!H97:H159,"=wp23",'Detailed exp project leader'!J97:J159))+(SUMIF('Detailed exp partner 2'!H97:H159,"=wp23",'Detailed exp partner 2'!J97:J159))+(SUMIF('Detailed exp partner 3'!H97:H159,"=wp23",'Detailed exp partner 3'!J97:J159))+(SUMIF('Detailed exp partner 4'!H97:H159,"=wp23",'Detailed exp partner 4'!J97:J159))+(SUMIF('Detailed exp partner 5'!H97:H159,"=wp23",'Detailed exp partner 5'!J97:J159))+(SUMIF('Detailed exp partner 6'!H97:H159,"=wp23",'Detailed exp partner 6'!J97:J159))+(SUMIF('Detailed exp partner 7'!H97:H159,"=wp23",'Detailed exp partner 7'!J97:J159))+(SUMIF('Detailed exp partner 8'!H97:H159,"=wp23",'Detailed exp partner 8'!J97:J159))+(SUMIF('Detailed exp partner 9'!H97:H159,"=wp23",'Detailed exp partner 9'!J97:J159))+(SUMIF('Detailed exp partner 10'!H97:H159,"=wp23",'Detailed exp partner 10'!J97:J159))+(SUMIF('Detailed exp partner 11'!H97:H159,"=wp23",'Detailed exp partner 11'!J97:J159))</f>
        <v>0</v>
      </c>
      <c r="F31" s="223">
        <f ca="1">IF(B31+C31+D31+E31&gt;0,'1 Consolidated Summary  Budget'!$I$26/$B$3,0)</f>
        <v>0</v>
      </c>
      <c r="G31" s="118">
        <f t="shared" ca="1" si="0"/>
        <v>0</v>
      </c>
    </row>
    <row r="32" spans="1:7" ht="12.75" x14ac:dyDescent="0.2">
      <c r="A32" s="96" t="s">
        <v>67</v>
      </c>
      <c r="B32" s="116">
        <f>(SUMIF('Detailed exp project leader'!H11:H42,"=wp24",'Detailed exp project leader'!J11:J42))+(SUMIF('Detailed exp partner 2'!H11:H42,"=wp24",'Detailed exp partner 2'!J11:J42))+(SUMIF('Detailed exp partner 3'!H11:H42,"=wp24",'Detailed exp partner 3'!J11:J42))+(SUMIF('Detailed exp partner 4'!H11:H42,"=wp24",'Detailed exp partner 4'!J11:J42))+(SUMIF('Detailed exp partner 5'!H11:H42,"=wp24",'Detailed exp partner 5'!J11:J42))+(SUMIF('Detailed exp partner 6'!H11:H42,"=wp24",'Detailed exp partner 6'!J11:J42))+(SUMIF('Detailed exp partner 7'!H11:H42,"=wp24",'Detailed exp partner 7'!J11:J42))+(SUMIF('Detailed exp partner 8'!H11:H42,"=wp24",'Detailed exp partner 8'!J11:J42))+(SUMIF('Detailed exp partner 9'!H11:H42,"=wp24",'Detailed exp partner 9'!J11:J42))+(SUMIF('Detailed exp partner 10'!H11:H42,"=wp24",'Detailed exp partner 10'!J11:J42))+(SUMIF('Detailed exp partner 11'!H11:H42,"=wp24",'Detailed exp partner 11'!J11:J42))</f>
        <v>0</v>
      </c>
      <c r="C32" s="117">
        <f>(SUMIF('Detailed exp project leader'!H44:H63,"=wp24",'Detailed exp project leader'!J44:J63))+(SUMIF('Detailed exp partner 2'!H44:H63,"=wp24",'Detailed exp partner 2'!J44:J63))+(SUMIF('Detailed exp partner 3'!H44:H63,"=wp24",'Detailed exp partner 3'!J44:J63))+(SUMIF('Detailed exp partner 4'!H44:H63,"=wp24",'Detailed exp partner 4'!J44:J63))+(SUMIF('Detailed exp partner 5'!H44:H63,"=wp24",'Detailed exp partner 5'!J44:J63))+(SUMIF('Detailed exp partner 6'!H44:H63,"=wp24",'Detailed exp partner 6'!J44:J63))+(SUMIF('Detailed exp partner 7'!H44:H63,"=wp24",'Detailed exp partner 7'!J44:J63))+(SUMIF('Detailed exp partner 8'!H44:H63,"=wp24",'Detailed exp partner 8'!J44:J63))+(SUMIF('Detailed exp partner 9'!H44:H63,"=wp24",'Detailed exp partner 9'!J44:J63))+(SUMIF('Detailed exp partner 10'!H44:H63,"=wp24",'Detailed exp partner 10'!J44:J63))+(SUMIF('Detailed exp partner 11'!H44:H63,"=wp24",'Detailed exp partner 11'!J44:J63))</f>
        <v>0</v>
      </c>
      <c r="D32" s="117">
        <f>(SUMIF('Detailed exp project leader'!H65:H94,"=wp24",'Detailed exp project leader'!J65:J94))+(SUMIF('Detailed exp partner 2'!H65:H94,"=wp24",'Detailed exp partner 2'!J65:J94))+(SUMIF('Detailed exp partner 3'!H65:H94,"=wp24",'Detailed exp partner 3'!J65:J94))+(SUMIF('Detailed exp partner 4'!H65:H94,"=wp24",'Detailed exp partner 4'!J65:J94))+(SUMIF('Detailed exp partner 5'!H65:H94,"=wp24",'Detailed exp partner 5'!J65:J94))+(SUMIF('Detailed exp partner 6'!H65:H94,"=wp24",'Detailed exp partner 6'!J65:J94))+(SUMIF('Detailed exp partner 7'!H65:H94,"=wp24",'Detailed exp partner 7'!J65:J94))+(SUMIF('Detailed exp partner 8'!H65:H94,"=wp24",'Detailed exp partner 8'!J65:J94))+(SUMIF('Detailed exp partner 9'!H65:H94,"=wp24",'Detailed exp partner 9'!J65:J94))+(SUMIF('Detailed exp partner 10'!H65:H94,"=wp24",'Detailed exp partner 10'!J65:J94))+(SUMIF('Detailed exp partner 11'!H65:H94,"=wp24",'Detailed exp partner 11'!J65:J94))</f>
        <v>0</v>
      </c>
      <c r="E32" s="117">
        <f>(SUMIF('Detailed exp project leader'!H97:H159,"=wp24",'Detailed exp project leader'!J97:J159))+(SUMIF('Detailed exp partner 2'!H97:H159,"=wp24",'Detailed exp partner 2'!J97:J159))+(SUMIF('Detailed exp partner 3'!H97:H159,"=wp24",'Detailed exp partner 3'!J97:J159))+(SUMIF('Detailed exp partner 4'!H97:H159,"=wp24",'Detailed exp partner 4'!J97:J159))+(SUMIF('Detailed exp partner 5'!H97:H159,"=wp24",'Detailed exp partner 5'!J97:J159))+(SUMIF('Detailed exp partner 6'!H97:H159,"=wp24",'Detailed exp partner 6'!J97:J159))+(SUMIF('Detailed exp partner 7'!H97:H159,"=wp24",'Detailed exp partner 7'!J97:J159))+(SUMIF('Detailed exp partner 8'!H97:H159,"=wp24",'Detailed exp partner 8'!J97:J159))+(SUMIF('Detailed exp partner 9'!H97:H159,"=wp24",'Detailed exp partner 9'!J97:J159))+(SUMIF('Detailed exp partner 10'!H97:H159,"=wp24",'Detailed exp partner 10'!J97:J159))+(SUMIF('Detailed exp partner 11'!H97:H159,"=wp24",'Detailed exp partner 11'!J97:J159))</f>
        <v>0</v>
      </c>
      <c r="F32" s="223">
        <f>IF(B32+C32+D32+E32&gt;0,'1 Consolidated Summary  Budget'!$I$26/$B$3,0)</f>
        <v>0</v>
      </c>
      <c r="G32" s="118">
        <f t="shared" si="0"/>
        <v>0</v>
      </c>
    </row>
    <row r="33" spans="1:7" ht="12.75" x14ac:dyDescent="0.2">
      <c r="A33" s="96" t="s">
        <v>68</v>
      </c>
      <c r="B33" s="116">
        <f>(SUMIF('Detailed exp project leader'!H11:H42,"=wp25",'Detailed exp project leader'!J11:J42))+(SUMIF('Detailed exp partner 2'!H11:H42,"=wp25",'Detailed exp partner 2'!J11:J42))+(SUMIF('Detailed exp partner 3'!H11:H42,"=wp25",'Detailed exp partner 3'!J11:J42))+(SUMIF('Detailed exp partner 4'!H11:H42,"=wp25",'Detailed exp partner 4'!J11:J42))+(SUMIF('Detailed exp partner 5'!H11:H42,"=wp25",'Detailed exp partner 5'!J11:J42))+(SUMIF('Detailed exp partner 6'!H11:H42,"=wp25",'Detailed exp partner 6'!J11:J42))+(SUMIF('Detailed exp partner 7'!H11:H42,"=wp25",'Detailed exp partner 7'!J11:J42))+(SUMIF('Detailed exp partner 8'!H11:H42,"=wp25",'Detailed exp partner 8'!J11:J42))+(SUMIF('Detailed exp partner 9'!H11:H42,"=wp25",'Detailed exp partner 9'!J11:J42))+(SUMIF('Detailed exp partner 10'!H11:H42,"=wp25",'Detailed exp partner 10'!J11:J42))+(SUMIF('Detailed exp partner 11'!H11:H42,"=wp25",'Detailed exp partner 11'!J11:J42))</f>
        <v>0</v>
      </c>
      <c r="C33" s="117">
        <f>(SUMIF('Detailed exp project leader'!H44:H63,"=wp25",'Detailed exp project leader'!J44:J63))+(SUMIF('Detailed exp partner 2'!H44:H63,"=wp25",'Detailed exp partner 2'!J44:J63))+(SUMIF('Detailed exp partner 3'!H44:H63,"=wp25",'Detailed exp partner 3'!J44:J63))+(SUMIF('Detailed exp partner 4'!H44:H63,"=wp25",'Detailed exp partner 4'!J44:J63))+(SUMIF('Detailed exp partner 5'!H44:H63,"=wp25",'Detailed exp partner 5'!J44:J63))+(SUMIF('Detailed exp partner 6'!H44:H63,"=wp25",'Detailed exp partner 6'!J44:J63))+(SUMIF('Detailed exp partner 7'!H44:H63,"=wp25",'Detailed exp partner 7'!J44:J63))+(SUMIF('Detailed exp partner 8'!H44:H63,"=wp25",'Detailed exp partner 8'!J44:J63))+(SUMIF('Detailed exp partner 9'!H44:H63,"=wp25",'Detailed exp partner 9'!J44:J63))+(SUMIF('Detailed exp partner 10'!H44:H63,"=wp25",'Detailed exp partner 10'!J44:J63))+(SUMIF('Detailed exp partner 11'!H44:H63,"=wp25",'Detailed exp partner 11'!J44:J63))</f>
        <v>0</v>
      </c>
      <c r="D33" s="117">
        <f>(SUMIF('Detailed exp project leader'!H65:H94,"=wp25",'Detailed exp project leader'!J65:J94))+(SUMIF('Detailed exp partner 2'!H65:H94,"=wp25",'Detailed exp partner 2'!J65:J94))+(SUMIF('Detailed exp partner 3'!H65:H94,"=wp25",'Detailed exp partner 3'!J65:J94))+(SUMIF('Detailed exp partner 4'!H65:H94,"=wp25",'Detailed exp partner 4'!J65:J94))+(SUMIF('Detailed exp partner 5'!H65:H94,"=wp25",'Detailed exp partner 5'!J65:J94))+(SUMIF('Detailed exp partner 6'!H65:H94,"=wp25",'Detailed exp partner 6'!J65:J94))+(SUMIF('Detailed exp partner 7'!H65:H94,"=wp25",'Detailed exp partner 7'!J65:J94))+(SUMIF('Detailed exp partner 8'!H65:H94,"=wp25",'Detailed exp partner 8'!J65:J94))+(SUMIF('Detailed exp partner 9'!H65:H94,"=wp25",'Detailed exp partner 9'!J65:J94))+(SUMIF('Detailed exp partner 10'!H65:H94,"=wp25",'Detailed exp partner 10'!J65:J94))+(SUMIF('Detailed exp partner 11'!H65:H94,"=wp25",'Detailed exp partner 11'!J65:J94))</f>
        <v>0</v>
      </c>
      <c r="E33" s="117">
        <f>(SUMIF('Detailed exp project leader'!H97:H159,"=wp25",'Detailed exp project leader'!J97:J159))+(SUMIF('Detailed exp partner 2'!H97:H159,"=wp25",'Detailed exp partner 2'!J97:J159))+(SUMIF('Detailed exp partner 3'!H97:H159,"=wp25",'Detailed exp partner 3'!J97:J159))+(SUMIF('Detailed exp partner 4'!H97:H159,"=wp25",'Detailed exp partner 4'!J97:J159))+(SUMIF('Detailed exp partner 5'!H97:H159,"=wp25",'Detailed exp partner 5'!J97:J159))+(SUMIF('Detailed exp partner 6'!H97:H159,"=wp25",'Detailed exp partner 6'!J97:J159))+(SUMIF('Detailed exp partner 7'!H97:H159,"=wp25",'Detailed exp partner 7'!J97:J159))+(SUMIF('Detailed exp partner 8'!H97:H159,"=wp25",'Detailed exp partner 8'!J97:J159))+(SUMIF('Detailed exp partner 9'!H97:H159,"=wp25",'Detailed exp partner 9'!J97:J159))+(SUMIF('Detailed exp partner 10'!H97:H159,"=wp25",'Detailed exp partner 10'!J97:J159))+(SUMIF('Detailed exp partner 11'!H97:H159,"=wp25",'Detailed exp partner 11'!J97:J159))</f>
        <v>0</v>
      </c>
      <c r="F33" s="223">
        <f>IF(B33+C33+D33+E33&gt;0,'1 Consolidated Summary  Budget'!$I$26/$B$3,0)</f>
        <v>0</v>
      </c>
      <c r="G33" s="118">
        <f t="shared" si="0"/>
        <v>0</v>
      </c>
    </row>
    <row r="34" spans="1:7" ht="12.75" x14ac:dyDescent="0.2">
      <c r="A34" s="96" t="s">
        <v>69</v>
      </c>
      <c r="B34" s="116">
        <f>(SUMIF('Detailed exp project leader'!H11:H42,"=wp26",'Detailed exp project leader'!J11:J42))+(SUMIF('Detailed exp partner 2'!H11:H42,"=wp26",'Detailed exp partner 2'!J11:J42))+(SUMIF('Detailed exp partner 3'!H11:H42,"=wp26",'Detailed exp partner 3'!J11:J42))+(SUMIF('Detailed exp partner 4'!H11:H42,"=wp26",'Detailed exp partner 4'!J11:J42))+(SUMIF('Detailed exp partner 5'!H11:H42,"=wp26",'Detailed exp partner 5'!J11:J42))+(SUMIF('Detailed exp partner 6'!H11:H42,"=wp26",'Detailed exp partner 6'!J11:J42))+(SUMIF('Detailed exp partner 7'!H11:H42,"=wp26",'Detailed exp partner 7'!J11:J42))+(SUMIF('Detailed exp partner 8'!H11:H42,"=wp26",'Detailed exp partner 8'!J11:J42))+(SUMIF('Detailed exp partner 9'!H11:H42,"=wp26",'Detailed exp partner 9'!J11:J42))+(SUMIF('Detailed exp partner 10'!H11:H42,"=wp26",'Detailed exp partner 10'!J11:J42))+(SUMIF('Detailed exp partner 11'!H11:H42,"=wp26",'Detailed exp partner 11'!J11:J42))</f>
        <v>0</v>
      </c>
      <c r="C34" s="117">
        <f>(SUMIF('Detailed exp project leader'!H44:H63,"=wp26",'Detailed exp project leader'!J44:J63))+(SUMIF('Detailed exp partner 2'!H44:H63,"=wp26",'Detailed exp partner 2'!J44:J63))+(SUMIF('Detailed exp partner 3'!H44:H63,"=wp26",'Detailed exp partner 3'!J44:J63))+(SUMIF('Detailed exp partner 4'!H44:H63,"=wp26",'Detailed exp partner 4'!J44:J63))+(SUMIF('Detailed exp partner 5'!H44:H63,"=wp26",'Detailed exp partner 5'!J44:J63))+(SUMIF('Detailed exp partner 6'!H44:H63,"=wp26",'Detailed exp partner 6'!J44:J63))+(SUMIF('Detailed exp partner 7'!H44:H63,"=wp26",'Detailed exp partner 7'!J44:J63))+(SUMIF('Detailed exp partner 8'!H44:H63,"=wp26",'Detailed exp partner 8'!J44:J63))+(SUMIF('Detailed exp partner 9'!H44:H63,"=wp26",'Detailed exp partner 9'!J44:J63))+(SUMIF('Detailed exp partner 10'!H44:H63,"=wp26",'Detailed exp partner 10'!J44:J63))+(SUMIF('Detailed exp partner 11'!H44:H63,"=wp26",'Detailed exp partner 11'!J44:J63))</f>
        <v>0</v>
      </c>
      <c r="D34" s="117">
        <f>(SUMIF('Detailed exp project leader'!H65:H94,"=wp26",'Detailed exp project leader'!J65:J94))+(SUMIF('Detailed exp partner 2'!H65:H94,"=wp26",'Detailed exp partner 2'!J65:J94))+(SUMIF('Detailed exp partner 3'!H65:H94,"=wp26",'Detailed exp partner 3'!J65:J94))+(SUMIF('Detailed exp partner 4'!H65:H94,"=wp26",'Detailed exp partner 4'!J65:J94))+(SUMIF('Detailed exp partner 5'!H65:H94,"=wp26",'Detailed exp partner 5'!J65:J94))+(SUMIF('Detailed exp partner 6'!H65:H94,"=wp26",'Detailed exp partner 6'!J65:J94))+(SUMIF('Detailed exp partner 7'!H65:H94,"=wp26",'Detailed exp partner 7'!J65:J94))+(SUMIF('Detailed exp partner 8'!H65:H94,"=wp26",'Detailed exp partner 8'!J65:J94))+(SUMIF('Detailed exp partner 9'!H65:H94,"=wp26",'Detailed exp partner 9'!J65:J94))+(SUMIF('Detailed exp partner 10'!H65:H94,"=wp26",'Detailed exp partner 10'!J65:J94))+(SUMIF('Detailed exp partner 11'!H65:H94,"=wp26",'Detailed exp partner 11'!J65:J94))</f>
        <v>0</v>
      </c>
      <c r="E34" s="117">
        <f>(SUMIF('Detailed exp project leader'!H97:H159,"=wp26",'Detailed exp project leader'!J97:J159))+(SUMIF('Detailed exp partner 2'!H97:H159,"=wp26",'Detailed exp partner 2'!J97:J159))+(SUMIF('Detailed exp partner 3'!H97:H159,"=wp26",'Detailed exp partner 3'!J97:J159))+(SUMIF('Detailed exp partner 4'!H97:H159,"=wp26",'Detailed exp partner 4'!J97:J159))+(SUMIF('Detailed exp partner 5'!H97:H159,"=wp26",'Detailed exp partner 5'!J97:J159))+(SUMIF('Detailed exp partner 6'!H97:H159,"=wp26",'Detailed exp partner 6'!J97:J159))+(SUMIF('Detailed exp partner 7'!H97:H159,"=wp26",'Detailed exp partner 7'!J97:J159))+(SUMIF('Detailed exp partner 8'!H97:H159,"=wp26",'Detailed exp partner 8'!J97:J159))+(SUMIF('Detailed exp partner 9'!H97:H159,"=wp26",'Detailed exp partner 9'!J97:J159))+(SUMIF('Detailed exp partner 10'!H97:H159,"=wp26",'Detailed exp partner 10'!J97:J159))+(SUMIF('Detailed exp partner 11'!H97:H159,"=wp26",'Detailed exp partner 11'!J97:J159))</f>
        <v>0</v>
      </c>
      <c r="F34" s="223">
        <f>IF(B34+C34+D34+E34&gt;0,'1 Consolidated Summary  Budget'!$I$26/$B$3,0)</f>
        <v>0</v>
      </c>
      <c r="G34" s="118">
        <f t="shared" si="0"/>
        <v>0</v>
      </c>
    </row>
    <row r="35" spans="1:7" ht="12.75" x14ac:dyDescent="0.2">
      <c r="A35" s="96" t="s">
        <v>70</v>
      </c>
      <c r="B35" s="116">
        <f>(SUMIF('Detailed exp project leader'!H11:H42,"=wp27",'Detailed exp project leader'!J11:J42))+(SUMIF('Detailed exp partner 2'!H11:H42,"=wp27",'Detailed exp partner 2'!J11:J42))+(SUMIF('Detailed exp partner 3'!H11:H42,"=wp27",'Detailed exp partner 3'!J11:J42))+(SUMIF('Detailed exp partner 4'!H11:H42,"=wp27",'Detailed exp partner 4'!J11:J42))+(SUMIF('Detailed exp partner 5'!H11:H42,"=wp27",'Detailed exp partner 5'!J11:J42))+(SUMIF('Detailed exp partner 6'!H11:H42,"=wp27",'Detailed exp partner 6'!J11:J42))+(SUMIF('Detailed exp partner 7'!H11:H42,"=wp27",'Detailed exp partner 7'!J11:J42))+(SUMIF('Detailed exp partner 8'!H11:H42,"=wp27",'Detailed exp partner 8'!J11:J42))+(SUMIF('Detailed exp partner 9'!H11:H42,"=wp27",'Detailed exp partner 9'!J11:J42))+(SUMIF('Detailed exp partner 10'!H11:H42,"=wp27",'Detailed exp partner 10'!J11:J42))+(SUMIF('Detailed exp partner 11'!H11:H42,"=wp27",'Detailed exp partner 11'!J11:J42))</f>
        <v>0</v>
      </c>
      <c r="C35" s="117">
        <f>(SUMIF('Detailed exp project leader'!H44:H63,"=wp27",'Detailed exp project leader'!J44:J63))+(SUMIF('Detailed exp partner 2'!H44:H63,"=wp27",'Detailed exp partner 2'!J44:J63))+(SUMIF('Detailed exp partner 3'!H44:H63,"=wp27",'Detailed exp partner 3'!J44:J63))+(SUMIF('Detailed exp partner 4'!H44:H63,"=wp27",'Detailed exp partner 4'!J44:J63))+(SUMIF('Detailed exp partner 5'!H44:H63,"=wp27",'Detailed exp partner 5'!J44:J63))+(SUMIF('Detailed exp partner 6'!H44:H63,"=wp27",'Detailed exp partner 6'!J44:J63))+(SUMIF('Detailed exp partner 7'!H44:H63,"=wp27",'Detailed exp partner 7'!J44:J63))+(SUMIF('Detailed exp partner 8'!H44:H63,"=wp27",'Detailed exp partner 8'!J44:J63))+(SUMIF('Detailed exp partner 9'!H44:H63,"=wp27",'Detailed exp partner 9'!J44:J63))+(SUMIF('Detailed exp partner 10'!H44:H63,"=wp27",'Detailed exp partner 10'!J44:J63))+(SUMIF('Detailed exp partner 11'!H44:H63,"=wp27",'Detailed exp partner 11'!J44:J63))</f>
        <v>0</v>
      </c>
      <c r="D35" s="117">
        <f>(SUMIF('Detailed exp project leader'!H65:H94,"=wp27",'Detailed exp project leader'!J65:J94))+(SUMIF('Detailed exp partner 2'!H65:H94,"=wp27",'Detailed exp partner 2'!J65:J94))+(SUMIF('Detailed exp partner 3'!H65:H94,"=wp27",'Detailed exp partner 3'!J65:J94))+(SUMIF('Detailed exp partner 4'!H65:H94,"=wp27",'Detailed exp partner 4'!J65:J94))+(SUMIF('Detailed exp partner 5'!H65:H94,"=wp27",'Detailed exp partner 5'!J65:J94))+(SUMIF('Detailed exp partner 6'!H65:H94,"=wp27",'Detailed exp partner 6'!J65:J94))+(SUMIF('Detailed exp partner 7'!H65:H94,"=wp27",'Detailed exp partner 7'!J65:J94))+(SUMIF('Detailed exp partner 8'!H65:H94,"=wp27",'Detailed exp partner 8'!J65:J94))+(SUMIF('Detailed exp partner 9'!H65:H94,"=wp27",'Detailed exp partner 9'!J65:J94))+(SUMIF('Detailed exp partner 10'!H65:H94,"=wp27",'Detailed exp partner 10'!J65:J94))+(SUMIF('Detailed exp partner 11'!H65:H94,"=wp27",'Detailed exp partner 11'!J65:J94))</f>
        <v>0</v>
      </c>
      <c r="E35" s="117">
        <f>(SUMIF('Detailed exp project leader'!H97:H159,"=wp27",'Detailed exp project leader'!J97:J159))+(SUMIF('Detailed exp partner 2'!H97:H159,"=wp27",'Detailed exp partner 2'!J97:J159))+(SUMIF('Detailed exp partner 3'!H97:H159,"=wp27",'Detailed exp partner 3'!J97:J159))+(SUMIF('Detailed exp partner 4'!H97:H159,"=wp27",'Detailed exp partner 4'!J97:J159))+(SUMIF('Detailed exp partner 5'!H97:H159,"=wp27",'Detailed exp partner 5'!J97:J159))+(SUMIF('Detailed exp partner 6'!H97:H159,"=wp27",'Detailed exp partner 6'!J97:J159))+(SUMIF('Detailed exp partner 7'!H97:H159,"=wp27",'Detailed exp partner 7'!J97:J159))+(SUMIF('Detailed exp partner 8'!H97:H159,"=wp27",'Detailed exp partner 8'!J97:J159))+(SUMIF('Detailed exp partner 9'!H97:H159,"=wp27",'Detailed exp partner 9'!J97:J159))+(SUMIF('Detailed exp partner 10'!H97:H159,"=wp27",'Detailed exp partner 10'!J97:J159))+(SUMIF('Detailed exp partner 11'!H97:H159,"=wp27",'Detailed exp partner 11'!J97:J159))</f>
        <v>0</v>
      </c>
      <c r="F35" s="223">
        <f>IF(B35+C35+D35+E35&gt;0,'1 Consolidated Summary  Budget'!$I$26/$B$3,0)</f>
        <v>0</v>
      </c>
      <c r="G35" s="118">
        <f t="shared" si="0"/>
        <v>0</v>
      </c>
    </row>
    <row r="36" spans="1:7" ht="12.75" x14ac:dyDescent="0.2">
      <c r="A36" s="96" t="s">
        <v>71</v>
      </c>
      <c r="B36" s="116">
        <f>(SUMIF('Detailed exp project leader'!H11:H42,"=wp28",'Detailed exp project leader'!J11:J42))+(SUMIF('Detailed exp partner 2'!H11:H42,"=wp28",'Detailed exp partner 2'!J11:J42))+(SUMIF('Detailed exp partner 3'!H11:H42,"=wp28",'Detailed exp partner 3'!J11:J42))+(SUMIF('Detailed exp partner 4'!H11:H42,"=wp28",'Detailed exp partner 4'!J11:J42))+(SUMIF('Detailed exp partner 5'!H11:H42,"=wp28",'Detailed exp partner 5'!J11:J42))+(SUMIF('Detailed exp partner 6'!H11:H42,"=wp28",'Detailed exp partner 6'!J11:J42))+(SUMIF('Detailed exp partner 7'!H11:H42,"=wp28",'Detailed exp partner 7'!J11:J42))+(SUMIF('Detailed exp partner 8'!H11:H42,"=wp28",'Detailed exp partner 8'!J11:J42))+(SUMIF('Detailed exp partner 9'!H11:H42,"=wp28",'Detailed exp partner 9'!J11:J42))+(SUMIF('Detailed exp partner 10'!H11:H42,"=wp28",'Detailed exp partner 10'!J11:J42))+(SUMIF('Detailed exp partner 11'!H11:H42,"=wp28",'Detailed exp partner 11'!J11:J42))</f>
        <v>0</v>
      </c>
      <c r="C36" s="117">
        <f>(SUMIF('Detailed exp project leader'!H44:H63,"=wp28",'Detailed exp project leader'!J44:J63))+(SUMIF('Detailed exp partner 2'!H44:H63,"=wp28",'Detailed exp partner 2'!J44:J63))+(SUMIF('Detailed exp partner 3'!H44:H63,"=wp28",'Detailed exp partner 3'!J44:J63))+(SUMIF('Detailed exp partner 4'!H44:H63,"=wp28",'Detailed exp partner 4'!J44:J63))+(SUMIF('Detailed exp partner 5'!H44:H63,"=wp28",'Detailed exp partner 5'!J44:J63))+(SUMIF('Detailed exp partner 6'!H44:H63,"=wp28",'Detailed exp partner 6'!J44:J63))+(SUMIF('Detailed exp partner 7'!H44:H63,"=wp28",'Detailed exp partner 7'!J44:J63))+(SUMIF('Detailed exp partner 8'!H44:H63,"=wp28",'Detailed exp partner 8'!J44:J63))+(SUMIF('Detailed exp partner 9'!H44:H63,"=wp28",'Detailed exp partner 9'!J44:J63))+(SUMIF('Detailed exp partner 10'!H44:H63,"=wp28",'Detailed exp partner 10'!J44:J63))+(SUMIF('Detailed exp partner 11'!H44:H63,"=wp28",'Detailed exp partner 11'!J44:J63))</f>
        <v>0</v>
      </c>
      <c r="D36" s="117">
        <f>(SUMIF('Detailed exp project leader'!H65:H94,"=wp28",'Detailed exp project leader'!J65:J94))+(SUMIF('Detailed exp partner 2'!H65:H94,"=wp28",'Detailed exp partner 2'!J65:J94))+(SUMIF('Detailed exp partner 3'!H65:H94,"=wp28",'Detailed exp partner 3'!J65:J94))+(SUMIF('Detailed exp partner 4'!H65:H94,"=wp28",'Detailed exp partner 4'!J65:J94))+(SUMIF('Detailed exp partner 5'!H65:H94,"=wp28",'Detailed exp partner 5'!J65:J94))+(SUMIF('Detailed exp partner 6'!H65:H94,"=wp28",'Detailed exp partner 6'!J65:J94))+(SUMIF('Detailed exp partner 7'!H65:H94,"=wp28",'Detailed exp partner 7'!J65:J94))+(SUMIF('Detailed exp partner 8'!H65:H94,"=wp28",'Detailed exp partner 8'!J65:J94))+(SUMIF('Detailed exp partner 9'!H65:H94,"=wp28",'Detailed exp partner 9'!J65:J94))+(SUMIF('Detailed exp partner 10'!H65:H94,"=wp28",'Detailed exp partner 10'!J65:J94))+(SUMIF('Detailed exp partner 11'!H65:H94,"=wp28",'Detailed exp partner 11'!J65:J94))</f>
        <v>0</v>
      </c>
      <c r="E36" s="117">
        <f>(SUMIF('Detailed exp project leader'!H97:H159,"=wp28",'Detailed exp project leader'!J97:J159))+(SUMIF('Detailed exp partner 2'!H97:H159,"=wp28",'Detailed exp partner 2'!J97:J159))+(SUMIF('Detailed exp partner 3'!H97:H159,"=wp28",'Detailed exp partner 3'!J97:J159))+(SUMIF('Detailed exp partner 4'!H97:H159,"=wp28",'Detailed exp partner 4'!J97:J159))+(SUMIF('Detailed exp partner 5'!H97:H159,"=wp28",'Detailed exp partner 5'!J97:J159))+(SUMIF('Detailed exp partner 6'!H97:H159,"=wp28",'Detailed exp partner 6'!J97:J159))+(SUMIF('Detailed exp partner 7'!H97:H159,"=wp28",'Detailed exp partner 7'!J97:J159))+(SUMIF('Detailed exp partner 8'!H97:H159,"=wp28",'Detailed exp partner 8'!J97:J159))+(SUMIF('Detailed exp partner 9'!H97:H159,"=wp28",'Detailed exp partner 9'!J97:J159))+(SUMIF('Detailed exp partner 10'!H97:H159,"=wp28",'Detailed exp partner 10'!J97:J159))+(SUMIF('Detailed exp partner 11'!H97:H159,"=wp28",'Detailed exp partner 11'!J97:J159))</f>
        <v>0</v>
      </c>
      <c r="F36" s="223">
        <f>IF(B36+C36+D36+E36&gt;0,'1 Consolidated Summary  Budget'!$I$26/$B$3,0)</f>
        <v>0</v>
      </c>
      <c r="G36" s="118">
        <f t="shared" si="0"/>
        <v>0</v>
      </c>
    </row>
    <row r="37" spans="1:7" ht="12.75" x14ac:dyDescent="0.2">
      <c r="A37" s="96" t="s">
        <v>72</v>
      </c>
      <c r="B37" s="116">
        <f>(SUMIF('Detailed exp project leader'!H11:H42,"=wp29",'Detailed exp project leader'!J11:J42))+(SUMIF('Detailed exp partner 2'!H11:H42,"=wp29",'Detailed exp partner 2'!J11:J42))+(SUMIF('Detailed exp partner 3'!H11:H42,"=wp29",'Detailed exp partner 3'!J11:J42))+(SUMIF('Detailed exp partner 4'!H11:H42,"=wp29",'Detailed exp partner 4'!J11:J42))+(SUMIF('Detailed exp partner 5'!H11:H42,"=wp29",'Detailed exp partner 5'!J11:J42))+(SUMIF('Detailed exp partner 6'!H11:H42,"=wp29",'Detailed exp partner 6'!J11:J42))+(SUMIF('Detailed exp partner 7'!H11:H42,"=wp29",'Detailed exp partner 7'!J11:J42))+(SUMIF('Detailed exp partner 8'!H11:H42,"=wp29",'Detailed exp partner 8'!J11:J42))+(SUMIF('Detailed exp partner 9'!H11:H42,"=wp29",'Detailed exp partner 9'!J11:J42))+(SUMIF('Detailed exp partner 10'!H11:H42,"=wp29",'Detailed exp partner 10'!J11:J42))+(SUMIF('Detailed exp partner 11'!H11:H42,"=wp29",'Detailed exp partner 11'!J11:J42))</f>
        <v>0</v>
      </c>
      <c r="C37" s="117">
        <f>(SUMIF('Detailed exp project leader'!H44:H63,"=wp29",'Detailed exp project leader'!J44:J63))+(SUMIF('Detailed exp partner 2'!H44:H63,"=wp29",'Detailed exp partner 2'!J44:J63))+(SUMIF('Detailed exp partner 3'!H44:H63,"=wp29",'Detailed exp partner 3'!J44:J63))+(SUMIF('Detailed exp partner 4'!H44:H63,"=wp29",'Detailed exp partner 4'!J44:J63))+(SUMIF('Detailed exp partner 5'!H44:H63,"=wp29",'Detailed exp partner 5'!J44:J63))+(SUMIF('Detailed exp partner 6'!H44:H63,"=wp29",'Detailed exp partner 6'!J44:J63))+(SUMIF('Detailed exp partner 7'!H44:H63,"=wp29",'Detailed exp partner 7'!J44:J63))+(SUMIF('Detailed exp partner 8'!H44:H63,"=wp29",'Detailed exp partner 8'!J44:J63))+(SUMIF('Detailed exp partner 9'!H44:H63,"=wp29",'Detailed exp partner 9'!J44:J63))+(SUMIF('Detailed exp partner 10'!H44:H63,"=wp29",'Detailed exp partner 10'!J44:J63))+(SUMIF('Detailed exp partner 11'!H44:H63,"=wp29",'Detailed exp partner 11'!J44:J63))</f>
        <v>0</v>
      </c>
      <c r="D37" s="117">
        <f>(SUMIF('Detailed exp project leader'!H65:H94,"=wp29",'Detailed exp project leader'!J65:J94))+(SUMIF('Detailed exp partner 2'!H65:H94,"=wp29",'Detailed exp partner 2'!J65:J94))+(SUMIF('Detailed exp partner 3'!H65:H94,"=wp29",'Detailed exp partner 3'!J65:J94))+(SUMIF('Detailed exp partner 4'!H65:H94,"=wp29",'Detailed exp partner 4'!J65:J94))+(SUMIF('Detailed exp partner 5'!H65:H94,"=wp29",'Detailed exp partner 5'!J65:J94))+(SUMIF('Detailed exp partner 6'!H65:H94,"=wp29",'Detailed exp partner 6'!J65:J94))+(SUMIF('Detailed exp partner 7'!H65:H94,"=wp29",'Detailed exp partner 7'!J65:J94))+(SUMIF('Detailed exp partner 8'!H65:H94,"=wp29",'Detailed exp partner 8'!J65:J94))+(SUMIF('Detailed exp partner 9'!H65:H94,"=wp29",'Detailed exp partner 9'!J65:J94))+(SUMIF('Detailed exp partner 10'!H65:H94,"=wp29",'Detailed exp partner 10'!J65:J94))+(SUMIF('Detailed exp partner 11'!H65:H94,"=wp29",'Detailed exp partner 11'!J65:J94))</f>
        <v>0</v>
      </c>
      <c r="E37" s="117">
        <f>(SUMIF('Detailed exp project leader'!H97:H159,"=wp29",'Detailed exp project leader'!J97:J159))+(SUMIF('Detailed exp partner 2'!H97:H159,"=wp29",'Detailed exp partner 2'!J97:J159))+(SUMIF('Detailed exp partner 3'!H97:H159,"=wp29",'Detailed exp partner 3'!J97:J159))+(SUMIF('Detailed exp partner 4'!H97:H159,"=wp29",'Detailed exp partner 4'!J97:J159))+(SUMIF('Detailed exp partner 5'!H97:H159,"=wp29",'Detailed exp partner 5'!J97:J159))+(SUMIF('Detailed exp partner 6'!H97:H159,"=wp29",'Detailed exp partner 6'!J97:J159))+(SUMIF('Detailed exp partner 7'!H97:H159,"=wp29",'Detailed exp partner 7'!J97:J159))+(SUMIF('Detailed exp partner 8'!H97:H159,"=wp29",'Detailed exp partner 8'!J97:J159))+(SUMIF('Detailed exp partner 9'!H97:H159,"=wp29",'Detailed exp partner 9'!J97:J159))+(SUMIF('Detailed exp partner 10'!H97:H159,"=wp29",'Detailed exp partner 10'!J97:J159))+(SUMIF('Detailed exp partner 11'!H97:H159,"=wp29",'Detailed exp partner 11'!J97:J159))</f>
        <v>0</v>
      </c>
      <c r="F37" s="223">
        <f>IF(B37+C37+D37+E37&gt;0,'1 Consolidated Summary  Budget'!$I$26/$B$3,0)</f>
        <v>0</v>
      </c>
      <c r="G37" s="118">
        <f t="shared" si="0"/>
        <v>0</v>
      </c>
    </row>
    <row r="38" spans="1:7" ht="12.75" x14ac:dyDescent="0.2">
      <c r="A38" s="96" t="s">
        <v>73</v>
      </c>
      <c r="B38" s="116">
        <f>(SUMIF('Detailed exp project leader'!H11:H42,"=wp30",'Detailed exp project leader'!J11:J42))+(SUMIF('Detailed exp partner 2'!H11:H42,"=wp30",'Detailed exp partner 2'!J11:J42))+(SUMIF('Detailed exp partner 3'!H11:H42,"=wp30",'Detailed exp partner 3'!J11:J42))+(SUMIF('Detailed exp partner 4'!H11:H42,"=wp30",'Detailed exp partner 4'!J11:J42))+(SUMIF('Detailed exp partner 5'!H11:H42,"=wp30",'Detailed exp partner 5'!J11:J42))+(SUMIF('Detailed exp partner 6'!H11:H42,"=wp30",'Detailed exp partner 6'!J11:J42))+(SUMIF('Detailed exp partner 7'!H11:H42,"=wp30",'Detailed exp partner 7'!J11:J42))+(SUMIF('Detailed exp partner 8'!H11:H42,"=wp30",'Detailed exp partner 8'!J11:J42))+(SUMIF('Detailed exp partner 9'!H11:H42,"=wp30",'Detailed exp partner 9'!J11:J42))+(SUMIF('Detailed exp partner 10'!H11:H42,"=wp30",'Detailed exp partner 10'!J11:J42))+(SUMIF('Detailed exp partner 11'!H11:H42,"=wp30",'Detailed exp partner 11'!J11:J42))</f>
        <v>0</v>
      </c>
      <c r="C38" s="117">
        <f>(SUMIF('Detailed exp project leader'!H44:H63,"=wp30",'Detailed exp project leader'!J44:J63))+(SUMIF('Detailed exp partner 2'!H44:H63,"=wp30",'Detailed exp partner 2'!J44:J63))+(SUMIF('Detailed exp partner 3'!H44:H63,"=wp30",'Detailed exp partner 3'!J44:J63))+(SUMIF('Detailed exp partner 4'!H44:H63,"=wp30",'Detailed exp partner 4'!J44:J63))+(SUMIF('Detailed exp partner 5'!H44:H63,"=wp30",'Detailed exp partner 5'!J44:J63))+(SUMIF('Detailed exp partner 6'!H44:H63,"=wp30",'Detailed exp partner 6'!J44:J63))+(SUMIF('Detailed exp partner 7'!H44:H63,"=wp30",'Detailed exp partner 7'!J44:J63))+(SUMIF('Detailed exp partner 8'!H44:H63,"=wp30",'Detailed exp partner 8'!J44:J63))+(SUMIF('Detailed exp partner 9'!H44:H63,"=wp30",'Detailed exp partner 9'!J44:J63))+(SUMIF('Detailed exp partner 10'!H44:H63,"=wp30",'Detailed exp partner 10'!J44:J63))+(SUMIF('Detailed exp partner 11'!H44:H63,"=wp30",'Detailed exp partner 11'!J44:J63))</f>
        <v>0</v>
      </c>
      <c r="D38" s="117">
        <f>(SUMIF('Detailed exp project leader'!H65:H94,"=wp30",'Detailed exp project leader'!J65:J94))+(SUMIF('Detailed exp partner 2'!H65:H94,"=wp30",'Detailed exp partner 2'!J65:J94))+(SUMIF('Detailed exp partner 3'!H65:H94,"=wp30",'Detailed exp partner 3'!J65:J94))+(SUMIF('Detailed exp partner 4'!H65:H94,"=wp30",'Detailed exp partner 4'!J65:J94))+(SUMIF('Detailed exp partner 5'!H65:H94,"=wp30",'Detailed exp partner 5'!J65:J94))+(SUMIF('Detailed exp partner 6'!H65:H94,"=wp30",'Detailed exp partner 6'!J65:J94))+(SUMIF('Detailed exp partner 7'!H65:H94,"=wp30",'Detailed exp partner 7'!J65:J94))+(SUMIF('Detailed exp partner 8'!H65:H94,"=wp30",'Detailed exp partner 8'!J65:J94))+(SUMIF('Detailed exp partner 9'!H65:H94,"=wp30",'Detailed exp partner 9'!J65:J94))+(SUMIF('Detailed exp partner 10'!H65:H94,"=wp30",'Detailed exp partner 10'!J65:J94))+(SUMIF('Detailed exp partner 11'!H65:H94,"=wp30",'Detailed exp partner 11'!J65:J94))</f>
        <v>0</v>
      </c>
      <c r="E38" s="117">
        <f>(SUMIF('Detailed exp project leader'!H97:H159,"=wp30",'Detailed exp project leader'!J97:J159))+(SUMIF('Detailed exp partner 2'!H97:H159,"=wp30",'Detailed exp partner 2'!J97:J159))+(SUMIF('Detailed exp partner 3'!H97:H159,"=wp30",'Detailed exp partner 3'!J97:J159))+(SUMIF('Detailed exp partner 4'!H97:H159,"=wp30",'Detailed exp partner 4'!J97:J159))+(SUMIF('Detailed exp partner 5'!H97:H159,"=wp30",'Detailed exp partner 5'!J97:J159))+(SUMIF('Detailed exp partner 6'!H97:H159,"=wp30",'Detailed exp partner 6'!J97:J159))+(SUMIF('Detailed exp partner 7'!H97:H159,"=wp30",'Detailed exp partner 7'!J97:J159))+(SUMIF('Detailed exp partner 8'!H97:H159,"=wp30",'Detailed exp partner 8'!J97:J159))+(SUMIF('Detailed exp partner 9'!H97:H159,"=wp30",'Detailed exp partner 9'!J97:J159))+(SUMIF('Detailed exp partner 10'!H97:H159,"=wp30",'Detailed exp partner 10'!J97:J159))+(SUMIF('Detailed exp partner 11'!H97:H159,"=wp30",'Detailed exp partner 11'!J97:J159))</f>
        <v>0</v>
      </c>
      <c r="F38" s="223">
        <f>IF(B38+C38+D38+E38&gt;0,'1 Consolidated Summary  Budget'!$I$26/$B$3,0)</f>
        <v>0</v>
      </c>
      <c r="G38" s="118">
        <f t="shared" si="0"/>
        <v>0</v>
      </c>
    </row>
    <row r="39" spans="1:7" ht="32.25" thickBot="1" x14ac:dyDescent="0.25">
      <c r="A39" s="97" t="s">
        <v>159</v>
      </c>
      <c r="B39" s="119">
        <f t="shared" ref="B39:G39" ca="1" si="1">SUM(B9:B38)</f>
        <v>0</v>
      </c>
      <c r="C39" s="119">
        <f t="shared" ca="1" si="1"/>
        <v>0</v>
      </c>
      <c r="D39" s="119">
        <f t="shared" ca="1" si="1"/>
        <v>0</v>
      </c>
      <c r="E39" s="119">
        <f t="shared" ca="1" si="1"/>
        <v>0</v>
      </c>
      <c r="F39" s="120">
        <f t="shared" ca="1" si="1"/>
        <v>0</v>
      </c>
      <c r="G39" s="121">
        <f t="shared" ca="1" si="1"/>
        <v>0</v>
      </c>
    </row>
    <row r="40" spans="1:7" ht="15.75" x14ac:dyDescent="0.2">
      <c r="A40" s="105"/>
      <c r="B40" s="105"/>
      <c r="C40" s="105"/>
      <c r="D40" s="105"/>
      <c r="E40" s="105"/>
      <c r="F40" s="106"/>
      <c r="G40" s="107"/>
    </row>
    <row r="41" spans="1:7" ht="12.75" x14ac:dyDescent="0.2">
      <c r="A41" s="446" t="s">
        <v>74</v>
      </c>
      <c r="B41" s="446"/>
      <c r="C41" s="446"/>
      <c r="D41" s="446"/>
      <c r="E41" s="446"/>
      <c r="F41" s="446"/>
      <c r="G41" s="446"/>
    </row>
    <row r="42" spans="1:7" x14ac:dyDescent="0.25">
      <c r="G42" s="112"/>
    </row>
    <row r="45" spans="1:7" x14ac:dyDescent="0.25">
      <c r="A45" s="98"/>
      <c r="B45" s="98"/>
      <c r="C45" s="98"/>
    </row>
  </sheetData>
  <sheetProtection algorithmName="SHA-512" hashValue="x4EEuEtfAebwwiX5RH6iv62Dg4m9Bgr8BWVrF6zBW3IQFNVIqvnze/PT/Vse7DdCIImEtNB1UpFha3TEngEa8A==" saltValue="4cWMRU37Nske/DXnQ/V38g==" spinCount="100000" sheet="1"/>
  <mergeCells count="12">
    <mergeCell ref="E7:E8"/>
    <mergeCell ref="A41:G41"/>
    <mergeCell ref="A1:G1"/>
    <mergeCell ref="B2:G2"/>
    <mergeCell ref="A4:G4"/>
    <mergeCell ref="A6:A8"/>
    <mergeCell ref="B6:F6"/>
    <mergeCell ref="G6:G8"/>
    <mergeCell ref="C7:C8"/>
    <mergeCell ref="D7:D8"/>
    <mergeCell ref="F7:F8"/>
    <mergeCell ref="B7:B8"/>
  </mergeCells>
  <conditionalFormatting sqref="F40">
    <cfRule type="expression" dxfId="49" priority="2" stopIfTrue="1">
      <formula>F41="error"</formula>
    </cfRule>
  </conditionalFormatting>
  <dataValidations count="2">
    <dataValidation type="custom" allowBlank="1" showInputMessage="1" showErrorMessage="1" error="Only two decimals" sqref="B65522:G65522 B131058:G131058 B196594:G196594 B262130:G262130 B327666:G327666 B393202:G393202 B458738:G458738 B524274:G524274 B589810:G589810 B655346:G655346 B720882:G720882 B786418:G786418 B851954:G851954 B917490:G917490 B983026:G983026 B983027:F983075 B65523:F65571 B131059:F131107 B196595:F196643 B262131:F262179 B327667:F327715 B393203:F393251 B458739:F458787 B524275:F524323 B589811:F589859 B655347:F655395 B720883:F720931 B786419:F786467 B851955:F852003 B917491:F917539 G9 B9:F38">
      <formula1>EXACT(B9,TRUNC(B9,2))</formula1>
    </dataValidation>
    <dataValidation type="whole" operator="greaterThanOrEqual" allowBlank="1" showInputMessage="1" showErrorMessage="1" sqref="G39:G40 G65572:G65573 G131108:G131109 G196644:G196645 G262180:G262181 G327716:G327717 G393252:G393253 G458788:G458789 G524324:G524325 G589860:G589861 G655396:G655397 G720932:G720933 G786468:G786469 G852004:G852005 G917540:G917541 G983076:G983077">
      <formula1>0</formula1>
    </dataValidation>
  </dataValidations>
  <pageMargins left="0.23622047244094491" right="0.23622047244094491" top="0.55118110236220474" bottom="0.74803149606299213" header="0.11811023622047245" footer="0.31496062992125984"/>
  <pageSetup paperSize="9" scale="95"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93"/>
  <sheetViews>
    <sheetView view="pageBreakPreview" zoomScale="70" zoomScaleNormal="100" zoomScaleSheetLayoutView="70" workbookViewId="0">
      <pane xSplit="8" ySplit="7" topLeftCell="I8" activePane="bottomRight" state="frozen"/>
      <selection activeCell="C54" sqref="C54"/>
      <selection pane="topRight" activeCell="C54" sqref="C54"/>
      <selection pane="bottomLeft" activeCell="C54" sqref="C54"/>
      <selection pane="bottomRight" activeCell="C173" sqref="C173:G173"/>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7109375" style="4" customWidth="1"/>
    <col min="13" max="13" width="21.85546875" style="4" hidden="1" customWidth="1"/>
    <col min="14" max="14" width="16.28515625" style="15" hidden="1" customWidth="1"/>
    <col min="15" max="15" width="20" style="15" hidden="1" customWidth="1"/>
    <col min="16" max="16" width="16.28515625" style="15" hidden="1" customWidth="1"/>
    <col min="17" max="17" width="41" style="15" hidden="1" customWidth="1"/>
    <col min="18" max="16384" width="9.140625" style="15"/>
  </cols>
  <sheetData>
    <row r="1" spans="1:17" s="3" customFormat="1" ht="24" customHeight="1" x14ac:dyDescent="0.2">
      <c r="A1" s="513" t="s">
        <v>164</v>
      </c>
      <c r="B1" s="514"/>
      <c r="C1" s="514"/>
      <c r="D1" s="514"/>
      <c r="E1" s="514"/>
      <c r="F1" s="514"/>
      <c r="G1" s="514"/>
      <c r="H1" s="514"/>
      <c r="I1" s="514"/>
      <c r="J1" s="514"/>
      <c r="K1" s="514"/>
      <c r="L1" s="515"/>
      <c r="M1" s="200"/>
      <c r="P1" s="5"/>
    </row>
    <row r="2" spans="1:17" s="5" customFormat="1" ht="20.25" customHeight="1" x14ac:dyDescent="0.2">
      <c r="A2" s="508" t="s">
        <v>3</v>
      </c>
      <c r="B2" s="509"/>
      <c r="C2" s="509"/>
      <c r="D2" s="509"/>
      <c r="E2" s="509"/>
      <c r="F2" s="510"/>
      <c r="G2" s="527">
        <f>'1 Consolidated Summary  Budget'!D3</f>
        <v>0</v>
      </c>
      <c r="H2" s="528"/>
      <c r="I2" s="528"/>
      <c r="J2" s="528"/>
      <c r="K2" s="528"/>
      <c r="L2" s="529"/>
      <c r="M2" s="59"/>
    </row>
    <row r="3" spans="1:17" s="5" customFormat="1" ht="20.25" customHeight="1" x14ac:dyDescent="0.2">
      <c r="A3" s="508" t="s">
        <v>17</v>
      </c>
      <c r="B3" s="509"/>
      <c r="C3" s="509"/>
      <c r="D3" s="509"/>
      <c r="E3" s="509"/>
      <c r="F3" s="510"/>
      <c r="G3" s="519">
        <f>'1 Consolidated Summary  Budget'!D4</f>
        <v>0</v>
      </c>
      <c r="H3" s="520"/>
      <c r="I3" s="520"/>
      <c r="J3" s="520"/>
      <c r="K3" s="520"/>
      <c r="L3" s="521"/>
      <c r="M3" s="59"/>
    </row>
    <row r="4" spans="1:17" s="5" customFormat="1" ht="20.25" customHeight="1" thickBot="1" x14ac:dyDescent="0.25">
      <c r="A4" s="508" t="str">
        <f>'1 Consolidated Summary  Budget'!A5:C5</f>
        <v>Implementation period of the project:</v>
      </c>
      <c r="B4" s="509"/>
      <c r="C4" s="509"/>
      <c r="D4" s="509"/>
      <c r="E4" s="509"/>
      <c r="F4" s="510"/>
      <c r="G4" s="217" t="str">
        <f>'1 Consolidated Summary  Budget'!D5</f>
        <v>from:</v>
      </c>
      <c r="H4" s="218">
        <f>'1 Consolidated Summary  Budget'!E5</f>
        <v>0</v>
      </c>
      <c r="I4" s="219"/>
      <c r="J4" s="220" t="s">
        <v>75</v>
      </c>
      <c r="K4" s="218">
        <f>'1 Consolidated Summary  Budget'!I5</f>
        <v>0</v>
      </c>
      <c r="L4" s="221"/>
      <c r="M4" s="59"/>
      <c r="P4" s="3"/>
    </row>
    <row r="5" spans="1:17" s="8" customFormat="1" ht="26.25" customHeight="1" x14ac:dyDescent="0.2">
      <c r="A5" s="177"/>
      <c r="B5" s="7"/>
      <c r="H5" s="522" t="s">
        <v>160</v>
      </c>
      <c r="I5" s="547" t="s">
        <v>161</v>
      </c>
      <c r="J5" s="499" t="s">
        <v>15</v>
      </c>
      <c r="K5" s="502" t="s">
        <v>22</v>
      </c>
      <c r="L5" s="499" t="s">
        <v>76</v>
      </c>
      <c r="M5" s="499" t="s">
        <v>127</v>
      </c>
      <c r="N5" s="499" t="s">
        <v>128</v>
      </c>
      <c r="O5" s="502" t="s">
        <v>126</v>
      </c>
      <c r="P5" s="502" t="s">
        <v>129</v>
      </c>
      <c r="Q5" s="502" t="s">
        <v>130</v>
      </c>
    </row>
    <row r="6" spans="1:17" s="8" customFormat="1" ht="31.5" customHeight="1" thickBot="1" x14ac:dyDescent="0.25">
      <c r="A6" s="178"/>
      <c r="H6" s="523"/>
      <c r="I6" s="548"/>
      <c r="J6" s="545"/>
      <c r="K6" s="546"/>
      <c r="L6" s="500"/>
      <c r="M6" s="500"/>
      <c r="N6" s="500"/>
      <c r="O6" s="503"/>
      <c r="P6" s="503"/>
      <c r="Q6" s="503"/>
    </row>
    <row r="7" spans="1:17" s="8" customFormat="1" ht="28.5" customHeight="1" thickBot="1" x14ac:dyDescent="0.25">
      <c r="A7" s="178"/>
      <c r="H7" s="524"/>
      <c r="I7" s="549"/>
      <c r="J7" s="21" t="s">
        <v>13</v>
      </c>
      <c r="K7" s="21" t="s">
        <v>2</v>
      </c>
      <c r="L7" s="501"/>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56">
        <f>SUM(N9:N42)</f>
        <v>0</v>
      </c>
      <c r="O8" s="256">
        <f>SUM(O9:O42)</f>
        <v>0</v>
      </c>
      <c r="P8" s="256">
        <f>N8+O8</f>
        <v>0</v>
      </c>
      <c r="Q8" s="207"/>
    </row>
    <row r="9" spans="1:17" s="35" customFormat="1" ht="39" customHeight="1" x14ac:dyDescent="0.2">
      <c r="A9" s="534" t="s">
        <v>5</v>
      </c>
      <c r="B9" s="496" t="s">
        <v>29</v>
      </c>
      <c r="C9" s="525"/>
      <c r="D9" s="525"/>
      <c r="E9" s="525"/>
      <c r="F9" s="525"/>
      <c r="G9" s="526"/>
      <c r="H9" s="536"/>
      <c r="I9" s="92"/>
      <c r="J9" s="540">
        <f>SUM(J11:J16)</f>
        <v>0</v>
      </c>
      <c r="K9" s="94"/>
      <c r="L9" s="471"/>
      <c r="M9" s="471"/>
      <c r="N9" s="471"/>
      <c r="O9" s="471"/>
      <c r="P9" s="471"/>
      <c r="Q9" s="471"/>
    </row>
    <row r="10" spans="1:17" s="35" customFormat="1" ht="65.25" customHeight="1" x14ac:dyDescent="0.2">
      <c r="A10" s="535"/>
      <c r="B10" s="542" t="s">
        <v>28</v>
      </c>
      <c r="C10" s="544"/>
      <c r="D10" s="542" t="s">
        <v>26</v>
      </c>
      <c r="E10" s="543"/>
      <c r="F10" s="543"/>
      <c r="G10" s="544"/>
      <c r="H10" s="537"/>
      <c r="I10" s="93"/>
      <c r="J10" s="541"/>
      <c r="K10" s="95"/>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57">
        <f>IF(M11="Yes",J11,0)</f>
        <v>0</v>
      </c>
      <c r="O11" s="258"/>
      <c r="P11" s="259">
        <f>N11+O11</f>
        <v>0</v>
      </c>
      <c r="Q11" s="30" t="s">
        <v>145</v>
      </c>
    </row>
    <row r="12" spans="1:17" s="35" customFormat="1" x14ac:dyDescent="0.2">
      <c r="A12" s="2"/>
      <c r="B12" s="485"/>
      <c r="C12" s="486"/>
      <c r="D12" s="487"/>
      <c r="E12" s="488"/>
      <c r="F12" s="488"/>
      <c r="G12" s="489"/>
      <c r="H12" s="168"/>
      <c r="I12" s="168"/>
      <c r="J12" s="166"/>
      <c r="K12" s="166"/>
      <c r="L12" s="167"/>
      <c r="M12" s="26"/>
      <c r="N12" s="257">
        <f>IF(M12="Yes",J12,0)</f>
        <v>0</v>
      </c>
      <c r="O12" s="258"/>
      <c r="P12" s="259">
        <f>N12+O12</f>
        <v>0</v>
      </c>
      <c r="Q12" s="30"/>
    </row>
    <row r="13" spans="1:17" s="35" customFormat="1" x14ac:dyDescent="0.2">
      <c r="A13" s="2"/>
      <c r="B13" s="485"/>
      <c r="C13" s="486"/>
      <c r="D13" s="487"/>
      <c r="E13" s="488"/>
      <c r="F13" s="488"/>
      <c r="G13" s="489"/>
      <c r="H13" s="168"/>
      <c r="I13" s="168"/>
      <c r="J13" s="166"/>
      <c r="K13" s="166"/>
      <c r="L13" s="167"/>
      <c r="M13" s="26"/>
      <c r="N13" s="257">
        <f>IF(M13="Yes",J13,0)</f>
        <v>0</v>
      </c>
      <c r="O13" s="258"/>
      <c r="P13" s="259">
        <f>N13+O13</f>
        <v>0</v>
      </c>
      <c r="Q13" s="30"/>
    </row>
    <row r="14" spans="1:17" s="35" customFormat="1" x14ac:dyDescent="0.2">
      <c r="A14" s="2"/>
      <c r="B14" s="485"/>
      <c r="C14" s="486"/>
      <c r="D14" s="487"/>
      <c r="E14" s="488"/>
      <c r="F14" s="488"/>
      <c r="G14" s="489"/>
      <c r="H14" s="168"/>
      <c r="I14" s="168"/>
      <c r="J14" s="166"/>
      <c r="K14" s="166"/>
      <c r="L14" s="167"/>
      <c r="M14" s="26"/>
      <c r="N14" s="257">
        <f>IF(M14="Yes",J14,0)</f>
        <v>0</v>
      </c>
      <c r="O14" s="258"/>
      <c r="P14" s="259">
        <f>N14+O14</f>
        <v>0</v>
      </c>
      <c r="Q14" s="30"/>
    </row>
    <row r="15" spans="1:17" s="25" customFormat="1" ht="15.75" x14ac:dyDescent="0.2">
      <c r="A15" s="2"/>
      <c r="B15" s="485"/>
      <c r="C15" s="486"/>
      <c r="D15" s="487"/>
      <c r="E15" s="488"/>
      <c r="F15" s="488"/>
      <c r="G15" s="489"/>
      <c r="H15" s="168"/>
      <c r="I15" s="168"/>
      <c r="J15" s="166"/>
      <c r="K15" s="166"/>
      <c r="L15" s="167"/>
      <c r="M15" s="26"/>
      <c r="N15" s="257">
        <f t="shared" ref="N15:N77" si="0">IF(M15="Yes",J15,0)</f>
        <v>0</v>
      </c>
      <c r="O15" s="258"/>
      <c r="P15" s="259">
        <f>N15+O15</f>
        <v>0</v>
      </c>
      <c r="Q15" s="30"/>
    </row>
    <row r="16" spans="1:17" s="27" customFormat="1" x14ac:dyDescent="0.2">
      <c r="A16" s="2"/>
      <c r="B16" s="485"/>
      <c r="C16" s="486"/>
      <c r="D16" s="487"/>
      <c r="E16" s="488"/>
      <c r="F16" s="488"/>
      <c r="G16" s="489"/>
      <c r="H16" s="168"/>
      <c r="I16" s="168"/>
      <c r="J16" s="166"/>
      <c r="K16" s="166"/>
      <c r="L16" s="167"/>
      <c r="M16" s="26"/>
      <c r="N16" s="257">
        <f t="shared" si="0"/>
        <v>0</v>
      </c>
      <c r="O16" s="258"/>
      <c r="P16" s="260">
        <v>0</v>
      </c>
      <c r="Q16" s="206"/>
    </row>
    <row r="17" spans="1:17" s="27" customFormat="1" ht="52.9" customHeight="1" x14ac:dyDescent="0.2">
      <c r="A17" s="16" t="s">
        <v>6</v>
      </c>
      <c r="B17" s="496" t="s">
        <v>167</v>
      </c>
      <c r="C17" s="497"/>
      <c r="D17" s="497"/>
      <c r="E17" s="497"/>
      <c r="F17" s="497"/>
      <c r="G17" s="498"/>
      <c r="H17" s="17"/>
      <c r="I17" s="19"/>
      <c r="J17" s="24">
        <f>SUM(J18:J42)</f>
        <v>0</v>
      </c>
      <c r="K17" s="24"/>
      <c r="L17" s="91"/>
      <c r="M17" s="234"/>
      <c r="N17" s="234"/>
      <c r="O17" s="235"/>
      <c r="P17" s="234"/>
      <c r="Q17" s="234"/>
    </row>
    <row r="18" spans="1:17" s="27" customFormat="1" x14ac:dyDescent="0.2">
      <c r="A18" s="2"/>
      <c r="B18" s="511"/>
      <c r="C18" s="511"/>
      <c r="D18" s="511"/>
      <c r="E18" s="511"/>
      <c r="F18" s="511"/>
      <c r="G18" s="511"/>
      <c r="H18" s="169"/>
      <c r="I18" s="169"/>
      <c r="J18" s="166"/>
      <c r="K18" s="170"/>
      <c r="L18" s="167"/>
      <c r="M18" s="26"/>
      <c r="N18" s="257">
        <f t="shared" si="0"/>
        <v>0</v>
      </c>
      <c r="O18" s="252"/>
      <c r="P18" s="260">
        <f>N18+O18</f>
        <v>0</v>
      </c>
      <c r="Q18" s="206"/>
    </row>
    <row r="19" spans="1:17" s="27" customFormat="1" x14ac:dyDescent="0.2">
      <c r="A19" s="2"/>
      <c r="B19" s="487"/>
      <c r="C19" s="488"/>
      <c r="D19" s="488"/>
      <c r="E19" s="488"/>
      <c r="F19" s="488"/>
      <c r="G19" s="489"/>
      <c r="H19" s="168"/>
      <c r="I19" s="168"/>
      <c r="J19" s="166"/>
      <c r="K19" s="170"/>
      <c r="L19" s="167"/>
      <c r="M19" s="26"/>
      <c r="N19" s="257">
        <f t="shared" si="0"/>
        <v>0</v>
      </c>
      <c r="O19" s="252"/>
      <c r="P19" s="260">
        <f t="shared" ref="P19:P42" si="1">N19+O19</f>
        <v>0</v>
      </c>
      <c r="Q19" s="206"/>
    </row>
    <row r="20" spans="1:17" s="35" customFormat="1" x14ac:dyDescent="0.2">
      <c r="A20" s="2"/>
      <c r="B20" s="487"/>
      <c r="C20" s="488"/>
      <c r="D20" s="488"/>
      <c r="E20" s="488"/>
      <c r="F20" s="488"/>
      <c r="G20" s="489"/>
      <c r="H20" s="168"/>
      <c r="I20" s="168"/>
      <c r="J20" s="166"/>
      <c r="K20" s="170"/>
      <c r="L20" s="167"/>
      <c r="M20" s="26"/>
      <c r="N20" s="257">
        <f t="shared" si="0"/>
        <v>0</v>
      </c>
      <c r="O20" s="252"/>
      <c r="P20" s="260">
        <f t="shared" si="1"/>
        <v>0</v>
      </c>
      <c r="Q20" s="30"/>
    </row>
    <row r="21" spans="1:17" s="25" customFormat="1" ht="15.75" x14ac:dyDescent="0.2">
      <c r="A21" s="2"/>
      <c r="B21" s="487"/>
      <c r="C21" s="488"/>
      <c r="D21" s="488"/>
      <c r="E21" s="488"/>
      <c r="F21" s="488"/>
      <c r="G21" s="489"/>
      <c r="H21" s="168"/>
      <c r="I21" s="168"/>
      <c r="J21" s="166"/>
      <c r="K21" s="170"/>
      <c r="L21" s="167"/>
      <c r="M21" s="26"/>
      <c r="N21" s="257">
        <f t="shared" si="0"/>
        <v>0</v>
      </c>
      <c r="O21" s="252"/>
      <c r="P21" s="260">
        <f t="shared" si="1"/>
        <v>0</v>
      </c>
      <c r="Q21" s="237"/>
    </row>
    <row r="22" spans="1:17" s="27" customFormat="1" x14ac:dyDescent="0.2">
      <c r="A22" s="2"/>
      <c r="B22" s="487"/>
      <c r="C22" s="488"/>
      <c r="D22" s="488"/>
      <c r="E22" s="488"/>
      <c r="F22" s="488"/>
      <c r="G22" s="489"/>
      <c r="H22" s="168"/>
      <c r="I22" s="168"/>
      <c r="J22" s="166"/>
      <c r="K22" s="170"/>
      <c r="L22" s="167"/>
      <c r="M22" s="26"/>
      <c r="N22" s="257">
        <f t="shared" si="0"/>
        <v>0</v>
      </c>
      <c r="O22" s="252"/>
      <c r="P22" s="260">
        <f t="shared" si="1"/>
        <v>0</v>
      </c>
      <c r="Q22" s="206"/>
    </row>
    <row r="23" spans="1:17" s="27" customFormat="1" x14ac:dyDescent="0.2">
      <c r="A23" s="2"/>
      <c r="B23" s="487"/>
      <c r="C23" s="488"/>
      <c r="D23" s="488"/>
      <c r="E23" s="488"/>
      <c r="F23" s="488"/>
      <c r="G23" s="489"/>
      <c r="H23" s="168"/>
      <c r="I23" s="168"/>
      <c r="J23" s="166"/>
      <c r="K23" s="170"/>
      <c r="L23" s="167"/>
      <c r="M23" s="26"/>
      <c r="N23" s="257">
        <f t="shared" si="0"/>
        <v>0</v>
      </c>
      <c r="O23" s="252"/>
      <c r="P23" s="260">
        <f t="shared" si="1"/>
        <v>0</v>
      </c>
      <c r="Q23" s="206"/>
    </row>
    <row r="24" spans="1:17" s="27" customFormat="1" x14ac:dyDescent="0.2">
      <c r="A24" s="2"/>
      <c r="B24" s="487"/>
      <c r="C24" s="488"/>
      <c r="D24" s="488"/>
      <c r="E24" s="488"/>
      <c r="F24" s="488"/>
      <c r="G24" s="489"/>
      <c r="H24" s="168"/>
      <c r="I24" s="168"/>
      <c r="J24" s="166"/>
      <c r="K24" s="170"/>
      <c r="L24" s="167"/>
      <c r="M24" s="26"/>
      <c r="N24" s="257">
        <f t="shared" si="0"/>
        <v>0</v>
      </c>
      <c r="O24" s="252"/>
      <c r="P24" s="260">
        <f t="shared" si="1"/>
        <v>0</v>
      </c>
      <c r="Q24" s="206"/>
    </row>
    <row r="25" spans="1:17" s="25" customFormat="1" ht="15.75" x14ac:dyDescent="0.2">
      <c r="A25" s="2"/>
      <c r="B25" s="487"/>
      <c r="C25" s="488"/>
      <c r="D25" s="488"/>
      <c r="E25" s="488"/>
      <c r="F25" s="488"/>
      <c r="G25" s="489"/>
      <c r="H25" s="168"/>
      <c r="I25" s="168"/>
      <c r="J25" s="166"/>
      <c r="K25" s="170"/>
      <c r="L25" s="167"/>
      <c r="M25" s="26"/>
      <c r="N25" s="257">
        <f t="shared" si="0"/>
        <v>0</v>
      </c>
      <c r="O25" s="252"/>
      <c r="P25" s="260">
        <f t="shared" si="1"/>
        <v>0</v>
      </c>
      <c r="Q25" s="237"/>
    </row>
    <row r="26" spans="1:17" s="25" customFormat="1" ht="15.75" x14ac:dyDescent="0.2">
      <c r="A26" s="2"/>
      <c r="B26" s="487"/>
      <c r="C26" s="488"/>
      <c r="D26" s="488"/>
      <c r="E26" s="488"/>
      <c r="F26" s="488"/>
      <c r="G26" s="489"/>
      <c r="H26" s="168"/>
      <c r="I26" s="168"/>
      <c r="J26" s="166"/>
      <c r="K26" s="170"/>
      <c r="L26" s="167"/>
      <c r="M26" s="26"/>
      <c r="N26" s="257">
        <f t="shared" si="0"/>
        <v>0</v>
      </c>
      <c r="O26" s="252"/>
      <c r="P26" s="260">
        <f t="shared" si="1"/>
        <v>0</v>
      </c>
      <c r="Q26" s="237"/>
    </row>
    <row r="27" spans="1:17" s="27" customFormat="1" x14ac:dyDescent="0.2">
      <c r="A27" s="2"/>
      <c r="B27" s="487"/>
      <c r="C27" s="488"/>
      <c r="D27" s="488"/>
      <c r="E27" s="488"/>
      <c r="F27" s="488"/>
      <c r="G27" s="489"/>
      <c r="H27" s="168"/>
      <c r="I27" s="168"/>
      <c r="J27" s="166"/>
      <c r="K27" s="170"/>
      <c r="L27" s="167"/>
      <c r="M27" s="26"/>
      <c r="N27" s="257">
        <f t="shared" si="0"/>
        <v>0</v>
      </c>
      <c r="O27" s="252"/>
      <c r="P27" s="260">
        <f t="shared" si="1"/>
        <v>0</v>
      </c>
      <c r="Q27" s="206"/>
    </row>
    <row r="28" spans="1:17" s="27" customFormat="1" x14ac:dyDescent="0.2">
      <c r="A28" s="2"/>
      <c r="B28" s="487"/>
      <c r="C28" s="488"/>
      <c r="D28" s="488"/>
      <c r="E28" s="488"/>
      <c r="F28" s="488"/>
      <c r="G28" s="489"/>
      <c r="H28" s="168"/>
      <c r="I28" s="168"/>
      <c r="J28" s="166"/>
      <c r="K28" s="170"/>
      <c r="L28" s="167"/>
      <c r="M28" s="26"/>
      <c r="N28" s="257">
        <f t="shared" si="0"/>
        <v>0</v>
      </c>
      <c r="O28" s="252"/>
      <c r="P28" s="260">
        <f t="shared" si="1"/>
        <v>0</v>
      </c>
      <c r="Q28" s="206"/>
    </row>
    <row r="29" spans="1:17" s="27" customFormat="1" x14ac:dyDescent="0.2">
      <c r="A29" s="2"/>
      <c r="B29" s="487"/>
      <c r="C29" s="488"/>
      <c r="D29" s="488"/>
      <c r="E29" s="488"/>
      <c r="F29" s="488"/>
      <c r="G29" s="489"/>
      <c r="H29" s="168"/>
      <c r="I29" s="168"/>
      <c r="J29" s="166"/>
      <c r="K29" s="170"/>
      <c r="L29" s="167"/>
      <c r="M29" s="26"/>
      <c r="N29" s="257">
        <f t="shared" si="0"/>
        <v>0</v>
      </c>
      <c r="O29" s="252"/>
      <c r="P29" s="260">
        <f t="shared" si="1"/>
        <v>0</v>
      </c>
      <c r="Q29" s="206"/>
    </row>
    <row r="30" spans="1:17" s="25" customFormat="1" ht="15.75" x14ac:dyDescent="0.2">
      <c r="A30" s="2"/>
      <c r="B30" s="487"/>
      <c r="C30" s="488"/>
      <c r="D30" s="488"/>
      <c r="E30" s="488"/>
      <c r="F30" s="488"/>
      <c r="G30" s="489"/>
      <c r="H30" s="168"/>
      <c r="I30" s="168"/>
      <c r="J30" s="166"/>
      <c r="K30" s="170"/>
      <c r="L30" s="167"/>
      <c r="M30" s="26"/>
      <c r="N30" s="257">
        <f t="shared" si="0"/>
        <v>0</v>
      </c>
      <c r="O30" s="252"/>
      <c r="P30" s="260">
        <f t="shared" si="1"/>
        <v>0</v>
      </c>
      <c r="Q30" s="237"/>
    </row>
    <row r="31" spans="1:17" s="29" customFormat="1" x14ac:dyDescent="0.2">
      <c r="A31" s="2"/>
      <c r="B31" s="487"/>
      <c r="C31" s="488"/>
      <c r="D31" s="488"/>
      <c r="E31" s="488"/>
      <c r="F31" s="488"/>
      <c r="G31" s="489"/>
      <c r="H31" s="168"/>
      <c r="I31" s="168"/>
      <c r="J31" s="166"/>
      <c r="K31" s="170"/>
      <c r="L31" s="167"/>
      <c r="M31" s="26"/>
      <c r="N31" s="257">
        <f t="shared" si="0"/>
        <v>0</v>
      </c>
      <c r="O31" s="252"/>
      <c r="P31" s="260">
        <f t="shared" si="1"/>
        <v>0</v>
      </c>
      <c r="Q31" s="206"/>
    </row>
    <row r="32" spans="1:17" s="27" customFormat="1" x14ac:dyDescent="0.2">
      <c r="A32" s="2"/>
      <c r="B32" s="487"/>
      <c r="C32" s="488"/>
      <c r="D32" s="488"/>
      <c r="E32" s="488"/>
      <c r="F32" s="488"/>
      <c r="G32" s="489"/>
      <c r="H32" s="168"/>
      <c r="I32" s="168"/>
      <c r="J32" s="166"/>
      <c r="K32" s="170"/>
      <c r="L32" s="167"/>
      <c r="M32" s="26"/>
      <c r="N32" s="257">
        <f t="shared" si="0"/>
        <v>0</v>
      </c>
      <c r="O32" s="252"/>
      <c r="P32" s="260">
        <f t="shared" si="1"/>
        <v>0</v>
      </c>
      <c r="Q32" s="206"/>
    </row>
    <row r="33" spans="1:17" s="29" customFormat="1" x14ac:dyDescent="0.2">
      <c r="A33" s="2"/>
      <c r="B33" s="487"/>
      <c r="C33" s="488"/>
      <c r="D33" s="488"/>
      <c r="E33" s="488"/>
      <c r="F33" s="488"/>
      <c r="G33" s="489"/>
      <c r="H33" s="168"/>
      <c r="I33" s="168"/>
      <c r="J33" s="166"/>
      <c r="K33" s="170"/>
      <c r="L33" s="167"/>
      <c r="M33" s="26"/>
      <c r="N33" s="257">
        <f t="shared" si="0"/>
        <v>0</v>
      </c>
      <c r="O33" s="252"/>
      <c r="P33" s="260">
        <f t="shared" si="1"/>
        <v>0</v>
      </c>
      <c r="Q33" s="206"/>
    </row>
    <row r="34" spans="1:17" s="25" customFormat="1" ht="15.75" x14ac:dyDescent="0.2">
      <c r="A34" s="2"/>
      <c r="B34" s="487"/>
      <c r="C34" s="488"/>
      <c r="D34" s="488"/>
      <c r="E34" s="488"/>
      <c r="F34" s="488"/>
      <c r="G34" s="489"/>
      <c r="H34" s="168"/>
      <c r="I34" s="168"/>
      <c r="J34" s="166"/>
      <c r="K34" s="170"/>
      <c r="L34" s="167"/>
      <c r="M34" s="26"/>
      <c r="N34" s="257">
        <f t="shared" si="0"/>
        <v>0</v>
      </c>
      <c r="O34" s="252"/>
      <c r="P34" s="260">
        <f t="shared" si="1"/>
        <v>0</v>
      </c>
      <c r="Q34" s="237"/>
    </row>
    <row r="35" spans="1:17" s="27" customFormat="1" x14ac:dyDescent="0.2">
      <c r="A35" s="2"/>
      <c r="B35" s="487"/>
      <c r="C35" s="488"/>
      <c r="D35" s="488"/>
      <c r="E35" s="488"/>
      <c r="F35" s="488"/>
      <c r="G35" s="489"/>
      <c r="H35" s="168"/>
      <c r="I35" s="168"/>
      <c r="J35" s="166"/>
      <c r="K35" s="170"/>
      <c r="L35" s="167"/>
      <c r="M35" s="26"/>
      <c r="N35" s="257">
        <f t="shared" si="0"/>
        <v>0</v>
      </c>
      <c r="O35" s="252"/>
      <c r="P35" s="260">
        <f t="shared" si="1"/>
        <v>0</v>
      </c>
      <c r="Q35" s="206"/>
    </row>
    <row r="36" spans="1:17" s="27" customFormat="1" x14ac:dyDescent="0.2">
      <c r="A36" s="2"/>
      <c r="B36" s="487"/>
      <c r="C36" s="488"/>
      <c r="D36" s="488"/>
      <c r="E36" s="488"/>
      <c r="F36" s="488"/>
      <c r="G36" s="489"/>
      <c r="H36" s="168"/>
      <c r="I36" s="168"/>
      <c r="J36" s="166"/>
      <c r="K36" s="170"/>
      <c r="L36" s="167"/>
      <c r="M36" s="26"/>
      <c r="N36" s="257">
        <f t="shared" si="0"/>
        <v>0</v>
      </c>
      <c r="O36" s="252"/>
      <c r="P36" s="260">
        <f t="shared" si="1"/>
        <v>0</v>
      </c>
      <c r="Q36" s="206"/>
    </row>
    <row r="37" spans="1:17" s="27" customFormat="1" x14ac:dyDescent="0.2">
      <c r="A37" s="2"/>
      <c r="B37" s="487"/>
      <c r="C37" s="488"/>
      <c r="D37" s="488"/>
      <c r="E37" s="488"/>
      <c r="F37" s="488"/>
      <c r="G37" s="489"/>
      <c r="H37" s="168"/>
      <c r="I37" s="168"/>
      <c r="J37" s="166"/>
      <c r="K37" s="170"/>
      <c r="L37" s="167"/>
      <c r="M37" s="26"/>
      <c r="N37" s="257">
        <f t="shared" si="0"/>
        <v>0</v>
      </c>
      <c r="O37" s="252"/>
      <c r="P37" s="260">
        <f t="shared" si="1"/>
        <v>0</v>
      </c>
      <c r="Q37" s="206"/>
    </row>
    <row r="38" spans="1:17" s="25" customFormat="1" ht="15.75" x14ac:dyDescent="0.2">
      <c r="A38" s="2"/>
      <c r="B38" s="487"/>
      <c r="C38" s="488"/>
      <c r="D38" s="488"/>
      <c r="E38" s="488"/>
      <c r="F38" s="488"/>
      <c r="G38" s="489"/>
      <c r="H38" s="168"/>
      <c r="I38" s="168"/>
      <c r="J38" s="166"/>
      <c r="K38" s="170"/>
      <c r="L38" s="167"/>
      <c r="M38" s="26"/>
      <c r="N38" s="257">
        <f t="shared" si="0"/>
        <v>0</v>
      </c>
      <c r="O38" s="252"/>
      <c r="P38" s="260">
        <f t="shared" si="1"/>
        <v>0</v>
      </c>
      <c r="Q38" s="237"/>
    </row>
    <row r="39" spans="1:17" s="25" customFormat="1" ht="15.75" x14ac:dyDescent="0.2">
      <c r="A39" s="2"/>
      <c r="B39" s="487"/>
      <c r="C39" s="488"/>
      <c r="D39" s="488"/>
      <c r="E39" s="488"/>
      <c r="F39" s="488"/>
      <c r="G39" s="489"/>
      <c r="H39" s="168"/>
      <c r="I39" s="168"/>
      <c r="J39" s="166"/>
      <c r="K39" s="170"/>
      <c r="L39" s="167"/>
      <c r="M39" s="26"/>
      <c r="N39" s="257">
        <f t="shared" si="0"/>
        <v>0</v>
      </c>
      <c r="O39" s="252"/>
      <c r="P39" s="260">
        <f t="shared" si="1"/>
        <v>0</v>
      </c>
      <c r="Q39" s="237"/>
    </row>
    <row r="40" spans="1:17" s="27" customFormat="1" x14ac:dyDescent="0.2">
      <c r="A40" s="2"/>
      <c r="B40" s="487"/>
      <c r="C40" s="488"/>
      <c r="D40" s="488"/>
      <c r="E40" s="488"/>
      <c r="F40" s="488"/>
      <c r="G40" s="489"/>
      <c r="H40" s="168"/>
      <c r="I40" s="168"/>
      <c r="J40" s="166"/>
      <c r="K40" s="170"/>
      <c r="L40" s="167"/>
      <c r="M40" s="26"/>
      <c r="N40" s="257">
        <f t="shared" si="0"/>
        <v>0</v>
      </c>
      <c r="O40" s="252"/>
      <c r="P40" s="260">
        <f t="shared" si="1"/>
        <v>0</v>
      </c>
      <c r="Q40" s="206"/>
    </row>
    <row r="41" spans="1:17" s="27" customFormat="1" x14ac:dyDescent="0.2">
      <c r="A41" s="2"/>
      <c r="B41" s="487"/>
      <c r="C41" s="488"/>
      <c r="D41" s="488"/>
      <c r="E41" s="488"/>
      <c r="F41" s="488"/>
      <c r="G41" s="489"/>
      <c r="H41" s="168"/>
      <c r="I41" s="168"/>
      <c r="J41" s="166"/>
      <c r="K41" s="170"/>
      <c r="L41" s="167"/>
      <c r="M41" s="26"/>
      <c r="N41" s="257">
        <f t="shared" si="0"/>
        <v>0</v>
      </c>
      <c r="O41" s="252"/>
      <c r="P41" s="260">
        <f t="shared" si="1"/>
        <v>0</v>
      </c>
      <c r="Q41" s="206"/>
    </row>
    <row r="42" spans="1:17" s="27" customFormat="1" x14ac:dyDescent="0.2">
      <c r="A42" s="2"/>
      <c r="B42" s="487"/>
      <c r="C42" s="488"/>
      <c r="D42" s="488"/>
      <c r="E42" s="488"/>
      <c r="F42" s="488"/>
      <c r="G42" s="489"/>
      <c r="H42" s="168"/>
      <c r="I42" s="168"/>
      <c r="J42" s="166"/>
      <c r="K42" s="170"/>
      <c r="L42" s="167"/>
      <c r="M42" s="26"/>
      <c r="N42" s="261">
        <f t="shared" si="0"/>
        <v>0</v>
      </c>
      <c r="O42" s="252"/>
      <c r="P42" s="260">
        <f t="shared" si="1"/>
        <v>0</v>
      </c>
      <c r="Q42" s="206"/>
    </row>
    <row r="43" spans="1:17" s="27" customFormat="1" ht="39" customHeight="1" x14ac:dyDescent="0.2">
      <c r="A43" s="31">
        <v>2</v>
      </c>
      <c r="B43" s="516" t="s">
        <v>162</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62">
        <f t="shared" si="0"/>
        <v>0</v>
      </c>
      <c r="O44" s="252"/>
      <c r="P44" s="263">
        <f>N44+O44</f>
        <v>0</v>
      </c>
      <c r="Q44" s="206"/>
    </row>
    <row r="45" spans="1:17" s="27" customFormat="1" x14ac:dyDescent="0.2">
      <c r="A45" s="2"/>
      <c r="B45" s="512"/>
      <c r="C45" s="512"/>
      <c r="D45" s="512"/>
      <c r="E45" s="512"/>
      <c r="F45" s="512"/>
      <c r="G45" s="512"/>
      <c r="H45" s="171"/>
      <c r="I45" s="171"/>
      <c r="J45" s="166"/>
      <c r="K45" s="166"/>
      <c r="L45" s="167"/>
      <c r="M45" s="26"/>
      <c r="N45" s="257">
        <f t="shared" si="0"/>
        <v>0</v>
      </c>
      <c r="O45" s="252"/>
      <c r="P45" s="263">
        <f t="shared" ref="P45:P63" si="2">N45+O45</f>
        <v>0</v>
      </c>
      <c r="Q45" s="206"/>
    </row>
    <row r="46" spans="1:17" s="27" customFormat="1" x14ac:dyDescent="0.2">
      <c r="A46" s="2"/>
      <c r="B46" s="512"/>
      <c r="C46" s="512"/>
      <c r="D46" s="512"/>
      <c r="E46" s="512"/>
      <c r="F46" s="512"/>
      <c r="G46" s="512"/>
      <c r="H46" s="171"/>
      <c r="I46" s="171"/>
      <c r="J46" s="166"/>
      <c r="K46" s="166"/>
      <c r="L46" s="167"/>
      <c r="M46" s="26"/>
      <c r="N46" s="257">
        <f t="shared" si="0"/>
        <v>0</v>
      </c>
      <c r="O46" s="252"/>
      <c r="P46" s="263">
        <f t="shared" si="2"/>
        <v>0</v>
      </c>
      <c r="Q46" s="206"/>
    </row>
    <row r="47" spans="1:17" s="27" customFormat="1" x14ac:dyDescent="0.2">
      <c r="A47" s="2"/>
      <c r="B47" s="512"/>
      <c r="C47" s="512"/>
      <c r="D47" s="512"/>
      <c r="E47" s="512"/>
      <c r="F47" s="512"/>
      <c r="G47" s="512"/>
      <c r="H47" s="171"/>
      <c r="I47" s="171"/>
      <c r="J47" s="166"/>
      <c r="K47" s="166"/>
      <c r="L47" s="167"/>
      <c r="M47" s="26"/>
      <c r="N47" s="257">
        <v>0</v>
      </c>
      <c r="O47" s="252"/>
      <c r="P47" s="263">
        <f t="shared" si="2"/>
        <v>0</v>
      </c>
      <c r="Q47" s="206" t="s">
        <v>146</v>
      </c>
    </row>
    <row r="48" spans="1:17" s="27" customFormat="1" x14ac:dyDescent="0.2">
      <c r="A48" s="2"/>
      <c r="B48" s="512"/>
      <c r="C48" s="512"/>
      <c r="D48" s="512"/>
      <c r="E48" s="512"/>
      <c r="F48" s="512"/>
      <c r="G48" s="512"/>
      <c r="H48" s="171"/>
      <c r="I48" s="171"/>
      <c r="J48" s="166"/>
      <c r="K48" s="166"/>
      <c r="L48" s="167"/>
      <c r="M48" s="26"/>
      <c r="N48" s="257">
        <f t="shared" si="0"/>
        <v>0</v>
      </c>
      <c r="O48" s="252"/>
      <c r="P48" s="263">
        <f t="shared" si="2"/>
        <v>0</v>
      </c>
      <c r="Q48" s="206"/>
    </row>
    <row r="49" spans="1:17" s="37" customFormat="1" ht="15.75" x14ac:dyDescent="0.2">
      <c r="A49" s="2"/>
      <c r="B49" s="512"/>
      <c r="C49" s="512"/>
      <c r="D49" s="512"/>
      <c r="E49" s="512"/>
      <c r="F49" s="512"/>
      <c r="G49" s="512"/>
      <c r="H49" s="171"/>
      <c r="I49" s="171"/>
      <c r="J49" s="166"/>
      <c r="K49" s="166"/>
      <c r="L49" s="167"/>
      <c r="M49" s="26"/>
      <c r="N49" s="257">
        <f t="shared" si="0"/>
        <v>0</v>
      </c>
      <c r="O49" s="252"/>
      <c r="P49" s="263">
        <f t="shared" si="2"/>
        <v>0</v>
      </c>
      <c r="Q49" s="237"/>
    </row>
    <row r="50" spans="1:17" s="29" customFormat="1" x14ac:dyDescent="0.2">
      <c r="A50" s="2"/>
      <c r="B50" s="512"/>
      <c r="C50" s="512"/>
      <c r="D50" s="512"/>
      <c r="E50" s="512"/>
      <c r="F50" s="512"/>
      <c r="G50" s="512"/>
      <c r="H50" s="171"/>
      <c r="I50" s="171"/>
      <c r="J50" s="166"/>
      <c r="K50" s="166"/>
      <c r="L50" s="167"/>
      <c r="M50" s="26"/>
      <c r="N50" s="257">
        <f t="shared" si="0"/>
        <v>0</v>
      </c>
      <c r="O50" s="252"/>
      <c r="P50" s="263">
        <f t="shared" si="2"/>
        <v>0</v>
      </c>
      <c r="Q50" s="206"/>
    </row>
    <row r="51" spans="1:17" s="29" customFormat="1" x14ac:dyDescent="0.2">
      <c r="A51" s="2"/>
      <c r="B51" s="512"/>
      <c r="C51" s="512"/>
      <c r="D51" s="512"/>
      <c r="E51" s="512"/>
      <c r="F51" s="512"/>
      <c r="G51" s="512"/>
      <c r="H51" s="171"/>
      <c r="I51" s="171"/>
      <c r="J51" s="166"/>
      <c r="K51" s="166"/>
      <c r="L51" s="167"/>
      <c r="M51" s="26"/>
      <c r="N51" s="257">
        <f t="shared" si="0"/>
        <v>0</v>
      </c>
      <c r="O51" s="252"/>
      <c r="P51" s="263">
        <f t="shared" si="2"/>
        <v>0</v>
      </c>
      <c r="Q51" s="206"/>
    </row>
    <row r="52" spans="1:17" s="29" customFormat="1" x14ac:dyDescent="0.2">
      <c r="A52" s="2"/>
      <c r="B52" s="512"/>
      <c r="C52" s="512"/>
      <c r="D52" s="512"/>
      <c r="E52" s="512"/>
      <c r="F52" s="512"/>
      <c r="G52" s="512"/>
      <c r="H52" s="171"/>
      <c r="I52" s="171"/>
      <c r="J52" s="166"/>
      <c r="K52" s="166"/>
      <c r="L52" s="167"/>
      <c r="M52" s="26"/>
      <c r="N52" s="257">
        <f t="shared" si="0"/>
        <v>0</v>
      </c>
      <c r="O52" s="252"/>
      <c r="P52" s="263">
        <f t="shared" si="2"/>
        <v>0</v>
      </c>
      <c r="Q52" s="206"/>
    </row>
    <row r="53" spans="1:17" s="29" customFormat="1" x14ac:dyDescent="0.2">
      <c r="A53" s="2"/>
      <c r="B53" s="512"/>
      <c r="C53" s="512"/>
      <c r="D53" s="512"/>
      <c r="E53" s="512"/>
      <c r="F53" s="512"/>
      <c r="G53" s="512"/>
      <c r="H53" s="171"/>
      <c r="I53" s="171"/>
      <c r="J53" s="166"/>
      <c r="K53" s="166"/>
      <c r="L53" s="167"/>
      <c r="M53" s="26"/>
      <c r="N53" s="257">
        <f t="shared" si="0"/>
        <v>0</v>
      </c>
      <c r="O53" s="252"/>
      <c r="P53" s="263">
        <f t="shared" si="2"/>
        <v>0</v>
      </c>
      <c r="Q53" s="206"/>
    </row>
    <row r="54" spans="1:17" s="29" customFormat="1" x14ac:dyDescent="0.2">
      <c r="A54" s="2"/>
      <c r="B54" s="512"/>
      <c r="C54" s="512"/>
      <c r="D54" s="512"/>
      <c r="E54" s="512"/>
      <c r="F54" s="512"/>
      <c r="G54" s="512"/>
      <c r="H54" s="171"/>
      <c r="I54" s="171"/>
      <c r="J54" s="166"/>
      <c r="K54" s="166"/>
      <c r="L54" s="167"/>
      <c r="M54" s="26"/>
      <c r="N54" s="257">
        <f t="shared" si="0"/>
        <v>0</v>
      </c>
      <c r="O54" s="252"/>
      <c r="P54" s="263">
        <f t="shared" si="2"/>
        <v>0</v>
      </c>
      <c r="Q54" s="206"/>
    </row>
    <row r="55" spans="1:17" s="29" customFormat="1" x14ac:dyDescent="0.2">
      <c r="A55" s="2"/>
      <c r="B55" s="512"/>
      <c r="C55" s="512"/>
      <c r="D55" s="512"/>
      <c r="E55" s="512"/>
      <c r="F55" s="512"/>
      <c r="G55" s="512"/>
      <c r="H55" s="171"/>
      <c r="I55" s="171"/>
      <c r="J55" s="166"/>
      <c r="K55" s="166"/>
      <c r="L55" s="167"/>
      <c r="M55" s="26"/>
      <c r="N55" s="257">
        <f t="shared" si="0"/>
        <v>0</v>
      </c>
      <c r="O55" s="252"/>
      <c r="P55" s="263">
        <f t="shared" si="2"/>
        <v>0</v>
      </c>
      <c r="Q55" s="206"/>
    </row>
    <row r="56" spans="1:17" s="29" customFormat="1" x14ac:dyDescent="0.2">
      <c r="A56" s="2"/>
      <c r="B56" s="487"/>
      <c r="C56" s="488"/>
      <c r="D56" s="488"/>
      <c r="E56" s="488"/>
      <c r="F56" s="488"/>
      <c r="G56" s="489"/>
      <c r="H56" s="172"/>
      <c r="I56" s="172"/>
      <c r="J56" s="166"/>
      <c r="K56" s="166"/>
      <c r="L56" s="167"/>
      <c r="M56" s="26"/>
      <c r="N56" s="257">
        <f t="shared" si="0"/>
        <v>0</v>
      </c>
      <c r="O56" s="252"/>
      <c r="P56" s="263">
        <f t="shared" si="2"/>
        <v>0</v>
      </c>
      <c r="Q56" s="206"/>
    </row>
    <row r="57" spans="1:17" s="25" customFormat="1" ht="15.75" x14ac:dyDescent="0.2">
      <c r="A57" s="2"/>
      <c r="B57" s="487"/>
      <c r="C57" s="488"/>
      <c r="D57" s="488"/>
      <c r="E57" s="488"/>
      <c r="F57" s="488"/>
      <c r="G57" s="489"/>
      <c r="H57" s="172"/>
      <c r="I57" s="172"/>
      <c r="J57" s="166"/>
      <c r="K57" s="166"/>
      <c r="L57" s="167"/>
      <c r="M57" s="26"/>
      <c r="N57" s="257">
        <f t="shared" si="0"/>
        <v>0</v>
      </c>
      <c r="O57" s="252"/>
      <c r="P57" s="263">
        <f t="shared" si="2"/>
        <v>0</v>
      </c>
      <c r="Q57" s="237"/>
    </row>
    <row r="58" spans="1:17" s="29" customFormat="1" x14ac:dyDescent="0.2">
      <c r="A58" s="2"/>
      <c r="B58" s="487"/>
      <c r="C58" s="488"/>
      <c r="D58" s="488"/>
      <c r="E58" s="488"/>
      <c r="F58" s="488"/>
      <c r="G58" s="489"/>
      <c r="H58" s="172"/>
      <c r="I58" s="172"/>
      <c r="J58" s="166"/>
      <c r="K58" s="166"/>
      <c r="L58" s="167"/>
      <c r="M58" s="26"/>
      <c r="N58" s="257">
        <f t="shared" si="0"/>
        <v>0</v>
      </c>
      <c r="O58" s="252"/>
      <c r="P58" s="263">
        <f t="shared" si="2"/>
        <v>0</v>
      </c>
      <c r="Q58" s="206"/>
    </row>
    <row r="59" spans="1:17" s="29" customFormat="1" x14ac:dyDescent="0.2">
      <c r="A59" s="2"/>
      <c r="B59" s="512"/>
      <c r="C59" s="512"/>
      <c r="D59" s="512"/>
      <c r="E59" s="512"/>
      <c r="F59" s="512"/>
      <c r="G59" s="512"/>
      <c r="H59" s="171"/>
      <c r="I59" s="171"/>
      <c r="J59" s="166"/>
      <c r="K59" s="166"/>
      <c r="L59" s="167"/>
      <c r="M59" s="26"/>
      <c r="N59" s="257">
        <f t="shared" si="0"/>
        <v>0</v>
      </c>
      <c r="O59" s="252"/>
      <c r="P59" s="263">
        <f t="shared" si="2"/>
        <v>0</v>
      </c>
      <c r="Q59" s="206"/>
    </row>
    <row r="60" spans="1:17" s="29" customFormat="1" x14ac:dyDescent="0.2">
      <c r="A60" s="2"/>
      <c r="B60" s="512"/>
      <c r="C60" s="512"/>
      <c r="D60" s="512"/>
      <c r="E60" s="512"/>
      <c r="F60" s="512"/>
      <c r="G60" s="512"/>
      <c r="H60" s="171"/>
      <c r="I60" s="171"/>
      <c r="J60" s="166"/>
      <c r="K60" s="166"/>
      <c r="L60" s="167"/>
      <c r="M60" s="26"/>
      <c r="N60" s="257">
        <f t="shared" si="0"/>
        <v>0</v>
      </c>
      <c r="O60" s="252"/>
      <c r="P60" s="263">
        <f t="shared" si="2"/>
        <v>0</v>
      </c>
      <c r="Q60" s="206"/>
    </row>
    <row r="61" spans="1:17" s="29" customFormat="1" x14ac:dyDescent="0.2">
      <c r="A61" s="2"/>
      <c r="B61" s="512"/>
      <c r="C61" s="512"/>
      <c r="D61" s="512"/>
      <c r="E61" s="512"/>
      <c r="F61" s="512"/>
      <c r="G61" s="512"/>
      <c r="H61" s="171"/>
      <c r="I61" s="171"/>
      <c r="J61" s="166"/>
      <c r="K61" s="166"/>
      <c r="L61" s="167"/>
      <c r="M61" s="26"/>
      <c r="N61" s="257">
        <f t="shared" si="0"/>
        <v>0</v>
      </c>
      <c r="O61" s="252"/>
      <c r="P61" s="263">
        <f t="shared" si="2"/>
        <v>0</v>
      </c>
      <c r="Q61" s="206"/>
    </row>
    <row r="62" spans="1:17" s="29" customFormat="1" x14ac:dyDescent="0.2">
      <c r="A62" s="2"/>
      <c r="B62" s="512"/>
      <c r="C62" s="512"/>
      <c r="D62" s="512"/>
      <c r="E62" s="512"/>
      <c r="F62" s="512"/>
      <c r="G62" s="512"/>
      <c r="H62" s="168"/>
      <c r="I62" s="168"/>
      <c r="J62" s="166"/>
      <c r="K62" s="166"/>
      <c r="L62" s="167"/>
      <c r="M62" s="26"/>
      <c r="N62" s="257">
        <f t="shared" si="0"/>
        <v>0</v>
      </c>
      <c r="O62" s="252"/>
      <c r="P62" s="263">
        <f t="shared" si="2"/>
        <v>0</v>
      </c>
      <c r="Q62" s="206"/>
    </row>
    <row r="63" spans="1:17" s="29" customFormat="1" x14ac:dyDescent="0.2">
      <c r="A63" s="2"/>
      <c r="B63" s="512"/>
      <c r="C63" s="512"/>
      <c r="D63" s="512"/>
      <c r="E63" s="512"/>
      <c r="F63" s="512"/>
      <c r="G63" s="512"/>
      <c r="H63" s="168"/>
      <c r="I63" s="168"/>
      <c r="J63" s="166"/>
      <c r="K63" s="166"/>
      <c r="L63" s="167"/>
      <c r="M63" s="26"/>
      <c r="N63" s="261">
        <f t="shared" si="0"/>
        <v>0</v>
      </c>
      <c r="O63" s="252"/>
      <c r="P63" s="263">
        <f t="shared" si="2"/>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62">
        <f t="shared" si="0"/>
        <v>0</v>
      </c>
      <c r="O65" s="252"/>
      <c r="P65" s="263">
        <f>N65+O65</f>
        <v>0</v>
      </c>
      <c r="Q65" s="206"/>
    </row>
    <row r="66" spans="1:17" s="29" customFormat="1" x14ac:dyDescent="0.2">
      <c r="A66" s="2"/>
      <c r="B66" s="487"/>
      <c r="C66" s="488"/>
      <c r="D66" s="488"/>
      <c r="E66" s="488"/>
      <c r="F66" s="488"/>
      <c r="G66" s="489"/>
      <c r="H66" s="171"/>
      <c r="I66" s="171"/>
      <c r="J66" s="166"/>
      <c r="K66" s="166"/>
      <c r="L66" s="167"/>
      <c r="M66" s="26"/>
      <c r="N66" s="257">
        <f t="shared" si="0"/>
        <v>0</v>
      </c>
      <c r="O66" s="252"/>
      <c r="P66" s="263">
        <f t="shared" ref="P66:P94" si="3">N66+O66</f>
        <v>0</v>
      </c>
      <c r="Q66" s="206"/>
    </row>
    <row r="67" spans="1:17" s="29" customFormat="1" x14ac:dyDescent="0.2">
      <c r="A67" s="2"/>
      <c r="B67" s="487"/>
      <c r="C67" s="488"/>
      <c r="D67" s="488"/>
      <c r="E67" s="488"/>
      <c r="F67" s="488"/>
      <c r="G67" s="489"/>
      <c r="H67" s="171"/>
      <c r="I67" s="171"/>
      <c r="J67" s="166"/>
      <c r="K67" s="166"/>
      <c r="L67" s="167"/>
      <c r="M67" s="26"/>
      <c r="N67" s="257">
        <f t="shared" si="0"/>
        <v>0</v>
      </c>
      <c r="O67" s="252"/>
      <c r="P67" s="263">
        <f t="shared" si="3"/>
        <v>0</v>
      </c>
      <c r="Q67" s="206"/>
    </row>
    <row r="68" spans="1:17" s="29" customFormat="1" x14ac:dyDescent="0.2">
      <c r="A68" s="2"/>
      <c r="B68" s="487"/>
      <c r="C68" s="488"/>
      <c r="D68" s="488"/>
      <c r="E68" s="488"/>
      <c r="F68" s="488"/>
      <c r="G68" s="489"/>
      <c r="H68" s="171"/>
      <c r="I68" s="171"/>
      <c r="J68" s="166"/>
      <c r="K68" s="166"/>
      <c r="L68" s="167"/>
      <c r="M68" s="26"/>
      <c r="N68" s="257">
        <f t="shared" si="0"/>
        <v>0</v>
      </c>
      <c r="O68" s="252"/>
      <c r="P68" s="263">
        <f t="shared" si="3"/>
        <v>0</v>
      </c>
      <c r="Q68" s="206"/>
    </row>
    <row r="69" spans="1:17" s="29" customFormat="1" x14ac:dyDescent="0.2">
      <c r="A69" s="2"/>
      <c r="B69" s="487"/>
      <c r="C69" s="488"/>
      <c r="D69" s="488"/>
      <c r="E69" s="488"/>
      <c r="F69" s="488"/>
      <c r="G69" s="489"/>
      <c r="H69" s="171"/>
      <c r="I69" s="171"/>
      <c r="J69" s="166"/>
      <c r="K69" s="166"/>
      <c r="L69" s="167"/>
      <c r="M69" s="26"/>
      <c r="N69" s="257">
        <f t="shared" si="0"/>
        <v>0</v>
      </c>
      <c r="O69" s="252"/>
      <c r="P69" s="263">
        <f t="shared" si="3"/>
        <v>0</v>
      </c>
      <c r="Q69" s="206"/>
    </row>
    <row r="70" spans="1:17" s="29" customFormat="1" x14ac:dyDescent="0.2">
      <c r="A70" s="2"/>
      <c r="B70" s="487"/>
      <c r="C70" s="488"/>
      <c r="D70" s="488"/>
      <c r="E70" s="488"/>
      <c r="F70" s="488"/>
      <c r="G70" s="489"/>
      <c r="H70" s="171"/>
      <c r="I70" s="171"/>
      <c r="J70" s="166"/>
      <c r="K70" s="166"/>
      <c r="L70" s="167"/>
      <c r="M70" s="26"/>
      <c r="N70" s="257">
        <f t="shared" si="0"/>
        <v>0</v>
      </c>
      <c r="O70" s="252"/>
      <c r="P70" s="263">
        <f t="shared" si="3"/>
        <v>0</v>
      </c>
      <c r="Q70" s="206"/>
    </row>
    <row r="71" spans="1:17" s="37" customFormat="1" ht="15.75" x14ac:dyDescent="0.2">
      <c r="A71" s="2"/>
      <c r="B71" s="487"/>
      <c r="C71" s="488"/>
      <c r="D71" s="488"/>
      <c r="E71" s="488"/>
      <c r="F71" s="488"/>
      <c r="G71" s="489"/>
      <c r="H71" s="171"/>
      <c r="I71" s="171"/>
      <c r="J71" s="166"/>
      <c r="K71" s="166"/>
      <c r="L71" s="167"/>
      <c r="M71" s="26"/>
      <c r="N71" s="257">
        <f t="shared" si="0"/>
        <v>0</v>
      </c>
      <c r="O71" s="252"/>
      <c r="P71" s="263">
        <f t="shared" si="3"/>
        <v>0</v>
      </c>
      <c r="Q71" s="237"/>
    </row>
    <row r="72" spans="1:17" s="25" customFormat="1" ht="15.75" x14ac:dyDescent="0.2">
      <c r="A72" s="2"/>
      <c r="B72" s="487"/>
      <c r="C72" s="488"/>
      <c r="D72" s="488"/>
      <c r="E72" s="488"/>
      <c r="F72" s="488"/>
      <c r="G72" s="489"/>
      <c r="H72" s="171"/>
      <c r="I72" s="171"/>
      <c r="J72" s="166"/>
      <c r="K72" s="166"/>
      <c r="L72" s="167"/>
      <c r="M72" s="26"/>
      <c r="N72" s="257">
        <f t="shared" si="0"/>
        <v>0</v>
      </c>
      <c r="O72" s="252"/>
      <c r="P72" s="263">
        <f t="shared" si="3"/>
        <v>0</v>
      </c>
      <c r="Q72" s="237"/>
    </row>
    <row r="73" spans="1:17" s="8" customFormat="1" x14ac:dyDescent="0.2">
      <c r="A73" s="2"/>
      <c r="B73" s="487"/>
      <c r="C73" s="488"/>
      <c r="D73" s="488"/>
      <c r="E73" s="488"/>
      <c r="F73" s="488"/>
      <c r="G73" s="489"/>
      <c r="H73" s="171"/>
      <c r="I73" s="171"/>
      <c r="J73" s="166"/>
      <c r="K73" s="166"/>
      <c r="L73" s="167"/>
      <c r="M73" s="26"/>
      <c r="N73" s="257">
        <f t="shared" si="0"/>
        <v>0</v>
      </c>
      <c r="O73" s="252"/>
      <c r="P73" s="263">
        <f t="shared" si="3"/>
        <v>0</v>
      </c>
      <c r="Q73" s="30"/>
    </row>
    <row r="74" spans="1:17" s="25" customFormat="1" ht="15.75" x14ac:dyDescent="0.2">
      <c r="A74" s="2"/>
      <c r="B74" s="487"/>
      <c r="C74" s="488"/>
      <c r="D74" s="488"/>
      <c r="E74" s="488"/>
      <c r="F74" s="488"/>
      <c r="G74" s="489"/>
      <c r="H74" s="171"/>
      <c r="I74" s="171"/>
      <c r="J74" s="166"/>
      <c r="K74" s="166"/>
      <c r="L74" s="167"/>
      <c r="M74" s="26"/>
      <c r="N74" s="257">
        <f t="shared" si="0"/>
        <v>0</v>
      </c>
      <c r="O74" s="252"/>
      <c r="P74" s="263">
        <f t="shared" si="3"/>
        <v>0</v>
      </c>
      <c r="Q74" s="237"/>
    </row>
    <row r="75" spans="1:17" s="29" customFormat="1" x14ac:dyDescent="0.2">
      <c r="A75" s="2"/>
      <c r="B75" s="487"/>
      <c r="C75" s="488"/>
      <c r="D75" s="488"/>
      <c r="E75" s="488"/>
      <c r="F75" s="488"/>
      <c r="G75" s="489"/>
      <c r="H75" s="171"/>
      <c r="I75" s="171"/>
      <c r="J75" s="166"/>
      <c r="K75" s="166"/>
      <c r="L75" s="167"/>
      <c r="M75" s="26"/>
      <c r="N75" s="257">
        <f t="shared" si="0"/>
        <v>0</v>
      </c>
      <c r="O75" s="252"/>
      <c r="P75" s="263">
        <f t="shared" si="3"/>
        <v>0</v>
      </c>
      <c r="Q75" s="206"/>
    </row>
    <row r="76" spans="1:17" s="25" customFormat="1" ht="15.75" x14ac:dyDescent="0.2">
      <c r="A76" s="2"/>
      <c r="B76" s="487"/>
      <c r="C76" s="488"/>
      <c r="D76" s="488"/>
      <c r="E76" s="488"/>
      <c r="F76" s="488"/>
      <c r="G76" s="489"/>
      <c r="H76" s="171"/>
      <c r="I76" s="171"/>
      <c r="J76" s="166"/>
      <c r="K76" s="166"/>
      <c r="L76" s="167"/>
      <c r="M76" s="26"/>
      <c r="N76" s="257">
        <f t="shared" si="0"/>
        <v>0</v>
      </c>
      <c r="O76" s="252"/>
      <c r="P76" s="263">
        <f t="shared" si="3"/>
        <v>0</v>
      </c>
      <c r="Q76" s="237"/>
    </row>
    <row r="77" spans="1:17" s="29" customFormat="1" x14ac:dyDescent="0.2">
      <c r="A77" s="2"/>
      <c r="B77" s="487"/>
      <c r="C77" s="488"/>
      <c r="D77" s="488"/>
      <c r="E77" s="488"/>
      <c r="F77" s="488"/>
      <c r="G77" s="489"/>
      <c r="H77" s="171"/>
      <c r="I77" s="171"/>
      <c r="J77" s="166"/>
      <c r="K77" s="166"/>
      <c r="L77" s="167"/>
      <c r="M77" s="26"/>
      <c r="N77" s="257">
        <f t="shared" si="0"/>
        <v>0</v>
      </c>
      <c r="O77" s="252"/>
      <c r="P77" s="263">
        <f t="shared" si="3"/>
        <v>0</v>
      </c>
      <c r="Q77" s="206"/>
    </row>
    <row r="78" spans="1:17" s="29" customFormat="1" x14ac:dyDescent="0.2">
      <c r="A78" s="2"/>
      <c r="B78" s="487"/>
      <c r="C78" s="488"/>
      <c r="D78" s="488"/>
      <c r="E78" s="488"/>
      <c r="F78" s="488"/>
      <c r="G78" s="489"/>
      <c r="H78" s="171"/>
      <c r="I78" s="171"/>
      <c r="J78" s="166"/>
      <c r="K78" s="166"/>
      <c r="L78" s="167"/>
      <c r="M78" s="26"/>
      <c r="N78" s="257">
        <f t="shared" ref="N78:N140" si="4">IF(M78="Yes",J78,0)</f>
        <v>0</v>
      </c>
      <c r="O78" s="252"/>
      <c r="P78" s="263">
        <f t="shared" si="3"/>
        <v>0</v>
      </c>
      <c r="Q78" s="206"/>
    </row>
    <row r="79" spans="1:17" s="29" customFormat="1" x14ac:dyDescent="0.2">
      <c r="A79" s="2"/>
      <c r="B79" s="487"/>
      <c r="C79" s="488"/>
      <c r="D79" s="488"/>
      <c r="E79" s="488"/>
      <c r="F79" s="488"/>
      <c r="G79" s="489"/>
      <c r="H79" s="171"/>
      <c r="I79" s="171"/>
      <c r="J79" s="166"/>
      <c r="K79" s="166"/>
      <c r="L79" s="167"/>
      <c r="M79" s="26"/>
      <c r="N79" s="257">
        <f t="shared" si="4"/>
        <v>0</v>
      </c>
      <c r="O79" s="252"/>
      <c r="P79" s="263">
        <f t="shared" si="3"/>
        <v>0</v>
      </c>
      <c r="Q79" s="206"/>
    </row>
    <row r="80" spans="1:17" s="29" customFormat="1" x14ac:dyDescent="0.2">
      <c r="A80" s="2"/>
      <c r="B80" s="487"/>
      <c r="C80" s="488"/>
      <c r="D80" s="488"/>
      <c r="E80" s="488"/>
      <c r="F80" s="488"/>
      <c r="G80" s="489"/>
      <c r="H80" s="171"/>
      <c r="I80" s="171"/>
      <c r="J80" s="166"/>
      <c r="K80" s="166"/>
      <c r="L80" s="167"/>
      <c r="M80" s="26"/>
      <c r="N80" s="257">
        <f t="shared" si="4"/>
        <v>0</v>
      </c>
      <c r="O80" s="252"/>
      <c r="P80" s="263">
        <f t="shared" si="3"/>
        <v>0</v>
      </c>
      <c r="Q80" s="206"/>
    </row>
    <row r="81" spans="1:17" s="29" customFormat="1" x14ac:dyDescent="0.2">
      <c r="A81" s="2"/>
      <c r="B81" s="487"/>
      <c r="C81" s="488"/>
      <c r="D81" s="488"/>
      <c r="E81" s="488"/>
      <c r="F81" s="488"/>
      <c r="G81" s="489"/>
      <c r="H81" s="171"/>
      <c r="I81" s="171"/>
      <c r="J81" s="166"/>
      <c r="K81" s="166"/>
      <c r="L81" s="167"/>
      <c r="M81" s="26"/>
      <c r="N81" s="257">
        <f t="shared" si="4"/>
        <v>0</v>
      </c>
      <c r="O81" s="252"/>
      <c r="P81" s="263">
        <f t="shared" si="3"/>
        <v>0</v>
      </c>
      <c r="Q81" s="206"/>
    </row>
    <row r="82" spans="1:17" s="25" customFormat="1" ht="15.75" x14ac:dyDescent="0.2">
      <c r="A82" s="2"/>
      <c r="B82" s="487"/>
      <c r="C82" s="488"/>
      <c r="D82" s="488"/>
      <c r="E82" s="488"/>
      <c r="F82" s="488"/>
      <c r="G82" s="489"/>
      <c r="H82" s="171"/>
      <c r="I82" s="171"/>
      <c r="J82" s="166"/>
      <c r="K82" s="166"/>
      <c r="L82" s="167"/>
      <c r="M82" s="26"/>
      <c r="N82" s="257">
        <f t="shared" si="4"/>
        <v>0</v>
      </c>
      <c r="O82" s="252"/>
      <c r="P82" s="263">
        <f t="shared" si="3"/>
        <v>0</v>
      </c>
      <c r="Q82" s="237"/>
    </row>
    <row r="83" spans="1:17" s="29" customFormat="1" x14ac:dyDescent="0.2">
      <c r="A83" s="2"/>
      <c r="B83" s="487"/>
      <c r="C83" s="488"/>
      <c r="D83" s="488"/>
      <c r="E83" s="488"/>
      <c r="F83" s="488"/>
      <c r="G83" s="489"/>
      <c r="H83" s="171"/>
      <c r="I83" s="171"/>
      <c r="J83" s="166"/>
      <c r="K83" s="166"/>
      <c r="L83" s="167"/>
      <c r="M83" s="26"/>
      <c r="N83" s="257">
        <f t="shared" si="4"/>
        <v>0</v>
      </c>
      <c r="O83" s="252"/>
      <c r="P83" s="263">
        <f t="shared" si="3"/>
        <v>0</v>
      </c>
      <c r="Q83" s="206"/>
    </row>
    <row r="84" spans="1:17" s="29" customFormat="1" x14ac:dyDescent="0.2">
      <c r="A84" s="2"/>
      <c r="B84" s="487"/>
      <c r="C84" s="488"/>
      <c r="D84" s="488"/>
      <c r="E84" s="488"/>
      <c r="F84" s="488"/>
      <c r="G84" s="489"/>
      <c r="H84" s="171"/>
      <c r="I84" s="171"/>
      <c r="J84" s="166"/>
      <c r="K84" s="166"/>
      <c r="L84" s="167"/>
      <c r="M84" s="26"/>
      <c r="N84" s="257">
        <f t="shared" si="4"/>
        <v>0</v>
      </c>
      <c r="O84" s="252"/>
      <c r="P84" s="263">
        <f t="shared" si="3"/>
        <v>0</v>
      </c>
      <c r="Q84" s="206"/>
    </row>
    <row r="85" spans="1:17" s="29" customFormat="1" x14ac:dyDescent="0.2">
      <c r="A85" s="2"/>
      <c r="B85" s="487"/>
      <c r="C85" s="488"/>
      <c r="D85" s="488"/>
      <c r="E85" s="488"/>
      <c r="F85" s="488"/>
      <c r="G85" s="489"/>
      <c r="H85" s="171"/>
      <c r="I85" s="171"/>
      <c r="J85" s="166"/>
      <c r="K85" s="166"/>
      <c r="L85" s="167"/>
      <c r="M85" s="26"/>
      <c r="N85" s="257">
        <f t="shared" si="4"/>
        <v>0</v>
      </c>
      <c r="O85" s="252"/>
      <c r="P85" s="263">
        <f t="shared" si="3"/>
        <v>0</v>
      </c>
      <c r="Q85" s="206"/>
    </row>
    <row r="86" spans="1:17" s="29" customFormat="1" x14ac:dyDescent="0.2">
      <c r="A86" s="2"/>
      <c r="B86" s="487"/>
      <c r="C86" s="488"/>
      <c r="D86" s="488"/>
      <c r="E86" s="488"/>
      <c r="F86" s="488"/>
      <c r="G86" s="489"/>
      <c r="H86" s="171"/>
      <c r="I86" s="171"/>
      <c r="J86" s="166"/>
      <c r="K86" s="166"/>
      <c r="L86" s="167"/>
      <c r="M86" s="26"/>
      <c r="N86" s="257">
        <f t="shared" si="4"/>
        <v>0</v>
      </c>
      <c r="O86" s="252"/>
      <c r="P86" s="263">
        <f t="shared" si="3"/>
        <v>0</v>
      </c>
      <c r="Q86" s="206"/>
    </row>
    <row r="87" spans="1:17" s="25" customFormat="1" ht="15.75" x14ac:dyDescent="0.2">
      <c r="A87" s="2"/>
      <c r="B87" s="487"/>
      <c r="C87" s="488"/>
      <c r="D87" s="488"/>
      <c r="E87" s="488"/>
      <c r="F87" s="488"/>
      <c r="G87" s="489"/>
      <c r="H87" s="171"/>
      <c r="I87" s="171"/>
      <c r="J87" s="166"/>
      <c r="K87" s="166"/>
      <c r="L87" s="167"/>
      <c r="M87" s="26"/>
      <c r="N87" s="257">
        <f t="shared" si="4"/>
        <v>0</v>
      </c>
      <c r="O87" s="252"/>
      <c r="P87" s="263">
        <f t="shared" si="3"/>
        <v>0</v>
      </c>
      <c r="Q87" s="237"/>
    </row>
    <row r="88" spans="1:17" s="29" customFormat="1" x14ac:dyDescent="0.2">
      <c r="A88" s="2"/>
      <c r="B88" s="487"/>
      <c r="C88" s="488"/>
      <c r="D88" s="488"/>
      <c r="E88" s="488"/>
      <c r="F88" s="488"/>
      <c r="G88" s="489"/>
      <c r="H88" s="171"/>
      <c r="I88" s="171"/>
      <c r="J88" s="166"/>
      <c r="K88" s="166"/>
      <c r="L88" s="167"/>
      <c r="M88" s="26"/>
      <c r="N88" s="257">
        <f t="shared" si="4"/>
        <v>0</v>
      </c>
      <c r="O88" s="252"/>
      <c r="P88" s="263">
        <f t="shared" si="3"/>
        <v>0</v>
      </c>
      <c r="Q88" s="206"/>
    </row>
    <row r="89" spans="1:17" s="29" customFormat="1" x14ac:dyDescent="0.2">
      <c r="A89" s="2"/>
      <c r="B89" s="487"/>
      <c r="C89" s="488"/>
      <c r="D89" s="488"/>
      <c r="E89" s="488"/>
      <c r="F89" s="488"/>
      <c r="G89" s="489"/>
      <c r="H89" s="171"/>
      <c r="I89" s="171"/>
      <c r="J89" s="166"/>
      <c r="K89" s="166"/>
      <c r="L89" s="167"/>
      <c r="M89" s="26"/>
      <c r="N89" s="257">
        <f t="shared" si="4"/>
        <v>0</v>
      </c>
      <c r="O89" s="252"/>
      <c r="P89" s="263">
        <f t="shared" si="3"/>
        <v>0</v>
      </c>
      <c r="Q89" s="206"/>
    </row>
    <row r="90" spans="1:17" s="29" customFormat="1" x14ac:dyDescent="0.2">
      <c r="A90" s="2"/>
      <c r="B90" s="487"/>
      <c r="C90" s="488"/>
      <c r="D90" s="488"/>
      <c r="E90" s="488"/>
      <c r="F90" s="488"/>
      <c r="G90" s="489"/>
      <c r="H90" s="171"/>
      <c r="I90" s="171"/>
      <c r="J90" s="166"/>
      <c r="K90" s="166"/>
      <c r="L90" s="167"/>
      <c r="M90" s="26"/>
      <c r="N90" s="257">
        <f t="shared" si="4"/>
        <v>0</v>
      </c>
      <c r="O90" s="252"/>
      <c r="P90" s="263">
        <f t="shared" si="3"/>
        <v>0</v>
      </c>
      <c r="Q90" s="206"/>
    </row>
    <row r="91" spans="1:17" s="25" customFormat="1" ht="15.75" x14ac:dyDescent="0.2">
      <c r="A91" s="2"/>
      <c r="B91" s="487"/>
      <c r="C91" s="488"/>
      <c r="D91" s="488"/>
      <c r="E91" s="488"/>
      <c r="F91" s="488"/>
      <c r="G91" s="489"/>
      <c r="H91" s="171"/>
      <c r="I91" s="171"/>
      <c r="J91" s="166"/>
      <c r="K91" s="166"/>
      <c r="L91" s="167"/>
      <c r="M91" s="26"/>
      <c r="N91" s="257">
        <f t="shared" si="4"/>
        <v>0</v>
      </c>
      <c r="O91" s="252"/>
      <c r="P91" s="263">
        <f t="shared" si="3"/>
        <v>0</v>
      </c>
      <c r="Q91" s="237"/>
    </row>
    <row r="92" spans="1:17" s="25" customFormat="1" ht="15.75" x14ac:dyDescent="0.2">
      <c r="A92" s="2"/>
      <c r="B92" s="487"/>
      <c r="C92" s="488"/>
      <c r="D92" s="488"/>
      <c r="E92" s="488"/>
      <c r="F92" s="488"/>
      <c r="G92" s="489"/>
      <c r="H92" s="171"/>
      <c r="I92" s="171"/>
      <c r="J92" s="166"/>
      <c r="K92" s="166"/>
      <c r="L92" s="167"/>
      <c r="M92" s="26"/>
      <c r="N92" s="257">
        <f t="shared" si="4"/>
        <v>0</v>
      </c>
      <c r="O92" s="252"/>
      <c r="P92" s="263">
        <f t="shared" si="3"/>
        <v>0</v>
      </c>
      <c r="Q92" s="237"/>
    </row>
    <row r="93" spans="1:17" s="27" customFormat="1" x14ac:dyDescent="0.2">
      <c r="A93" s="2"/>
      <c r="B93" s="487"/>
      <c r="C93" s="488"/>
      <c r="D93" s="488"/>
      <c r="E93" s="488"/>
      <c r="F93" s="488"/>
      <c r="G93" s="489"/>
      <c r="H93" s="171"/>
      <c r="I93" s="171"/>
      <c r="J93" s="166"/>
      <c r="K93" s="166"/>
      <c r="L93" s="167"/>
      <c r="M93" s="26"/>
      <c r="N93" s="257">
        <f t="shared" si="4"/>
        <v>0</v>
      </c>
      <c r="O93" s="252"/>
      <c r="P93" s="263">
        <f t="shared" si="3"/>
        <v>0</v>
      </c>
      <c r="Q93" s="206"/>
    </row>
    <row r="94" spans="1:17" s="27" customFormat="1" x14ac:dyDescent="0.2">
      <c r="A94" s="2"/>
      <c r="B94" s="487"/>
      <c r="C94" s="488"/>
      <c r="D94" s="488"/>
      <c r="E94" s="488"/>
      <c r="F94" s="488"/>
      <c r="G94" s="489"/>
      <c r="H94" s="171"/>
      <c r="I94" s="171"/>
      <c r="J94" s="166"/>
      <c r="K94" s="166"/>
      <c r="L94" s="167"/>
      <c r="M94" s="26"/>
      <c r="N94" s="261">
        <f t="shared" si="4"/>
        <v>0</v>
      </c>
      <c r="O94" s="252"/>
      <c r="P94" s="263">
        <f t="shared" si="3"/>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57">
        <f t="shared" si="4"/>
        <v>0</v>
      </c>
      <c r="O97" s="252"/>
      <c r="P97" s="260">
        <f>N97+O97</f>
        <v>0</v>
      </c>
      <c r="Q97" s="206"/>
    </row>
    <row r="98" spans="1:17" s="27" customFormat="1" x14ac:dyDescent="0.2">
      <c r="A98" s="2"/>
      <c r="B98" s="490"/>
      <c r="C98" s="491"/>
      <c r="D98" s="491"/>
      <c r="E98" s="491"/>
      <c r="F98" s="491"/>
      <c r="G98" s="492"/>
      <c r="H98" s="173"/>
      <c r="I98" s="173"/>
      <c r="J98" s="166"/>
      <c r="K98" s="170"/>
      <c r="L98" s="167"/>
      <c r="M98" s="26"/>
      <c r="N98" s="257">
        <f t="shared" si="4"/>
        <v>0</v>
      </c>
      <c r="O98" s="252"/>
      <c r="P98" s="260">
        <f t="shared" ref="P98:P116" si="5">N98+O98</f>
        <v>0</v>
      </c>
      <c r="Q98" s="206"/>
    </row>
    <row r="99" spans="1:17" s="27" customFormat="1" x14ac:dyDescent="0.2">
      <c r="A99" s="2"/>
      <c r="B99" s="487"/>
      <c r="C99" s="488"/>
      <c r="D99" s="488"/>
      <c r="E99" s="488"/>
      <c r="F99" s="488"/>
      <c r="G99" s="489"/>
      <c r="H99" s="171"/>
      <c r="I99" s="171"/>
      <c r="J99" s="166"/>
      <c r="K99" s="170"/>
      <c r="L99" s="167"/>
      <c r="M99" s="26"/>
      <c r="N99" s="257">
        <f t="shared" si="4"/>
        <v>0</v>
      </c>
      <c r="O99" s="252"/>
      <c r="P99" s="260">
        <f t="shared" si="5"/>
        <v>0</v>
      </c>
      <c r="Q99" s="206"/>
    </row>
    <row r="100" spans="1:17" s="27" customFormat="1" x14ac:dyDescent="0.2">
      <c r="A100" s="2"/>
      <c r="B100" s="487"/>
      <c r="C100" s="488"/>
      <c r="D100" s="488"/>
      <c r="E100" s="488"/>
      <c r="F100" s="488"/>
      <c r="G100" s="489"/>
      <c r="H100" s="171"/>
      <c r="I100" s="171"/>
      <c r="J100" s="166"/>
      <c r="K100" s="170"/>
      <c r="L100" s="167"/>
      <c r="M100" s="26"/>
      <c r="N100" s="257">
        <f t="shared" si="4"/>
        <v>0</v>
      </c>
      <c r="O100" s="252"/>
      <c r="P100" s="260">
        <f t="shared" si="5"/>
        <v>0</v>
      </c>
      <c r="Q100" s="206"/>
    </row>
    <row r="101" spans="1:17" s="25" customFormat="1" ht="15.75" x14ac:dyDescent="0.2">
      <c r="A101" s="2"/>
      <c r="B101" s="487"/>
      <c r="C101" s="488"/>
      <c r="D101" s="488"/>
      <c r="E101" s="488"/>
      <c r="F101" s="488"/>
      <c r="G101" s="489"/>
      <c r="H101" s="171"/>
      <c r="I101" s="171"/>
      <c r="J101" s="166"/>
      <c r="K101" s="170"/>
      <c r="L101" s="167"/>
      <c r="M101" s="26"/>
      <c r="N101" s="257">
        <f t="shared" si="4"/>
        <v>0</v>
      </c>
      <c r="O101" s="252"/>
      <c r="P101" s="260">
        <f t="shared" si="5"/>
        <v>0</v>
      </c>
      <c r="Q101" s="237"/>
    </row>
    <row r="102" spans="1:17" s="27" customFormat="1" x14ac:dyDescent="0.2">
      <c r="A102" s="2"/>
      <c r="B102" s="487"/>
      <c r="C102" s="488"/>
      <c r="D102" s="488"/>
      <c r="E102" s="488"/>
      <c r="F102" s="488"/>
      <c r="G102" s="489"/>
      <c r="H102" s="171"/>
      <c r="I102" s="171"/>
      <c r="J102" s="166"/>
      <c r="K102" s="170"/>
      <c r="L102" s="167"/>
      <c r="M102" s="26"/>
      <c r="N102" s="257">
        <f t="shared" si="4"/>
        <v>0</v>
      </c>
      <c r="O102" s="252"/>
      <c r="P102" s="260">
        <f t="shared" si="5"/>
        <v>0</v>
      </c>
      <c r="Q102" s="206"/>
    </row>
    <row r="103" spans="1:17" s="27" customFormat="1" x14ac:dyDescent="0.2">
      <c r="A103" s="2"/>
      <c r="B103" s="487"/>
      <c r="C103" s="488"/>
      <c r="D103" s="488"/>
      <c r="E103" s="488"/>
      <c r="F103" s="488"/>
      <c r="G103" s="489"/>
      <c r="H103" s="171"/>
      <c r="I103" s="171"/>
      <c r="J103" s="166"/>
      <c r="K103" s="170"/>
      <c r="L103" s="167"/>
      <c r="M103" s="26"/>
      <c r="N103" s="257">
        <f t="shared" si="4"/>
        <v>0</v>
      </c>
      <c r="O103" s="252"/>
      <c r="P103" s="260">
        <f t="shared" si="5"/>
        <v>0</v>
      </c>
      <c r="Q103" s="206"/>
    </row>
    <row r="104" spans="1:17" s="27" customFormat="1" x14ac:dyDescent="0.2">
      <c r="A104" s="2"/>
      <c r="B104" s="487"/>
      <c r="C104" s="488"/>
      <c r="D104" s="488"/>
      <c r="E104" s="488"/>
      <c r="F104" s="488"/>
      <c r="G104" s="489"/>
      <c r="H104" s="171"/>
      <c r="I104" s="171"/>
      <c r="J104" s="166"/>
      <c r="K104" s="170"/>
      <c r="L104" s="167"/>
      <c r="M104" s="26"/>
      <c r="N104" s="257">
        <f t="shared" si="4"/>
        <v>0</v>
      </c>
      <c r="O104" s="252"/>
      <c r="P104" s="260">
        <f t="shared" si="5"/>
        <v>0</v>
      </c>
      <c r="Q104" s="206"/>
    </row>
    <row r="105" spans="1:17" s="25" customFormat="1" ht="15.75" x14ac:dyDescent="0.2">
      <c r="A105" s="2"/>
      <c r="B105" s="487"/>
      <c r="C105" s="488"/>
      <c r="D105" s="488"/>
      <c r="E105" s="488"/>
      <c r="F105" s="488"/>
      <c r="G105" s="489"/>
      <c r="H105" s="171"/>
      <c r="I105" s="171"/>
      <c r="J105" s="166"/>
      <c r="K105" s="170"/>
      <c r="L105" s="167"/>
      <c r="M105" s="26"/>
      <c r="N105" s="257">
        <f t="shared" si="4"/>
        <v>0</v>
      </c>
      <c r="O105" s="252"/>
      <c r="P105" s="260">
        <f t="shared" si="5"/>
        <v>0</v>
      </c>
      <c r="Q105" s="237"/>
    </row>
    <row r="106" spans="1:17" s="29" customFormat="1" x14ac:dyDescent="0.2">
      <c r="A106" s="2"/>
      <c r="B106" s="487"/>
      <c r="C106" s="488"/>
      <c r="D106" s="488"/>
      <c r="E106" s="488"/>
      <c r="F106" s="488"/>
      <c r="G106" s="489"/>
      <c r="H106" s="171"/>
      <c r="I106" s="171"/>
      <c r="J106" s="166"/>
      <c r="K106" s="170"/>
      <c r="L106" s="167"/>
      <c r="M106" s="26"/>
      <c r="N106" s="257">
        <f t="shared" si="4"/>
        <v>0</v>
      </c>
      <c r="O106" s="252"/>
      <c r="P106" s="260">
        <f t="shared" si="5"/>
        <v>0</v>
      </c>
      <c r="Q106" s="206"/>
    </row>
    <row r="107" spans="1:17" s="29" customFormat="1" x14ac:dyDescent="0.2">
      <c r="A107" s="2"/>
      <c r="B107" s="487"/>
      <c r="C107" s="488"/>
      <c r="D107" s="488"/>
      <c r="E107" s="488"/>
      <c r="F107" s="488"/>
      <c r="G107" s="489"/>
      <c r="H107" s="171"/>
      <c r="I107" s="171"/>
      <c r="J107" s="166"/>
      <c r="K107" s="170"/>
      <c r="L107" s="167"/>
      <c r="M107" s="26"/>
      <c r="N107" s="257">
        <f t="shared" si="4"/>
        <v>0</v>
      </c>
      <c r="O107" s="252"/>
      <c r="P107" s="260">
        <f t="shared" si="5"/>
        <v>0</v>
      </c>
      <c r="Q107" s="206"/>
    </row>
    <row r="108" spans="1:17" s="27" customFormat="1" x14ac:dyDescent="0.2">
      <c r="A108" s="2"/>
      <c r="B108" s="487"/>
      <c r="C108" s="488"/>
      <c r="D108" s="488"/>
      <c r="E108" s="488"/>
      <c r="F108" s="488"/>
      <c r="G108" s="489"/>
      <c r="H108" s="171"/>
      <c r="I108" s="171"/>
      <c r="J108" s="166"/>
      <c r="K108" s="170"/>
      <c r="L108" s="167"/>
      <c r="M108" s="26"/>
      <c r="N108" s="257">
        <f t="shared" si="4"/>
        <v>0</v>
      </c>
      <c r="O108" s="252"/>
      <c r="P108" s="260">
        <f t="shared" si="5"/>
        <v>0</v>
      </c>
      <c r="Q108" s="206"/>
    </row>
    <row r="109" spans="1:17" s="27" customFormat="1" x14ac:dyDescent="0.2">
      <c r="A109" s="2"/>
      <c r="B109" s="487"/>
      <c r="C109" s="488"/>
      <c r="D109" s="488"/>
      <c r="E109" s="488"/>
      <c r="F109" s="488"/>
      <c r="G109" s="489"/>
      <c r="H109" s="171"/>
      <c r="I109" s="171"/>
      <c r="J109" s="166"/>
      <c r="K109" s="170"/>
      <c r="L109" s="167"/>
      <c r="M109" s="26"/>
      <c r="N109" s="257">
        <f t="shared" si="4"/>
        <v>0</v>
      </c>
      <c r="O109" s="252"/>
      <c r="P109" s="260">
        <f t="shared" si="5"/>
        <v>0</v>
      </c>
      <c r="Q109" s="206"/>
    </row>
    <row r="110" spans="1:17" s="27" customFormat="1" x14ac:dyDescent="0.2">
      <c r="A110" s="2"/>
      <c r="B110" s="487"/>
      <c r="C110" s="488"/>
      <c r="D110" s="488"/>
      <c r="E110" s="488"/>
      <c r="F110" s="488"/>
      <c r="G110" s="489"/>
      <c r="H110" s="171"/>
      <c r="I110" s="171"/>
      <c r="J110" s="166"/>
      <c r="K110" s="170"/>
      <c r="L110" s="167"/>
      <c r="M110" s="26"/>
      <c r="N110" s="257">
        <f t="shared" si="4"/>
        <v>0</v>
      </c>
      <c r="O110" s="252"/>
      <c r="P110" s="260">
        <f t="shared" si="5"/>
        <v>0</v>
      </c>
      <c r="Q110" s="206"/>
    </row>
    <row r="111" spans="1:17" s="25" customFormat="1" ht="15.75" x14ac:dyDescent="0.2">
      <c r="A111" s="2"/>
      <c r="B111" s="487"/>
      <c r="C111" s="488"/>
      <c r="D111" s="488"/>
      <c r="E111" s="488"/>
      <c r="F111" s="488"/>
      <c r="G111" s="489"/>
      <c r="H111" s="171"/>
      <c r="I111" s="171"/>
      <c r="J111" s="166"/>
      <c r="K111" s="170"/>
      <c r="L111" s="167"/>
      <c r="M111" s="26"/>
      <c r="N111" s="257">
        <f t="shared" si="4"/>
        <v>0</v>
      </c>
      <c r="O111" s="252"/>
      <c r="P111" s="260">
        <f t="shared" si="5"/>
        <v>0</v>
      </c>
      <c r="Q111" s="237"/>
    </row>
    <row r="112" spans="1:17" s="29" customFormat="1" x14ac:dyDescent="0.2">
      <c r="A112" s="2"/>
      <c r="B112" s="487"/>
      <c r="C112" s="488"/>
      <c r="D112" s="488"/>
      <c r="E112" s="488"/>
      <c r="F112" s="488"/>
      <c r="G112" s="489"/>
      <c r="H112" s="171"/>
      <c r="I112" s="171"/>
      <c r="J112" s="166"/>
      <c r="K112" s="170"/>
      <c r="L112" s="167"/>
      <c r="M112" s="26"/>
      <c r="N112" s="257">
        <f t="shared" si="4"/>
        <v>0</v>
      </c>
      <c r="O112" s="252"/>
      <c r="P112" s="260">
        <f t="shared" si="5"/>
        <v>0</v>
      </c>
      <c r="Q112" s="206"/>
    </row>
    <row r="113" spans="1:17" s="29" customFormat="1" x14ac:dyDescent="0.2">
      <c r="A113" s="2"/>
      <c r="B113" s="487"/>
      <c r="C113" s="488"/>
      <c r="D113" s="488"/>
      <c r="E113" s="488"/>
      <c r="F113" s="488"/>
      <c r="G113" s="489"/>
      <c r="H113" s="171"/>
      <c r="I113" s="171"/>
      <c r="J113" s="166"/>
      <c r="K113" s="170"/>
      <c r="L113" s="167"/>
      <c r="M113" s="26"/>
      <c r="N113" s="257">
        <f t="shared" si="4"/>
        <v>0</v>
      </c>
      <c r="O113" s="252"/>
      <c r="P113" s="260">
        <f t="shared" si="5"/>
        <v>0</v>
      </c>
      <c r="Q113" s="206"/>
    </row>
    <row r="114" spans="1:17" s="25" customFormat="1" ht="15.75" x14ac:dyDescent="0.2">
      <c r="A114" s="2"/>
      <c r="B114" s="487"/>
      <c r="C114" s="488"/>
      <c r="D114" s="488"/>
      <c r="E114" s="488"/>
      <c r="F114" s="488"/>
      <c r="G114" s="489"/>
      <c r="H114" s="171"/>
      <c r="I114" s="171"/>
      <c r="J114" s="166"/>
      <c r="K114" s="170"/>
      <c r="L114" s="167"/>
      <c r="M114" s="26"/>
      <c r="N114" s="257">
        <f t="shared" si="4"/>
        <v>0</v>
      </c>
      <c r="O114" s="252"/>
      <c r="P114" s="260">
        <f t="shared" si="5"/>
        <v>0</v>
      </c>
      <c r="Q114" s="237"/>
    </row>
    <row r="115" spans="1:17" s="25" customFormat="1" ht="15.75" x14ac:dyDescent="0.2">
      <c r="A115" s="2"/>
      <c r="B115" s="487"/>
      <c r="C115" s="488"/>
      <c r="D115" s="488"/>
      <c r="E115" s="488"/>
      <c r="F115" s="488"/>
      <c r="G115" s="489"/>
      <c r="H115" s="171"/>
      <c r="I115" s="171"/>
      <c r="J115" s="166"/>
      <c r="K115" s="170"/>
      <c r="L115" s="167"/>
      <c r="M115" s="26"/>
      <c r="N115" s="257">
        <f t="shared" si="4"/>
        <v>0</v>
      </c>
      <c r="O115" s="252"/>
      <c r="P115" s="260">
        <f t="shared" si="5"/>
        <v>0</v>
      </c>
      <c r="Q115" s="237"/>
    </row>
    <row r="116" spans="1:17" s="29" customFormat="1" x14ac:dyDescent="0.2">
      <c r="A116" s="2"/>
      <c r="B116" s="487"/>
      <c r="C116" s="488"/>
      <c r="D116" s="488"/>
      <c r="E116" s="488"/>
      <c r="F116" s="488"/>
      <c r="G116" s="489"/>
      <c r="H116" s="171"/>
      <c r="I116" s="171"/>
      <c r="J116" s="166"/>
      <c r="K116" s="170"/>
      <c r="L116" s="167"/>
      <c r="M116" s="26"/>
      <c r="N116" s="257">
        <f t="shared" si="4"/>
        <v>0</v>
      </c>
      <c r="O116" s="252"/>
      <c r="P116" s="260">
        <f t="shared" si="5"/>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57">
        <f t="shared" si="4"/>
        <v>0</v>
      </c>
      <c r="O118" s="252"/>
      <c r="P118" s="203">
        <f>N118+O118</f>
        <v>0</v>
      </c>
      <c r="Q118" s="237"/>
    </row>
    <row r="119" spans="1:17" s="29" customFormat="1" ht="15.75" x14ac:dyDescent="0.2">
      <c r="A119" s="2"/>
      <c r="B119" s="487"/>
      <c r="C119" s="488"/>
      <c r="D119" s="488"/>
      <c r="E119" s="488"/>
      <c r="F119" s="488"/>
      <c r="G119" s="489"/>
      <c r="H119" s="168"/>
      <c r="I119" s="168"/>
      <c r="J119" s="166"/>
      <c r="K119" s="166"/>
      <c r="L119" s="167"/>
      <c r="M119" s="26"/>
      <c r="N119" s="257">
        <f t="shared" si="4"/>
        <v>0</v>
      </c>
      <c r="O119" s="252"/>
      <c r="P119" s="203">
        <f t="shared" ref="P119:P137" si="6">N119+O119</f>
        <v>0</v>
      </c>
      <c r="Q119" s="206"/>
    </row>
    <row r="120" spans="1:17" s="29" customFormat="1" ht="15.75" x14ac:dyDescent="0.2">
      <c r="A120" s="2"/>
      <c r="B120" s="487"/>
      <c r="C120" s="488"/>
      <c r="D120" s="488"/>
      <c r="E120" s="488"/>
      <c r="F120" s="488"/>
      <c r="G120" s="489"/>
      <c r="H120" s="168"/>
      <c r="I120" s="168"/>
      <c r="J120" s="166"/>
      <c r="K120" s="166"/>
      <c r="L120" s="167"/>
      <c r="M120" s="26"/>
      <c r="N120" s="257">
        <f t="shared" si="4"/>
        <v>0</v>
      </c>
      <c r="O120" s="252"/>
      <c r="P120" s="203">
        <f t="shared" si="6"/>
        <v>0</v>
      </c>
      <c r="Q120" s="206"/>
    </row>
    <row r="121" spans="1:17" s="29" customFormat="1" ht="15.75" x14ac:dyDescent="0.2">
      <c r="A121" s="2"/>
      <c r="B121" s="487"/>
      <c r="C121" s="488"/>
      <c r="D121" s="488"/>
      <c r="E121" s="488"/>
      <c r="F121" s="488"/>
      <c r="G121" s="489"/>
      <c r="H121" s="168"/>
      <c r="I121" s="168"/>
      <c r="J121" s="166"/>
      <c r="K121" s="166"/>
      <c r="L121" s="167"/>
      <c r="M121" s="26"/>
      <c r="N121" s="257">
        <f t="shared" si="4"/>
        <v>0</v>
      </c>
      <c r="O121" s="252"/>
      <c r="P121" s="203">
        <f t="shared" si="6"/>
        <v>0</v>
      </c>
      <c r="Q121" s="206"/>
    </row>
    <row r="122" spans="1:17" s="25" customFormat="1" ht="15.75" x14ac:dyDescent="0.2">
      <c r="A122" s="2"/>
      <c r="B122" s="487"/>
      <c r="C122" s="488"/>
      <c r="D122" s="488"/>
      <c r="E122" s="488"/>
      <c r="F122" s="488"/>
      <c r="G122" s="489"/>
      <c r="H122" s="168"/>
      <c r="I122" s="168"/>
      <c r="J122" s="166"/>
      <c r="K122" s="166"/>
      <c r="L122" s="167"/>
      <c r="M122" s="26"/>
      <c r="N122" s="257">
        <f t="shared" si="4"/>
        <v>0</v>
      </c>
      <c r="O122" s="252"/>
      <c r="P122" s="203">
        <f t="shared" si="6"/>
        <v>0</v>
      </c>
      <c r="Q122" s="237"/>
    </row>
    <row r="123" spans="1:17" s="29" customFormat="1" ht="15.75" x14ac:dyDescent="0.2">
      <c r="A123" s="2"/>
      <c r="B123" s="487"/>
      <c r="C123" s="488"/>
      <c r="D123" s="488"/>
      <c r="E123" s="488"/>
      <c r="F123" s="488"/>
      <c r="G123" s="489"/>
      <c r="H123" s="168"/>
      <c r="I123" s="168"/>
      <c r="J123" s="166"/>
      <c r="K123" s="166"/>
      <c r="L123" s="167"/>
      <c r="M123" s="26"/>
      <c r="N123" s="257">
        <f t="shared" si="4"/>
        <v>0</v>
      </c>
      <c r="O123" s="252"/>
      <c r="P123" s="203">
        <f t="shared" si="6"/>
        <v>0</v>
      </c>
      <c r="Q123" s="206"/>
    </row>
    <row r="124" spans="1:17" s="29" customFormat="1" ht="15.75" x14ac:dyDescent="0.2">
      <c r="A124" s="2"/>
      <c r="B124" s="487"/>
      <c r="C124" s="488"/>
      <c r="D124" s="488"/>
      <c r="E124" s="488"/>
      <c r="F124" s="488"/>
      <c r="G124" s="489"/>
      <c r="H124" s="168"/>
      <c r="I124" s="168"/>
      <c r="J124" s="166"/>
      <c r="K124" s="166"/>
      <c r="L124" s="167"/>
      <c r="M124" s="26"/>
      <c r="N124" s="257">
        <f t="shared" si="4"/>
        <v>0</v>
      </c>
      <c r="O124" s="252"/>
      <c r="P124" s="203">
        <f t="shared" si="6"/>
        <v>0</v>
      </c>
      <c r="Q124" s="206"/>
    </row>
    <row r="125" spans="1:17" s="29" customFormat="1" ht="15.75" x14ac:dyDescent="0.2">
      <c r="A125" s="2"/>
      <c r="B125" s="487"/>
      <c r="C125" s="488"/>
      <c r="D125" s="488"/>
      <c r="E125" s="488"/>
      <c r="F125" s="488"/>
      <c r="G125" s="489"/>
      <c r="H125" s="168"/>
      <c r="I125" s="168"/>
      <c r="J125" s="166"/>
      <c r="K125" s="166"/>
      <c r="L125" s="167"/>
      <c r="M125" s="26"/>
      <c r="N125" s="257">
        <f t="shared" si="4"/>
        <v>0</v>
      </c>
      <c r="O125" s="252"/>
      <c r="P125" s="203">
        <f t="shared" si="6"/>
        <v>0</v>
      </c>
      <c r="Q125" s="206"/>
    </row>
    <row r="126" spans="1:17" s="25" customFormat="1" ht="15.75" x14ac:dyDescent="0.2">
      <c r="A126" s="2"/>
      <c r="B126" s="487"/>
      <c r="C126" s="488"/>
      <c r="D126" s="488"/>
      <c r="E126" s="488"/>
      <c r="F126" s="488"/>
      <c r="G126" s="489"/>
      <c r="H126" s="168"/>
      <c r="I126" s="168"/>
      <c r="J126" s="166"/>
      <c r="K126" s="166"/>
      <c r="L126" s="167"/>
      <c r="M126" s="26"/>
      <c r="N126" s="257">
        <f t="shared" si="4"/>
        <v>0</v>
      </c>
      <c r="O126" s="252"/>
      <c r="P126" s="203">
        <f t="shared" si="6"/>
        <v>0</v>
      </c>
      <c r="Q126" s="237"/>
    </row>
    <row r="127" spans="1:17" s="25" customFormat="1" ht="15.75" x14ac:dyDescent="0.2">
      <c r="A127" s="2"/>
      <c r="B127" s="487"/>
      <c r="C127" s="488"/>
      <c r="D127" s="488"/>
      <c r="E127" s="488"/>
      <c r="F127" s="488"/>
      <c r="G127" s="489"/>
      <c r="H127" s="168"/>
      <c r="I127" s="168"/>
      <c r="J127" s="166"/>
      <c r="K127" s="166"/>
      <c r="L127" s="167"/>
      <c r="M127" s="26"/>
      <c r="N127" s="257">
        <f t="shared" si="4"/>
        <v>0</v>
      </c>
      <c r="O127" s="252"/>
      <c r="P127" s="203">
        <f t="shared" si="6"/>
        <v>0</v>
      </c>
      <c r="Q127" s="237"/>
    </row>
    <row r="128" spans="1:17" s="29" customFormat="1" ht="15.75" x14ac:dyDescent="0.2">
      <c r="A128" s="2"/>
      <c r="B128" s="487"/>
      <c r="C128" s="488"/>
      <c r="D128" s="488"/>
      <c r="E128" s="488"/>
      <c r="F128" s="488"/>
      <c r="G128" s="489"/>
      <c r="H128" s="168"/>
      <c r="I128" s="168"/>
      <c r="J128" s="166"/>
      <c r="K128" s="166"/>
      <c r="L128" s="167"/>
      <c r="M128" s="26"/>
      <c r="N128" s="257">
        <f t="shared" si="4"/>
        <v>0</v>
      </c>
      <c r="O128" s="252"/>
      <c r="P128" s="203">
        <f t="shared" si="6"/>
        <v>0</v>
      </c>
      <c r="Q128" s="206"/>
    </row>
    <row r="129" spans="1:17" s="29" customFormat="1" ht="15.75" x14ac:dyDescent="0.2">
      <c r="A129" s="2"/>
      <c r="B129" s="487"/>
      <c r="C129" s="488"/>
      <c r="D129" s="488"/>
      <c r="E129" s="488"/>
      <c r="F129" s="488"/>
      <c r="G129" s="489"/>
      <c r="H129" s="168"/>
      <c r="I129" s="168"/>
      <c r="J129" s="166"/>
      <c r="K129" s="166"/>
      <c r="L129" s="167"/>
      <c r="M129" s="26"/>
      <c r="N129" s="257">
        <f t="shared" si="4"/>
        <v>0</v>
      </c>
      <c r="O129" s="252"/>
      <c r="P129" s="203">
        <f t="shared" si="6"/>
        <v>0</v>
      </c>
      <c r="Q129" s="206"/>
    </row>
    <row r="130" spans="1:17" s="29" customFormat="1" ht="15.75" x14ac:dyDescent="0.2">
      <c r="A130" s="2"/>
      <c r="B130" s="487"/>
      <c r="C130" s="488"/>
      <c r="D130" s="488"/>
      <c r="E130" s="488"/>
      <c r="F130" s="488"/>
      <c r="G130" s="489"/>
      <c r="H130" s="168"/>
      <c r="I130" s="168"/>
      <c r="J130" s="166"/>
      <c r="K130" s="166"/>
      <c r="L130" s="167"/>
      <c r="M130" s="26"/>
      <c r="N130" s="257">
        <f t="shared" si="4"/>
        <v>0</v>
      </c>
      <c r="O130" s="252"/>
      <c r="P130" s="203">
        <f t="shared" si="6"/>
        <v>0</v>
      </c>
      <c r="Q130" s="206"/>
    </row>
    <row r="131" spans="1:17" s="25" customFormat="1" ht="15.75" x14ac:dyDescent="0.2">
      <c r="A131" s="2"/>
      <c r="B131" s="487"/>
      <c r="C131" s="488"/>
      <c r="D131" s="488"/>
      <c r="E131" s="488"/>
      <c r="F131" s="488"/>
      <c r="G131" s="489"/>
      <c r="H131" s="168"/>
      <c r="I131" s="168"/>
      <c r="J131" s="166"/>
      <c r="K131" s="166"/>
      <c r="L131" s="167"/>
      <c r="M131" s="26"/>
      <c r="N131" s="257">
        <f t="shared" si="4"/>
        <v>0</v>
      </c>
      <c r="O131" s="252"/>
      <c r="P131" s="203">
        <f t="shared" si="6"/>
        <v>0</v>
      </c>
      <c r="Q131" s="237"/>
    </row>
    <row r="132" spans="1:17" s="29" customFormat="1" ht="15.75" x14ac:dyDescent="0.2">
      <c r="A132" s="2"/>
      <c r="B132" s="487"/>
      <c r="C132" s="488"/>
      <c r="D132" s="488"/>
      <c r="E132" s="488"/>
      <c r="F132" s="488"/>
      <c r="G132" s="489"/>
      <c r="H132" s="168"/>
      <c r="I132" s="168"/>
      <c r="J132" s="166"/>
      <c r="K132" s="166"/>
      <c r="L132" s="167"/>
      <c r="M132" s="26"/>
      <c r="N132" s="257">
        <f t="shared" si="4"/>
        <v>0</v>
      </c>
      <c r="O132" s="252"/>
      <c r="P132" s="203">
        <f t="shared" si="6"/>
        <v>0</v>
      </c>
      <c r="Q132" s="206"/>
    </row>
    <row r="133" spans="1:17" s="29" customFormat="1" ht="15.75" x14ac:dyDescent="0.2">
      <c r="A133" s="2"/>
      <c r="B133" s="487"/>
      <c r="C133" s="488"/>
      <c r="D133" s="488"/>
      <c r="E133" s="488"/>
      <c r="F133" s="488"/>
      <c r="G133" s="489"/>
      <c r="H133" s="168"/>
      <c r="I133" s="168"/>
      <c r="J133" s="166"/>
      <c r="K133" s="166"/>
      <c r="L133" s="167"/>
      <c r="M133" s="26"/>
      <c r="N133" s="257">
        <f t="shared" si="4"/>
        <v>0</v>
      </c>
      <c r="O133" s="252"/>
      <c r="P133" s="203">
        <f t="shared" si="6"/>
        <v>0</v>
      </c>
      <c r="Q133" s="206"/>
    </row>
    <row r="134" spans="1:17" s="29" customFormat="1" ht="15.75" x14ac:dyDescent="0.2">
      <c r="A134" s="2"/>
      <c r="B134" s="487"/>
      <c r="C134" s="488"/>
      <c r="D134" s="488"/>
      <c r="E134" s="488"/>
      <c r="F134" s="488"/>
      <c r="G134" s="489"/>
      <c r="H134" s="168"/>
      <c r="I134" s="168"/>
      <c r="J134" s="166"/>
      <c r="K134" s="166"/>
      <c r="L134" s="167"/>
      <c r="M134" s="26"/>
      <c r="N134" s="257">
        <f t="shared" si="4"/>
        <v>0</v>
      </c>
      <c r="O134" s="252"/>
      <c r="P134" s="203">
        <f t="shared" si="6"/>
        <v>0</v>
      </c>
      <c r="Q134" s="206"/>
    </row>
    <row r="135" spans="1:17" s="25" customFormat="1" ht="15.75" x14ac:dyDescent="0.2">
      <c r="A135" s="2"/>
      <c r="B135" s="487"/>
      <c r="C135" s="488"/>
      <c r="D135" s="488"/>
      <c r="E135" s="488"/>
      <c r="F135" s="488"/>
      <c r="G135" s="489"/>
      <c r="H135" s="171"/>
      <c r="I135" s="171"/>
      <c r="J135" s="166"/>
      <c r="K135" s="166"/>
      <c r="L135" s="167"/>
      <c r="M135" s="26"/>
      <c r="N135" s="257">
        <f t="shared" si="4"/>
        <v>0</v>
      </c>
      <c r="O135" s="252"/>
      <c r="P135" s="203">
        <f t="shared" si="6"/>
        <v>0</v>
      </c>
      <c r="Q135" s="237"/>
    </row>
    <row r="136" spans="1:17" s="29" customFormat="1" ht="15.75" x14ac:dyDescent="0.2">
      <c r="A136" s="2"/>
      <c r="B136" s="487"/>
      <c r="C136" s="488"/>
      <c r="D136" s="488"/>
      <c r="E136" s="488"/>
      <c r="F136" s="488"/>
      <c r="G136" s="489"/>
      <c r="H136" s="171"/>
      <c r="I136" s="171"/>
      <c r="J136" s="166"/>
      <c r="K136" s="166"/>
      <c r="L136" s="167"/>
      <c r="M136" s="26"/>
      <c r="N136" s="257">
        <f t="shared" si="4"/>
        <v>0</v>
      </c>
      <c r="O136" s="252"/>
      <c r="P136" s="203">
        <f t="shared" si="6"/>
        <v>0</v>
      </c>
      <c r="Q136" s="206"/>
    </row>
    <row r="137" spans="1:17" s="29" customFormat="1" ht="15.75" x14ac:dyDescent="0.2">
      <c r="A137" s="2"/>
      <c r="B137" s="487"/>
      <c r="C137" s="488"/>
      <c r="D137" s="488"/>
      <c r="E137" s="488"/>
      <c r="F137" s="488"/>
      <c r="G137" s="489"/>
      <c r="H137" s="171"/>
      <c r="I137" s="171"/>
      <c r="J137" s="166"/>
      <c r="K137" s="166"/>
      <c r="L137" s="167"/>
      <c r="M137" s="26"/>
      <c r="N137" s="257">
        <f t="shared" si="4"/>
        <v>0</v>
      </c>
      <c r="O137" s="252"/>
      <c r="P137" s="203">
        <f t="shared" si="6"/>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57">
        <f t="shared" si="4"/>
        <v>0</v>
      </c>
      <c r="O139" s="252"/>
      <c r="P139" s="260">
        <f>N139+O139</f>
        <v>0</v>
      </c>
      <c r="Q139" s="206"/>
    </row>
    <row r="140" spans="1:17" s="29" customFormat="1" x14ac:dyDescent="0.2">
      <c r="A140" s="2"/>
      <c r="B140" s="490"/>
      <c r="C140" s="491"/>
      <c r="D140" s="491"/>
      <c r="E140" s="491"/>
      <c r="F140" s="491"/>
      <c r="G140" s="492"/>
      <c r="H140" s="173"/>
      <c r="I140" s="173"/>
      <c r="J140" s="166"/>
      <c r="K140" s="167"/>
      <c r="L140" s="167"/>
      <c r="M140" s="26"/>
      <c r="N140" s="257">
        <f t="shared" si="4"/>
        <v>0</v>
      </c>
      <c r="O140" s="252"/>
      <c r="P140" s="260">
        <f t="shared" ref="P140:P159" si="7">N140+O140</f>
        <v>0</v>
      </c>
      <c r="Q140" s="206"/>
    </row>
    <row r="141" spans="1:17" s="29" customFormat="1" x14ac:dyDescent="0.2">
      <c r="A141" s="2"/>
      <c r="B141" s="490"/>
      <c r="C141" s="491"/>
      <c r="D141" s="491"/>
      <c r="E141" s="491"/>
      <c r="F141" s="491"/>
      <c r="G141" s="492"/>
      <c r="H141" s="173"/>
      <c r="I141" s="173"/>
      <c r="J141" s="166"/>
      <c r="K141" s="167"/>
      <c r="L141" s="167"/>
      <c r="M141" s="26"/>
      <c r="N141" s="257">
        <f t="shared" ref="N141:N161" si="8">IF(M141="Yes",J141,0)</f>
        <v>0</v>
      </c>
      <c r="O141" s="252"/>
      <c r="P141" s="260">
        <f t="shared" si="7"/>
        <v>0</v>
      </c>
      <c r="Q141" s="206"/>
    </row>
    <row r="142" spans="1:17" s="29" customFormat="1" x14ac:dyDescent="0.2">
      <c r="A142" s="2"/>
      <c r="B142" s="487"/>
      <c r="C142" s="488"/>
      <c r="D142" s="488"/>
      <c r="E142" s="488"/>
      <c r="F142" s="488"/>
      <c r="G142" s="489"/>
      <c r="H142" s="171"/>
      <c r="I142" s="171"/>
      <c r="J142" s="166"/>
      <c r="K142" s="167"/>
      <c r="L142" s="167"/>
      <c r="M142" s="26"/>
      <c r="N142" s="257">
        <f t="shared" si="8"/>
        <v>0</v>
      </c>
      <c r="O142" s="252"/>
      <c r="P142" s="260">
        <f t="shared" si="7"/>
        <v>0</v>
      </c>
      <c r="Q142" s="206"/>
    </row>
    <row r="143" spans="1:17" s="29" customFormat="1" x14ac:dyDescent="0.2">
      <c r="A143" s="2"/>
      <c r="B143" s="487"/>
      <c r="C143" s="488"/>
      <c r="D143" s="488"/>
      <c r="E143" s="488"/>
      <c r="F143" s="488"/>
      <c r="G143" s="489"/>
      <c r="H143" s="171"/>
      <c r="I143" s="171"/>
      <c r="J143" s="166"/>
      <c r="K143" s="167"/>
      <c r="L143" s="167"/>
      <c r="M143" s="26"/>
      <c r="N143" s="257">
        <f t="shared" si="8"/>
        <v>0</v>
      </c>
      <c r="O143" s="252"/>
      <c r="P143" s="260">
        <f t="shared" si="7"/>
        <v>0</v>
      </c>
      <c r="Q143" s="206"/>
    </row>
    <row r="144" spans="1:17" s="28" customFormat="1" ht="15.75" x14ac:dyDescent="0.2">
      <c r="A144" s="2"/>
      <c r="B144" s="487"/>
      <c r="C144" s="488"/>
      <c r="D144" s="488"/>
      <c r="E144" s="488"/>
      <c r="F144" s="488"/>
      <c r="G144" s="489"/>
      <c r="H144" s="171"/>
      <c r="I144" s="171"/>
      <c r="J144" s="166"/>
      <c r="K144" s="167"/>
      <c r="L144" s="167"/>
      <c r="M144" s="26"/>
      <c r="N144" s="257">
        <f t="shared" si="8"/>
        <v>0</v>
      </c>
      <c r="O144" s="252"/>
      <c r="P144" s="260">
        <f t="shared" si="7"/>
        <v>0</v>
      </c>
      <c r="Q144" s="237"/>
    </row>
    <row r="145" spans="1:18" s="37" customFormat="1" ht="15.75" x14ac:dyDescent="0.2">
      <c r="A145" s="2"/>
      <c r="B145" s="487"/>
      <c r="C145" s="488"/>
      <c r="D145" s="488"/>
      <c r="E145" s="488"/>
      <c r="F145" s="488"/>
      <c r="G145" s="489"/>
      <c r="H145" s="171"/>
      <c r="I145" s="171"/>
      <c r="J145" s="166"/>
      <c r="K145" s="167"/>
      <c r="L145" s="167"/>
      <c r="M145" s="26"/>
      <c r="N145" s="257">
        <f t="shared" si="8"/>
        <v>0</v>
      </c>
      <c r="O145" s="252"/>
      <c r="P145" s="260">
        <f t="shared" si="7"/>
        <v>0</v>
      </c>
      <c r="Q145" s="237"/>
    </row>
    <row r="146" spans="1:18" s="29" customFormat="1" x14ac:dyDescent="0.2">
      <c r="A146" s="2"/>
      <c r="B146" s="487"/>
      <c r="C146" s="488"/>
      <c r="D146" s="488"/>
      <c r="E146" s="488"/>
      <c r="F146" s="488"/>
      <c r="G146" s="489"/>
      <c r="H146" s="171"/>
      <c r="I146" s="171"/>
      <c r="J146" s="166"/>
      <c r="K146" s="167"/>
      <c r="L146" s="167"/>
      <c r="M146" s="26"/>
      <c r="N146" s="257">
        <f t="shared" si="8"/>
        <v>0</v>
      </c>
      <c r="O146" s="252"/>
      <c r="P146" s="260">
        <f t="shared" si="7"/>
        <v>0</v>
      </c>
      <c r="Q146" s="206"/>
    </row>
    <row r="147" spans="1:18" s="29" customFormat="1" x14ac:dyDescent="0.2">
      <c r="A147" s="2"/>
      <c r="B147" s="487"/>
      <c r="C147" s="488"/>
      <c r="D147" s="488"/>
      <c r="E147" s="488"/>
      <c r="F147" s="488"/>
      <c r="G147" s="489"/>
      <c r="H147" s="171"/>
      <c r="I147" s="171"/>
      <c r="J147" s="166"/>
      <c r="K147" s="167"/>
      <c r="L147" s="167"/>
      <c r="M147" s="26"/>
      <c r="N147" s="257">
        <f t="shared" si="8"/>
        <v>0</v>
      </c>
      <c r="O147" s="252"/>
      <c r="P147" s="260">
        <f t="shared" si="7"/>
        <v>0</v>
      </c>
      <c r="Q147" s="206"/>
    </row>
    <row r="148" spans="1:18" s="28" customFormat="1" ht="15.75" x14ac:dyDescent="0.2">
      <c r="A148" s="2"/>
      <c r="B148" s="487"/>
      <c r="C148" s="488"/>
      <c r="D148" s="488"/>
      <c r="E148" s="488"/>
      <c r="F148" s="488"/>
      <c r="G148" s="489"/>
      <c r="H148" s="171"/>
      <c r="I148" s="171"/>
      <c r="J148" s="166"/>
      <c r="K148" s="167"/>
      <c r="L148" s="167"/>
      <c r="M148" s="26"/>
      <c r="N148" s="257">
        <f t="shared" si="8"/>
        <v>0</v>
      </c>
      <c r="O148" s="252"/>
      <c r="P148" s="260">
        <f t="shared" si="7"/>
        <v>0</v>
      </c>
      <c r="Q148" s="237"/>
    </row>
    <row r="149" spans="1:18" s="37" customFormat="1" ht="15.75" x14ac:dyDescent="0.2">
      <c r="A149" s="2"/>
      <c r="B149" s="487"/>
      <c r="C149" s="488"/>
      <c r="D149" s="488"/>
      <c r="E149" s="488"/>
      <c r="F149" s="488"/>
      <c r="G149" s="489"/>
      <c r="H149" s="171"/>
      <c r="I149" s="171"/>
      <c r="J149" s="166"/>
      <c r="K149" s="167"/>
      <c r="L149" s="167"/>
      <c r="M149" s="26"/>
      <c r="N149" s="257">
        <f t="shared" si="8"/>
        <v>0</v>
      </c>
      <c r="O149" s="252"/>
      <c r="P149" s="260">
        <f t="shared" si="7"/>
        <v>0</v>
      </c>
      <c r="Q149" s="237"/>
    </row>
    <row r="150" spans="1:18" s="13" customFormat="1" ht="18" x14ac:dyDescent="0.2">
      <c r="A150" s="2"/>
      <c r="B150" s="487"/>
      <c r="C150" s="488"/>
      <c r="D150" s="488"/>
      <c r="E150" s="488"/>
      <c r="F150" s="488"/>
      <c r="G150" s="489"/>
      <c r="H150" s="171"/>
      <c r="I150" s="171"/>
      <c r="J150" s="166"/>
      <c r="K150" s="167"/>
      <c r="L150" s="167"/>
      <c r="M150" s="26"/>
      <c r="N150" s="257">
        <f t="shared" si="8"/>
        <v>0</v>
      </c>
      <c r="O150" s="252"/>
      <c r="P150" s="260">
        <f t="shared" si="7"/>
        <v>0</v>
      </c>
      <c r="Q150" s="241"/>
      <c r="R150" s="14"/>
    </row>
    <row r="151" spans="1:18" s="13" customFormat="1" ht="18" x14ac:dyDescent="0.2">
      <c r="A151" s="2"/>
      <c r="B151" s="487"/>
      <c r="C151" s="488"/>
      <c r="D151" s="488"/>
      <c r="E151" s="488"/>
      <c r="F151" s="488"/>
      <c r="G151" s="489"/>
      <c r="H151" s="171"/>
      <c r="I151" s="171"/>
      <c r="J151" s="166"/>
      <c r="K151" s="167"/>
      <c r="L151" s="167"/>
      <c r="M151" s="26"/>
      <c r="N151" s="257">
        <f t="shared" si="8"/>
        <v>0</v>
      </c>
      <c r="O151" s="252"/>
      <c r="P151" s="260">
        <f t="shared" si="7"/>
        <v>0</v>
      </c>
      <c r="Q151" s="241"/>
      <c r="R151" s="14"/>
    </row>
    <row r="152" spans="1:18" x14ac:dyDescent="0.2">
      <c r="A152" s="2"/>
      <c r="B152" s="487"/>
      <c r="C152" s="488"/>
      <c r="D152" s="488"/>
      <c r="E152" s="488"/>
      <c r="F152" s="488"/>
      <c r="G152" s="489"/>
      <c r="H152" s="171"/>
      <c r="I152" s="171"/>
      <c r="J152" s="166"/>
      <c r="K152" s="167"/>
      <c r="L152" s="167"/>
      <c r="M152" s="26"/>
      <c r="N152" s="257">
        <f t="shared" si="8"/>
        <v>0</v>
      </c>
      <c r="O152" s="252"/>
      <c r="P152" s="260">
        <f t="shared" si="7"/>
        <v>0</v>
      </c>
      <c r="Q152" s="242"/>
    </row>
    <row r="153" spans="1:18" x14ac:dyDescent="0.2">
      <c r="A153" s="2"/>
      <c r="B153" s="487"/>
      <c r="C153" s="488"/>
      <c r="D153" s="488"/>
      <c r="E153" s="488"/>
      <c r="F153" s="488"/>
      <c r="G153" s="489"/>
      <c r="H153" s="171"/>
      <c r="I153" s="171"/>
      <c r="J153" s="166"/>
      <c r="K153" s="167"/>
      <c r="L153" s="167"/>
      <c r="M153" s="26"/>
      <c r="N153" s="257">
        <f t="shared" si="8"/>
        <v>0</v>
      </c>
      <c r="O153" s="252"/>
      <c r="P153" s="260">
        <f t="shared" si="7"/>
        <v>0</v>
      </c>
      <c r="Q153" s="242"/>
    </row>
    <row r="154" spans="1:18" x14ac:dyDescent="0.2">
      <c r="A154" s="2"/>
      <c r="B154" s="487"/>
      <c r="C154" s="488"/>
      <c r="D154" s="488"/>
      <c r="E154" s="488"/>
      <c r="F154" s="488"/>
      <c r="G154" s="489"/>
      <c r="H154" s="171"/>
      <c r="I154" s="171"/>
      <c r="J154" s="166"/>
      <c r="K154" s="167"/>
      <c r="L154" s="167"/>
      <c r="M154" s="26"/>
      <c r="N154" s="257">
        <f t="shared" si="8"/>
        <v>0</v>
      </c>
      <c r="O154" s="252"/>
      <c r="P154" s="260">
        <f t="shared" si="7"/>
        <v>0</v>
      </c>
      <c r="Q154" s="242"/>
    </row>
    <row r="155" spans="1:18" x14ac:dyDescent="0.2">
      <c r="A155" s="2"/>
      <c r="B155" s="487"/>
      <c r="C155" s="488"/>
      <c r="D155" s="488"/>
      <c r="E155" s="488"/>
      <c r="F155" s="488"/>
      <c r="G155" s="489"/>
      <c r="H155" s="171"/>
      <c r="I155" s="171"/>
      <c r="J155" s="166"/>
      <c r="K155" s="167"/>
      <c r="L155" s="167"/>
      <c r="M155" s="26"/>
      <c r="N155" s="257">
        <f t="shared" si="8"/>
        <v>0</v>
      </c>
      <c r="O155" s="252"/>
      <c r="P155" s="260">
        <f t="shared" si="7"/>
        <v>0</v>
      </c>
      <c r="Q155" s="242"/>
    </row>
    <row r="156" spans="1:18" x14ac:dyDescent="0.2">
      <c r="A156" s="2"/>
      <c r="B156" s="487"/>
      <c r="C156" s="488"/>
      <c r="D156" s="488"/>
      <c r="E156" s="488"/>
      <c r="F156" s="488"/>
      <c r="G156" s="489"/>
      <c r="H156" s="171"/>
      <c r="I156" s="171"/>
      <c r="J156" s="166"/>
      <c r="K156" s="167"/>
      <c r="L156" s="167"/>
      <c r="M156" s="26"/>
      <c r="N156" s="257">
        <f t="shared" si="8"/>
        <v>0</v>
      </c>
      <c r="O156" s="252"/>
      <c r="P156" s="260">
        <f t="shared" si="7"/>
        <v>0</v>
      </c>
      <c r="Q156" s="242"/>
    </row>
    <row r="157" spans="1:18" x14ac:dyDescent="0.2">
      <c r="A157" s="2"/>
      <c r="B157" s="487"/>
      <c r="C157" s="488"/>
      <c r="D157" s="488"/>
      <c r="E157" s="488"/>
      <c r="F157" s="488"/>
      <c r="G157" s="489"/>
      <c r="H157" s="171"/>
      <c r="I157" s="171"/>
      <c r="J157" s="166"/>
      <c r="K157" s="167"/>
      <c r="L157" s="167"/>
      <c r="M157" s="26"/>
      <c r="N157" s="257">
        <f t="shared" si="8"/>
        <v>0</v>
      </c>
      <c r="O157" s="252"/>
      <c r="P157" s="260">
        <f t="shared" si="7"/>
        <v>0</v>
      </c>
      <c r="Q157" s="242"/>
    </row>
    <row r="158" spans="1:18" x14ac:dyDescent="0.2">
      <c r="A158" s="2"/>
      <c r="B158" s="487"/>
      <c r="C158" s="488"/>
      <c r="D158" s="488"/>
      <c r="E158" s="488"/>
      <c r="F158" s="488"/>
      <c r="G158" s="489"/>
      <c r="H158" s="171"/>
      <c r="I158" s="171"/>
      <c r="J158" s="166"/>
      <c r="K158" s="167"/>
      <c r="L158" s="167"/>
      <c r="M158" s="26"/>
      <c r="N158" s="257">
        <f t="shared" si="8"/>
        <v>0</v>
      </c>
      <c r="O158" s="252"/>
      <c r="P158" s="260">
        <f t="shared" si="7"/>
        <v>0</v>
      </c>
      <c r="Q158" s="242"/>
    </row>
    <row r="159" spans="1:18" x14ac:dyDescent="0.2">
      <c r="A159" s="2"/>
      <c r="B159" s="487"/>
      <c r="C159" s="488"/>
      <c r="D159" s="488"/>
      <c r="E159" s="488"/>
      <c r="F159" s="488"/>
      <c r="G159" s="489"/>
      <c r="H159" s="171"/>
      <c r="I159" s="171"/>
      <c r="J159" s="166"/>
      <c r="K159" s="167"/>
      <c r="L159" s="167"/>
      <c r="M159" s="26"/>
      <c r="N159" s="257">
        <f t="shared" si="8"/>
        <v>0</v>
      </c>
      <c r="O159" s="252"/>
      <c r="P159" s="260">
        <f t="shared" si="7"/>
        <v>0</v>
      </c>
      <c r="Q159" s="242"/>
    </row>
    <row r="160" spans="1:18" ht="39" customHeight="1" x14ac:dyDescent="0.2">
      <c r="A160" s="11"/>
      <c r="B160" s="506" t="s">
        <v>1</v>
      </c>
      <c r="C160" s="507"/>
      <c r="D160" s="507"/>
      <c r="E160" s="507"/>
      <c r="F160" s="507"/>
      <c r="G160" s="507"/>
      <c r="H160" s="507"/>
      <c r="I160" s="90"/>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33">
        <f>J162</f>
        <v>0</v>
      </c>
      <c r="K161" s="33"/>
      <c r="L161" s="34"/>
      <c r="M161" s="244" t="s">
        <v>144</v>
      </c>
      <c r="N161" s="264">
        <f t="shared" si="8"/>
        <v>0</v>
      </c>
      <c r="O161" s="252"/>
      <c r="P161" s="243">
        <f>N161+O161</f>
        <v>0</v>
      </c>
      <c r="Q161" s="246"/>
    </row>
    <row r="162" spans="1:17" ht="64.5" customHeight="1" x14ac:dyDescent="0.2">
      <c r="A162" s="2"/>
      <c r="B162" s="538" t="s">
        <v>147</v>
      </c>
      <c r="C162" s="539"/>
      <c r="D162" s="539"/>
      <c r="E162" s="539"/>
      <c r="F162" s="539"/>
      <c r="G162" s="539"/>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c r="K164"/>
      <c r="L164"/>
      <c r="M164"/>
    </row>
    <row r="165" spans="1:17" ht="18" x14ac:dyDescent="0.2">
      <c r="A165" s="68"/>
      <c r="B165" s="190"/>
      <c r="C165" s="191"/>
      <c r="D165" s="191"/>
      <c r="E165" s="192"/>
      <c r="F165" s="192"/>
      <c r="G165" s="192"/>
      <c r="H165" s="192"/>
      <c r="I165" s="192"/>
      <c r="J165"/>
      <c r="K165"/>
      <c r="L165"/>
      <c r="M165"/>
    </row>
    <row r="166" spans="1:17" ht="18" x14ac:dyDescent="0.2">
      <c r="A166" s="68"/>
      <c r="B166" s="190"/>
      <c r="C166" s="191"/>
      <c r="D166" s="191"/>
      <c r="E166" s="192"/>
      <c r="F166" s="192"/>
      <c r="G166" s="192"/>
      <c r="H166" s="192"/>
      <c r="I166" s="192"/>
      <c r="J166"/>
      <c r="K166"/>
      <c r="L166"/>
      <c r="M166"/>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B190" s="473" t="s">
        <v>80</v>
      </c>
      <c r="C190" s="474" t="s">
        <v>141</v>
      </c>
      <c r="D190" s="474"/>
      <c r="E190" s="475"/>
      <c r="F190" s="475"/>
      <c r="G190" s="475"/>
      <c r="H190" s="475"/>
      <c r="I190" s="475"/>
      <c r="J190" s="476"/>
      <c r="K190" s="476"/>
      <c r="L190" s="62"/>
    </row>
    <row r="191" spans="1:13" ht="18" x14ac:dyDescent="0.25">
      <c r="A191" s="68"/>
      <c r="B191" s="473"/>
      <c r="C191" s="474"/>
      <c r="D191" s="474"/>
      <c r="E191" s="475"/>
      <c r="F191" s="475"/>
      <c r="G191" s="475"/>
      <c r="H191" s="475"/>
      <c r="I191" s="475"/>
      <c r="J191" s="476"/>
      <c r="K191" s="476"/>
      <c r="L191" s="62"/>
    </row>
    <row r="192" spans="1:13" ht="18" x14ac:dyDescent="0.25">
      <c r="A192" s="68"/>
      <c r="B192" s="473"/>
      <c r="C192" s="474"/>
      <c r="D192" s="474"/>
      <c r="E192" s="475"/>
      <c r="F192" s="475"/>
      <c r="G192" s="475"/>
      <c r="H192" s="475"/>
      <c r="I192" s="475"/>
      <c r="J192" s="476"/>
      <c r="K192" s="476"/>
      <c r="L192" s="62"/>
    </row>
    <row r="193" spans="1:12" ht="18" x14ac:dyDescent="0.25">
      <c r="A193" s="68"/>
      <c r="B193" s="190"/>
      <c r="C193" s="191"/>
      <c r="D193" s="191"/>
      <c r="E193" s="192"/>
      <c r="F193" s="192"/>
      <c r="G193" s="192"/>
      <c r="H193" s="192"/>
      <c r="I193" s="192"/>
      <c r="J193" s="62"/>
      <c r="K193" s="62"/>
      <c r="L193" s="62"/>
    </row>
  </sheetData>
  <sheetProtection algorithmName="SHA-512" hashValue="VnDmca0QCUSxSLaiXdbeOoQsaZCeeiZgKxbEeugssFGYmokrLqRRK0jYkUdKCotIxiYnALyRbq1as0zNUSxhhA==" saltValue="7YoDWR3MYo38RI2PIsTzrQ==" spinCount="100000" sheet="1" formatCells="0" insertRows="0" deleteRows="0"/>
  <protectedRanges>
    <protectedRange sqref="O112:O113 O119:O121 O132:O134 O128:O130 L162:M162 O117:XFD117 O97:XFD97 O106:O110 O102:O104 A122:I137 O123:O125 O146:O147 A139:I159 A162:I162 L137:M137 K139:M157 M122:M136 L118:L136 O138:XFD139 Q112:XFD113 O116 Q116:XFD116 O98:O100 Q98:XFD100 Q106:XFD110 Q102:XFD104 P98:P116 Q119:XFD121 Q132:XFD134 Q128:XFD130 Q123:XFD125 O136:O137 Q136:XFD137 Q146:XFD147 O140:O143 Q140:XFD143 P140:P159 K158:L159 M158:M161" name="Plage3"/>
    <protectedRange sqref="A65:I94 O58:O63 O83:O86 O50:O56 A11:I16 O22:O24 O27:O29 O75 O77:O81 O88:O90 O93:O94 A18:I42 O31:O33 O35:O37 A44:I63 A97:I116 A127:I128 A118:I123 M118:M123 M127:M128 L97:M116 L65:M94 L44:M63 L18:M42 L11:M16 O40:O42 O44:XFD44 P43:XFD43 O65:XFD65 P64:XFD64 Q22:XFD24 Q27:XFD29 Q31:XFD33 Q35:XFD37 O19 Q19:XFD19 Q40:XFD42 P19:P42 Q58:XFD63 Q50:XFD56 O45:O48 Q45:XFD48 P45:P63 Q83:XFD86 Q75:XFD75 Q77:XFD81 Q88:XFD90 Q93:XFD94 O66:O70 Q66:XFD70 P66:P94 O98 Q98:XFD98 P98:P116 O16:XFD18 O96:XFD97" name="Plage2"/>
    <protectedRange sqref="J162:K162 J18:J42 J97:J116 J139:J159 J11:K16 J44:K63 J65:K94 J118:K137" name="Plage2_1"/>
  </protectedRanges>
  <dataConsolidate link="1"/>
  <mergeCells count="202">
    <mergeCell ref="B117:G117"/>
    <mergeCell ref="B144:G144"/>
    <mergeCell ref="B120:G120"/>
    <mergeCell ref="B127:G127"/>
    <mergeCell ref="B128:G128"/>
    <mergeCell ref="B149:G149"/>
    <mergeCell ref="B143:G143"/>
    <mergeCell ref="B142:G142"/>
    <mergeCell ref="B130:G130"/>
    <mergeCell ref="B129:G129"/>
    <mergeCell ref="B121:G121"/>
    <mergeCell ref="B131:G131"/>
    <mergeCell ref="B123:G123"/>
    <mergeCell ref="B122:G122"/>
    <mergeCell ref="B124:G124"/>
    <mergeCell ref="B125:G125"/>
    <mergeCell ref="B126:G126"/>
    <mergeCell ref="B145:G145"/>
    <mergeCell ref="B137:G137"/>
    <mergeCell ref="B133:G133"/>
    <mergeCell ref="B134:G134"/>
    <mergeCell ref="B119:G119"/>
    <mergeCell ref="B118:G118"/>
    <mergeCell ref="L5:L7"/>
    <mergeCell ref="B43:G43"/>
    <mergeCell ref="B46:G46"/>
    <mergeCell ref="B44:G44"/>
    <mergeCell ref="B65:G65"/>
    <mergeCell ref="B50:G50"/>
    <mergeCell ref="B62:G62"/>
    <mergeCell ref="B63:G63"/>
    <mergeCell ref="B51:G51"/>
    <mergeCell ref="B52:G52"/>
    <mergeCell ref="B48:G48"/>
    <mergeCell ref="B56:G56"/>
    <mergeCell ref="B57:G57"/>
    <mergeCell ref="J9:J10"/>
    <mergeCell ref="D10:G10"/>
    <mergeCell ref="J5:J6"/>
    <mergeCell ref="K5:K6"/>
    <mergeCell ref="I5:I7"/>
    <mergeCell ref="D14:G14"/>
    <mergeCell ref="B12:C12"/>
    <mergeCell ref="D12:G12"/>
    <mergeCell ref="B13:C13"/>
    <mergeCell ref="D13:G13"/>
    <mergeCell ref="B10:C10"/>
    <mergeCell ref="B150:G150"/>
    <mergeCell ref="B104:G104"/>
    <mergeCell ref="B161:G161"/>
    <mergeCell ref="B162:G162"/>
    <mergeCell ref="B132:G132"/>
    <mergeCell ref="B140:G140"/>
    <mergeCell ref="B141:G141"/>
    <mergeCell ref="B152:G152"/>
    <mergeCell ref="B153:G153"/>
    <mergeCell ref="B159:G159"/>
    <mergeCell ref="B156:G156"/>
    <mergeCell ref="B157:G157"/>
    <mergeCell ref="B158:G158"/>
    <mergeCell ref="B154:G154"/>
    <mergeCell ref="B148:G148"/>
    <mergeCell ref="B135:G135"/>
    <mergeCell ref="B136:G136"/>
    <mergeCell ref="B147:G147"/>
    <mergeCell ref="B151:G151"/>
    <mergeCell ref="B138:G138"/>
    <mergeCell ref="B155:G155"/>
    <mergeCell ref="B116:G116"/>
    <mergeCell ref="B106:G106"/>
    <mergeCell ref="B109:G109"/>
    <mergeCell ref="A1:L1"/>
    <mergeCell ref="B85:G85"/>
    <mergeCell ref="B8:G8"/>
    <mergeCell ref="B60:G60"/>
    <mergeCell ref="B40:G40"/>
    <mergeCell ref="G3:L3"/>
    <mergeCell ref="H5:H7"/>
    <mergeCell ref="B9:G9"/>
    <mergeCell ref="B84:G84"/>
    <mergeCell ref="B59:G59"/>
    <mergeCell ref="A3:F3"/>
    <mergeCell ref="B17:G17"/>
    <mergeCell ref="G2:L2"/>
    <mergeCell ref="D16:G16"/>
    <mergeCell ref="B11:C11"/>
    <mergeCell ref="B15:C15"/>
    <mergeCell ref="B16:C16"/>
    <mergeCell ref="B61:G61"/>
    <mergeCell ref="B67:G67"/>
    <mergeCell ref="B64:G64"/>
    <mergeCell ref="L9:L10"/>
    <mergeCell ref="B66:G66"/>
    <mergeCell ref="A9:A10"/>
    <mergeCell ref="H9:H10"/>
    <mergeCell ref="B19:G19"/>
    <mergeCell ref="B20:G20"/>
    <mergeCell ref="B36:G36"/>
    <mergeCell ref="B21:G21"/>
    <mergeCell ref="B22:G22"/>
    <mergeCell ref="B75:G75"/>
    <mergeCell ref="B39:G39"/>
    <mergeCell ref="B55:G55"/>
    <mergeCell ref="B58:G58"/>
    <mergeCell ref="B47:G47"/>
    <mergeCell ref="B49:G49"/>
    <mergeCell ref="B68:G68"/>
    <mergeCell ref="B69:G69"/>
    <mergeCell ref="B70:G70"/>
    <mergeCell ref="B71:G71"/>
    <mergeCell ref="B32:G32"/>
    <mergeCell ref="B33:G33"/>
    <mergeCell ref="B34:G34"/>
    <mergeCell ref="B35:G35"/>
    <mergeCell ref="B37:G37"/>
    <mergeCell ref="B97:G97"/>
    <mergeCell ref="B112:G112"/>
    <mergeCell ref="B83:G83"/>
    <mergeCell ref="B103:G103"/>
    <mergeCell ref="B107:G107"/>
    <mergeCell ref="B108:G108"/>
    <mergeCell ref="B111:G111"/>
    <mergeCell ref="B99:G99"/>
    <mergeCell ref="B87:G87"/>
    <mergeCell ref="B93:G93"/>
    <mergeCell ref="B101:G101"/>
    <mergeCell ref="B90:G90"/>
    <mergeCell ref="B89:G89"/>
    <mergeCell ref="B105:G105"/>
    <mergeCell ref="B110:G110"/>
    <mergeCell ref="A2:F2"/>
    <mergeCell ref="B18:G18"/>
    <mergeCell ref="B41:G41"/>
    <mergeCell ref="B42:G42"/>
    <mergeCell ref="B91:G91"/>
    <mergeCell ref="B53:G53"/>
    <mergeCell ref="B54:G54"/>
    <mergeCell ref="A4:F4"/>
    <mergeCell ref="B88:G88"/>
    <mergeCell ref="B80:G80"/>
    <mergeCell ref="B23:G23"/>
    <mergeCell ref="B24:G24"/>
    <mergeCell ref="B25:G25"/>
    <mergeCell ref="B26:G26"/>
    <mergeCell ref="B27:G27"/>
    <mergeCell ref="B28:G28"/>
    <mergeCell ref="D11:G11"/>
    <mergeCell ref="B72:G72"/>
    <mergeCell ref="B73:G73"/>
    <mergeCell ref="B45:G45"/>
    <mergeCell ref="D15:G15"/>
    <mergeCell ref="B29:G29"/>
    <mergeCell ref="B30:G30"/>
    <mergeCell ref="B31:G31"/>
    <mergeCell ref="M5:M7"/>
    <mergeCell ref="N5:N7"/>
    <mergeCell ref="O5:O7"/>
    <mergeCell ref="P5:P7"/>
    <mergeCell ref="Q5:Q7"/>
    <mergeCell ref="B163:I163"/>
    <mergeCell ref="B86:G86"/>
    <mergeCell ref="B74:G74"/>
    <mergeCell ref="B146:G146"/>
    <mergeCell ref="B139:G139"/>
    <mergeCell ref="B76:G76"/>
    <mergeCell ref="B79:G79"/>
    <mergeCell ref="B81:G81"/>
    <mergeCell ref="B82:G82"/>
    <mergeCell ref="B77:G77"/>
    <mergeCell ref="B78:G78"/>
    <mergeCell ref="B100:G100"/>
    <mergeCell ref="B114:G114"/>
    <mergeCell ref="B115:G115"/>
    <mergeCell ref="B113:G113"/>
    <mergeCell ref="B94:G94"/>
    <mergeCell ref="B160:H160"/>
    <mergeCell ref="B102:G102"/>
    <mergeCell ref="B92:G92"/>
    <mergeCell ref="M9:M10"/>
    <mergeCell ref="N9:N10"/>
    <mergeCell ref="P9:P10"/>
    <mergeCell ref="Q9:Q10"/>
    <mergeCell ref="O9:O10"/>
    <mergeCell ref="B190:B192"/>
    <mergeCell ref="C184:K186"/>
    <mergeCell ref="C190:K192"/>
    <mergeCell ref="C169:G169"/>
    <mergeCell ref="C171:G171"/>
    <mergeCell ref="C173:G173"/>
    <mergeCell ref="C175:G175"/>
    <mergeCell ref="A167:G167"/>
    <mergeCell ref="C177:G177"/>
    <mergeCell ref="E182:I182"/>
    <mergeCell ref="B184:B186"/>
    <mergeCell ref="E188:I188"/>
    <mergeCell ref="E189:I189"/>
    <mergeCell ref="C179:G179"/>
    <mergeCell ref="B14:C14"/>
    <mergeCell ref="B38:G38"/>
    <mergeCell ref="B98:G98"/>
    <mergeCell ref="B95:G95"/>
    <mergeCell ref="B96:G96"/>
  </mergeCells>
  <conditionalFormatting sqref="E170:G170 E178:G178">
    <cfRule type="cellIs" dxfId="48" priority="5" stopIfTrue="1" operator="equal">
      <formula>"ERROR"</formula>
    </cfRule>
  </conditionalFormatting>
  <conditionalFormatting sqref="E172:G172 E174:G174 E176:G176">
    <cfRule type="cellIs" dxfId="47" priority="4" stopIfTrue="1" operator="equal">
      <formula>"ERROR"</formula>
    </cfRule>
  </conditionalFormatting>
  <conditionalFormatting sqref="A167">
    <cfRule type="cellIs" dxfId="46" priority="2" stopIfTrue="1" operator="equal">
      <formula>"ERROR"</formula>
    </cfRule>
  </conditionalFormatting>
  <conditionalFormatting sqref="J11:J16">
    <cfRule type="cellIs" dxfId="45" priority="1" operator="greaterThan">
      <formula>60000</formula>
    </cfRule>
  </conditionalFormatting>
  <dataValidations count="4">
    <dataValidation type="list" allowBlank="1" showInputMessage="1" showErrorMessage="1" sqref="M65:M94 M18:M42 M97:M116 M118:M137 K139:K159 M44:M63 M11:M16 M139:M161">
      <formula1>"Yes, No"</formula1>
    </dataValidation>
    <dataValidation type="list" allowBlank="1" showInputMessage="1" showErrorMessage="1" sqref="B11:B16">
      <formula1>"Prizes, Bursaries"</formula1>
    </dataValidation>
    <dataValidation type="list" allowBlank="1" showInputMessage="1" showErrorMessage="1" sqref="K11:K16 K44:K63 K65:K94 K118:K137 K18:K42 K97:K116">
      <formula1>"Yes,No"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K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5">
        <f>N8+O8</f>
        <v>0</v>
      </c>
      <c r="Q8" s="202"/>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ht="15.75" x14ac:dyDescent="0.2">
      <c r="A11" s="2"/>
      <c r="B11" s="485"/>
      <c r="C11" s="530"/>
      <c r="D11" s="487"/>
      <c r="E11" s="488"/>
      <c r="F11" s="488"/>
      <c r="G11" s="489"/>
      <c r="H11" s="168"/>
      <c r="I11" s="168"/>
      <c r="J11" s="166"/>
      <c r="K11" s="166"/>
      <c r="L11" s="167"/>
      <c r="M11" s="26"/>
      <c r="N11" s="236">
        <f>IF(M11="Yes",J11,0)</f>
        <v>0</v>
      </c>
      <c r="O11" s="265"/>
      <c r="P11" s="30">
        <f t="shared" ref="P11:P16" si="0">N11+O11</f>
        <v>0</v>
      </c>
      <c r="Q11" s="30"/>
    </row>
    <row r="12" spans="1:17" s="35" customFormat="1" ht="15.75" x14ac:dyDescent="0.2">
      <c r="A12" s="2"/>
      <c r="B12" s="485"/>
      <c r="C12" s="486"/>
      <c r="D12" s="487"/>
      <c r="E12" s="488"/>
      <c r="F12" s="488"/>
      <c r="G12" s="489"/>
      <c r="H12" s="168"/>
      <c r="I12" s="168"/>
      <c r="J12" s="166"/>
      <c r="K12" s="166"/>
      <c r="L12" s="167"/>
      <c r="M12" s="26"/>
      <c r="N12" s="236">
        <f>IF(M12="Yes",J12,0)</f>
        <v>0</v>
      </c>
      <c r="O12" s="265"/>
      <c r="P12" s="30">
        <f t="shared" si="0"/>
        <v>0</v>
      </c>
      <c r="Q12" s="30"/>
    </row>
    <row r="13" spans="1:17" s="35" customFormat="1" ht="15.75" x14ac:dyDescent="0.2">
      <c r="A13" s="2"/>
      <c r="B13" s="485"/>
      <c r="C13" s="486"/>
      <c r="D13" s="487"/>
      <c r="E13" s="488"/>
      <c r="F13" s="488"/>
      <c r="G13" s="489"/>
      <c r="H13" s="168"/>
      <c r="I13" s="168"/>
      <c r="J13" s="166"/>
      <c r="K13" s="166"/>
      <c r="L13" s="167"/>
      <c r="M13" s="26"/>
      <c r="N13" s="236">
        <f>IF(M13="Yes",J13,0)</f>
        <v>0</v>
      </c>
      <c r="O13" s="265"/>
      <c r="P13" s="30">
        <f t="shared" si="0"/>
        <v>0</v>
      </c>
      <c r="Q13" s="30"/>
    </row>
    <row r="14" spans="1:17" s="35" customFormat="1" ht="15.75" x14ac:dyDescent="0.2">
      <c r="A14" s="2"/>
      <c r="B14" s="485"/>
      <c r="C14" s="486"/>
      <c r="D14" s="487"/>
      <c r="E14" s="488"/>
      <c r="F14" s="488"/>
      <c r="G14" s="489"/>
      <c r="H14" s="168"/>
      <c r="I14" s="168"/>
      <c r="J14" s="166"/>
      <c r="K14" s="166"/>
      <c r="L14" s="167"/>
      <c r="M14" s="26"/>
      <c r="N14" s="236">
        <f>IF(M14="Yes",J14,0)</f>
        <v>0</v>
      </c>
      <c r="O14" s="265"/>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166"/>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66"/>
      <c r="P16" s="30">
        <f t="shared" si="0"/>
        <v>0</v>
      </c>
      <c r="Q16" s="206"/>
    </row>
    <row r="17" spans="1:17" s="27" customFormat="1" ht="56.45" customHeight="1" x14ac:dyDescent="0.2">
      <c r="A17" s="16" t="s">
        <v>6</v>
      </c>
      <c r="B17" s="496" t="s">
        <v>166</v>
      </c>
      <c r="C17" s="497"/>
      <c r="D17" s="497"/>
      <c r="E17" s="497"/>
      <c r="F17" s="497"/>
      <c r="G17" s="498"/>
      <c r="H17" s="17"/>
      <c r="I17" s="19"/>
      <c r="J17" s="24">
        <f>SUM(J18:J42)</f>
        <v>0</v>
      </c>
      <c r="K17" s="24"/>
      <c r="L17" s="84"/>
      <c r="M17" s="234"/>
      <c r="N17" s="234"/>
      <c r="O17" s="234"/>
      <c r="P17" s="234"/>
      <c r="Q17" s="247"/>
    </row>
    <row r="18" spans="1:17" s="27" customFormat="1" ht="15.75" x14ac:dyDescent="0.2">
      <c r="A18" s="2"/>
      <c r="B18" s="511"/>
      <c r="C18" s="511"/>
      <c r="D18" s="511"/>
      <c r="E18" s="511"/>
      <c r="F18" s="511"/>
      <c r="G18" s="511"/>
      <c r="H18" s="169"/>
      <c r="I18" s="169"/>
      <c r="J18" s="166"/>
      <c r="K18" s="170"/>
      <c r="L18" s="167"/>
      <c r="M18" s="26"/>
      <c r="N18" s="236">
        <f t="shared" si="1"/>
        <v>0</v>
      </c>
      <c r="O18" s="265"/>
      <c r="P18" s="206">
        <f>N18+O18</f>
        <v>0</v>
      </c>
      <c r="Q18" s="206"/>
    </row>
    <row r="19" spans="1:17" s="27" customFormat="1" ht="15.75" x14ac:dyDescent="0.2">
      <c r="A19" s="2"/>
      <c r="B19" s="487"/>
      <c r="C19" s="488"/>
      <c r="D19" s="488"/>
      <c r="E19" s="488"/>
      <c r="F19" s="488"/>
      <c r="G19" s="489"/>
      <c r="H19" s="168"/>
      <c r="I19" s="168"/>
      <c r="J19" s="166"/>
      <c r="K19" s="170"/>
      <c r="L19" s="167"/>
      <c r="M19" s="26"/>
      <c r="N19" s="236">
        <f t="shared" si="1"/>
        <v>0</v>
      </c>
      <c r="O19" s="265"/>
      <c r="P19" s="206">
        <f t="shared" ref="P19:P42" si="2">N19+O19</f>
        <v>0</v>
      </c>
      <c r="Q19" s="206"/>
    </row>
    <row r="20" spans="1:17" s="35" customFormat="1" ht="15.75" x14ac:dyDescent="0.2">
      <c r="A20" s="2"/>
      <c r="B20" s="487"/>
      <c r="C20" s="488"/>
      <c r="D20" s="488"/>
      <c r="E20" s="488"/>
      <c r="F20" s="488"/>
      <c r="G20" s="489"/>
      <c r="H20" s="168"/>
      <c r="I20" s="168"/>
      <c r="J20" s="166"/>
      <c r="K20" s="170"/>
      <c r="L20" s="167"/>
      <c r="M20" s="26"/>
      <c r="N20" s="236">
        <f t="shared" si="1"/>
        <v>0</v>
      </c>
      <c r="O20" s="265"/>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166"/>
      <c r="P21" s="206">
        <f t="shared" si="2"/>
        <v>0</v>
      </c>
      <c r="Q21" s="30"/>
    </row>
    <row r="22" spans="1:17" s="27" customFormat="1" x14ac:dyDescent="0.2">
      <c r="A22" s="2"/>
      <c r="B22" s="487"/>
      <c r="C22" s="488"/>
      <c r="D22" s="488"/>
      <c r="E22" s="488"/>
      <c r="F22" s="488"/>
      <c r="G22" s="489"/>
      <c r="H22" s="168"/>
      <c r="I22" s="168"/>
      <c r="J22" s="166"/>
      <c r="K22" s="170"/>
      <c r="L22" s="167"/>
      <c r="M22" s="26"/>
      <c r="N22" s="236">
        <f t="shared" si="1"/>
        <v>0</v>
      </c>
      <c r="O22" s="266"/>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66"/>
      <c r="P23" s="206">
        <f t="shared" si="2"/>
        <v>0</v>
      </c>
      <c r="Q23" s="206"/>
    </row>
    <row r="24" spans="1:17" s="27" customFormat="1" ht="15.75" x14ac:dyDescent="0.2">
      <c r="A24" s="2"/>
      <c r="B24" s="487"/>
      <c r="C24" s="488"/>
      <c r="D24" s="488"/>
      <c r="E24" s="488"/>
      <c r="F24" s="488"/>
      <c r="G24" s="489"/>
      <c r="H24" s="168"/>
      <c r="I24" s="168"/>
      <c r="J24" s="166"/>
      <c r="K24" s="170"/>
      <c r="L24" s="167"/>
      <c r="M24" s="26"/>
      <c r="N24" s="236">
        <f t="shared" si="1"/>
        <v>0</v>
      </c>
      <c r="O24" s="265"/>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166"/>
      <c r="P25" s="206">
        <f t="shared" si="2"/>
        <v>0</v>
      </c>
      <c r="Q25" s="30"/>
    </row>
    <row r="26" spans="1:17" s="25" customFormat="1" ht="15.75" x14ac:dyDescent="0.2">
      <c r="A26" s="2"/>
      <c r="B26" s="487"/>
      <c r="C26" s="488"/>
      <c r="D26" s="488"/>
      <c r="E26" s="488"/>
      <c r="F26" s="488"/>
      <c r="G26" s="489"/>
      <c r="H26" s="168"/>
      <c r="I26" s="168"/>
      <c r="J26" s="166"/>
      <c r="K26" s="170"/>
      <c r="L26" s="167"/>
      <c r="M26" s="26"/>
      <c r="N26" s="236">
        <f t="shared" si="1"/>
        <v>0</v>
      </c>
      <c r="O26" s="166"/>
      <c r="P26" s="206">
        <f t="shared" si="2"/>
        <v>0</v>
      </c>
      <c r="Q26" s="30"/>
    </row>
    <row r="27" spans="1:17" s="27" customFormat="1" x14ac:dyDescent="0.2">
      <c r="A27" s="2"/>
      <c r="B27" s="487"/>
      <c r="C27" s="488"/>
      <c r="D27" s="488"/>
      <c r="E27" s="488"/>
      <c r="F27" s="488"/>
      <c r="G27" s="489"/>
      <c r="H27" s="168"/>
      <c r="I27" s="168"/>
      <c r="J27" s="166"/>
      <c r="K27" s="170"/>
      <c r="L27" s="167"/>
      <c r="M27" s="26"/>
      <c r="N27" s="236">
        <f t="shared" si="1"/>
        <v>0</v>
      </c>
      <c r="O27" s="266"/>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66"/>
      <c r="P28" s="206">
        <f t="shared" si="2"/>
        <v>0</v>
      </c>
      <c r="Q28" s="206"/>
    </row>
    <row r="29" spans="1:17" s="27" customFormat="1" ht="15.75" x14ac:dyDescent="0.2">
      <c r="A29" s="2"/>
      <c r="B29" s="487"/>
      <c r="C29" s="488"/>
      <c r="D29" s="488"/>
      <c r="E29" s="488"/>
      <c r="F29" s="488"/>
      <c r="G29" s="489"/>
      <c r="H29" s="168"/>
      <c r="I29" s="168"/>
      <c r="J29" s="166"/>
      <c r="K29" s="170"/>
      <c r="L29" s="167"/>
      <c r="M29" s="26"/>
      <c r="N29" s="236">
        <f t="shared" si="1"/>
        <v>0</v>
      </c>
      <c r="O29" s="265"/>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166"/>
      <c r="P30" s="206">
        <f t="shared" si="2"/>
        <v>0</v>
      </c>
      <c r="Q30" s="30"/>
    </row>
    <row r="31" spans="1:17" s="29" customFormat="1" x14ac:dyDescent="0.2">
      <c r="A31" s="2"/>
      <c r="B31" s="487"/>
      <c r="C31" s="488"/>
      <c r="D31" s="488"/>
      <c r="E31" s="488"/>
      <c r="F31" s="488"/>
      <c r="G31" s="489"/>
      <c r="H31" s="168"/>
      <c r="I31" s="168"/>
      <c r="J31" s="166"/>
      <c r="K31" s="170"/>
      <c r="L31" s="167"/>
      <c r="M31" s="26"/>
      <c r="N31" s="236">
        <f t="shared" si="1"/>
        <v>0</v>
      </c>
      <c r="O31" s="266"/>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66"/>
      <c r="P32" s="206">
        <f t="shared" si="2"/>
        <v>0</v>
      </c>
      <c r="Q32" s="206"/>
    </row>
    <row r="33" spans="1:17" s="29" customFormat="1" ht="15.75" x14ac:dyDescent="0.2">
      <c r="A33" s="2"/>
      <c r="B33" s="487"/>
      <c r="C33" s="488"/>
      <c r="D33" s="488"/>
      <c r="E33" s="488"/>
      <c r="F33" s="488"/>
      <c r="G33" s="489"/>
      <c r="H33" s="168"/>
      <c r="I33" s="168"/>
      <c r="J33" s="166"/>
      <c r="K33" s="170"/>
      <c r="L33" s="167"/>
      <c r="M33" s="26"/>
      <c r="N33" s="236">
        <f t="shared" si="1"/>
        <v>0</v>
      </c>
      <c r="O33" s="265"/>
      <c r="P33" s="206">
        <f t="shared" si="2"/>
        <v>0</v>
      </c>
      <c r="Q33" s="206"/>
    </row>
    <row r="34" spans="1:17" s="25" customFormat="1" ht="15.75" x14ac:dyDescent="0.2">
      <c r="A34" s="2"/>
      <c r="B34" s="487"/>
      <c r="C34" s="488"/>
      <c r="D34" s="488"/>
      <c r="E34" s="488"/>
      <c r="F34" s="488"/>
      <c r="G34" s="489"/>
      <c r="H34" s="168"/>
      <c r="I34" s="168"/>
      <c r="J34" s="166"/>
      <c r="K34" s="170"/>
      <c r="L34" s="167"/>
      <c r="M34" s="26"/>
      <c r="N34" s="236">
        <f t="shared" si="1"/>
        <v>0</v>
      </c>
      <c r="O34" s="166"/>
      <c r="P34" s="206">
        <f t="shared" si="2"/>
        <v>0</v>
      </c>
      <c r="Q34" s="30"/>
    </row>
    <row r="35" spans="1:17" s="27" customFormat="1" x14ac:dyDescent="0.2">
      <c r="A35" s="2"/>
      <c r="B35" s="487"/>
      <c r="C35" s="488"/>
      <c r="D35" s="488"/>
      <c r="E35" s="488"/>
      <c r="F35" s="488"/>
      <c r="G35" s="489"/>
      <c r="H35" s="168"/>
      <c r="I35" s="168"/>
      <c r="J35" s="166"/>
      <c r="K35" s="170"/>
      <c r="L35" s="167"/>
      <c r="M35" s="26"/>
      <c r="N35" s="236">
        <f t="shared" si="1"/>
        <v>0</v>
      </c>
      <c r="O35" s="266"/>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66"/>
      <c r="P36" s="206">
        <f t="shared" si="2"/>
        <v>0</v>
      </c>
      <c r="Q36" s="206"/>
    </row>
    <row r="37" spans="1:17" s="27" customFormat="1" ht="15.75" x14ac:dyDescent="0.2">
      <c r="A37" s="2"/>
      <c r="B37" s="487"/>
      <c r="C37" s="488"/>
      <c r="D37" s="488"/>
      <c r="E37" s="488"/>
      <c r="F37" s="488"/>
      <c r="G37" s="489"/>
      <c r="H37" s="168"/>
      <c r="I37" s="168"/>
      <c r="J37" s="166"/>
      <c r="K37" s="170"/>
      <c r="L37" s="167"/>
      <c r="M37" s="26"/>
      <c r="N37" s="236">
        <f t="shared" si="1"/>
        <v>0</v>
      </c>
      <c r="O37" s="265"/>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166"/>
      <c r="P38" s="206">
        <f t="shared" si="2"/>
        <v>0</v>
      </c>
      <c r="Q38" s="30"/>
    </row>
    <row r="39" spans="1:17" s="25" customFormat="1" ht="15.75" x14ac:dyDescent="0.2">
      <c r="A39" s="2"/>
      <c r="B39" s="487"/>
      <c r="C39" s="488"/>
      <c r="D39" s="488"/>
      <c r="E39" s="488"/>
      <c r="F39" s="488"/>
      <c r="G39" s="489"/>
      <c r="H39" s="168"/>
      <c r="I39" s="168"/>
      <c r="J39" s="166"/>
      <c r="K39" s="170"/>
      <c r="L39" s="167"/>
      <c r="M39" s="26"/>
      <c r="N39" s="236">
        <f t="shared" si="1"/>
        <v>0</v>
      </c>
      <c r="O39" s="166"/>
      <c r="P39" s="206">
        <f t="shared" si="2"/>
        <v>0</v>
      </c>
      <c r="Q39" s="30"/>
    </row>
    <row r="40" spans="1:17" s="27" customFormat="1" x14ac:dyDescent="0.2">
      <c r="A40" s="2"/>
      <c r="B40" s="487"/>
      <c r="C40" s="488"/>
      <c r="D40" s="488"/>
      <c r="E40" s="488"/>
      <c r="F40" s="488"/>
      <c r="G40" s="489"/>
      <c r="H40" s="168"/>
      <c r="I40" s="168"/>
      <c r="J40" s="166"/>
      <c r="K40" s="170"/>
      <c r="L40" s="167"/>
      <c r="M40" s="26"/>
      <c r="N40" s="236">
        <f t="shared" si="1"/>
        <v>0</v>
      </c>
      <c r="O40" s="266"/>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66"/>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66"/>
      <c r="P42" s="206">
        <f t="shared" si="2"/>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245"/>
    </row>
    <row r="44" spans="1:17" s="27" customFormat="1" x14ac:dyDescent="0.2">
      <c r="A44" s="2"/>
      <c r="B44" s="512"/>
      <c r="C44" s="512"/>
      <c r="D44" s="512"/>
      <c r="E44" s="512"/>
      <c r="F44" s="512"/>
      <c r="G44" s="512"/>
      <c r="H44" s="171"/>
      <c r="I44" s="171"/>
      <c r="J44" s="166"/>
      <c r="K44" s="166"/>
      <c r="L44" s="167"/>
      <c r="M44" s="26"/>
      <c r="N44" s="240">
        <f t="shared" si="1"/>
        <v>0</v>
      </c>
      <c r="O44" s="266"/>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66"/>
      <c r="P45" s="208">
        <f t="shared" ref="P45:P63" si="3">N45+O45</f>
        <v>0</v>
      </c>
      <c r="Q45" s="206"/>
    </row>
    <row r="46" spans="1:17" s="27" customFormat="1" ht="15.75" x14ac:dyDescent="0.2">
      <c r="A46" s="2"/>
      <c r="B46" s="512"/>
      <c r="C46" s="512"/>
      <c r="D46" s="512"/>
      <c r="E46" s="512"/>
      <c r="F46" s="512"/>
      <c r="G46" s="512"/>
      <c r="H46" s="171"/>
      <c r="I46" s="171"/>
      <c r="J46" s="166"/>
      <c r="K46" s="166"/>
      <c r="L46" s="167"/>
      <c r="M46" s="26"/>
      <c r="N46" s="236">
        <f t="shared" si="1"/>
        <v>0</v>
      </c>
      <c r="O46" s="265"/>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66"/>
      <c r="P47" s="208">
        <f t="shared" si="3"/>
        <v>0</v>
      </c>
      <c r="Q47" s="206"/>
    </row>
    <row r="48" spans="1:17" s="27" customFormat="1" ht="15.75" x14ac:dyDescent="0.2">
      <c r="A48" s="2"/>
      <c r="B48" s="512"/>
      <c r="C48" s="512"/>
      <c r="D48" s="512"/>
      <c r="E48" s="512"/>
      <c r="F48" s="512"/>
      <c r="G48" s="512"/>
      <c r="H48" s="171"/>
      <c r="I48" s="171"/>
      <c r="J48" s="166"/>
      <c r="K48" s="166"/>
      <c r="L48" s="167"/>
      <c r="M48" s="26"/>
      <c r="N48" s="236">
        <f t="shared" si="1"/>
        <v>0</v>
      </c>
      <c r="O48" s="265"/>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65"/>
      <c r="P49" s="208">
        <f t="shared" si="3"/>
        <v>0</v>
      </c>
      <c r="Q49" s="30"/>
    </row>
    <row r="50" spans="1:17" s="29" customFormat="1" x14ac:dyDescent="0.2">
      <c r="A50" s="2"/>
      <c r="B50" s="512"/>
      <c r="C50" s="512"/>
      <c r="D50" s="512"/>
      <c r="E50" s="512"/>
      <c r="F50" s="512"/>
      <c r="G50" s="512"/>
      <c r="H50" s="171"/>
      <c r="I50" s="171"/>
      <c r="J50" s="166"/>
      <c r="K50" s="166"/>
      <c r="L50" s="167"/>
      <c r="M50" s="26"/>
      <c r="N50" s="236">
        <f t="shared" si="1"/>
        <v>0</v>
      </c>
      <c r="O50" s="266"/>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66"/>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66"/>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66"/>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66"/>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66"/>
      <c r="P55" s="208">
        <f t="shared" si="3"/>
        <v>0</v>
      </c>
      <c r="Q55" s="206"/>
    </row>
    <row r="56" spans="1:17" s="29" customFormat="1" ht="15.75" x14ac:dyDescent="0.2">
      <c r="A56" s="2"/>
      <c r="B56" s="487"/>
      <c r="C56" s="488"/>
      <c r="D56" s="488"/>
      <c r="E56" s="488"/>
      <c r="F56" s="488"/>
      <c r="G56" s="489"/>
      <c r="H56" s="172"/>
      <c r="I56" s="172"/>
      <c r="J56" s="166"/>
      <c r="K56" s="166"/>
      <c r="L56" s="167"/>
      <c r="M56" s="26"/>
      <c r="N56" s="236">
        <f t="shared" si="1"/>
        <v>0</v>
      </c>
      <c r="O56" s="265"/>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166"/>
      <c r="P57" s="208">
        <f t="shared" si="3"/>
        <v>0</v>
      </c>
      <c r="Q57" s="30"/>
    </row>
    <row r="58" spans="1:17" s="29" customFormat="1" x14ac:dyDescent="0.2">
      <c r="A58" s="2"/>
      <c r="B58" s="487"/>
      <c r="C58" s="488"/>
      <c r="D58" s="488"/>
      <c r="E58" s="488"/>
      <c r="F58" s="488"/>
      <c r="G58" s="489"/>
      <c r="H58" s="172"/>
      <c r="I58" s="172"/>
      <c r="J58" s="166"/>
      <c r="K58" s="166"/>
      <c r="L58" s="167"/>
      <c r="M58" s="26"/>
      <c r="N58" s="236">
        <f t="shared" si="1"/>
        <v>0</v>
      </c>
      <c r="O58" s="266"/>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66"/>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66"/>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66"/>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66"/>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66"/>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239">
        <f>SUM(N65:N94)</f>
        <v>0</v>
      </c>
      <c r="O64" s="239">
        <f>SUM(O65:O94)</f>
        <v>0</v>
      </c>
      <c r="P64" s="239">
        <f>N64+O64</f>
        <v>0</v>
      </c>
      <c r="Q64" s="245"/>
    </row>
    <row r="65" spans="1:17" s="29" customFormat="1" x14ac:dyDescent="0.2">
      <c r="A65" s="2"/>
      <c r="B65" s="487"/>
      <c r="C65" s="488"/>
      <c r="D65" s="488"/>
      <c r="E65" s="488"/>
      <c r="F65" s="488"/>
      <c r="G65" s="489"/>
      <c r="H65" s="171"/>
      <c r="I65" s="171"/>
      <c r="J65" s="166"/>
      <c r="K65" s="166"/>
      <c r="L65" s="167"/>
      <c r="M65" s="26"/>
      <c r="N65" s="240">
        <f t="shared" si="1"/>
        <v>0</v>
      </c>
      <c r="O65" s="266"/>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66"/>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66"/>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66"/>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66"/>
      <c r="P69" s="208">
        <f t="shared" si="4"/>
        <v>0</v>
      </c>
      <c r="Q69" s="206"/>
    </row>
    <row r="70" spans="1:17" s="29" customFormat="1" ht="15.75" x14ac:dyDescent="0.2">
      <c r="A70" s="2"/>
      <c r="B70" s="487"/>
      <c r="C70" s="488"/>
      <c r="D70" s="488"/>
      <c r="E70" s="488"/>
      <c r="F70" s="488"/>
      <c r="G70" s="489"/>
      <c r="H70" s="171"/>
      <c r="I70" s="171"/>
      <c r="J70" s="166"/>
      <c r="K70" s="166"/>
      <c r="L70" s="167"/>
      <c r="M70" s="26"/>
      <c r="N70" s="236">
        <f t="shared" si="1"/>
        <v>0</v>
      </c>
      <c r="O70" s="265"/>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65"/>
      <c r="P71" s="208">
        <f t="shared" si="4"/>
        <v>0</v>
      </c>
      <c r="Q71" s="30"/>
    </row>
    <row r="72" spans="1:17" s="25" customFormat="1" ht="15.75" x14ac:dyDescent="0.2">
      <c r="A72" s="2"/>
      <c r="B72" s="487"/>
      <c r="C72" s="488"/>
      <c r="D72" s="488"/>
      <c r="E72" s="488"/>
      <c r="F72" s="488"/>
      <c r="G72" s="489"/>
      <c r="H72" s="171"/>
      <c r="I72" s="171"/>
      <c r="J72" s="166"/>
      <c r="K72" s="166"/>
      <c r="L72" s="167"/>
      <c r="M72" s="26"/>
      <c r="N72" s="236">
        <f t="shared" si="1"/>
        <v>0</v>
      </c>
      <c r="O72" s="166"/>
      <c r="P72" s="208">
        <f t="shared" si="4"/>
        <v>0</v>
      </c>
      <c r="Q72" s="30"/>
    </row>
    <row r="73" spans="1:17" s="8" customFormat="1" ht="15.75" x14ac:dyDescent="0.2">
      <c r="A73" s="2"/>
      <c r="B73" s="487"/>
      <c r="C73" s="488"/>
      <c r="D73" s="488"/>
      <c r="E73" s="488"/>
      <c r="F73" s="488"/>
      <c r="G73" s="489"/>
      <c r="H73" s="171"/>
      <c r="I73" s="171"/>
      <c r="J73" s="166"/>
      <c r="K73" s="166"/>
      <c r="L73" s="167"/>
      <c r="M73" s="26"/>
      <c r="N73" s="236">
        <f t="shared" si="1"/>
        <v>0</v>
      </c>
      <c r="O73" s="265"/>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166"/>
      <c r="P74" s="208">
        <f t="shared" si="4"/>
        <v>0</v>
      </c>
      <c r="Q74" s="30"/>
    </row>
    <row r="75" spans="1:17" s="29" customFormat="1" ht="15.75" x14ac:dyDescent="0.2">
      <c r="A75" s="2"/>
      <c r="B75" s="487"/>
      <c r="C75" s="488"/>
      <c r="D75" s="488"/>
      <c r="E75" s="488"/>
      <c r="F75" s="488"/>
      <c r="G75" s="489"/>
      <c r="H75" s="171"/>
      <c r="I75" s="171"/>
      <c r="J75" s="166"/>
      <c r="K75" s="166"/>
      <c r="L75" s="167"/>
      <c r="M75" s="26"/>
      <c r="N75" s="236">
        <f t="shared" si="1"/>
        <v>0</v>
      </c>
      <c r="O75" s="265"/>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166"/>
      <c r="P76" s="208">
        <f t="shared" si="4"/>
        <v>0</v>
      </c>
      <c r="Q76" s="30"/>
    </row>
    <row r="77" spans="1:17" s="29" customFormat="1" x14ac:dyDescent="0.2">
      <c r="A77" s="2"/>
      <c r="B77" s="487"/>
      <c r="C77" s="488"/>
      <c r="D77" s="488"/>
      <c r="E77" s="488"/>
      <c r="F77" s="488"/>
      <c r="G77" s="489"/>
      <c r="H77" s="171"/>
      <c r="I77" s="171"/>
      <c r="J77" s="166"/>
      <c r="K77" s="166"/>
      <c r="L77" s="167"/>
      <c r="M77" s="26"/>
      <c r="N77" s="236">
        <f t="shared" si="1"/>
        <v>0</v>
      </c>
      <c r="O77" s="266"/>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66"/>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66"/>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66"/>
      <c r="P80" s="208">
        <f t="shared" si="4"/>
        <v>0</v>
      </c>
      <c r="Q80" s="206"/>
    </row>
    <row r="81" spans="1:17" s="29" customFormat="1" ht="15.75" x14ac:dyDescent="0.2">
      <c r="A81" s="2"/>
      <c r="B81" s="487"/>
      <c r="C81" s="488"/>
      <c r="D81" s="488"/>
      <c r="E81" s="488"/>
      <c r="F81" s="488"/>
      <c r="G81" s="489"/>
      <c r="H81" s="171"/>
      <c r="I81" s="171"/>
      <c r="J81" s="166"/>
      <c r="K81" s="166"/>
      <c r="L81" s="167"/>
      <c r="M81" s="26"/>
      <c r="N81" s="236">
        <f t="shared" si="5"/>
        <v>0</v>
      </c>
      <c r="O81" s="265"/>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166"/>
      <c r="P82" s="208">
        <f t="shared" si="4"/>
        <v>0</v>
      </c>
      <c r="Q82" s="30"/>
    </row>
    <row r="83" spans="1:17" s="29" customFormat="1" x14ac:dyDescent="0.2">
      <c r="A83" s="2"/>
      <c r="B83" s="487"/>
      <c r="C83" s="488"/>
      <c r="D83" s="488"/>
      <c r="E83" s="488"/>
      <c r="F83" s="488"/>
      <c r="G83" s="489"/>
      <c r="H83" s="171"/>
      <c r="I83" s="171"/>
      <c r="J83" s="166"/>
      <c r="K83" s="166"/>
      <c r="L83" s="167"/>
      <c r="M83" s="26"/>
      <c r="N83" s="236">
        <f t="shared" si="5"/>
        <v>0</v>
      </c>
      <c r="O83" s="266"/>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66"/>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66"/>
      <c r="P85" s="208">
        <f t="shared" si="4"/>
        <v>0</v>
      </c>
      <c r="Q85" s="206"/>
    </row>
    <row r="86" spans="1:17" s="29" customFormat="1" ht="15.75" x14ac:dyDescent="0.2">
      <c r="A86" s="2"/>
      <c r="B86" s="487"/>
      <c r="C86" s="488"/>
      <c r="D86" s="488"/>
      <c r="E86" s="488"/>
      <c r="F86" s="488"/>
      <c r="G86" s="489"/>
      <c r="H86" s="171"/>
      <c r="I86" s="171"/>
      <c r="J86" s="166"/>
      <c r="K86" s="166"/>
      <c r="L86" s="167"/>
      <c r="M86" s="26"/>
      <c r="N86" s="236">
        <f t="shared" si="5"/>
        <v>0</v>
      </c>
      <c r="O86" s="265"/>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166"/>
      <c r="P87" s="208">
        <f t="shared" si="4"/>
        <v>0</v>
      </c>
      <c r="Q87" s="30"/>
    </row>
    <row r="88" spans="1:17" s="29" customFormat="1" x14ac:dyDescent="0.2">
      <c r="A88" s="2"/>
      <c r="B88" s="487"/>
      <c r="C88" s="488"/>
      <c r="D88" s="488"/>
      <c r="E88" s="488"/>
      <c r="F88" s="488"/>
      <c r="G88" s="489"/>
      <c r="H88" s="171"/>
      <c r="I88" s="171"/>
      <c r="J88" s="166"/>
      <c r="K88" s="166"/>
      <c r="L88" s="167"/>
      <c r="M88" s="26"/>
      <c r="N88" s="236">
        <f t="shared" si="5"/>
        <v>0</v>
      </c>
      <c r="O88" s="266"/>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66"/>
      <c r="P89" s="208">
        <f t="shared" si="4"/>
        <v>0</v>
      </c>
      <c r="Q89" s="206"/>
    </row>
    <row r="90" spans="1:17" s="29" customFormat="1" ht="15.75" x14ac:dyDescent="0.2">
      <c r="A90" s="2"/>
      <c r="B90" s="487"/>
      <c r="C90" s="488"/>
      <c r="D90" s="488"/>
      <c r="E90" s="488"/>
      <c r="F90" s="488"/>
      <c r="G90" s="489"/>
      <c r="H90" s="171"/>
      <c r="I90" s="171"/>
      <c r="J90" s="166"/>
      <c r="K90" s="166"/>
      <c r="L90" s="167"/>
      <c r="M90" s="26"/>
      <c r="N90" s="236">
        <f t="shared" si="5"/>
        <v>0</v>
      </c>
      <c r="O90" s="265"/>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166"/>
      <c r="P91" s="208">
        <f t="shared" si="4"/>
        <v>0</v>
      </c>
      <c r="Q91" s="30"/>
    </row>
    <row r="92" spans="1:17" s="25" customFormat="1" ht="15.75" x14ac:dyDescent="0.2">
      <c r="A92" s="2"/>
      <c r="B92" s="487"/>
      <c r="C92" s="488"/>
      <c r="D92" s="488"/>
      <c r="E92" s="488"/>
      <c r="F92" s="488"/>
      <c r="G92" s="489"/>
      <c r="H92" s="171"/>
      <c r="I92" s="171"/>
      <c r="J92" s="166"/>
      <c r="K92" s="166"/>
      <c r="L92" s="167"/>
      <c r="M92" s="26"/>
      <c r="N92" s="236">
        <f t="shared" si="5"/>
        <v>0</v>
      </c>
      <c r="O92" s="166"/>
      <c r="P92" s="208">
        <f t="shared" si="4"/>
        <v>0</v>
      </c>
      <c r="Q92" s="30"/>
    </row>
    <row r="93" spans="1:17" s="27" customFormat="1" x14ac:dyDescent="0.2">
      <c r="A93" s="2"/>
      <c r="B93" s="487"/>
      <c r="C93" s="488"/>
      <c r="D93" s="488"/>
      <c r="E93" s="488"/>
      <c r="F93" s="488"/>
      <c r="G93" s="489"/>
      <c r="H93" s="171"/>
      <c r="I93" s="171"/>
      <c r="J93" s="166"/>
      <c r="K93" s="166"/>
      <c r="L93" s="167"/>
      <c r="M93" s="26"/>
      <c r="N93" s="236">
        <f t="shared" si="5"/>
        <v>0</v>
      </c>
      <c r="O93" s="266"/>
      <c r="P93" s="208">
        <f t="shared" si="4"/>
        <v>0</v>
      </c>
      <c r="Q93" s="206"/>
    </row>
    <row r="94" spans="1:17" s="27" customFormat="1" ht="15.75" x14ac:dyDescent="0.2">
      <c r="A94" s="2"/>
      <c r="B94" s="487"/>
      <c r="C94" s="488"/>
      <c r="D94" s="488"/>
      <c r="E94" s="488"/>
      <c r="F94" s="488"/>
      <c r="G94" s="489"/>
      <c r="H94" s="171"/>
      <c r="I94" s="171"/>
      <c r="J94" s="166"/>
      <c r="K94" s="166"/>
      <c r="L94" s="167"/>
      <c r="M94" s="26"/>
      <c r="N94" s="238">
        <f t="shared" si="5"/>
        <v>0</v>
      </c>
      <c r="O94" s="265"/>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239">
        <f>SUM(N96:N159)</f>
        <v>0</v>
      </c>
      <c r="O95" s="239">
        <f>SUM(O96:O159)</f>
        <v>0</v>
      </c>
      <c r="P95" s="239">
        <f>N95+O95</f>
        <v>0</v>
      </c>
      <c r="Q95" s="245"/>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3"/>
      <c r="P96" s="23"/>
      <c r="Q96" s="248"/>
    </row>
    <row r="97" spans="1:17" s="27" customFormat="1" x14ac:dyDescent="0.2">
      <c r="A97" s="2"/>
      <c r="B97" s="512"/>
      <c r="C97" s="512"/>
      <c r="D97" s="512"/>
      <c r="E97" s="512"/>
      <c r="F97" s="512"/>
      <c r="G97" s="512"/>
      <c r="H97" s="172"/>
      <c r="I97" s="172"/>
      <c r="J97" s="166"/>
      <c r="K97" s="170"/>
      <c r="L97" s="167"/>
      <c r="M97" s="26"/>
      <c r="N97" s="236">
        <f t="shared" si="5"/>
        <v>0</v>
      </c>
      <c r="O97" s="266"/>
      <c r="P97" s="206">
        <f>N97+O97</f>
        <v>0</v>
      </c>
      <c r="Q97" s="206"/>
    </row>
    <row r="98" spans="1:17" s="27" customFormat="1" ht="15.75" x14ac:dyDescent="0.2">
      <c r="A98" s="2"/>
      <c r="B98" s="490"/>
      <c r="C98" s="491"/>
      <c r="D98" s="491"/>
      <c r="E98" s="491"/>
      <c r="F98" s="491"/>
      <c r="G98" s="492"/>
      <c r="H98" s="173"/>
      <c r="I98" s="173"/>
      <c r="J98" s="166"/>
      <c r="K98" s="170"/>
      <c r="L98" s="167"/>
      <c r="M98" s="26"/>
      <c r="N98" s="236">
        <f t="shared" si="5"/>
        <v>0</v>
      </c>
      <c r="O98" s="265"/>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66"/>
      <c r="P99" s="206">
        <f t="shared" si="6"/>
        <v>0</v>
      </c>
      <c r="Q99" s="206"/>
    </row>
    <row r="100" spans="1:17" s="27" customFormat="1" ht="15.75" x14ac:dyDescent="0.2">
      <c r="A100" s="2"/>
      <c r="B100" s="487"/>
      <c r="C100" s="488"/>
      <c r="D100" s="488"/>
      <c r="E100" s="488"/>
      <c r="F100" s="488"/>
      <c r="G100" s="489"/>
      <c r="H100" s="171"/>
      <c r="I100" s="171"/>
      <c r="J100" s="166"/>
      <c r="K100" s="170"/>
      <c r="L100" s="167"/>
      <c r="M100" s="26"/>
      <c r="N100" s="236">
        <f t="shared" si="5"/>
        <v>0</v>
      </c>
      <c r="O100" s="265"/>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166"/>
      <c r="P101" s="206">
        <f t="shared" si="6"/>
        <v>0</v>
      </c>
      <c r="Q101" s="30"/>
    </row>
    <row r="102" spans="1:17" s="27" customFormat="1" x14ac:dyDescent="0.2">
      <c r="A102" s="2"/>
      <c r="B102" s="487"/>
      <c r="C102" s="488"/>
      <c r="D102" s="488"/>
      <c r="E102" s="488"/>
      <c r="F102" s="488"/>
      <c r="G102" s="489"/>
      <c r="H102" s="171"/>
      <c r="I102" s="171"/>
      <c r="J102" s="166"/>
      <c r="K102" s="170"/>
      <c r="L102" s="167"/>
      <c r="M102" s="26"/>
      <c r="N102" s="236">
        <f t="shared" si="5"/>
        <v>0</v>
      </c>
      <c r="O102" s="266"/>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66"/>
      <c r="P103" s="206">
        <f t="shared" si="6"/>
        <v>0</v>
      </c>
      <c r="Q103" s="206"/>
    </row>
    <row r="104" spans="1:17" s="27" customFormat="1" ht="15.75" x14ac:dyDescent="0.2">
      <c r="A104" s="2"/>
      <c r="B104" s="487"/>
      <c r="C104" s="488"/>
      <c r="D104" s="488"/>
      <c r="E104" s="488"/>
      <c r="F104" s="488"/>
      <c r="G104" s="489"/>
      <c r="H104" s="171"/>
      <c r="I104" s="171"/>
      <c r="J104" s="166"/>
      <c r="K104" s="170"/>
      <c r="L104" s="167"/>
      <c r="M104" s="26"/>
      <c r="N104" s="236">
        <f t="shared" si="5"/>
        <v>0</v>
      </c>
      <c r="O104" s="265"/>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166"/>
      <c r="P105" s="206">
        <f t="shared" si="6"/>
        <v>0</v>
      </c>
      <c r="Q105" s="30"/>
    </row>
    <row r="106" spans="1:17" s="29" customFormat="1" x14ac:dyDescent="0.2">
      <c r="A106" s="2"/>
      <c r="B106" s="487"/>
      <c r="C106" s="488"/>
      <c r="D106" s="488"/>
      <c r="E106" s="488"/>
      <c r="F106" s="488"/>
      <c r="G106" s="489"/>
      <c r="H106" s="171"/>
      <c r="I106" s="171"/>
      <c r="J106" s="166"/>
      <c r="K106" s="170"/>
      <c r="L106" s="167"/>
      <c r="M106" s="26"/>
      <c r="N106" s="236">
        <f t="shared" si="5"/>
        <v>0</v>
      </c>
      <c r="O106" s="266"/>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66"/>
      <c r="P107" s="206">
        <f t="shared" si="6"/>
        <v>0</v>
      </c>
      <c r="Q107" s="206"/>
    </row>
    <row r="108" spans="1:17" s="27" customFormat="1" ht="15.75" x14ac:dyDescent="0.2">
      <c r="A108" s="2"/>
      <c r="B108" s="487"/>
      <c r="C108" s="488"/>
      <c r="D108" s="488"/>
      <c r="E108" s="488"/>
      <c r="F108" s="488"/>
      <c r="G108" s="489"/>
      <c r="H108" s="171"/>
      <c r="I108" s="171"/>
      <c r="J108" s="166"/>
      <c r="K108" s="170"/>
      <c r="L108" s="167"/>
      <c r="M108" s="26"/>
      <c r="N108" s="236">
        <f t="shared" si="5"/>
        <v>0</v>
      </c>
      <c r="O108" s="265"/>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66"/>
      <c r="P109" s="206">
        <f t="shared" si="6"/>
        <v>0</v>
      </c>
      <c r="Q109" s="206"/>
    </row>
    <row r="110" spans="1:17" s="27" customFormat="1" ht="15.75" x14ac:dyDescent="0.2">
      <c r="A110" s="2"/>
      <c r="B110" s="487"/>
      <c r="C110" s="488"/>
      <c r="D110" s="488"/>
      <c r="E110" s="488"/>
      <c r="F110" s="488"/>
      <c r="G110" s="489"/>
      <c r="H110" s="171"/>
      <c r="I110" s="171"/>
      <c r="J110" s="166"/>
      <c r="K110" s="170"/>
      <c r="L110" s="167"/>
      <c r="M110" s="26"/>
      <c r="N110" s="236">
        <f t="shared" si="5"/>
        <v>0</v>
      </c>
      <c r="O110" s="265"/>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166"/>
      <c r="P111" s="206">
        <f t="shared" si="6"/>
        <v>0</v>
      </c>
      <c r="Q111" s="30"/>
    </row>
    <row r="112" spans="1:17" s="29" customFormat="1" x14ac:dyDescent="0.2">
      <c r="A112" s="2"/>
      <c r="B112" s="487"/>
      <c r="C112" s="488"/>
      <c r="D112" s="488"/>
      <c r="E112" s="488"/>
      <c r="F112" s="488"/>
      <c r="G112" s="489"/>
      <c r="H112" s="171"/>
      <c r="I112" s="171"/>
      <c r="J112" s="166"/>
      <c r="K112" s="170"/>
      <c r="L112" s="167"/>
      <c r="M112" s="26"/>
      <c r="N112" s="236">
        <f t="shared" si="5"/>
        <v>0</v>
      </c>
      <c r="O112" s="266"/>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66"/>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166"/>
      <c r="P114" s="206">
        <f t="shared" si="6"/>
        <v>0</v>
      </c>
      <c r="Q114" s="30"/>
    </row>
    <row r="115" spans="1:17" s="25" customFormat="1" ht="15.75" x14ac:dyDescent="0.2">
      <c r="A115" s="2"/>
      <c r="B115" s="487"/>
      <c r="C115" s="488"/>
      <c r="D115" s="488"/>
      <c r="E115" s="488"/>
      <c r="F115" s="488"/>
      <c r="G115" s="489"/>
      <c r="H115" s="171"/>
      <c r="I115" s="171"/>
      <c r="J115" s="166"/>
      <c r="K115" s="170"/>
      <c r="L115" s="167"/>
      <c r="M115" s="26"/>
      <c r="N115" s="236">
        <f t="shared" si="5"/>
        <v>0</v>
      </c>
      <c r="O115" s="166"/>
      <c r="P115" s="206">
        <f t="shared" si="6"/>
        <v>0</v>
      </c>
      <c r="Q115" s="30"/>
    </row>
    <row r="116" spans="1:17" s="29" customFormat="1" x14ac:dyDescent="0.2">
      <c r="A116" s="2"/>
      <c r="B116" s="487"/>
      <c r="C116" s="488"/>
      <c r="D116" s="488"/>
      <c r="E116" s="488"/>
      <c r="F116" s="488"/>
      <c r="G116" s="489"/>
      <c r="H116" s="171"/>
      <c r="I116" s="171"/>
      <c r="J116" s="166"/>
      <c r="K116" s="170"/>
      <c r="L116" s="167"/>
      <c r="M116" s="26"/>
      <c r="N116" s="236">
        <f t="shared" si="5"/>
        <v>0</v>
      </c>
      <c r="O116" s="266"/>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3"/>
      <c r="P117" s="23"/>
      <c r="Q117" s="248"/>
    </row>
    <row r="118" spans="1:17" s="25" customFormat="1" ht="15.75" x14ac:dyDescent="0.2">
      <c r="A118" s="2"/>
      <c r="B118" s="487"/>
      <c r="C118" s="488"/>
      <c r="D118" s="488"/>
      <c r="E118" s="488"/>
      <c r="F118" s="488"/>
      <c r="G118" s="489"/>
      <c r="H118" s="168"/>
      <c r="I118" s="168"/>
      <c r="J118" s="166"/>
      <c r="K118" s="166"/>
      <c r="L118" s="167"/>
      <c r="M118" s="26"/>
      <c r="N118" s="236">
        <f t="shared" si="5"/>
        <v>0</v>
      </c>
      <c r="O118" s="166"/>
      <c r="P118" s="30">
        <f>N118+O118</f>
        <v>0</v>
      </c>
      <c r="Q118" s="30"/>
    </row>
    <row r="119" spans="1:17" s="29" customFormat="1" x14ac:dyDescent="0.2">
      <c r="A119" s="2"/>
      <c r="B119" s="487"/>
      <c r="C119" s="488"/>
      <c r="D119" s="488"/>
      <c r="E119" s="488"/>
      <c r="F119" s="488"/>
      <c r="G119" s="489"/>
      <c r="H119" s="168"/>
      <c r="I119" s="168"/>
      <c r="J119" s="166"/>
      <c r="K119" s="166"/>
      <c r="L119" s="167"/>
      <c r="M119" s="26"/>
      <c r="N119" s="236">
        <f t="shared" si="5"/>
        <v>0</v>
      </c>
      <c r="O119" s="266"/>
      <c r="P119" s="30">
        <f t="shared" ref="P119:P137" si="7">N119+O119</f>
        <v>0</v>
      </c>
      <c r="Q119" s="206"/>
    </row>
    <row r="120" spans="1:17" s="29" customFormat="1" x14ac:dyDescent="0.2">
      <c r="A120" s="2"/>
      <c r="B120" s="487"/>
      <c r="C120" s="488"/>
      <c r="D120" s="488"/>
      <c r="E120" s="488"/>
      <c r="F120" s="488"/>
      <c r="G120" s="489"/>
      <c r="H120" s="168"/>
      <c r="I120" s="168"/>
      <c r="J120" s="166"/>
      <c r="K120" s="166"/>
      <c r="L120" s="167"/>
      <c r="M120" s="26"/>
      <c r="N120" s="236">
        <f t="shared" si="5"/>
        <v>0</v>
      </c>
      <c r="O120" s="266"/>
      <c r="P120" s="30">
        <f t="shared" si="7"/>
        <v>0</v>
      </c>
      <c r="Q120" s="206"/>
    </row>
    <row r="121" spans="1:17" s="29" customFormat="1" x14ac:dyDescent="0.2">
      <c r="A121" s="2"/>
      <c r="B121" s="487"/>
      <c r="C121" s="488"/>
      <c r="D121" s="488"/>
      <c r="E121" s="488"/>
      <c r="F121" s="488"/>
      <c r="G121" s="489"/>
      <c r="H121" s="168"/>
      <c r="I121" s="168"/>
      <c r="J121" s="166"/>
      <c r="K121" s="166"/>
      <c r="L121" s="167"/>
      <c r="M121" s="26"/>
      <c r="N121" s="236">
        <f t="shared" si="5"/>
        <v>0</v>
      </c>
      <c r="O121" s="266"/>
      <c r="P121" s="30">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166"/>
      <c r="P122" s="30">
        <f t="shared" si="7"/>
        <v>0</v>
      </c>
      <c r="Q122" s="30"/>
    </row>
    <row r="123" spans="1:17" s="29" customFormat="1" x14ac:dyDescent="0.2">
      <c r="A123" s="2"/>
      <c r="B123" s="487"/>
      <c r="C123" s="488"/>
      <c r="D123" s="488"/>
      <c r="E123" s="488"/>
      <c r="F123" s="488"/>
      <c r="G123" s="489"/>
      <c r="H123" s="168"/>
      <c r="I123" s="168"/>
      <c r="J123" s="166"/>
      <c r="K123" s="166"/>
      <c r="L123" s="167"/>
      <c r="M123" s="26"/>
      <c r="N123" s="236">
        <f t="shared" si="5"/>
        <v>0</v>
      </c>
      <c r="O123" s="266"/>
      <c r="P123" s="30">
        <f t="shared" si="7"/>
        <v>0</v>
      </c>
      <c r="Q123" s="206"/>
    </row>
    <row r="124" spans="1:17" s="29" customFormat="1" x14ac:dyDescent="0.2">
      <c r="A124" s="2"/>
      <c r="B124" s="487"/>
      <c r="C124" s="488"/>
      <c r="D124" s="488"/>
      <c r="E124" s="488"/>
      <c r="F124" s="488"/>
      <c r="G124" s="489"/>
      <c r="H124" s="168"/>
      <c r="I124" s="168"/>
      <c r="J124" s="166"/>
      <c r="K124" s="166"/>
      <c r="L124" s="167"/>
      <c r="M124" s="26"/>
      <c r="N124" s="236">
        <f t="shared" si="5"/>
        <v>0</v>
      </c>
      <c r="O124" s="266"/>
      <c r="P124" s="30">
        <f t="shared" si="7"/>
        <v>0</v>
      </c>
      <c r="Q124" s="206"/>
    </row>
    <row r="125" spans="1:17" s="29" customFormat="1" x14ac:dyDescent="0.2">
      <c r="A125" s="2"/>
      <c r="B125" s="487"/>
      <c r="C125" s="488"/>
      <c r="D125" s="488"/>
      <c r="E125" s="488"/>
      <c r="F125" s="488"/>
      <c r="G125" s="489"/>
      <c r="H125" s="168"/>
      <c r="I125" s="168"/>
      <c r="J125" s="166"/>
      <c r="K125" s="166"/>
      <c r="L125" s="167"/>
      <c r="M125" s="26"/>
      <c r="N125" s="236">
        <f t="shared" si="5"/>
        <v>0</v>
      </c>
      <c r="O125" s="266"/>
      <c r="P125" s="30">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166"/>
      <c r="P126" s="30">
        <f t="shared" si="7"/>
        <v>0</v>
      </c>
      <c r="Q126" s="30"/>
    </row>
    <row r="127" spans="1:17" s="25" customFormat="1" ht="15.75" x14ac:dyDescent="0.2">
      <c r="A127" s="2"/>
      <c r="B127" s="487"/>
      <c r="C127" s="488"/>
      <c r="D127" s="488"/>
      <c r="E127" s="488"/>
      <c r="F127" s="488"/>
      <c r="G127" s="489"/>
      <c r="H127" s="168"/>
      <c r="I127" s="168"/>
      <c r="J127" s="166"/>
      <c r="K127" s="166"/>
      <c r="L127" s="167"/>
      <c r="M127" s="26"/>
      <c r="N127" s="236">
        <f t="shared" si="5"/>
        <v>0</v>
      </c>
      <c r="O127" s="166"/>
      <c r="P127" s="30">
        <f t="shared" si="7"/>
        <v>0</v>
      </c>
      <c r="Q127" s="30"/>
    </row>
    <row r="128" spans="1:17" s="29" customFormat="1" x14ac:dyDescent="0.2">
      <c r="A128" s="2"/>
      <c r="B128" s="487"/>
      <c r="C128" s="488"/>
      <c r="D128" s="488"/>
      <c r="E128" s="488"/>
      <c r="F128" s="488"/>
      <c r="G128" s="489"/>
      <c r="H128" s="168"/>
      <c r="I128" s="168"/>
      <c r="J128" s="166"/>
      <c r="K128" s="166"/>
      <c r="L128" s="167"/>
      <c r="M128" s="26"/>
      <c r="N128" s="236">
        <f t="shared" si="5"/>
        <v>0</v>
      </c>
      <c r="O128" s="266"/>
      <c r="P128" s="30">
        <f t="shared" si="7"/>
        <v>0</v>
      </c>
      <c r="Q128" s="206"/>
    </row>
    <row r="129" spans="1:17" s="29" customFormat="1" x14ac:dyDescent="0.2">
      <c r="A129" s="2"/>
      <c r="B129" s="487"/>
      <c r="C129" s="488"/>
      <c r="D129" s="488"/>
      <c r="E129" s="488"/>
      <c r="F129" s="488"/>
      <c r="G129" s="489"/>
      <c r="H129" s="168"/>
      <c r="I129" s="168"/>
      <c r="J129" s="166"/>
      <c r="K129" s="166"/>
      <c r="L129" s="167"/>
      <c r="M129" s="26"/>
      <c r="N129" s="236">
        <f t="shared" si="5"/>
        <v>0</v>
      </c>
      <c r="O129" s="266"/>
      <c r="P129" s="30">
        <f t="shared" si="7"/>
        <v>0</v>
      </c>
      <c r="Q129" s="206"/>
    </row>
    <row r="130" spans="1:17" s="29" customFormat="1" x14ac:dyDescent="0.2">
      <c r="A130" s="2"/>
      <c r="B130" s="487"/>
      <c r="C130" s="488"/>
      <c r="D130" s="488"/>
      <c r="E130" s="488"/>
      <c r="F130" s="488"/>
      <c r="G130" s="489"/>
      <c r="H130" s="168"/>
      <c r="I130" s="168"/>
      <c r="J130" s="166"/>
      <c r="K130" s="166"/>
      <c r="L130" s="167"/>
      <c r="M130" s="26"/>
      <c r="N130" s="236">
        <f t="shared" si="5"/>
        <v>0</v>
      </c>
      <c r="O130" s="266"/>
      <c r="P130" s="30">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166"/>
      <c r="P131" s="30">
        <f t="shared" si="7"/>
        <v>0</v>
      </c>
      <c r="Q131" s="30"/>
    </row>
    <row r="132" spans="1:17" s="29" customFormat="1" x14ac:dyDescent="0.2">
      <c r="A132" s="2"/>
      <c r="B132" s="487"/>
      <c r="C132" s="488"/>
      <c r="D132" s="488"/>
      <c r="E132" s="488"/>
      <c r="F132" s="488"/>
      <c r="G132" s="489"/>
      <c r="H132" s="168"/>
      <c r="I132" s="168"/>
      <c r="J132" s="166"/>
      <c r="K132" s="166"/>
      <c r="L132" s="167"/>
      <c r="M132" s="26"/>
      <c r="N132" s="236">
        <f t="shared" si="5"/>
        <v>0</v>
      </c>
      <c r="O132" s="266"/>
      <c r="P132" s="30">
        <f t="shared" si="7"/>
        <v>0</v>
      </c>
      <c r="Q132" s="206"/>
    </row>
    <row r="133" spans="1:17" s="29" customFormat="1" x14ac:dyDescent="0.2">
      <c r="A133" s="2"/>
      <c r="B133" s="487"/>
      <c r="C133" s="488"/>
      <c r="D133" s="488"/>
      <c r="E133" s="488"/>
      <c r="F133" s="488"/>
      <c r="G133" s="489"/>
      <c r="H133" s="168"/>
      <c r="I133" s="168"/>
      <c r="J133" s="166"/>
      <c r="K133" s="166"/>
      <c r="L133" s="167"/>
      <c r="M133" s="26"/>
      <c r="N133" s="236">
        <f t="shared" si="5"/>
        <v>0</v>
      </c>
      <c r="O133" s="266"/>
      <c r="P133" s="30">
        <f t="shared" si="7"/>
        <v>0</v>
      </c>
      <c r="Q133" s="206"/>
    </row>
    <row r="134" spans="1:17" s="29" customFormat="1" x14ac:dyDescent="0.2">
      <c r="A134" s="2"/>
      <c r="B134" s="487"/>
      <c r="C134" s="488"/>
      <c r="D134" s="488"/>
      <c r="E134" s="488"/>
      <c r="F134" s="488"/>
      <c r="G134" s="489"/>
      <c r="H134" s="168"/>
      <c r="I134" s="168"/>
      <c r="J134" s="166"/>
      <c r="K134" s="166"/>
      <c r="L134" s="167"/>
      <c r="M134" s="26"/>
      <c r="N134" s="236">
        <f t="shared" si="5"/>
        <v>0</v>
      </c>
      <c r="O134" s="266"/>
      <c r="P134" s="30">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166"/>
      <c r="P135" s="30">
        <f t="shared" si="7"/>
        <v>0</v>
      </c>
      <c r="Q135" s="30"/>
    </row>
    <row r="136" spans="1:17" s="29" customFormat="1" x14ac:dyDescent="0.2">
      <c r="A136" s="2"/>
      <c r="B136" s="487"/>
      <c r="C136" s="488"/>
      <c r="D136" s="488"/>
      <c r="E136" s="488"/>
      <c r="F136" s="488"/>
      <c r="G136" s="489"/>
      <c r="H136" s="171"/>
      <c r="I136" s="171"/>
      <c r="J136" s="166"/>
      <c r="K136" s="166"/>
      <c r="L136" s="167"/>
      <c r="M136" s="26"/>
      <c r="N136" s="236">
        <f t="shared" si="5"/>
        <v>0</v>
      </c>
      <c r="O136" s="266"/>
      <c r="P136" s="30">
        <f t="shared" si="7"/>
        <v>0</v>
      </c>
      <c r="Q136" s="206"/>
    </row>
    <row r="137" spans="1:17" s="29" customFormat="1" x14ac:dyDescent="0.2">
      <c r="A137" s="2"/>
      <c r="B137" s="487"/>
      <c r="C137" s="488"/>
      <c r="D137" s="488"/>
      <c r="E137" s="488"/>
      <c r="F137" s="488"/>
      <c r="G137" s="489"/>
      <c r="H137" s="171"/>
      <c r="I137" s="171"/>
      <c r="J137" s="166"/>
      <c r="K137" s="166"/>
      <c r="L137" s="167"/>
      <c r="M137" s="26"/>
      <c r="N137" s="236">
        <f t="shared" si="5"/>
        <v>0</v>
      </c>
      <c r="O137" s="266"/>
      <c r="P137" s="30">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3"/>
      <c r="P138" s="23"/>
      <c r="Q138" s="248"/>
    </row>
    <row r="139" spans="1:17" s="29" customFormat="1" x14ac:dyDescent="0.2">
      <c r="A139" s="2"/>
      <c r="B139" s="490"/>
      <c r="C139" s="491"/>
      <c r="D139" s="491"/>
      <c r="E139" s="491"/>
      <c r="F139" s="491"/>
      <c r="G139" s="492"/>
      <c r="H139" s="173"/>
      <c r="I139" s="173"/>
      <c r="J139" s="166"/>
      <c r="K139" s="167"/>
      <c r="L139" s="167"/>
      <c r="M139" s="26"/>
      <c r="N139" s="236">
        <f t="shared" si="5"/>
        <v>0</v>
      </c>
      <c r="O139" s="266"/>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66"/>
      <c r="P140" s="206">
        <f t="shared" ref="P140:P159" si="8">N140+O140</f>
        <v>0</v>
      </c>
      <c r="Q140" s="206"/>
    </row>
    <row r="141" spans="1:17" s="29" customFormat="1" ht="15.75" x14ac:dyDescent="0.2">
      <c r="A141" s="2"/>
      <c r="B141" s="490"/>
      <c r="C141" s="491"/>
      <c r="D141" s="491"/>
      <c r="E141" s="491"/>
      <c r="F141" s="491"/>
      <c r="G141" s="492"/>
      <c r="H141" s="173"/>
      <c r="I141" s="173"/>
      <c r="J141" s="166"/>
      <c r="K141" s="167"/>
      <c r="L141" s="167"/>
      <c r="M141" s="26"/>
      <c r="N141" s="236">
        <f t="shared" ref="N141:N159" si="9">IF(M141="Yes",J141,0)</f>
        <v>0</v>
      </c>
      <c r="O141" s="265"/>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66"/>
      <c r="P142" s="206">
        <f t="shared" si="8"/>
        <v>0</v>
      </c>
      <c r="Q142" s="206"/>
    </row>
    <row r="143" spans="1:17" s="29" customFormat="1" ht="15.75" x14ac:dyDescent="0.2">
      <c r="A143" s="2"/>
      <c r="B143" s="487"/>
      <c r="C143" s="488"/>
      <c r="D143" s="488"/>
      <c r="E143" s="488"/>
      <c r="F143" s="488"/>
      <c r="G143" s="489"/>
      <c r="H143" s="171"/>
      <c r="I143" s="171"/>
      <c r="J143" s="166"/>
      <c r="K143" s="167"/>
      <c r="L143" s="167"/>
      <c r="M143" s="26"/>
      <c r="N143" s="236">
        <f t="shared" si="9"/>
        <v>0</v>
      </c>
      <c r="O143" s="265"/>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65"/>
      <c r="P144" s="206">
        <f t="shared" si="8"/>
        <v>0</v>
      </c>
      <c r="Q144" s="30"/>
    </row>
    <row r="145" spans="1:18" s="37" customFormat="1" ht="15.75" x14ac:dyDescent="0.2">
      <c r="A145" s="2"/>
      <c r="B145" s="487"/>
      <c r="C145" s="488"/>
      <c r="D145" s="488"/>
      <c r="E145" s="488"/>
      <c r="F145" s="488"/>
      <c r="G145" s="489"/>
      <c r="H145" s="171"/>
      <c r="I145" s="171"/>
      <c r="J145" s="166"/>
      <c r="K145" s="167"/>
      <c r="L145" s="167"/>
      <c r="M145" s="26"/>
      <c r="N145" s="236">
        <f t="shared" si="9"/>
        <v>0</v>
      </c>
      <c r="O145" s="166"/>
      <c r="P145" s="206">
        <f t="shared" si="8"/>
        <v>0</v>
      </c>
      <c r="Q145" s="30"/>
    </row>
    <row r="146" spans="1:18" s="29" customFormat="1" x14ac:dyDescent="0.2">
      <c r="A146" s="2"/>
      <c r="B146" s="487"/>
      <c r="C146" s="488"/>
      <c r="D146" s="488"/>
      <c r="E146" s="488"/>
      <c r="F146" s="488"/>
      <c r="G146" s="489"/>
      <c r="H146" s="171"/>
      <c r="I146" s="171"/>
      <c r="J146" s="166"/>
      <c r="K146" s="167"/>
      <c r="L146" s="167"/>
      <c r="M146" s="26"/>
      <c r="N146" s="236">
        <f t="shared" si="9"/>
        <v>0</v>
      </c>
      <c r="O146" s="266"/>
      <c r="P146" s="206">
        <f t="shared" si="8"/>
        <v>0</v>
      </c>
      <c r="Q146" s="206"/>
    </row>
    <row r="147" spans="1:18" s="29" customFormat="1" ht="15.75" x14ac:dyDescent="0.2">
      <c r="A147" s="2"/>
      <c r="B147" s="487"/>
      <c r="C147" s="488"/>
      <c r="D147" s="488"/>
      <c r="E147" s="488"/>
      <c r="F147" s="488"/>
      <c r="G147" s="489"/>
      <c r="H147" s="171"/>
      <c r="I147" s="171"/>
      <c r="J147" s="166"/>
      <c r="K147" s="167"/>
      <c r="L147" s="167"/>
      <c r="M147" s="26"/>
      <c r="N147" s="236">
        <f t="shared" si="9"/>
        <v>0</v>
      </c>
      <c r="O147" s="265"/>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65"/>
      <c r="P148" s="206">
        <f t="shared" si="8"/>
        <v>0</v>
      </c>
      <c r="Q148" s="30"/>
    </row>
    <row r="149" spans="1:18" s="37" customFormat="1" ht="15.75" x14ac:dyDescent="0.2">
      <c r="A149" s="2"/>
      <c r="B149" s="487"/>
      <c r="C149" s="488"/>
      <c r="D149" s="488"/>
      <c r="E149" s="488"/>
      <c r="F149" s="488"/>
      <c r="G149" s="489"/>
      <c r="H149" s="171"/>
      <c r="I149" s="171"/>
      <c r="J149" s="166"/>
      <c r="K149" s="167"/>
      <c r="L149" s="167"/>
      <c r="M149" s="26"/>
      <c r="N149" s="236">
        <f t="shared" si="9"/>
        <v>0</v>
      </c>
      <c r="O149" s="166"/>
      <c r="P149" s="206">
        <f t="shared" si="8"/>
        <v>0</v>
      </c>
      <c r="Q149" s="30"/>
    </row>
    <row r="150" spans="1:18" s="13" customFormat="1" ht="18" x14ac:dyDescent="0.2">
      <c r="A150" s="2"/>
      <c r="B150" s="487"/>
      <c r="C150" s="488"/>
      <c r="D150" s="488"/>
      <c r="E150" s="488"/>
      <c r="F150" s="488"/>
      <c r="G150" s="489"/>
      <c r="H150" s="171"/>
      <c r="I150" s="171"/>
      <c r="J150" s="166"/>
      <c r="K150" s="167"/>
      <c r="L150" s="167"/>
      <c r="M150" s="26"/>
      <c r="N150" s="236">
        <f t="shared" si="9"/>
        <v>0</v>
      </c>
      <c r="O150" s="267"/>
      <c r="P150" s="206">
        <f t="shared" si="8"/>
        <v>0</v>
      </c>
      <c r="Q150" s="249"/>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67"/>
      <c r="P151" s="206">
        <f t="shared" si="8"/>
        <v>0</v>
      </c>
      <c r="Q151" s="249"/>
      <c r="R151" s="14"/>
    </row>
    <row r="152" spans="1:18" x14ac:dyDescent="0.2">
      <c r="A152" s="2"/>
      <c r="B152" s="487"/>
      <c r="C152" s="488"/>
      <c r="D152" s="488"/>
      <c r="E152" s="488"/>
      <c r="F152" s="488"/>
      <c r="G152" s="489"/>
      <c r="H152" s="171"/>
      <c r="I152" s="171"/>
      <c r="J152" s="166"/>
      <c r="K152" s="167"/>
      <c r="L152" s="167"/>
      <c r="M152" s="26"/>
      <c r="N152" s="236">
        <f t="shared" si="9"/>
        <v>0</v>
      </c>
      <c r="O152" s="268"/>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68"/>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68"/>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68"/>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68"/>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68"/>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68"/>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68"/>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50"/>
    </row>
    <row r="161" spans="1:17" ht="39" customHeight="1" x14ac:dyDescent="0.2">
      <c r="A161" s="31">
        <v>5</v>
      </c>
      <c r="B161" s="531" t="s">
        <v>168</v>
      </c>
      <c r="C161" s="532"/>
      <c r="D161" s="532"/>
      <c r="E161" s="532"/>
      <c r="F161" s="532"/>
      <c r="G161" s="533"/>
      <c r="H161" s="36"/>
      <c r="I161" s="36"/>
      <c r="J161" s="33">
        <f>J162</f>
        <v>0</v>
      </c>
      <c r="K161" s="33"/>
      <c r="L161" s="34"/>
      <c r="M161" s="244"/>
      <c r="N161" s="204">
        <f>IF(M161="Yes",J161,0)</f>
        <v>0</v>
      </c>
      <c r="O161" s="167"/>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251"/>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50"/>
    </row>
    <row r="164" spans="1:17" s="4" customFormat="1" ht="23.25" x14ac:dyDescent="0.2">
      <c r="A164" s="69"/>
      <c r="B164" s="70"/>
      <c r="C164" s="70"/>
      <c r="D164" s="70"/>
      <c r="E164" s="70"/>
      <c r="F164" s="70"/>
      <c r="G164" s="70"/>
      <c r="H164" s="70"/>
      <c r="I164" s="70"/>
      <c r="J164"/>
      <c r="K164"/>
      <c r="L164"/>
      <c r="M164" s="73"/>
    </row>
    <row r="165" spans="1:17" ht="18" x14ac:dyDescent="0.25">
      <c r="A165" s="60"/>
      <c r="B165" s="65"/>
      <c r="C165" s="61"/>
      <c r="D165" s="61"/>
      <c r="E165" s="61"/>
      <c r="F165" s="62"/>
      <c r="G165" s="61"/>
      <c r="H165" s="61"/>
      <c r="I165" s="61"/>
      <c r="J165"/>
      <c r="K165"/>
      <c r="L165"/>
      <c r="M165" s="73"/>
    </row>
    <row r="166" spans="1:17" ht="22.5" x14ac:dyDescent="0.3">
      <c r="A166" s="64"/>
      <c r="C166" s="65"/>
      <c r="D166" s="66"/>
      <c r="E166" s="482"/>
      <c r="F166" s="482"/>
      <c r="G166" s="482"/>
      <c r="H166" s="482"/>
      <c r="I166" s="482"/>
      <c r="J166"/>
      <c r="K166"/>
      <c r="L166"/>
      <c r="M166" s="73"/>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3"/>
    </row>
    <row r="181" spans="1:13" ht="18" x14ac:dyDescent="0.25">
      <c r="A181" s="60"/>
      <c r="B181" s="65" t="s">
        <v>77</v>
      </c>
      <c r="C181" s="61"/>
      <c r="D181" s="61"/>
      <c r="E181" s="61"/>
      <c r="F181" s="62"/>
      <c r="G181" s="61"/>
      <c r="H181" s="61"/>
      <c r="I181" s="61"/>
      <c r="J181" s="62"/>
      <c r="K181" s="62"/>
      <c r="L181" s="63"/>
      <c r="M181" s="73"/>
    </row>
    <row r="182" spans="1:13" ht="22.5" x14ac:dyDescent="0.3">
      <c r="A182" s="64"/>
      <c r="C182" s="65"/>
      <c r="D182" s="66" t="s">
        <v>78</v>
      </c>
      <c r="E182" s="482" t="s">
        <v>79</v>
      </c>
      <c r="F182" s="482"/>
      <c r="G182" s="482"/>
      <c r="H182" s="482"/>
      <c r="I182" s="482"/>
      <c r="J182" s="62"/>
      <c r="K182" s="62"/>
      <c r="L182" s="63"/>
      <c r="M182" s="73"/>
    </row>
    <row r="183" spans="1:13" ht="18" x14ac:dyDescent="0.25">
      <c r="A183" s="60"/>
      <c r="B183" s="67"/>
      <c r="C183" s="67"/>
      <c r="D183" s="67"/>
      <c r="E183" s="67"/>
      <c r="F183" s="67"/>
      <c r="G183" s="67"/>
      <c r="H183" s="67"/>
      <c r="I183" s="67"/>
      <c r="J183" s="62"/>
      <c r="K183" s="62"/>
      <c r="L183" s="63"/>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6tSnzNkXXBRCte1Gt9PHzfXlglqAo+NfFuFiwwfAyssuHcds5MZnWoMsk58fxcf6Anc/kRS9IX0RbznBtDVtYQ==" saltValue="HpzYRc7AYry6jV6GWhACXQ==" spinCount="100000" sheet="1" formatCells="0" insertRows="0" deleteRows="0"/>
  <protectedRanges>
    <protectedRange sqref="R136:XFD143 L162 A122:I137 A139:I159 A162 K139:L159 L118:L137 R146:XFD147 R123:XFD125 R102:XFD104 R106:XFD110 R97:XFD100 R116:XFD117 R128:XFD130 R132:XFD134 R119:XFD121 R112:XFD113 H162:I162" name="Plage3"/>
    <protectedRange sqref="A65:I94 A11:I16 A18:I42 R40:XFD48 A44:I63 A97:I116 A127:I128 A118:I123 L97:L116 L65:L94 L44:L63 L18:L42 L11:L16 R35:XFD37 R31:XFD33 R93:XFD94 R88:XFD90 R77:XFD81 R75:XFD75 R27:XFD29 R22:XFD24 R50:XFD56 R83:XFD86 R58:XFD70 R16:XFD19 R96:XFD98" name="Plage2"/>
    <protectedRange sqref="J162:K162 J18:J42 J97:J116 J139:J159 J11:K16 J44:K63 J65:K94 J118:K137"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3"/>
    <protectedRange sqref="O58:O63 O83:O86 O50:O56 O22:O24 O27:O29 O75 O77:O81 O88:O90 O93:O94 O31:O33 O35:O37 M118:M123 M127:M128 M97:M116 M65:M94 M44:M63 M18:M42 M11:M16 O40:O42 O44:Q44 P43:Q43 O65:Q65 P64:Q64 O16 Q16 Q22:Q24 Q27:Q29 Q31:Q33 Q35:Q37 O19 Q19 Q40:Q42 P19:P42 Q58:Q63 Q50:Q56 O45:O48 Q45:Q48 P45:P63 Q83:Q86 Q75 Q77:Q81 Q88:Q90 Q93:Q94 O66:O70 Q66:Q70 P66:P94 O98 Q98 P98:P116 O17:Q18 O96:Q97" name="Plage2_4"/>
    <protectedRange sqref="M161:M162" name="Plage3_1"/>
    <protectedRange sqref="B162:G162" name="Plage3_2"/>
  </protectedRanges>
  <dataConsolidate link="1"/>
  <mergeCells count="203">
    <mergeCell ref="C173:G173"/>
    <mergeCell ref="C175:G175"/>
    <mergeCell ref="B159:G159"/>
    <mergeCell ref="B160:H160"/>
    <mergeCell ref="B161:G161"/>
    <mergeCell ref="B162:G162"/>
    <mergeCell ref="B163:I163"/>
    <mergeCell ref="E166:I166"/>
    <mergeCell ref="A167:G167"/>
    <mergeCell ref="C169:G169"/>
    <mergeCell ref="C171:G171"/>
    <mergeCell ref="B153:G153"/>
    <mergeCell ref="B154:G154"/>
    <mergeCell ref="B155:G155"/>
    <mergeCell ref="B156:G156"/>
    <mergeCell ref="B157:G157"/>
    <mergeCell ref="B158:G158"/>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9:G49"/>
    <mergeCell ref="B50:G50"/>
    <mergeCell ref="B51:G51"/>
    <mergeCell ref="B40:G40"/>
    <mergeCell ref="B41:G41"/>
    <mergeCell ref="B42:G42"/>
    <mergeCell ref="B43:G43"/>
    <mergeCell ref="B44:G44"/>
    <mergeCell ref="B45:G45"/>
    <mergeCell ref="B28:G28"/>
    <mergeCell ref="B29:G29"/>
    <mergeCell ref="B30:G30"/>
    <mergeCell ref="B31:G31"/>
    <mergeCell ref="B32:G32"/>
    <mergeCell ref="B33:G33"/>
    <mergeCell ref="B46:G46"/>
    <mergeCell ref="B47:G47"/>
    <mergeCell ref="B48:G48"/>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1:B193"/>
    <mergeCell ref="C191:K193"/>
    <mergeCell ref="M5:M7"/>
    <mergeCell ref="N5:N7"/>
    <mergeCell ref="O5:O7"/>
    <mergeCell ref="P5:P7"/>
    <mergeCell ref="Q5:Q7"/>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M9:M10"/>
    <mergeCell ref="N9:N10"/>
    <mergeCell ref="O9:O10"/>
    <mergeCell ref="P9:P10"/>
    <mergeCell ref="Q9:Q10"/>
    <mergeCell ref="C177:G177"/>
    <mergeCell ref="C179:G179"/>
    <mergeCell ref="E182:I182"/>
    <mergeCell ref="B184:B186"/>
    <mergeCell ref="C184:K186"/>
    <mergeCell ref="B25:G25"/>
    <mergeCell ref="B26:G26"/>
    <mergeCell ref="B27:G27"/>
    <mergeCell ref="B17:G17"/>
    <mergeCell ref="B18:G18"/>
    <mergeCell ref="B19:G19"/>
    <mergeCell ref="B20:G20"/>
    <mergeCell ref="B21:G21"/>
    <mergeCell ref="B34:G34"/>
    <mergeCell ref="B35:G35"/>
    <mergeCell ref="B36:G36"/>
    <mergeCell ref="B37:G37"/>
    <mergeCell ref="B38:G38"/>
    <mergeCell ref="B39:G39"/>
  </mergeCells>
  <conditionalFormatting sqref="E170:G170 E178:G178">
    <cfRule type="cellIs" dxfId="44" priority="4" stopIfTrue="1" operator="equal">
      <formula>"ERROR"</formula>
    </cfRule>
  </conditionalFormatting>
  <conditionalFormatting sqref="E172:G172 E174:G174 E176:G176">
    <cfRule type="cellIs" dxfId="43" priority="3" stopIfTrue="1" operator="equal">
      <formula>"ERROR"</formula>
    </cfRule>
  </conditionalFormatting>
  <conditionalFormatting sqref="A167">
    <cfRule type="cellIs" dxfId="42" priority="2" stopIfTrue="1" operator="equal">
      <formula>"ERROR"</formula>
    </cfRule>
  </conditionalFormatting>
  <conditionalFormatting sqref="J11:J16">
    <cfRule type="cellIs" dxfId="41" priority="1" operator="greaterThan">
      <formula>60000</formula>
    </cfRule>
  </conditionalFormatting>
  <dataValidations count="4">
    <dataValidation type="list" allowBlank="1" showInputMessage="1" showErrorMessage="1" sqref="K11:K16 K44:K63 K65:K94 K118:K137 K18:K42 K97:K116">
      <formula1>"Yes,No"</formula1>
    </dataValidation>
    <dataValidation type="list" allowBlank="1" showInputMessage="1" showErrorMessage="1" sqref="B11:B16">
      <formula1>"Prizes, Bursaries"</formula1>
    </dataValidation>
    <dataValidation type="list" allowBlank="1" showInputMessage="1" showErrorMessage="1" sqref="K139:K159 M65:M94 M18:M42 M97:M116 M118:M137 M139:M159 M44:M63 M11:M16 M161">
      <formula1>"Yes, No"</formula1>
    </dataValidation>
    <dataValidation type="custom" allowBlank="1" showInputMessage="1" showErrorMessage="1" error="Only two decimals" sqref="C177:G177 C171:G171">
      <formula1>EXACT(C171,TRUNC(C171,2))</formula1>
    </dataValidation>
  </dataValidations>
  <printOptions horizontalCentered="1"/>
  <pageMargins left="0.25" right="0.25" top="0.75" bottom="0.75" header="0.3" footer="0.3"/>
  <pageSetup paperSize="9" scale="40" fitToHeight="24" orientation="portrait" r:id="rId1"/>
  <headerFooter alignWithMargins="0">
    <oddFooter>&amp;RPage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M1" sqref="M1:Q104857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58.9" customHeight="1" x14ac:dyDescent="0.2">
      <c r="A17" s="16" t="s">
        <v>6</v>
      </c>
      <c r="B17" s="496" t="s">
        <v>170</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9" customFormat="1" x14ac:dyDescent="0.2">
      <c r="A33" s="2"/>
      <c r="B33" s="487"/>
      <c r="C33" s="488"/>
      <c r="D33" s="488"/>
      <c r="E33" s="488"/>
      <c r="F33" s="488"/>
      <c r="G33" s="489"/>
      <c r="H33" s="168"/>
      <c r="I33" s="168"/>
      <c r="J33" s="166"/>
      <c r="K33" s="170"/>
      <c r="L33" s="167"/>
      <c r="M33" s="26"/>
      <c r="N33" s="236">
        <f t="shared" si="1"/>
        <v>0</v>
      </c>
      <c r="O33" s="252"/>
      <c r="P33" s="206">
        <f t="shared" si="2"/>
        <v>0</v>
      </c>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2"/>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5"/>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15.75"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222">
        <f>J162</f>
        <v>0</v>
      </c>
      <c r="K161" s="33"/>
      <c r="L161" s="34"/>
      <c r="M161" s="244"/>
      <c r="N161" s="204"/>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s="45"/>
      <c r="K164" s="45"/>
      <c r="L164" s="45"/>
      <c r="M164" s="45"/>
      <c r="N164" s="255"/>
      <c r="O164" s="255"/>
      <c r="P164" s="255"/>
      <c r="Q164" s="255"/>
    </row>
    <row r="165" spans="1:17" ht="18" x14ac:dyDescent="0.25">
      <c r="A165" s="60"/>
      <c r="B165" s="65"/>
      <c r="C165" s="61"/>
      <c r="D165" s="61"/>
      <c r="E165" s="61"/>
      <c r="F165" s="62"/>
      <c r="G165" s="61"/>
      <c r="H165" s="61"/>
      <c r="I165" s="61"/>
      <c r="J165" s="45"/>
      <c r="K165" s="45"/>
      <c r="L165" s="45"/>
      <c r="M165" s="45"/>
    </row>
    <row r="166" spans="1:17" ht="22.5" x14ac:dyDescent="0.3">
      <c r="A166" s="64"/>
      <c r="C166" s="65"/>
      <c r="D166" s="66"/>
      <c r="E166" s="482"/>
      <c r="F166" s="482"/>
      <c r="G166" s="482"/>
      <c r="H166" s="482"/>
      <c r="I166" s="482"/>
      <c r="J166" s="45"/>
      <c r="K166" s="45"/>
      <c r="L166" s="45"/>
      <c r="M166" s="45"/>
    </row>
    <row r="167" spans="1:17" customFormat="1" ht="30" customHeight="1" x14ac:dyDescent="0.2">
      <c r="A167" s="412" t="s">
        <v>100</v>
      </c>
      <c r="B167" s="480"/>
      <c r="C167" s="480"/>
      <c r="D167" s="480"/>
      <c r="E167" s="480"/>
      <c r="F167" s="480"/>
      <c r="G167" s="481"/>
      <c r="J167" s="45"/>
      <c r="K167" s="45"/>
      <c r="L167" s="45"/>
      <c r="M167" s="45"/>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row>
    <row r="181" spans="1:13" ht="18" x14ac:dyDescent="0.25">
      <c r="A181" s="60"/>
      <c r="B181" s="65" t="s">
        <v>77</v>
      </c>
      <c r="C181" s="61"/>
      <c r="D181" s="61"/>
      <c r="E181" s="61"/>
      <c r="F181" s="62"/>
      <c r="G181" s="61"/>
      <c r="H181" s="61"/>
      <c r="I181" s="61"/>
      <c r="J181" s="62"/>
      <c r="K181" s="62"/>
      <c r="M181" s="73"/>
    </row>
    <row r="182" spans="1:13" ht="22.5" x14ac:dyDescent="0.3">
      <c r="A182" s="64"/>
      <c r="C182" s="65"/>
      <c r="D182" s="66" t="s">
        <v>78</v>
      </c>
      <c r="E182" s="482" t="s">
        <v>79</v>
      </c>
      <c r="F182" s="482"/>
      <c r="G182" s="482"/>
      <c r="H182" s="482"/>
      <c r="I182" s="482"/>
      <c r="J182" s="62"/>
      <c r="K182" s="62"/>
      <c r="M182" s="73"/>
    </row>
    <row r="183" spans="1:13" ht="18" x14ac:dyDescent="0.25">
      <c r="A183" s="60"/>
      <c r="B183" s="67"/>
      <c r="C183" s="67"/>
      <c r="D183" s="67"/>
      <c r="E183" s="67"/>
      <c r="F183" s="67"/>
      <c r="G183" s="67"/>
      <c r="H183" s="67"/>
      <c r="I183" s="67"/>
      <c r="J183" s="62"/>
      <c r="K183" s="62"/>
    </row>
    <row r="184" spans="1:13" ht="13.5" x14ac:dyDescent="0.2">
      <c r="A184" s="68"/>
      <c r="B184" s="473" t="s">
        <v>80</v>
      </c>
      <c r="C184" s="474" t="s">
        <v>81</v>
      </c>
      <c r="D184" s="474"/>
      <c r="E184" s="475"/>
      <c r="F184" s="475"/>
      <c r="G184" s="475"/>
      <c r="H184" s="475"/>
      <c r="I184" s="475"/>
      <c r="J184" s="476"/>
      <c r="K184" s="476"/>
    </row>
    <row r="185" spans="1:13" ht="13.5" x14ac:dyDescent="0.2">
      <c r="A185" s="68"/>
      <c r="B185" s="473"/>
      <c r="C185" s="474"/>
      <c r="D185" s="474"/>
      <c r="E185" s="475"/>
      <c r="F185" s="475"/>
      <c r="G185" s="475"/>
      <c r="H185" s="475"/>
      <c r="I185" s="475"/>
      <c r="J185" s="476"/>
      <c r="K185" s="476"/>
    </row>
    <row r="186" spans="1:13" ht="13.5" x14ac:dyDescent="0.2">
      <c r="A186" s="68"/>
      <c r="B186" s="473"/>
      <c r="C186" s="474"/>
      <c r="D186" s="474"/>
      <c r="E186" s="475"/>
      <c r="F186" s="475"/>
      <c r="G186" s="475"/>
      <c r="H186" s="475"/>
      <c r="I186" s="475"/>
      <c r="J186" s="476"/>
      <c r="K186" s="476"/>
    </row>
    <row r="187" spans="1:13" ht="18" x14ac:dyDescent="0.25">
      <c r="A187" s="68"/>
      <c r="B187" s="65" t="s">
        <v>84</v>
      </c>
      <c r="C187" s="65"/>
      <c r="D187" s="191"/>
      <c r="E187" s="192"/>
      <c r="F187" s="192"/>
      <c r="G187" s="192"/>
      <c r="H187" s="192"/>
      <c r="I187" s="192"/>
      <c r="J187" s="62"/>
      <c r="K187" s="62"/>
    </row>
    <row r="188" spans="1:13" ht="22.5" x14ac:dyDescent="0.3">
      <c r="A188" s="64"/>
      <c r="D188" s="66" t="s">
        <v>78</v>
      </c>
      <c r="E188" s="482" t="s">
        <v>82</v>
      </c>
      <c r="F188" s="482"/>
      <c r="G188" s="482"/>
      <c r="H188" s="482"/>
      <c r="I188" s="482"/>
      <c r="J188" s="62"/>
      <c r="K188" s="62"/>
    </row>
    <row r="189" spans="1:13" ht="18.75" x14ac:dyDescent="0.25">
      <c r="A189" s="60"/>
      <c r="B189" s="67"/>
      <c r="C189" s="67"/>
      <c r="D189" s="67"/>
      <c r="E189" s="483" t="s">
        <v>83</v>
      </c>
      <c r="F189" s="483"/>
      <c r="G189" s="483"/>
      <c r="H189" s="483"/>
      <c r="I189" s="483"/>
      <c r="J189" s="62"/>
      <c r="K189" s="62"/>
      <c r="L189" s="62"/>
    </row>
    <row r="190" spans="1:13" ht="18" x14ac:dyDescent="0.25">
      <c r="A190" s="68"/>
      <c r="B190" s="473" t="s">
        <v>80</v>
      </c>
      <c r="C190" s="474" t="s">
        <v>141</v>
      </c>
      <c r="D190" s="474"/>
      <c r="E190" s="475"/>
      <c r="F190" s="475"/>
      <c r="G190" s="475"/>
      <c r="H190" s="475"/>
      <c r="I190" s="475"/>
      <c r="J190" s="476"/>
      <c r="K190" s="476"/>
      <c r="L190" s="62"/>
    </row>
    <row r="191" spans="1:13" ht="18" x14ac:dyDescent="0.25">
      <c r="A191" s="68"/>
      <c r="B191" s="473"/>
      <c r="C191" s="474"/>
      <c r="D191" s="474"/>
      <c r="E191" s="475"/>
      <c r="F191" s="475"/>
      <c r="G191" s="475"/>
      <c r="H191" s="475"/>
      <c r="I191" s="475"/>
      <c r="J191" s="476"/>
      <c r="K191" s="476"/>
      <c r="L191" s="62"/>
    </row>
    <row r="192" spans="1:13" ht="18" x14ac:dyDescent="0.25">
      <c r="A192" s="68"/>
      <c r="B192" s="473"/>
      <c r="C192" s="474"/>
      <c r="D192" s="474"/>
      <c r="E192" s="475"/>
      <c r="F192" s="475"/>
      <c r="G192" s="475"/>
      <c r="H192" s="475"/>
      <c r="I192" s="475"/>
      <c r="J192" s="476"/>
      <c r="K192" s="476"/>
      <c r="L192" s="62"/>
    </row>
    <row r="193" spans="1:12" ht="18" x14ac:dyDescent="0.25">
      <c r="A193" s="68"/>
      <c r="B193" s="190"/>
      <c r="C193" s="191"/>
      <c r="D193" s="191"/>
      <c r="E193" s="192"/>
      <c r="F193" s="192"/>
      <c r="G193" s="192"/>
      <c r="H193" s="192"/>
      <c r="I193" s="192"/>
      <c r="J193" s="62"/>
      <c r="K193" s="62"/>
      <c r="L193" s="62"/>
    </row>
  </sheetData>
  <sheetProtection algorithmName="SHA-512" hashValue="8JI0QYglhVogj6X/7sGWYTvBxqxMpVH2moSycUowPVIQTENNXfWSrvw3EdqffGgs47BJARVFDe/FpWMdxxmQhg==" saltValue="1FzR2jZ3LJbVTNfAvhRlVw=="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2:XFD24 R27:XFD29 R75:XFD75 R77:XFD81 R88:XFD90 R93:XFD94 A18:I42 R31:XFD33 R35:XFD37 R40:XFD48 A44:I63 A97:I116 A127:I128 A118:I123 L97:L116 L65:L94 L44:L63 L18:L42 L11:L16 R96:XFD98 R16:XFD19" name="Plage2"/>
    <protectedRange sqref="J162:K162 J18:J42 J97:J116 J139:J159 J11:K16 J44:K63 J65:K94 J118:K137" name="Plage2_1"/>
    <protectedRange sqref="O112:O113 O119:O121 O132:O134 O128:O130 M162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2:O24 O27:O29 O75 O77:O81 O88:O90 O93:O94 O31:O33 O35:O37 M118:M123 M127:M128 M97:M116 M65:M94 M44:M63 M18:M42 M11:M16 O40:O42 O44:Q44 P43:Q43 O65:Q65 P64:Q64 O16 Q16 Q22:Q24 Q27:Q29 Q31:Q33 Q35:Q37 O19 Q19 Q40:Q42 P19:P42 Q58:Q63 Q50:Q56 O45:O48 Q45:Q48 P45:P63 Q83:Q86 Q75 Q77:Q81 Q88:Q90 Q93:Q94 O66:O70 Q66:Q70 P66:P94 O98 Q98 P98:P116 O96:Q97 O17:Q18" name="Plage2_2"/>
    <protectedRange sqref="B162:G162" name="Plage3_2"/>
  </protectedRanges>
  <dataConsolidate link="1"/>
  <mergeCells count="203">
    <mergeCell ref="C173:G173"/>
    <mergeCell ref="C175:G175"/>
    <mergeCell ref="B159:G159"/>
    <mergeCell ref="B160:H160"/>
    <mergeCell ref="B161:G161"/>
    <mergeCell ref="B162:G162"/>
    <mergeCell ref="B163:I163"/>
    <mergeCell ref="E166:I166"/>
    <mergeCell ref="A167:G167"/>
    <mergeCell ref="C169:G169"/>
    <mergeCell ref="C171:G171"/>
    <mergeCell ref="B153:G153"/>
    <mergeCell ref="B154:G154"/>
    <mergeCell ref="B155:G155"/>
    <mergeCell ref="B156:G156"/>
    <mergeCell ref="B157:G157"/>
    <mergeCell ref="B158:G158"/>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9:G49"/>
    <mergeCell ref="B50:G50"/>
    <mergeCell ref="B51:G51"/>
    <mergeCell ref="B40:G40"/>
    <mergeCell ref="B41:G41"/>
    <mergeCell ref="B42:G42"/>
    <mergeCell ref="B43:G43"/>
    <mergeCell ref="B44:G44"/>
    <mergeCell ref="B45:G45"/>
    <mergeCell ref="B28:G28"/>
    <mergeCell ref="B29:G29"/>
    <mergeCell ref="B30:G30"/>
    <mergeCell ref="B31:G31"/>
    <mergeCell ref="B32:G32"/>
    <mergeCell ref="B33:G33"/>
    <mergeCell ref="B46:G46"/>
    <mergeCell ref="B47:G47"/>
    <mergeCell ref="B48:G48"/>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0:B192"/>
    <mergeCell ref="C190:K192"/>
    <mergeCell ref="M5:M7"/>
    <mergeCell ref="N5:N7"/>
    <mergeCell ref="O5:O7"/>
    <mergeCell ref="P5:P7"/>
    <mergeCell ref="Q5:Q7"/>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M9:M10"/>
    <mergeCell ref="N9:N10"/>
    <mergeCell ref="O9:O10"/>
    <mergeCell ref="P9:P10"/>
    <mergeCell ref="Q9:Q10"/>
    <mergeCell ref="C177:G177"/>
    <mergeCell ref="C179:G179"/>
    <mergeCell ref="E182:I182"/>
    <mergeCell ref="B184:B186"/>
    <mergeCell ref="C184:K186"/>
    <mergeCell ref="B25:G25"/>
    <mergeCell ref="B26:G26"/>
    <mergeCell ref="B27:G27"/>
    <mergeCell ref="B17:G17"/>
    <mergeCell ref="B18:G18"/>
    <mergeCell ref="B19:G19"/>
    <mergeCell ref="B20:G20"/>
    <mergeCell ref="B21:G21"/>
    <mergeCell ref="B34:G34"/>
    <mergeCell ref="B35:G35"/>
    <mergeCell ref="B36:G36"/>
    <mergeCell ref="B37:G37"/>
    <mergeCell ref="B38:G38"/>
    <mergeCell ref="B39:G39"/>
  </mergeCells>
  <conditionalFormatting sqref="E170:G170 E178:G178">
    <cfRule type="cellIs" dxfId="40" priority="5" stopIfTrue="1" operator="equal">
      <formula>"ERROR"</formula>
    </cfRule>
  </conditionalFormatting>
  <conditionalFormatting sqref="E172:G172 E174:G174 E176:G176">
    <cfRule type="cellIs" dxfId="39" priority="4" stopIfTrue="1" operator="equal">
      <formula>"ERROR"</formula>
    </cfRule>
  </conditionalFormatting>
  <conditionalFormatting sqref="A167">
    <cfRule type="cellIs" dxfId="38" priority="3" stopIfTrue="1" operator="equal">
      <formula>"ERROR"</formula>
    </cfRule>
  </conditionalFormatting>
  <conditionalFormatting sqref="J11:J16">
    <cfRule type="cellIs" dxfId="37" priority="1" operator="greaterThan">
      <formula>60000</formula>
    </cfRule>
  </conditionalFormatting>
  <dataValidations count="4">
    <dataValidation type="list" allowBlank="1" showInputMessage="1" showErrorMessage="1" sqref="K139:K159 M65:M94 M18:M42 M97:M116 M118:M137 M139:M159 M44:M63 M11:M16">
      <formula1>"Yes, No"</formula1>
    </dataValidation>
    <dataValidation type="list" allowBlank="1" showInputMessage="1" showErrorMessage="1" sqref="B11:B16">
      <formula1>"Prizes, Bursaries"</formula1>
    </dataValidation>
    <dataValidation type="list" allowBlank="1" showInputMessage="1" showErrorMessage="1" sqref="K11:K16 K44:K63 K65:K94 K118:K137 K97:K116 K18:K42">
      <formula1>"Yes,No"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3"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3"/>
  <sheetViews>
    <sheetView view="pageBreakPreview" zoomScale="80" zoomScaleNormal="100" zoomScaleSheetLayoutView="80" workbookViewId="0">
      <pane xSplit="8" ySplit="7" topLeftCell="I8" activePane="bottomRight" state="frozen"/>
      <selection activeCell="C54" sqref="C54"/>
      <selection pane="topRight" activeCell="C54" sqref="C54"/>
      <selection pane="bottomLeft" activeCell="C54" sqref="C54"/>
      <selection pane="bottomRight" activeCell="I26" sqref="I26"/>
    </sheetView>
  </sheetViews>
  <sheetFormatPr defaultColWidth="9.140625" defaultRowHeight="15" x14ac:dyDescent="0.2"/>
  <cols>
    <col min="1" max="1" width="12.7109375" style="1" customWidth="1"/>
    <col min="2" max="6" width="15.28515625" style="15" customWidth="1"/>
    <col min="7" max="7" width="19.7109375" style="15" customWidth="1"/>
    <col min="8" max="8" width="26.28515625" style="20" customWidth="1"/>
    <col min="9" max="9" width="21.28515625" style="20" customWidth="1"/>
    <col min="10" max="11" width="25.28515625" style="4" customWidth="1"/>
    <col min="12" max="12" width="24.28515625" style="4" customWidth="1"/>
    <col min="13" max="13" width="21.85546875" style="4" hidden="1" customWidth="1"/>
    <col min="14" max="14" width="16.28515625" style="15" hidden="1" customWidth="1"/>
    <col min="15" max="15" width="18.7109375" style="15" hidden="1" customWidth="1"/>
    <col min="16" max="16" width="16.28515625" style="15" hidden="1" customWidth="1"/>
    <col min="17" max="17" width="28.42578125" style="15" hidden="1" customWidth="1"/>
    <col min="18" max="16384" width="9.140625" style="15"/>
  </cols>
  <sheetData>
    <row r="1" spans="1:17" s="3" customFormat="1" ht="24" customHeight="1" x14ac:dyDescent="0.2">
      <c r="A1" s="550" t="s">
        <v>164</v>
      </c>
      <c r="B1" s="550"/>
      <c r="C1" s="550"/>
      <c r="D1" s="550"/>
      <c r="E1" s="550"/>
      <c r="F1" s="550"/>
      <c r="G1" s="550"/>
      <c r="H1" s="550"/>
      <c r="I1" s="550"/>
      <c r="J1" s="550"/>
      <c r="K1" s="550"/>
      <c r="L1" s="550"/>
      <c r="M1" s="200"/>
      <c r="P1" s="5"/>
    </row>
    <row r="2" spans="1:17" s="5" customFormat="1" ht="20.25" customHeight="1" x14ac:dyDescent="0.2">
      <c r="A2" s="508" t="s">
        <v>91</v>
      </c>
      <c r="B2" s="509"/>
      <c r="C2" s="509"/>
      <c r="D2" s="509"/>
      <c r="E2" s="509"/>
      <c r="F2" s="510"/>
      <c r="G2" s="377"/>
      <c r="H2" s="378"/>
      <c r="I2" s="378"/>
      <c r="J2" s="378"/>
      <c r="K2" s="378"/>
      <c r="L2" s="378"/>
      <c r="M2" s="59"/>
    </row>
    <row r="3" spans="1:17" s="5" customFormat="1" ht="20.25" customHeight="1" x14ac:dyDescent="0.2">
      <c r="A3" s="508" t="s">
        <v>17</v>
      </c>
      <c r="B3" s="509"/>
      <c r="C3" s="509"/>
      <c r="D3" s="509"/>
      <c r="E3" s="509"/>
      <c r="F3" s="510"/>
      <c r="G3" s="519">
        <f>'1 Consolidated Summary  Budget'!D4</f>
        <v>0</v>
      </c>
      <c r="H3" s="520"/>
      <c r="I3" s="520"/>
      <c r="J3" s="520"/>
      <c r="K3" s="520"/>
      <c r="L3" s="520"/>
      <c r="M3" s="59"/>
    </row>
    <row r="4" spans="1:17" s="5" customFormat="1" ht="20.25" customHeight="1" thickBot="1" x14ac:dyDescent="0.25">
      <c r="A4" s="508" t="str">
        <f>'1 Consolidated Summary  Budget'!A5:C5</f>
        <v>Implementation period of the project:</v>
      </c>
      <c r="B4" s="509"/>
      <c r="C4" s="509"/>
      <c r="D4" s="509"/>
      <c r="E4" s="509"/>
      <c r="F4" s="510"/>
      <c r="G4" s="214" t="str">
        <f>'1 Consolidated Summary  Budget'!D5</f>
        <v>from:</v>
      </c>
      <c r="H4" s="215">
        <f>'1 Consolidated Summary  Budget'!E5</f>
        <v>0</v>
      </c>
      <c r="I4" s="215"/>
      <c r="J4" s="214" t="s">
        <v>75</v>
      </c>
      <c r="K4" s="216">
        <f>'1 Consolidated Summary  Budget'!I5</f>
        <v>0</v>
      </c>
      <c r="L4" s="214"/>
      <c r="M4" s="59"/>
      <c r="P4" s="3"/>
    </row>
    <row r="5" spans="1:17" s="8" customFormat="1" ht="26.25" customHeight="1" x14ac:dyDescent="0.2">
      <c r="A5" s="6"/>
      <c r="B5" s="7"/>
      <c r="H5" s="522" t="s">
        <v>160</v>
      </c>
      <c r="I5" s="547" t="s">
        <v>161</v>
      </c>
      <c r="J5" s="499" t="s">
        <v>15</v>
      </c>
      <c r="K5" s="502" t="s">
        <v>22</v>
      </c>
      <c r="L5" s="502" t="s">
        <v>76</v>
      </c>
      <c r="M5" s="499" t="s">
        <v>127</v>
      </c>
      <c r="N5" s="499" t="s">
        <v>128</v>
      </c>
      <c r="O5" s="502" t="s">
        <v>126</v>
      </c>
      <c r="P5" s="502" t="s">
        <v>129</v>
      </c>
      <c r="Q5" s="502" t="s">
        <v>130</v>
      </c>
    </row>
    <row r="6" spans="1:17" s="8" customFormat="1" ht="31.5" customHeight="1" thickBot="1" x14ac:dyDescent="0.25">
      <c r="A6" s="9"/>
      <c r="H6" s="523"/>
      <c r="I6" s="548"/>
      <c r="J6" s="545"/>
      <c r="K6" s="546"/>
      <c r="L6" s="503"/>
      <c r="M6" s="500"/>
      <c r="N6" s="500"/>
      <c r="O6" s="503"/>
      <c r="P6" s="503"/>
      <c r="Q6" s="503"/>
    </row>
    <row r="7" spans="1:17" s="8" customFormat="1" ht="28.5" customHeight="1" thickBot="1" x14ac:dyDescent="0.25">
      <c r="A7" s="9"/>
      <c r="H7" s="524"/>
      <c r="I7" s="549"/>
      <c r="J7" s="21" t="s">
        <v>13</v>
      </c>
      <c r="K7" s="21" t="s">
        <v>2</v>
      </c>
      <c r="L7" s="546"/>
      <c r="M7" s="501"/>
      <c r="N7" s="501"/>
      <c r="O7" s="503"/>
      <c r="P7" s="503"/>
      <c r="Q7" s="503"/>
    </row>
    <row r="8" spans="1:17" s="35" customFormat="1" ht="39" customHeight="1" thickBot="1" x14ac:dyDescent="0.25">
      <c r="A8" s="74">
        <v>1</v>
      </c>
      <c r="B8" s="516" t="s">
        <v>14</v>
      </c>
      <c r="C8" s="517"/>
      <c r="D8" s="517"/>
      <c r="E8" s="517"/>
      <c r="F8" s="517"/>
      <c r="G8" s="518"/>
      <c r="H8" s="32"/>
      <c r="I8" s="32"/>
      <c r="J8" s="33">
        <f>J9+J17</f>
        <v>0</v>
      </c>
      <c r="K8" s="33"/>
      <c r="L8" s="34"/>
      <c r="M8" s="34"/>
      <c r="N8" s="201">
        <f>SUM(N9:N42)</f>
        <v>0</v>
      </c>
      <c r="O8" s="201">
        <f>SUM(O9:O42)</f>
        <v>0</v>
      </c>
      <c r="P8" s="201">
        <f>N8+O8</f>
        <v>0</v>
      </c>
      <c r="Q8" s="207"/>
    </row>
    <row r="9" spans="1:17" s="35" customFormat="1" ht="39" customHeight="1" x14ac:dyDescent="0.2">
      <c r="A9" s="534" t="s">
        <v>5</v>
      </c>
      <c r="B9" s="496" t="s">
        <v>29</v>
      </c>
      <c r="C9" s="525"/>
      <c r="D9" s="525"/>
      <c r="E9" s="525"/>
      <c r="F9" s="525"/>
      <c r="G9" s="526"/>
      <c r="H9" s="536"/>
      <c r="I9" s="85"/>
      <c r="J9" s="540">
        <f>SUM(J11:J16)</f>
        <v>0</v>
      </c>
      <c r="K9" s="82"/>
      <c r="L9" s="471"/>
      <c r="M9" s="471"/>
      <c r="N9" s="471"/>
      <c r="O9" s="471"/>
      <c r="P9" s="471"/>
      <c r="Q9" s="471"/>
    </row>
    <row r="10" spans="1:17" s="35" customFormat="1" ht="65.25" customHeight="1" x14ac:dyDescent="0.2">
      <c r="A10" s="535"/>
      <c r="B10" s="542" t="s">
        <v>28</v>
      </c>
      <c r="C10" s="544"/>
      <c r="D10" s="542" t="s">
        <v>26</v>
      </c>
      <c r="E10" s="543"/>
      <c r="F10" s="543"/>
      <c r="G10" s="544"/>
      <c r="H10" s="537"/>
      <c r="I10" s="86"/>
      <c r="J10" s="541"/>
      <c r="K10" s="83"/>
      <c r="L10" s="472"/>
      <c r="M10" s="472"/>
      <c r="N10" s="472"/>
      <c r="O10" s="472"/>
      <c r="P10" s="472"/>
      <c r="Q10" s="472"/>
    </row>
    <row r="11" spans="1:17" s="35" customFormat="1" x14ac:dyDescent="0.2">
      <c r="A11" s="2"/>
      <c r="B11" s="485"/>
      <c r="C11" s="530"/>
      <c r="D11" s="487"/>
      <c r="E11" s="488"/>
      <c r="F11" s="488"/>
      <c r="G11" s="489"/>
      <c r="H11" s="168"/>
      <c r="I11" s="168"/>
      <c r="J11" s="166"/>
      <c r="K11" s="166"/>
      <c r="L11" s="167"/>
      <c r="M11" s="26"/>
      <c r="N11" s="236">
        <f>IF(M11="Yes",J11,0)</f>
        <v>0</v>
      </c>
      <c r="O11" s="253"/>
      <c r="P11" s="30">
        <f t="shared" ref="P11:P16" si="0">N11+O11</f>
        <v>0</v>
      </c>
      <c r="Q11" s="30"/>
    </row>
    <row r="12" spans="1:17" s="35" customFormat="1" x14ac:dyDescent="0.2">
      <c r="A12" s="2"/>
      <c r="B12" s="485"/>
      <c r="C12" s="486"/>
      <c r="D12" s="487"/>
      <c r="E12" s="488"/>
      <c r="F12" s="488"/>
      <c r="G12" s="489"/>
      <c r="H12" s="168"/>
      <c r="I12" s="168"/>
      <c r="J12" s="166"/>
      <c r="K12" s="166"/>
      <c r="L12" s="167"/>
      <c r="M12" s="26"/>
      <c r="N12" s="236">
        <f>IF(M12="Yes",J12,0)</f>
        <v>0</v>
      </c>
      <c r="O12" s="253"/>
      <c r="P12" s="30">
        <f t="shared" si="0"/>
        <v>0</v>
      </c>
      <c r="Q12" s="30"/>
    </row>
    <row r="13" spans="1:17" s="35" customFormat="1" x14ac:dyDescent="0.2">
      <c r="A13" s="2"/>
      <c r="B13" s="485"/>
      <c r="C13" s="486"/>
      <c r="D13" s="487"/>
      <c r="E13" s="488"/>
      <c r="F13" s="488"/>
      <c r="G13" s="489"/>
      <c r="H13" s="168"/>
      <c r="I13" s="168"/>
      <c r="J13" s="166"/>
      <c r="K13" s="166"/>
      <c r="L13" s="167"/>
      <c r="M13" s="26"/>
      <c r="N13" s="236">
        <f>IF(M13="Yes",J13,0)</f>
        <v>0</v>
      </c>
      <c r="O13" s="253"/>
      <c r="P13" s="30">
        <f t="shared" si="0"/>
        <v>0</v>
      </c>
      <c r="Q13" s="30"/>
    </row>
    <row r="14" spans="1:17" s="35" customFormat="1" x14ac:dyDescent="0.2">
      <c r="A14" s="2"/>
      <c r="B14" s="485"/>
      <c r="C14" s="486"/>
      <c r="D14" s="487"/>
      <c r="E14" s="488"/>
      <c r="F14" s="488"/>
      <c r="G14" s="489"/>
      <c r="H14" s="168"/>
      <c r="I14" s="168"/>
      <c r="J14" s="166"/>
      <c r="K14" s="166"/>
      <c r="L14" s="167"/>
      <c r="M14" s="26"/>
      <c r="N14" s="236">
        <f>IF(M14="Yes",J14,0)</f>
        <v>0</v>
      </c>
      <c r="O14" s="253"/>
      <c r="P14" s="30">
        <f t="shared" si="0"/>
        <v>0</v>
      </c>
      <c r="Q14" s="30"/>
    </row>
    <row r="15" spans="1:17" s="25" customFormat="1" ht="15.75" x14ac:dyDescent="0.2">
      <c r="A15" s="2"/>
      <c r="B15" s="485"/>
      <c r="C15" s="486"/>
      <c r="D15" s="487"/>
      <c r="E15" s="488"/>
      <c r="F15" s="488"/>
      <c r="G15" s="489"/>
      <c r="H15" s="168"/>
      <c r="I15" s="168"/>
      <c r="J15" s="166"/>
      <c r="K15" s="166"/>
      <c r="L15" s="167"/>
      <c r="M15" s="26"/>
      <c r="N15" s="236">
        <f t="shared" ref="N15:N77" si="1">IF(M15="Yes",J15,0)</f>
        <v>0</v>
      </c>
      <c r="O15" s="253"/>
      <c r="P15" s="30">
        <f t="shared" si="0"/>
        <v>0</v>
      </c>
      <c r="Q15" s="30"/>
    </row>
    <row r="16" spans="1:17" s="27" customFormat="1" x14ac:dyDescent="0.2">
      <c r="A16" s="2"/>
      <c r="B16" s="485"/>
      <c r="C16" s="486"/>
      <c r="D16" s="487"/>
      <c r="E16" s="488"/>
      <c r="F16" s="488"/>
      <c r="G16" s="489"/>
      <c r="H16" s="168"/>
      <c r="I16" s="168"/>
      <c r="J16" s="166"/>
      <c r="K16" s="166"/>
      <c r="L16" s="167"/>
      <c r="M16" s="26"/>
      <c r="N16" s="236">
        <f t="shared" si="1"/>
        <v>0</v>
      </c>
      <c r="O16" s="253"/>
      <c r="P16" s="206">
        <f t="shared" si="0"/>
        <v>0</v>
      </c>
      <c r="Q16" s="206"/>
    </row>
    <row r="17" spans="1:17" s="27" customFormat="1" ht="49.9" customHeight="1" x14ac:dyDescent="0.2">
      <c r="A17" s="16" t="s">
        <v>6</v>
      </c>
      <c r="B17" s="496" t="s">
        <v>171</v>
      </c>
      <c r="C17" s="497"/>
      <c r="D17" s="497"/>
      <c r="E17" s="497"/>
      <c r="F17" s="497"/>
      <c r="G17" s="498"/>
      <c r="H17" s="17"/>
      <c r="I17" s="19"/>
      <c r="J17" s="24">
        <f>SUM(J18:J42)</f>
        <v>0</v>
      </c>
      <c r="K17" s="24"/>
      <c r="L17" s="84"/>
      <c r="M17" s="234"/>
      <c r="N17" s="234"/>
      <c r="O17" s="235"/>
      <c r="P17" s="234"/>
      <c r="Q17" s="234"/>
    </row>
    <row r="18" spans="1:17" s="27" customFormat="1" x14ac:dyDescent="0.2">
      <c r="A18" s="2"/>
      <c r="B18" s="511"/>
      <c r="C18" s="511"/>
      <c r="D18" s="511"/>
      <c r="E18" s="511"/>
      <c r="F18" s="511"/>
      <c r="G18" s="511"/>
      <c r="H18" s="169"/>
      <c r="I18" s="169"/>
      <c r="J18" s="166"/>
      <c r="K18" s="170"/>
      <c r="L18" s="167"/>
      <c r="M18" s="26"/>
      <c r="N18" s="236">
        <f t="shared" si="1"/>
        <v>0</v>
      </c>
      <c r="O18" s="252"/>
      <c r="P18" s="206">
        <f>N18+O18</f>
        <v>0</v>
      </c>
      <c r="Q18" s="206"/>
    </row>
    <row r="19" spans="1:17" s="27" customFormat="1" x14ac:dyDescent="0.2">
      <c r="A19" s="2"/>
      <c r="B19" s="487"/>
      <c r="C19" s="488"/>
      <c r="D19" s="488"/>
      <c r="E19" s="488"/>
      <c r="F19" s="488"/>
      <c r="G19" s="489"/>
      <c r="H19" s="168"/>
      <c r="I19" s="168"/>
      <c r="J19" s="166"/>
      <c r="K19" s="170"/>
      <c r="L19" s="167"/>
      <c r="M19" s="26"/>
      <c r="N19" s="236">
        <f t="shared" si="1"/>
        <v>0</v>
      </c>
      <c r="O19" s="252"/>
      <c r="P19" s="206">
        <f t="shared" ref="P19:P42" si="2">N19+O19</f>
        <v>0</v>
      </c>
      <c r="Q19" s="206"/>
    </row>
    <row r="20" spans="1:17" s="35" customFormat="1" x14ac:dyDescent="0.2">
      <c r="A20" s="2"/>
      <c r="B20" s="487"/>
      <c r="C20" s="488"/>
      <c r="D20" s="488"/>
      <c r="E20" s="488"/>
      <c r="F20" s="488"/>
      <c r="G20" s="489"/>
      <c r="H20" s="168"/>
      <c r="I20" s="168"/>
      <c r="J20" s="166"/>
      <c r="K20" s="170"/>
      <c r="L20" s="167"/>
      <c r="M20" s="26"/>
      <c r="N20" s="236">
        <f t="shared" si="1"/>
        <v>0</v>
      </c>
      <c r="O20" s="252"/>
      <c r="P20" s="206">
        <f t="shared" si="2"/>
        <v>0</v>
      </c>
      <c r="Q20" s="30"/>
    </row>
    <row r="21" spans="1:17" s="25" customFormat="1" ht="15.75" x14ac:dyDescent="0.2">
      <c r="A21" s="2"/>
      <c r="B21" s="487"/>
      <c r="C21" s="488"/>
      <c r="D21" s="488"/>
      <c r="E21" s="488"/>
      <c r="F21" s="488"/>
      <c r="G21" s="489"/>
      <c r="H21" s="168"/>
      <c r="I21" s="168"/>
      <c r="J21" s="166"/>
      <c r="K21" s="170"/>
      <c r="L21" s="167"/>
      <c r="M21" s="26"/>
      <c r="N21" s="236">
        <f t="shared" si="1"/>
        <v>0</v>
      </c>
      <c r="O21" s="252"/>
      <c r="P21" s="206">
        <f t="shared" si="2"/>
        <v>0</v>
      </c>
      <c r="Q21" s="237"/>
    </row>
    <row r="22" spans="1:17" s="27" customFormat="1" x14ac:dyDescent="0.2">
      <c r="A22" s="2"/>
      <c r="B22" s="487"/>
      <c r="C22" s="488"/>
      <c r="D22" s="488"/>
      <c r="E22" s="488"/>
      <c r="F22" s="488"/>
      <c r="G22" s="489"/>
      <c r="H22" s="168"/>
      <c r="I22" s="168"/>
      <c r="J22" s="166"/>
      <c r="K22" s="170"/>
      <c r="L22" s="167"/>
      <c r="M22" s="26"/>
      <c r="N22" s="236">
        <f t="shared" si="1"/>
        <v>0</v>
      </c>
      <c r="O22" s="252"/>
      <c r="P22" s="206">
        <f t="shared" si="2"/>
        <v>0</v>
      </c>
      <c r="Q22" s="206"/>
    </row>
    <row r="23" spans="1:17" s="27" customFormat="1" x14ac:dyDescent="0.2">
      <c r="A23" s="2"/>
      <c r="B23" s="487"/>
      <c r="C23" s="488"/>
      <c r="D23" s="488"/>
      <c r="E23" s="488"/>
      <c r="F23" s="488"/>
      <c r="G23" s="489"/>
      <c r="H23" s="168"/>
      <c r="I23" s="168"/>
      <c r="J23" s="166"/>
      <c r="K23" s="170"/>
      <c r="L23" s="167"/>
      <c r="M23" s="26"/>
      <c r="N23" s="236">
        <f t="shared" si="1"/>
        <v>0</v>
      </c>
      <c r="O23" s="252"/>
      <c r="P23" s="206">
        <f t="shared" si="2"/>
        <v>0</v>
      </c>
      <c r="Q23" s="206"/>
    </row>
    <row r="24" spans="1:17" s="27" customFormat="1" x14ac:dyDescent="0.2">
      <c r="A24" s="2"/>
      <c r="B24" s="487"/>
      <c r="C24" s="488"/>
      <c r="D24" s="488"/>
      <c r="E24" s="488"/>
      <c r="F24" s="488"/>
      <c r="G24" s="489"/>
      <c r="H24" s="168"/>
      <c r="I24" s="168"/>
      <c r="J24" s="166"/>
      <c r="K24" s="170"/>
      <c r="L24" s="167"/>
      <c r="M24" s="26"/>
      <c r="N24" s="236">
        <f t="shared" si="1"/>
        <v>0</v>
      </c>
      <c r="O24" s="252"/>
      <c r="P24" s="206">
        <f t="shared" si="2"/>
        <v>0</v>
      </c>
      <c r="Q24" s="206"/>
    </row>
    <row r="25" spans="1:17" s="25" customFormat="1" ht="15.75" x14ac:dyDescent="0.2">
      <c r="A25" s="2"/>
      <c r="B25" s="487"/>
      <c r="C25" s="488"/>
      <c r="D25" s="488"/>
      <c r="E25" s="488"/>
      <c r="F25" s="488"/>
      <c r="G25" s="489"/>
      <c r="H25" s="168"/>
      <c r="I25" s="168"/>
      <c r="J25" s="166"/>
      <c r="K25" s="170"/>
      <c r="L25" s="167"/>
      <c r="M25" s="26"/>
      <c r="N25" s="236">
        <f t="shared" si="1"/>
        <v>0</v>
      </c>
      <c r="O25" s="252"/>
      <c r="P25" s="206">
        <f t="shared" si="2"/>
        <v>0</v>
      </c>
      <c r="Q25" s="237"/>
    </row>
    <row r="26" spans="1:17" s="25" customFormat="1" ht="15.75" x14ac:dyDescent="0.2">
      <c r="A26" s="2"/>
      <c r="B26" s="487"/>
      <c r="C26" s="488"/>
      <c r="D26" s="488"/>
      <c r="E26" s="488"/>
      <c r="F26" s="488"/>
      <c r="G26" s="489"/>
      <c r="H26" s="168"/>
      <c r="I26" s="168"/>
      <c r="J26" s="166"/>
      <c r="K26" s="170"/>
      <c r="L26" s="167"/>
      <c r="M26" s="26"/>
      <c r="N26" s="236">
        <f t="shared" si="1"/>
        <v>0</v>
      </c>
      <c r="O26" s="252"/>
      <c r="P26" s="206">
        <f t="shared" si="2"/>
        <v>0</v>
      </c>
      <c r="Q26" s="237"/>
    </row>
    <row r="27" spans="1:17" s="27" customFormat="1" x14ac:dyDescent="0.2">
      <c r="A27" s="2"/>
      <c r="B27" s="487"/>
      <c r="C27" s="488"/>
      <c r="D27" s="488"/>
      <c r="E27" s="488"/>
      <c r="F27" s="488"/>
      <c r="G27" s="489"/>
      <c r="H27" s="168"/>
      <c r="I27" s="168"/>
      <c r="J27" s="166"/>
      <c r="K27" s="170"/>
      <c r="L27" s="167"/>
      <c r="M27" s="26"/>
      <c r="N27" s="236">
        <f t="shared" si="1"/>
        <v>0</v>
      </c>
      <c r="O27" s="252"/>
      <c r="P27" s="206">
        <f t="shared" si="2"/>
        <v>0</v>
      </c>
      <c r="Q27" s="206"/>
    </row>
    <row r="28" spans="1:17" s="27" customFormat="1" x14ac:dyDescent="0.2">
      <c r="A28" s="2"/>
      <c r="B28" s="487"/>
      <c r="C28" s="488"/>
      <c r="D28" s="488"/>
      <c r="E28" s="488"/>
      <c r="F28" s="488"/>
      <c r="G28" s="489"/>
      <c r="H28" s="168"/>
      <c r="I28" s="168"/>
      <c r="J28" s="166"/>
      <c r="K28" s="170"/>
      <c r="L28" s="167"/>
      <c r="M28" s="26"/>
      <c r="N28" s="236">
        <f t="shared" si="1"/>
        <v>0</v>
      </c>
      <c r="O28" s="252"/>
      <c r="P28" s="206">
        <f t="shared" si="2"/>
        <v>0</v>
      </c>
      <c r="Q28" s="206"/>
    </row>
    <row r="29" spans="1:17" s="27" customFormat="1" x14ac:dyDescent="0.2">
      <c r="A29" s="2"/>
      <c r="B29" s="487"/>
      <c r="C29" s="488"/>
      <c r="D29" s="488"/>
      <c r="E29" s="488"/>
      <c r="F29" s="488"/>
      <c r="G29" s="489"/>
      <c r="H29" s="168"/>
      <c r="I29" s="168"/>
      <c r="J29" s="166"/>
      <c r="K29" s="170"/>
      <c r="L29" s="167"/>
      <c r="M29" s="26"/>
      <c r="N29" s="236">
        <f t="shared" si="1"/>
        <v>0</v>
      </c>
      <c r="O29" s="252"/>
      <c r="P29" s="206">
        <f t="shared" si="2"/>
        <v>0</v>
      </c>
      <c r="Q29" s="206"/>
    </row>
    <row r="30" spans="1:17" s="25" customFormat="1" ht="15.75" x14ac:dyDescent="0.2">
      <c r="A30" s="2"/>
      <c r="B30" s="487"/>
      <c r="C30" s="488"/>
      <c r="D30" s="488"/>
      <c r="E30" s="488"/>
      <c r="F30" s="488"/>
      <c r="G30" s="489"/>
      <c r="H30" s="168"/>
      <c r="I30" s="168"/>
      <c r="J30" s="166"/>
      <c r="K30" s="170"/>
      <c r="L30" s="167"/>
      <c r="M30" s="26"/>
      <c r="N30" s="236">
        <f t="shared" si="1"/>
        <v>0</v>
      </c>
      <c r="O30" s="252"/>
      <c r="P30" s="206">
        <f t="shared" si="2"/>
        <v>0</v>
      </c>
      <c r="Q30" s="237"/>
    </row>
    <row r="31" spans="1:17" s="29" customFormat="1" x14ac:dyDescent="0.2">
      <c r="A31" s="2"/>
      <c r="B31" s="487"/>
      <c r="C31" s="488"/>
      <c r="D31" s="488"/>
      <c r="E31" s="488"/>
      <c r="F31" s="488"/>
      <c r="G31" s="489"/>
      <c r="H31" s="168"/>
      <c r="I31" s="168"/>
      <c r="J31" s="166"/>
      <c r="K31" s="170"/>
      <c r="L31" s="167"/>
      <c r="M31" s="26"/>
      <c r="N31" s="236">
        <f t="shared" si="1"/>
        <v>0</v>
      </c>
      <c r="O31" s="252"/>
      <c r="P31" s="206">
        <f t="shared" si="2"/>
        <v>0</v>
      </c>
      <c r="Q31" s="206"/>
    </row>
    <row r="32" spans="1:17" s="27" customFormat="1" x14ac:dyDescent="0.2">
      <c r="A32" s="2"/>
      <c r="B32" s="487"/>
      <c r="C32" s="488"/>
      <c r="D32" s="488"/>
      <c r="E32" s="488"/>
      <c r="F32" s="488"/>
      <c r="G32" s="489"/>
      <c r="H32" s="168"/>
      <c r="I32" s="168"/>
      <c r="J32" s="166"/>
      <c r="K32" s="170"/>
      <c r="L32" s="167"/>
      <c r="M32" s="26"/>
      <c r="N32" s="236">
        <f t="shared" si="1"/>
        <v>0</v>
      </c>
      <c r="O32" s="252"/>
      <c r="P32" s="206">
        <f t="shared" si="2"/>
        <v>0</v>
      </c>
      <c r="Q32" s="206"/>
    </row>
    <row r="33" spans="1:17" s="29" customFormat="1" x14ac:dyDescent="0.2">
      <c r="A33" s="2"/>
      <c r="B33" s="209"/>
      <c r="C33" s="210"/>
      <c r="D33" s="210"/>
      <c r="E33" s="210"/>
      <c r="F33" s="210"/>
      <c r="G33" s="211"/>
      <c r="H33" s="168"/>
      <c r="I33" s="168"/>
      <c r="J33" s="166"/>
      <c r="K33" s="170"/>
      <c r="L33" s="167"/>
      <c r="M33" s="26"/>
      <c r="N33" s="236"/>
      <c r="O33" s="252"/>
      <c r="P33" s="206"/>
      <c r="Q33" s="206"/>
    </row>
    <row r="34" spans="1:17" s="25" customFormat="1" ht="15.75" x14ac:dyDescent="0.2">
      <c r="A34" s="2"/>
      <c r="B34" s="487"/>
      <c r="C34" s="488"/>
      <c r="D34" s="488"/>
      <c r="E34" s="488"/>
      <c r="F34" s="488"/>
      <c r="G34" s="489"/>
      <c r="H34" s="168"/>
      <c r="I34" s="168"/>
      <c r="J34" s="166"/>
      <c r="K34" s="170"/>
      <c r="L34" s="167"/>
      <c r="M34" s="26"/>
      <c r="N34" s="236">
        <f t="shared" si="1"/>
        <v>0</v>
      </c>
      <c r="O34" s="252"/>
      <c r="P34" s="206">
        <f t="shared" si="2"/>
        <v>0</v>
      </c>
      <c r="Q34" s="237"/>
    </row>
    <row r="35" spans="1:17" s="27" customFormat="1" x14ac:dyDescent="0.2">
      <c r="A35" s="2"/>
      <c r="B35" s="487"/>
      <c r="C35" s="488"/>
      <c r="D35" s="488"/>
      <c r="E35" s="488"/>
      <c r="F35" s="488"/>
      <c r="G35" s="489"/>
      <c r="H35" s="168"/>
      <c r="I35" s="168"/>
      <c r="J35" s="166"/>
      <c r="K35" s="170"/>
      <c r="L35" s="167"/>
      <c r="M35" s="26"/>
      <c r="N35" s="236">
        <f t="shared" si="1"/>
        <v>0</v>
      </c>
      <c r="O35" s="252"/>
      <c r="P35" s="206">
        <f t="shared" si="2"/>
        <v>0</v>
      </c>
      <c r="Q35" s="206"/>
    </row>
    <row r="36" spans="1:17" s="27" customFormat="1" x14ac:dyDescent="0.2">
      <c r="A36" s="2"/>
      <c r="B36" s="487"/>
      <c r="C36" s="488"/>
      <c r="D36" s="488"/>
      <c r="E36" s="488"/>
      <c r="F36" s="488"/>
      <c r="G36" s="489"/>
      <c r="H36" s="168"/>
      <c r="I36" s="168"/>
      <c r="J36" s="166"/>
      <c r="K36" s="170"/>
      <c r="L36" s="167"/>
      <c r="M36" s="26"/>
      <c r="N36" s="236">
        <f t="shared" si="1"/>
        <v>0</v>
      </c>
      <c r="O36" s="252"/>
      <c r="P36" s="206">
        <f t="shared" si="2"/>
        <v>0</v>
      </c>
      <c r="Q36" s="206"/>
    </row>
    <row r="37" spans="1:17" s="27" customFormat="1" x14ac:dyDescent="0.2">
      <c r="A37" s="2"/>
      <c r="B37" s="487"/>
      <c r="C37" s="488"/>
      <c r="D37" s="488"/>
      <c r="E37" s="488"/>
      <c r="F37" s="488"/>
      <c r="G37" s="489"/>
      <c r="H37" s="168"/>
      <c r="I37" s="168"/>
      <c r="J37" s="166"/>
      <c r="K37" s="170"/>
      <c r="L37" s="167"/>
      <c r="M37" s="26"/>
      <c r="N37" s="236">
        <f t="shared" si="1"/>
        <v>0</v>
      </c>
      <c r="O37" s="252"/>
      <c r="P37" s="206">
        <f t="shared" si="2"/>
        <v>0</v>
      </c>
      <c r="Q37" s="206"/>
    </row>
    <row r="38" spans="1:17" s="25" customFormat="1" ht="15.75" x14ac:dyDescent="0.2">
      <c r="A38" s="2"/>
      <c r="B38" s="487"/>
      <c r="C38" s="488"/>
      <c r="D38" s="488"/>
      <c r="E38" s="488"/>
      <c r="F38" s="488"/>
      <c r="G38" s="489"/>
      <c r="H38" s="168"/>
      <c r="I38" s="168"/>
      <c r="J38" s="166"/>
      <c r="K38" s="170"/>
      <c r="L38" s="167"/>
      <c r="M38" s="26"/>
      <c r="N38" s="236">
        <f t="shared" si="1"/>
        <v>0</v>
      </c>
      <c r="O38" s="252"/>
      <c r="P38" s="206">
        <f t="shared" si="2"/>
        <v>0</v>
      </c>
      <c r="Q38" s="237"/>
    </row>
    <row r="39" spans="1:17" s="25" customFormat="1" ht="15.75" x14ac:dyDescent="0.2">
      <c r="A39" s="2"/>
      <c r="B39" s="487"/>
      <c r="C39" s="488"/>
      <c r="D39" s="488"/>
      <c r="E39" s="488"/>
      <c r="F39" s="488"/>
      <c r="G39" s="489"/>
      <c r="H39" s="168"/>
      <c r="I39" s="168"/>
      <c r="J39" s="166"/>
      <c r="K39" s="170"/>
      <c r="L39" s="167"/>
      <c r="M39" s="26"/>
      <c r="N39" s="236">
        <f t="shared" si="1"/>
        <v>0</v>
      </c>
      <c r="O39" s="252"/>
      <c r="P39" s="206">
        <f t="shared" si="2"/>
        <v>0</v>
      </c>
      <c r="Q39" s="237"/>
    </row>
    <row r="40" spans="1:17" s="27" customFormat="1" x14ac:dyDescent="0.2">
      <c r="A40" s="2"/>
      <c r="B40" s="487"/>
      <c r="C40" s="488"/>
      <c r="D40" s="488"/>
      <c r="E40" s="488"/>
      <c r="F40" s="488"/>
      <c r="G40" s="489"/>
      <c r="H40" s="168"/>
      <c r="I40" s="168"/>
      <c r="J40" s="166"/>
      <c r="K40" s="170"/>
      <c r="L40" s="167"/>
      <c r="M40" s="26"/>
      <c r="N40" s="236">
        <f t="shared" si="1"/>
        <v>0</v>
      </c>
      <c r="O40" s="252"/>
      <c r="P40" s="206">
        <f t="shared" si="2"/>
        <v>0</v>
      </c>
      <c r="Q40" s="206"/>
    </row>
    <row r="41" spans="1:17" s="27" customFormat="1" x14ac:dyDescent="0.2">
      <c r="A41" s="2"/>
      <c r="B41" s="487"/>
      <c r="C41" s="488"/>
      <c r="D41" s="488"/>
      <c r="E41" s="488"/>
      <c r="F41" s="488"/>
      <c r="G41" s="489"/>
      <c r="H41" s="168"/>
      <c r="I41" s="168"/>
      <c r="J41" s="166"/>
      <c r="K41" s="170"/>
      <c r="L41" s="167"/>
      <c r="M41" s="26"/>
      <c r="N41" s="236">
        <f t="shared" si="1"/>
        <v>0</v>
      </c>
      <c r="O41" s="252"/>
      <c r="P41" s="206">
        <f t="shared" si="2"/>
        <v>0</v>
      </c>
      <c r="Q41" s="206"/>
    </row>
    <row r="42" spans="1:17" s="27" customFormat="1" x14ac:dyDescent="0.2">
      <c r="A42" s="2"/>
      <c r="B42" s="487"/>
      <c r="C42" s="488"/>
      <c r="D42" s="488"/>
      <c r="E42" s="488"/>
      <c r="F42" s="488"/>
      <c r="G42" s="489"/>
      <c r="H42" s="168"/>
      <c r="I42" s="168"/>
      <c r="J42" s="166"/>
      <c r="K42" s="170"/>
      <c r="L42" s="167"/>
      <c r="M42" s="26"/>
      <c r="N42" s="238">
        <f t="shared" si="1"/>
        <v>0</v>
      </c>
      <c r="O42" s="252"/>
      <c r="P42" s="206">
        <f t="shared" si="2"/>
        <v>0</v>
      </c>
      <c r="Q42" s="206"/>
    </row>
    <row r="43" spans="1:17" s="27" customFormat="1" ht="39" customHeight="1" x14ac:dyDescent="0.2">
      <c r="A43" s="31">
        <v>2</v>
      </c>
      <c r="B43" s="516" t="s">
        <v>154</v>
      </c>
      <c r="C43" s="517"/>
      <c r="D43" s="517"/>
      <c r="E43" s="517"/>
      <c r="F43" s="517"/>
      <c r="G43" s="518"/>
      <c r="H43" s="32"/>
      <c r="I43" s="32"/>
      <c r="J43" s="33">
        <f>SUM(J44:J63)</f>
        <v>0</v>
      </c>
      <c r="K43" s="33"/>
      <c r="L43" s="34"/>
      <c r="M43" s="34"/>
      <c r="N43" s="239">
        <f>SUM(N44:N63)</f>
        <v>0</v>
      </c>
      <c r="O43" s="239">
        <f>SUM(O44:O63)</f>
        <v>0</v>
      </c>
      <c r="P43" s="239">
        <f>N43+O43</f>
        <v>0</v>
      </c>
      <c r="Q43" s="34"/>
    </row>
    <row r="44" spans="1:17" s="27" customFormat="1" x14ac:dyDescent="0.2">
      <c r="A44" s="2"/>
      <c r="B44" s="512"/>
      <c r="C44" s="512"/>
      <c r="D44" s="512"/>
      <c r="E44" s="512"/>
      <c r="F44" s="512"/>
      <c r="G44" s="512"/>
      <c r="H44" s="171"/>
      <c r="I44" s="171"/>
      <c r="J44" s="166"/>
      <c r="K44" s="166"/>
      <c r="L44" s="167"/>
      <c r="M44" s="26"/>
      <c r="N44" s="240">
        <f t="shared" si="1"/>
        <v>0</v>
      </c>
      <c r="O44" s="252"/>
      <c r="P44" s="208">
        <f>N44+O44</f>
        <v>0</v>
      </c>
      <c r="Q44" s="206"/>
    </row>
    <row r="45" spans="1:17" s="27" customFormat="1" x14ac:dyDescent="0.2">
      <c r="A45" s="2"/>
      <c r="B45" s="512"/>
      <c r="C45" s="512"/>
      <c r="D45" s="512"/>
      <c r="E45" s="512"/>
      <c r="F45" s="512"/>
      <c r="G45" s="512"/>
      <c r="H45" s="171"/>
      <c r="I45" s="171"/>
      <c r="J45" s="166"/>
      <c r="K45" s="166"/>
      <c r="L45" s="167"/>
      <c r="M45" s="26"/>
      <c r="N45" s="236">
        <f t="shared" si="1"/>
        <v>0</v>
      </c>
      <c r="O45" s="252"/>
      <c r="P45" s="208">
        <f t="shared" ref="P45:P63" si="3">N45+O45</f>
        <v>0</v>
      </c>
      <c r="Q45" s="206"/>
    </row>
    <row r="46" spans="1:17" s="27" customFormat="1" x14ac:dyDescent="0.2">
      <c r="A46" s="2"/>
      <c r="B46" s="512"/>
      <c r="C46" s="512"/>
      <c r="D46" s="512"/>
      <c r="E46" s="512"/>
      <c r="F46" s="512"/>
      <c r="G46" s="512"/>
      <c r="H46" s="171"/>
      <c r="I46" s="171"/>
      <c r="J46" s="166"/>
      <c r="K46" s="166"/>
      <c r="L46" s="167"/>
      <c r="M46" s="26"/>
      <c r="N46" s="236">
        <f t="shared" si="1"/>
        <v>0</v>
      </c>
      <c r="O46" s="252"/>
      <c r="P46" s="208">
        <f t="shared" si="3"/>
        <v>0</v>
      </c>
      <c r="Q46" s="206"/>
    </row>
    <row r="47" spans="1:17" s="27" customFormat="1" x14ac:dyDescent="0.2">
      <c r="A47" s="2"/>
      <c r="B47" s="512"/>
      <c r="C47" s="512"/>
      <c r="D47" s="512"/>
      <c r="E47" s="512"/>
      <c r="F47" s="512"/>
      <c r="G47" s="512"/>
      <c r="H47" s="171"/>
      <c r="I47" s="171"/>
      <c r="J47" s="166"/>
      <c r="K47" s="166"/>
      <c r="L47" s="167"/>
      <c r="M47" s="26"/>
      <c r="N47" s="236">
        <f t="shared" si="1"/>
        <v>0</v>
      </c>
      <c r="O47" s="252"/>
      <c r="P47" s="208">
        <f t="shared" si="3"/>
        <v>0</v>
      </c>
      <c r="Q47" s="206"/>
    </row>
    <row r="48" spans="1:17" s="27" customFormat="1" x14ac:dyDescent="0.2">
      <c r="A48" s="2"/>
      <c r="B48" s="512"/>
      <c r="C48" s="512"/>
      <c r="D48" s="512"/>
      <c r="E48" s="512"/>
      <c r="F48" s="512"/>
      <c r="G48" s="512"/>
      <c r="H48" s="171"/>
      <c r="I48" s="171"/>
      <c r="J48" s="166"/>
      <c r="K48" s="166"/>
      <c r="L48" s="167"/>
      <c r="M48" s="26"/>
      <c r="N48" s="236">
        <f t="shared" si="1"/>
        <v>0</v>
      </c>
      <c r="O48" s="252"/>
      <c r="P48" s="208">
        <f t="shared" si="3"/>
        <v>0</v>
      </c>
      <c r="Q48" s="206"/>
    </row>
    <row r="49" spans="1:17" s="37" customFormat="1" ht="15.75" x14ac:dyDescent="0.2">
      <c r="A49" s="2"/>
      <c r="B49" s="512"/>
      <c r="C49" s="512"/>
      <c r="D49" s="512"/>
      <c r="E49" s="512"/>
      <c r="F49" s="512"/>
      <c r="G49" s="512"/>
      <c r="H49" s="171"/>
      <c r="I49" s="171"/>
      <c r="J49" s="166"/>
      <c r="K49" s="166"/>
      <c r="L49" s="167"/>
      <c r="M49" s="26"/>
      <c r="N49" s="236">
        <f t="shared" si="1"/>
        <v>0</v>
      </c>
      <c r="O49" s="252"/>
      <c r="P49" s="208">
        <f t="shared" si="3"/>
        <v>0</v>
      </c>
      <c r="Q49" s="237"/>
    </row>
    <row r="50" spans="1:17" s="29" customFormat="1" x14ac:dyDescent="0.2">
      <c r="A50" s="2"/>
      <c r="B50" s="512"/>
      <c r="C50" s="512"/>
      <c r="D50" s="512"/>
      <c r="E50" s="512"/>
      <c r="F50" s="512"/>
      <c r="G50" s="512"/>
      <c r="H50" s="171"/>
      <c r="I50" s="171"/>
      <c r="J50" s="166"/>
      <c r="K50" s="166"/>
      <c r="L50" s="167"/>
      <c r="M50" s="26"/>
      <c r="N50" s="236">
        <f t="shared" si="1"/>
        <v>0</v>
      </c>
      <c r="O50" s="252"/>
      <c r="P50" s="208">
        <f t="shared" si="3"/>
        <v>0</v>
      </c>
      <c r="Q50" s="206"/>
    </row>
    <row r="51" spans="1:17" s="29" customFormat="1" x14ac:dyDescent="0.2">
      <c r="A51" s="2"/>
      <c r="B51" s="512"/>
      <c r="C51" s="512"/>
      <c r="D51" s="512"/>
      <c r="E51" s="512"/>
      <c r="F51" s="512"/>
      <c r="G51" s="512"/>
      <c r="H51" s="171"/>
      <c r="I51" s="171"/>
      <c r="J51" s="166"/>
      <c r="K51" s="166"/>
      <c r="L51" s="167"/>
      <c r="M51" s="26"/>
      <c r="N51" s="236">
        <f t="shared" si="1"/>
        <v>0</v>
      </c>
      <c r="O51" s="252"/>
      <c r="P51" s="208">
        <f t="shared" si="3"/>
        <v>0</v>
      </c>
      <c r="Q51" s="206"/>
    </row>
    <row r="52" spans="1:17" s="29" customFormat="1" x14ac:dyDescent="0.2">
      <c r="A52" s="2"/>
      <c r="B52" s="512"/>
      <c r="C52" s="512"/>
      <c r="D52" s="512"/>
      <c r="E52" s="512"/>
      <c r="F52" s="512"/>
      <c r="G52" s="512"/>
      <c r="H52" s="171"/>
      <c r="I52" s="171"/>
      <c r="J52" s="166"/>
      <c r="K52" s="166"/>
      <c r="L52" s="167"/>
      <c r="M52" s="26"/>
      <c r="N52" s="236">
        <f t="shared" si="1"/>
        <v>0</v>
      </c>
      <c r="O52" s="252"/>
      <c r="P52" s="208">
        <f t="shared" si="3"/>
        <v>0</v>
      </c>
      <c r="Q52" s="206"/>
    </row>
    <row r="53" spans="1:17" s="29" customFormat="1" x14ac:dyDescent="0.2">
      <c r="A53" s="2"/>
      <c r="B53" s="512"/>
      <c r="C53" s="512"/>
      <c r="D53" s="512"/>
      <c r="E53" s="512"/>
      <c r="F53" s="512"/>
      <c r="G53" s="512"/>
      <c r="H53" s="171"/>
      <c r="I53" s="171"/>
      <c r="J53" s="166"/>
      <c r="K53" s="166"/>
      <c r="L53" s="167"/>
      <c r="M53" s="26"/>
      <c r="N53" s="236">
        <f t="shared" si="1"/>
        <v>0</v>
      </c>
      <c r="O53" s="252"/>
      <c r="P53" s="208">
        <f t="shared" si="3"/>
        <v>0</v>
      </c>
      <c r="Q53" s="206"/>
    </row>
    <row r="54" spans="1:17" s="29" customFormat="1" x14ac:dyDescent="0.2">
      <c r="A54" s="2"/>
      <c r="B54" s="512"/>
      <c r="C54" s="512"/>
      <c r="D54" s="512"/>
      <c r="E54" s="512"/>
      <c r="F54" s="512"/>
      <c r="G54" s="512"/>
      <c r="H54" s="171"/>
      <c r="I54" s="171"/>
      <c r="J54" s="166"/>
      <c r="K54" s="166"/>
      <c r="L54" s="167"/>
      <c r="M54" s="26"/>
      <c r="N54" s="236">
        <f t="shared" si="1"/>
        <v>0</v>
      </c>
      <c r="O54" s="252"/>
      <c r="P54" s="208">
        <f t="shared" si="3"/>
        <v>0</v>
      </c>
      <c r="Q54" s="206"/>
    </row>
    <row r="55" spans="1:17" s="29" customFormat="1" x14ac:dyDescent="0.2">
      <c r="A55" s="2"/>
      <c r="B55" s="512"/>
      <c r="C55" s="512"/>
      <c r="D55" s="512"/>
      <c r="E55" s="512"/>
      <c r="F55" s="512"/>
      <c r="G55" s="512"/>
      <c r="H55" s="171"/>
      <c r="I55" s="171"/>
      <c r="J55" s="166"/>
      <c r="K55" s="166"/>
      <c r="L55" s="167"/>
      <c r="M55" s="26"/>
      <c r="N55" s="236">
        <f t="shared" si="1"/>
        <v>0</v>
      </c>
      <c r="O55" s="252"/>
      <c r="P55" s="208">
        <f t="shared" si="3"/>
        <v>0</v>
      </c>
      <c r="Q55" s="206"/>
    </row>
    <row r="56" spans="1:17" s="29" customFormat="1" x14ac:dyDescent="0.2">
      <c r="A56" s="2"/>
      <c r="B56" s="487"/>
      <c r="C56" s="488"/>
      <c r="D56" s="488"/>
      <c r="E56" s="488"/>
      <c r="F56" s="488"/>
      <c r="G56" s="489"/>
      <c r="H56" s="172"/>
      <c r="I56" s="172"/>
      <c r="J56" s="166"/>
      <c r="K56" s="166"/>
      <c r="L56" s="167"/>
      <c r="M56" s="26"/>
      <c r="N56" s="236">
        <f t="shared" si="1"/>
        <v>0</v>
      </c>
      <c r="O56" s="252"/>
      <c r="P56" s="208">
        <f t="shared" si="3"/>
        <v>0</v>
      </c>
      <c r="Q56" s="206"/>
    </row>
    <row r="57" spans="1:17" s="25" customFormat="1" ht="15.75" x14ac:dyDescent="0.2">
      <c r="A57" s="2"/>
      <c r="B57" s="487"/>
      <c r="C57" s="488"/>
      <c r="D57" s="488"/>
      <c r="E57" s="488"/>
      <c r="F57" s="488"/>
      <c r="G57" s="489"/>
      <c r="H57" s="172"/>
      <c r="I57" s="172"/>
      <c r="J57" s="166"/>
      <c r="K57" s="166"/>
      <c r="L57" s="167"/>
      <c r="M57" s="26"/>
      <c r="N57" s="236">
        <f t="shared" si="1"/>
        <v>0</v>
      </c>
      <c r="O57" s="252"/>
      <c r="P57" s="208">
        <f t="shared" si="3"/>
        <v>0</v>
      </c>
      <c r="Q57" s="237"/>
    </row>
    <row r="58" spans="1:17" s="29" customFormat="1" x14ac:dyDescent="0.2">
      <c r="A58" s="2"/>
      <c r="B58" s="487"/>
      <c r="C58" s="488"/>
      <c r="D58" s="488"/>
      <c r="E58" s="488"/>
      <c r="F58" s="488"/>
      <c r="G58" s="489"/>
      <c r="H58" s="172"/>
      <c r="I58" s="172"/>
      <c r="J58" s="166"/>
      <c r="K58" s="166"/>
      <c r="L58" s="167"/>
      <c r="M58" s="26"/>
      <c r="N58" s="236">
        <f t="shared" si="1"/>
        <v>0</v>
      </c>
      <c r="O58" s="252"/>
      <c r="P58" s="208">
        <f t="shared" si="3"/>
        <v>0</v>
      </c>
      <c r="Q58" s="206"/>
    </row>
    <row r="59" spans="1:17" s="29" customFormat="1" x14ac:dyDescent="0.2">
      <c r="A59" s="2"/>
      <c r="B59" s="512"/>
      <c r="C59" s="512"/>
      <c r="D59" s="512"/>
      <c r="E59" s="512"/>
      <c r="F59" s="512"/>
      <c r="G59" s="512"/>
      <c r="H59" s="171"/>
      <c r="I59" s="171"/>
      <c r="J59" s="166"/>
      <c r="K59" s="166"/>
      <c r="L59" s="167"/>
      <c r="M59" s="26"/>
      <c r="N59" s="236">
        <f t="shared" si="1"/>
        <v>0</v>
      </c>
      <c r="O59" s="252"/>
      <c r="P59" s="208">
        <f t="shared" si="3"/>
        <v>0</v>
      </c>
      <c r="Q59" s="206"/>
    </row>
    <row r="60" spans="1:17" s="29" customFormat="1" x14ac:dyDescent="0.2">
      <c r="A60" s="2"/>
      <c r="B60" s="512"/>
      <c r="C60" s="512"/>
      <c r="D60" s="512"/>
      <c r="E60" s="512"/>
      <c r="F60" s="512"/>
      <c r="G60" s="512"/>
      <c r="H60" s="171"/>
      <c r="I60" s="171"/>
      <c r="J60" s="166"/>
      <c r="K60" s="166"/>
      <c r="L60" s="167"/>
      <c r="M60" s="26"/>
      <c r="N60" s="236">
        <f t="shared" si="1"/>
        <v>0</v>
      </c>
      <c r="O60" s="252"/>
      <c r="P60" s="208">
        <f t="shared" si="3"/>
        <v>0</v>
      </c>
      <c r="Q60" s="206"/>
    </row>
    <row r="61" spans="1:17" s="29" customFormat="1" x14ac:dyDescent="0.2">
      <c r="A61" s="2"/>
      <c r="B61" s="512"/>
      <c r="C61" s="512"/>
      <c r="D61" s="512"/>
      <c r="E61" s="512"/>
      <c r="F61" s="512"/>
      <c r="G61" s="512"/>
      <c r="H61" s="171"/>
      <c r="I61" s="171"/>
      <c r="J61" s="166"/>
      <c r="K61" s="166"/>
      <c r="L61" s="167"/>
      <c r="M61" s="26"/>
      <c r="N61" s="236">
        <f t="shared" si="1"/>
        <v>0</v>
      </c>
      <c r="O61" s="252"/>
      <c r="P61" s="208">
        <f t="shared" si="3"/>
        <v>0</v>
      </c>
      <c r="Q61" s="206"/>
    </row>
    <row r="62" spans="1:17" s="29" customFormat="1" x14ac:dyDescent="0.2">
      <c r="A62" s="2"/>
      <c r="B62" s="512"/>
      <c r="C62" s="512"/>
      <c r="D62" s="512"/>
      <c r="E62" s="512"/>
      <c r="F62" s="512"/>
      <c r="G62" s="512"/>
      <c r="H62" s="168"/>
      <c r="I62" s="168"/>
      <c r="J62" s="166"/>
      <c r="K62" s="166"/>
      <c r="L62" s="167"/>
      <c r="M62" s="26"/>
      <c r="N62" s="236">
        <f t="shared" si="1"/>
        <v>0</v>
      </c>
      <c r="O62" s="252"/>
      <c r="P62" s="208">
        <f t="shared" si="3"/>
        <v>0</v>
      </c>
      <c r="Q62" s="206"/>
    </row>
    <row r="63" spans="1:17" s="29" customFormat="1" x14ac:dyDescent="0.2">
      <c r="A63" s="2"/>
      <c r="B63" s="512"/>
      <c r="C63" s="512"/>
      <c r="D63" s="512"/>
      <c r="E63" s="512"/>
      <c r="F63" s="512"/>
      <c r="G63" s="512"/>
      <c r="H63" s="168"/>
      <c r="I63" s="168"/>
      <c r="J63" s="166"/>
      <c r="K63" s="166"/>
      <c r="L63" s="167"/>
      <c r="M63" s="26"/>
      <c r="N63" s="238">
        <f t="shared" si="1"/>
        <v>0</v>
      </c>
      <c r="O63" s="252"/>
      <c r="P63" s="208">
        <f t="shared" si="3"/>
        <v>0</v>
      </c>
      <c r="Q63" s="206"/>
    </row>
    <row r="64" spans="1:17" s="29" customFormat="1" ht="39" customHeight="1" x14ac:dyDescent="0.2">
      <c r="A64" s="31">
        <v>3</v>
      </c>
      <c r="B64" s="531" t="s">
        <v>9</v>
      </c>
      <c r="C64" s="532"/>
      <c r="D64" s="532"/>
      <c r="E64" s="532"/>
      <c r="F64" s="532"/>
      <c r="G64" s="533"/>
      <c r="H64" s="36"/>
      <c r="I64" s="36"/>
      <c r="J64" s="33">
        <f>SUM(J65:J94)</f>
        <v>0</v>
      </c>
      <c r="K64" s="33"/>
      <c r="L64" s="34"/>
      <c r="M64" s="34"/>
      <c r="N64" s="33">
        <f>SUM(N65:N94)</f>
        <v>0</v>
      </c>
      <c r="O64" s="239">
        <f>SUM(O65:O94)</f>
        <v>0</v>
      </c>
      <c r="P64" s="33">
        <f>N64+O64</f>
        <v>0</v>
      </c>
      <c r="Q64" s="34"/>
    </row>
    <row r="65" spans="1:17" s="29" customFormat="1" x14ac:dyDescent="0.2">
      <c r="A65" s="2"/>
      <c r="B65" s="487"/>
      <c r="C65" s="488"/>
      <c r="D65" s="488"/>
      <c r="E65" s="488"/>
      <c r="F65" s="488"/>
      <c r="G65" s="489"/>
      <c r="H65" s="171"/>
      <c r="I65" s="171"/>
      <c r="J65" s="166"/>
      <c r="K65" s="166"/>
      <c r="L65" s="167"/>
      <c r="M65" s="26"/>
      <c r="N65" s="240">
        <f t="shared" si="1"/>
        <v>0</v>
      </c>
      <c r="O65" s="252"/>
      <c r="P65" s="208">
        <f>N65+O65</f>
        <v>0</v>
      </c>
      <c r="Q65" s="206"/>
    </row>
    <row r="66" spans="1:17" s="29" customFormat="1" x14ac:dyDescent="0.2">
      <c r="A66" s="2"/>
      <c r="B66" s="487"/>
      <c r="C66" s="488"/>
      <c r="D66" s="488"/>
      <c r="E66" s="488"/>
      <c r="F66" s="488"/>
      <c r="G66" s="489"/>
      <c r="H66" s="171"/>
      <c r="I66" s="171"/>
      <c r="J66" s="166"/>
      <c r="K66" s="166"/>
      <c r="L66" s="167"/>
      <c r="M66" s="26"/>
      <c r="N66" s="236">
        <f t="shared" si="1"/>
        <v>0</v>
      </c>
      <c r="O66" s="252"/>
      <c r="P66" s="208">
        <f t="shared" ref="P66:P94" si="4">N66+O66</f>
        <v>0</v>
      </c>
      <c r="Q66" s="206"/>
    </row>
    <row r="67" spans="1:17" s="29" customFormat="1" x14ac:dyDescent="0.2">
      <c r="A67" s="2"/>
      <c r="B67" s="487"/>
      <c r="C67" s="488"/>
      <c r="D67" s="488"/>
      <c r="E67" s="488"/>
      <c r="F67" s="488"/>
      <c r="G67" s="489"/>
      <c r="H67" s="171"/>
      <c r="I67" s="171"/>
      <c r="J67" s="166"/>
      <c r="K67" s="166"/>
      <c r="L67" s="167"/>
      <c r="M67" s="26"/>
      <c r="N67" s="236">
        <f t="shared" si="1"/>
        <v>0</v>
      </c>
      <c r="O67" s="252"/>
      <c r="P67" s="208">
        <f t="shared" si="4"/>
        <v>0</v>
      </c>
      <c r="Q67" s="206"/>
    </row>
    <row r="68" spans="1:17" s="29" customFormat="1" x14ac:dyDescent="0.2">
      <c r="A68" s="2"/>
      <c r="B68" s="487"/>
      <c r="C68" s="488"/>
      <c r="D68" s="488"/>
      <c r="E68" s="488"/>
      <c r="F68" s="488"/>
      <c r="G68" s="489"/>
      <c r="H68" s="171"/>
      <c r="I68" s="171"/>
      <c r="J68" s="166"/>
      <c r="K68" s="166"/>
      <c r="L68" s="167"/>
      <c r="M68" s="26"/>
      <c r="N68" s="236">
        <f t="shared" si="1"/>
        <v>0</v>
      </c>
      <c r="O68" s="252"/>
      <c r="P68" s="208">
        <f t="shared" si="4"/>
        <v>0</v>
      </c>
      <c r="Q68" s="206"/>
    </row>
    <row r="69" spans="1:17" s="29" customFormat="1" x14ac:dyDescent="0.2">
      <c r="A69" s="2"/>
      <c r="B69" s="487"/>
      <c r="C69" s="488"/>
      <c r="D69" s="488"/>
      <c r="E69" s="488"/>
      <c r="F69" s="488"/>
      <c r="G69" s="489"/>
      <c r="H69" s="171"/>
      <c r="I69" s="171"/>
      <c r="J69" s="166"/>
      <c r="K69" s="166"/>
      <c r="L69" s="167"/>
      <c r="M69" s="26"/>
      <c r="N69" s="236">
        <f t="shared" si="1"/>
        <v>0</v>
      </c>
      <c r="O69" s="252"/>
      <c r="P69" s="208">
        <f t="shared" si="4"/>
        <v>0</v>
      </c>
      <c r="Q69" s="206"/>
    </row>
    <row r="70" spans="1:17" s="29" customFormat="1" x14ac:dyDescent="0.2">
      <c r="A70" s="2"/>
      <c r="B70" s="487"/>
      <c r="C70" s="488"/>
      <c r="D70" s="488"/>
      <c r="E70" s="488"/>
      <c r="F70" s="488"/>
      <c r="G70" s="489"/>
      <c r="H70" s="171"/>
      <c r="I70" s="171"/>
      <c r="J70" s="166"/>
      <c r="K70" s="166"/>
      <c r="L70" s="167"/>
      <c r="M70" s="26"/>
      <c r="N70" s="236">
        <f t="shared" si="1"/>
        <v>0</v>
      </c>
      <c r="O70" s="252"/>
      <c r="P70" s="208">
        <f t="shared" si="4"/>
        <v>0</v>
      </c>
      <c r="Q70" s="206"/>
    </row>
    <row r="71" spans="1:17" s="37" customFormat="1" ht="15.75" x14ac:dyDescent="0.2">
      <c r="A71" s="2"/>
      <c r="B71" s="487"/>
      <c r="C71" s="488"/>
      <c r="D71" s="488"/>
      <c r="E71" s="488"/>
      <c r="F71" s="488"/>
      <c r="G71" s="489"/>
      <c r="H71" s="171"/>
      <c r="I71" s="171"/>
      <c r="J71" s="166"/>
      <c r="K71" s="166"/>
      <c r="L71" s="167"/>
      <c r="M71" s="26"/>
      <c r="N71" s="236">
        <f t="shared" si="1"/>
        <v>0</v>
      </c>
      <c r="O71" s="252"/>
      <c r="P71" s="208">
        <f t="shared" si="4"/>
        <v>0</v>
      </c>
      <c r="Q71" s="237"/>
    </row>
    <row r="72" spans="1:17" s="25" customFormat="1" ht="15.75" x14ac:dyDescent="0.2">
      <c r="A72" s="2"/>
      <c r="B72" s="487"/>
      <c r="C72" s="488"/>
      <c r="D72" s="488"/>
      <c r="E72" s="488"/>
      <c r="F72" s="488"/>
      <c r="G72" s="489"/>
      <c r="H72" s="171"/>
      <c r="I72" s="171"/>
      <c r="J72" s="166"/>
      <c r="K72" s="166"/>
      <c r="L72" s="167"/>
      <c r="M72" s="26"/>
      <c r="N72" s="236">
        <f t="shared" si="1"/>
        <v>0</v>
      </c>
      <c r="O72" s="252"/>
      <c r="P72" s="208">
        <f t="shared" si="4"/>
        <v>0</v>
      </c>
      <c r="Q72" s="237"/>
    </row>
    <row r="73" spans="1:17" s="8" customFormat="1" x14ac:dyDescent="0.2">
      <c r="A73" s="2"/>
      <c r="B73" s="487"/>
      <c r="C73" s="488"/>
      <c r="D73" s="488"/>
      <c r="E73" s="488"/>
      <c r="F73" s="488"/>
      <c r="G73" s="489"/>
      <c r="H73" s="171"/>
      <c r="I73" s="171"/>
      <c r="J73" s="166"/>
      <c r="K73" s="166"/>
      <c r="L73" s="167"/>
      <c r="M73" s="26"/>
      <c r="N73" s="236">
        <f t="shared" si="1"/>
        <v>0</v>
      </c>
      <c r="O73" s="252"/>
      <c r="P73" s="208">
        <f t="shared" si="4"/>
        <v>0</v>
      </c>
      <c r="Q73" s="30"/>
    </row>
    <row r="74" spans="1:17" s="25" customFormat="1" ht="15.75" x14ac:dyDescent="0.2">
      <c r="A74" s="2"/>
      <c r="B74" s="487"/>
      <c r="C74" s="488"/>
      <c r="D74" s="488"/>
      <c r="E74" s="488"/>
      <c r="F74" s="488"/>
      <c r="G74" s="489"/>
      <c r="H74" s="171"/>
      <c r="I74" s="171"/>
      <c r="J74" s="166"/>
      <c r="K74" s="166"/>
      <c r="L74" s="167"/>
      <c r="M74" s="26"/>
      <c r="N74" s="236">
        <f t="shared" si="1"/>
        <v>0</v>
      </c>
      <c r="O74" s="252"/>
      <c r="P74" s="208">
        <f t="shared" si="4"/>
        <v>0</v>
      </c>
      <c r="Q74" s="237"/>
    </row>
    <row r="75" spans="1:17" s="29" customFormat="1" x14ac:dyDescent="0.2">
      <c r="A75" s="2"/>
      <c r="B75" s="487"/>
      <c r="C75" s="488"/>
      <c r="D75" s="488"/>
      <c r="E75" s="488"/>
      <c r="F75" s="488"/>
      <c r="G75" s="489"/>
      <c r="H75" s="171"/>
      <c r="I75" s="171"/>
      <c r="J75" s="166"/>
      <c r="K75" s="166"/>
      <c r="L75" s="167"/>
      <c r="M75" s="26"/>
      <c r="N75" s="236">
        <f t="shared" si="1"/>
        <v>0</v>
      </c>
      <c r="O75" s="252"/>
      <c r="P75" s="208">
        <f t="shared" si="4"/>
        <v>0</v>
      </c>
      <c r="Q75" s="206"/>
    </row>
    <row r="76" spans="1:17" s="25" customFormat="1" ht="15.75" x14ac:dyDescent="0.2">
      <c r="A76" s="2"/>
      <c r="B76" s="487"/>
      <c r="C76" s="488"/>
      <c r="D76" s="488"/>
      <c r="E76" s="488"/>
      <c r="F76" s="488"/>
      <c r="G76" s="489"/>
      <c r="H76" s="171"/>
      <c r="I76" s="171"/>
      <c r="J76" s="166"/>
      <c r="K76" s="166"/>
      <c r="L76" s="167"/>
      <c r="M76" s="26"/>
      <c r="N76" s="236">
        <f t="shared" si="1"/>
        <v>0</v>
      </c>
      <c r="O76" s="252"/>
      <c r="P76" s="208">
        <f t="shared" si="4"/>
        <v>0</v>
      </c>
      <c r="Q76" s="237"/>
    </row>
    <row r="77" spans="1:17" s="29" customFormat="1" x14ac:dyDescent="0.2">
      <c r="A77" s="2"/>
      <c r="B77" s="487"/>
      <c r="C77" s="488"/>
      <c r="D77" s="488"/>
      <c r="E77" s="488"/>
      <c r="F77" s="488"/>
      <c r="G77" s="489"/>
      <c r="H77" s="171"/>
      <c r="I77" s="171"/>
      <c r="J77" s="166"/>
      <c r="K77" s="166"/>
      <c r="L77" s="167"/>
      <c r="M77" s="26"/>
      <c r="N77" s="236">
        <f t="shared" si="1"/>
        <v>0</v>
      </c>
      <c r="O77" s="252"/>
      <c r="P77" s="208">
        <f t="shared" si="4"/>
        <v>0</v>
      </c>
      <c r="Q77" s="206"/>
    </row>
    <row r="78" spans="1:17" s="29" customFormat="1" x14ac:dyDescent="0.2">
      <c r="A78" s="2"/>
      <c r="B78" s="487"/>
      <c r="C78" s="488"/>
      <c r="D78" s="488"/>
      <c r="E78" s="488"/>
      <c r="F78" s="488"/>
      <c r="G78" s="489"/>
      <c r="H78" s="171"/>
      <c r="I78" s="171"/>
      <c r="J78" s="166"/>
      <c r="K78" s="166"/>
      <c r="L78" s="167"/>
      <c r="M78" s="26"/>
      <c r="N78" s="236">
        <f t="shared" ref="N78:N140" si="5">IF(M78="Yes",J78,0)</f>
        <v>0</v>
      </c>
      <c r="O78" s="252"/>
      <c r="P78" s="208">
        <f t="shared" si="4"/>
        <v>0</v>
      </c>
      <c r="Q78" s="206"/>
    </row>
    <row r="79" spans="1:17" s="29" customFormat="1" x14ac:dyDescent="0.2">
      <c r="A79" s="2"/>
      <c r="B79" s="487"/>
      <c r="C79" s="488"/>
      <c r="D79" s="488"/>
      <c r="E79" s="488"/>
      <c r="F79" s="488"/>
      <c r="G79" s="489"/>
      <c r="H79" s="171"/>
      <c r="I79" s="171"/>
      <c r="J79" s="166"/>
      <c r="K79" s="166"/>
      <c r="L79" s="167"/>
      <c r="M79" s="26"/>
      <c r="N79" s="236">
        <f t="shared" si="5"/>
        <v>0</v>
      </c>
      <c r="O79" s="252"/>
      <c r="P79" s="208">
        <f t="shared" si="4"/>
        <v>0</v>
      </c>
      <c r="Q79" s="206"/>
    </row>
    <row r="80" spans="1:17" s="29" customFormat="1" x14ac:dyDescent="0.2">
      <c r="A80" s="2"/>
      <c r="B80" s="487"/>
      <c r="C80" s="488"/>
      <c r="D80" s="488"/>
      <c r="E80" s="488"/>
      <c r="F80" s="488"/>
      <c r="G80" s="489"/>
      <c r="H80" s="171"/>
      <c r="I80" s="171"/>
      <c r="J80" s="166"/>
      <c r="K80" s="166"/>
      <c r="L80" s="167"/>
      <c r="M80" s="26"/>
      <c r="N80" s="236">
        <f t="shared" si="5"/>
        <v>0</v>
      </c>
      <c r="O80" s="252"/>
      <c r="P80" s="208">
        <f t="shared" si="4"/>
        <v>0</v>
      </c>
      <c r="Q80" s="206"/>
    </row>
    <row r="81" spans="1:17" s="29" customFormat="1" x14ac:dyDescent="0.2">
      <c r="A81" s="2"/>
      <c r="B81" s="487"/>
      <c r="C81" s="488"/>
      <c r="D81" s="488"/>
      <c r="E81" s="488"/>
      <c r="F81" s="488"/>
      <c r="G81" s="489"/>
      <c r="H81" s="171"/>
      <c r="I81" s="171"/>
      <c r="J81" s="166"/>
      <c r="K81" s="166"/>
      <c r="L81" s="167"/>
      <c r="M81" s="26"/>
      <c r="N81" s="236">
        <f t="shared" si="5"/>
        <v>0</v>
      </c>
      <c r="O81" s="252"/>
      <c r="P81" s="208">
        <f t="shared" si="4"/>
        <v>0</v>
      </c>
      <c r="Q81" s="206"/>
    </row>
    <row r="82" spans="1:17" s="25" customFormat="1" ht="15.75" x14ac:dyDescent="0.2">
      <c r="A82" s="2"/>
      <c r="B82" s="487"/>
      <c r="C82" s="488"/>
      <c r="D82" s="488"/>
      <c r="E82" s="488"/>
      <c r="F82" s="488"/>
      <c r="G82" s="489"/>
      <c r="H82" s="171"/>
      <c r="I82" s="171"/>
      <c r="J82" s="166"/>
      <c r="K82" s="166"/>
      <c r="L82" s="167"/>
      <c r="M82" s="26"/>
      <c r="N82" s="236">
        <f t="shared" si="5"/>
        <v>0</v>
      </c>
      <c r="O82" s="252"/>
      <c r="P82" s="208">
        <f t="shared" si="4"/>
        <v>0</v>
      </c>
      <c r="Q82" s="237"/>
    </row>
    <row r="83" spans="1:17" s="29" customFormat="1" x14ac:dyDescent="0.2">
      <c r="A83" s="2"/>
      <c r="B83" s="487"/>
      <c r="C83" s="488"/>
      <c r="D83" s="488"/>
      <c r="E83" s="488"/>
      <c r="F83" s="488"/>
      <c r="G83" s="489"/>
      <c r="H83" s="171"/>
      <c r="I83" s="171"/>
      <c r="J83" s="166"/>
      <c r="K83" s="166"/>
      <c r="L83" s="167"/>
      <c r="M83" s="26"/>
      <c r="N83" s="236">
        <f t="shared" si="5"/>
        <v>0</v>
      </c>
      <c r="O83" s="252"/>
      <c r="P83" s="208">
        <f t="shared" si="4"/>
        <v>0</v>
      </c>
      <c r="Q83" s="206"/>
    </row>
    <row r="84" spans="1:17" s="29" customFormat="1" x14ac:dyDescent="0.2">
      <c r="A84" s="2"/>
      <c r="B84" s="487"/>
      <c r="C84" s="488"/>
      <c r="D84" s="488"/>
      <c r="E84" s="488"/>
      <c r="F84" s="488"/>
      <c r="G84" s="489"/>
      <c r="H84" s="171"/>
      <c r="I84" s="171"/>
      <c r="J84" s="166"/>
      <c r="K84" s="166"/>
      <c r="L84" s="167"/>
      <c r="M84" s="26"/>
      <c r="N84" s="236">
        <f t="shared" si="5"/>
        <v>0</v>
      </c>
      <c r="O84" s="252"/>
      <c r="P84" s="208">
        <f t="shared" si="4"/>
        <v>0</v>
      </c>
      <c r="Q84" s="206"/>
    </row>
    <row r="85" spans="1:17" s="29" customFormat="1" x14ac:dyDescent="0.2">
      <c r="A85" s="2"/>
      <c r="B85" s="487"/>
      <c r="C85" s="488"/>
      <c r="D85" s="488"/>
      <c r="E85" s="488"/>
      <c r="F85" s="488"/>
      <c r="G85" s="489"/>
      <c r="H85" s="171"/>
      <c r="I85" s="171"/>
      <c r="J85" s="166"/>
      <c r="K85" s="166"/>
      <c r="L85" s="167"/>
      <c r="M85" s="26"/>
      <c r="N85" s="236">
        <f t="shared" si="5"/>
        <v>0</v>
      </c>
      <c r="O85" s="252"/>
      <c r="P85" s="208">
        <f t="shared" si="4"/>
        <v>0</v>
      </c>
      <c r="Q85" s="206"/>
    </row>
    <row r="86" spans="1:17" s="29" customFormat="1" x14ac:dyDescent="0.2">
      <c r="A86" s="2"/>
      <c r="B86" s="487"/>
      <c r="C86" s="488"/>
      <c r="D86" s="488"/>
      <c r="E86" s="488"/>
      <c r="F86" s="488"/>
      <c r="G86" s="489"/>
      <c r="H86" s="171"/>
      <c r="I86" s="171"/>
      <c r="J86" s="166"/>
      <c r="K86" s="166"/>
      <c r="L86" s="167"/>
      <c r="M86" s="26"/>
      <c r="N86" s="236">
        <f t="shared" si="5"/>
        <v>0</v>
      </c>
      <c r="O86" s="252"/>
      <c r="P86" s="208">
        <f t="shared" si="4"/>
        <v>0</v>
      </c>
      <c r="Q86" s="206"/>
    </row>
    <row r="87" spans="1:17" s="25" customFormat="1" ht="15.75" x14ac:dyDescent="0.2">
      <c r="A87" s="2"/>
      <c r="B87" s="487"/>
      <c r="C87" s="488"/>
      <c r="D87" s="488"/>
      <c r="E87" s="488"/>
      <c r="F87" s="488"/>
      <c r="G87" s="489"/>
      <c r="H87" s="171"/>
      <c r="I87" s="171"/>
      <c r="J87" s="166"/>
      <c r="K87" s="166"/>
      <c r="L87" s="167"/>
      <c r="M87" s="26"/>
      <c r="N87" s="236">
        <f t="shared" si="5"/>
        <v>0</v>
      </c>
      <c r="O87" s="252"/>
      <c r="P87" s="208">
        <f t="shared" si="4"/>
        <v>0</v>
      </c>
      <c r="Q87" s="237"/>
    </row>
    <row r="88" spans="1:17" s="29" customFormat="1" x14ac:dyDescent="0.2">
      <c r="A88" s="2"/>
      <c r="B88" s="487"/>
      <c r="C88" s="488"/>
      <c r="D88" s="488"/>
      <c r="E88" s="488"/>
      <c r="F88" s="488"/>
      <c r="G88" s="489"/>
      <c r="H88" s="171"/>
      <c r="I88" s="171"/>
      <c r="J88" s="166"/>
      <c r="K88" s="166"/>
      <c r="L88" s="167"/>
      <c r="M88" s="26"/>
      <c r="N88" s="236">
        <f t="shared" si="5"/>
        <v>0</v>
      </c>
      <c r="O88" s="252"/>
      <c r="P88" s="208">
        <f t="shared" si="4"/>
        <v>0</v>
      </c>
      <c r="Q88" s="206"/>
    </row>
    <row r="89" spans="1:17" s="29" customFormat="1" x14ac:dyDescent="0.2">
      <c r="A89" s="2"/>
      <c r="B89" s="487"/>
      <c r="C89" s="488"/>
      <c r="D89" s="488"/>
      <c r="E89" s="488"/>
      <c r="F89" s="488"/>
      <c r="G89" s="489"/>
      <c r="H89" s="171"/>
      <c r="I89" s="171"/>
      <c r="J89" s="166"/>
      <c r="K89" s="166"/>
      <c r="L89" s="167"/>
      <c r="M89" s="26"/>
      <c r="N89" s="236">
        <f t="shared" si="5"/>
        <v>0</v>
      </c>
      <c r="O89" s="252"/>
      <c r="P89" s="208">
        <f t="shared" si="4"/>
        <v>0</v>
      </c>
      <c r="Q89" s="206"/>
    </row>
    <row r="90" spans="1:17" s="29" customFormat="1" x14ac:dyDescent="0.2">
      <c r="A90" s="2"/>
      <c r="B90" s="487"/>
      <c r="C90" s="488"/>
      <c r="D90" s="488"/>
      <c r="E90" s="488"/>
      <c r="F90" s="488"/>
      <c r="G90" s="489"/>
      <c r="H90" s="171"/>
      <c r="I90" s="171"/>
      <c r="J90" s="166"/>
      <c r="K90" s="166"/>
      <c r="L90" s="167"/>
      <c r="M90" s="26"/>
      <c r="N90" s="236">
        <f t="shared" si="5"/>
        <v>0</v>
      </c>
      <c r="O90" s="252"/>
      <c r="P90" s="208">
        <f t="shared" si="4"/>
        <v>0</v>
      </c>
      <c r="Q90" s="206"/>
    </row>
    <row r="91" spans="1:17" s="25" customFormat="1" ht="15.75" x14ac:dyDescent="0.2">
      <c r="A91" s="2"/>
      <c r="B91" s="487"/>
      <c r="C91" s="488"/>
      <c r="D91" s="488"/>
      <c r="E91" s="488"/>
      <c r="F91" s="488"/>
      <c r="G91" s="489"/>
      <c r="H91" s="171"/>
      <c r="I91" s="171"/>
      <c r="J91" s="166"/>
      <c r="K91" s="166"/>
      <c r="L91" s="167"/>
      <c r="M91" s="26"/>
      <c r="N91" s="236">
        <f t="shared" si="5"/>
        <v>0</v>
      </c>
      <c r="O91" s="252"/>
      <c r="P91" s="208">
        <f t="shared" si="4"/>
        <v>0</v>
      </c>
      <c r="Q91" s="237"/>
    </row>
    <row r="92" spans="1:17" s="25" customFormat="1" ht="15.75" x14ac:dyDescent="0.2">
      <c r="A92" s="2"/>
      <c r="B92" s="487"/>
      <c r="C92" s="488"/>
      <c r="D92" s="488"/>
      <c r="E92" s="488"/>
      <c r="F92" s="488"/>
      <c r="G92" s="489"/>
      <c r="H92" s="171"/>
      <c r="I92" s="171"/>
      <c r="J92" s="166"/>
      <c r="K92" s="166"/>
      <c r="L92" s="167"/>
      <c r="M92" s="26"/>
      <c r="N92" s="236">
        <f t="shared" si="5"/>
        <v>0</v>
      </c>
      <c r="O92" s="252"/>
      <c r="P92" s="208">
        <f t="shared" si="4"/>
        <v>0</v>
      </c>
      <c r="Q92" s="237"/>
    </row>
    <row r="93" spans="1:17" s="27" customFormat="1" x14ac:dyDescent="0.2">
      <c r="A93" s="2"/>
      <c r="B93" s="487"/>
      <c r="C93" s="488"/>
      <c r="D93" s="488"/>
      <c r="E93" s="488"/>
      <c r="F93" s="488"/>
      <c r="G93" s="489"/>
      <c r="H93" s="171"/>
      <c r="I93" s="171"/>
      <c r="J93" s="166"/>
      <c r="K93" s="166"/>
      <c r="L93" s="167"/>
      <c r="M93" s="26"/>
      <c r="N93" s="236">
        <f t="shared" si="5"/>
        <v>0</v>
      </c>
      <c r="O93" s="252"/>
      <c r="P93" s="208">
        <f t="shared" si="4"/>
        <v>0</v>
      </c>
      <c r="Q93" s="206"/>
    </row>
    <row r="94" spans="1:17" s="27" customFormat="1" x14ac:dyDescent="0.2">
      <c r="A94" s="2"/>
      <c r="B94" s="487"/>
      <c r="C94" s="488"/>
      <c r="D94" s="488"/>
      <c r="E94" s="488"/>
      <c r="F94" s="488"/>
      <c r="G94" s="489"/>
      <c r="H94" s="171"/>
      <c r="I94" s="171"/>
      <c r="J94" s="166"/>
      <c r="K94" s="166"/>
      <c r="L94" s="167"/>
      <c r="M94" s="26"/>
      <c r="N94" s="238">
        <f t="shared" si="5"/>
        <v>0</v>
      </c>
      <c r="O94" s="252"/>
      <c r="P94" s="208">
        <f t="shared" si="4"/>
        <v>0</v>
      </c>
      <c r="Q94" s="206"/>
    </row>
    <row r="95" spans="1:17" s="25" customFormat="1" ht="39" customHeight="1" x14ac:dyDescent="0.2">
      <c r="A95" s="38">
        <v>4</v>
      </c>
      <c r="B95" s="493" t="s">
        <v>4</v>
      </c>
      <c r="C95" s="494"/>
      <c r="D95" s="494"/>
      <c r="E95" s="494"/>
      <c r="F95" s="494"/>
      <c r="G95" s="495"/>
      <c r="H95" s="39"/>
      <c r="I95" s="39"/>
      <c r="J95" s="40">
        <f>J96+J117+J138</f>
        <v>0</v>
      </c>
      <c r="K95" s="40"/>
      <c r="L95" s="41"/>
      <c r="M95" s="34"/>
      <c r="N95" s="33">
        <f>SUM(N96:N159)</f>
        <v>0</v>
      </c>
      <c r="O95" s="239">
        <f>SUM(O96:O159)</f>
        <v>0</v>
      </c>
      <c r="P95" s="33">
        <f>N95+O95</f>
        <v>0</v>
      </c>
      <c r="Q95" s="34"/>
    </row>
    <row r="96" spans="1:17" s="27" customFormat="1" ht="39" customHeight="1" x14ac:dyDescent="0.2">
      <c r="A96" s="18" t="s">
        <v>7</v>
      </c>
      <c r="B96" s="496" t="s">
        <v>18</v>
      </c>
      <c r="C96" s="497"/>
      <c r="D96" s="497"/>
      <c r="E96" s="497"/>
      <c r="F96" s="497"/>
      <c r="G96" s="498"/>
      <c r="H96" s="19"/>
      <c r="I96" s="19"/>
      <c r="J96" s="22">
        <f>SUM(J97:J116)</f>
        <v>0</v>
      </c>
      <c r="K96" s="22"/>
      <c r="L96" s="23"/>
      <c r="M96" s="23"/>
      <c r="N96" s="23"/>
      <c r="O96" s="254"/>
      <c r="P96" s="23"/>
      <c r="Q96" s="23"/>
    </row>
    <row r="97" spans="1:17" s="27" customFormat="1" x14ac:dyDescent="0.2">
      <c r="A97" s="2"/>
      <c r="B97" s="490"/>
      <c r="C97" s="491"/>
      <c r="D97" s="491"/>
      <c r="E97" s="491"/>
      <c r="F97" s="491"/>
      <c r="G97" s="492"/>
      <c r="H97" s="173"/>
      <c r="I97" s="173"/>
      <c r="J97" s="166"/>
      <c r="K97" s="170"/>
      <c r="L97" s="167"/>
      <c r="M97" s="26"/>
      <c r="N97" s="236">
        <f t="shared" si="5"/>
        <v>0</v>
      </c>
      <c r="O97" s="252"/>
      <c r="P97" s="206">
        <f>N97+O97</f>
        <v>0</v>
      </c>
      <c r="Q97" s="206"/>
    </row>
    <row r="98" spans="1:17" s="27" customFormat="1" x14ac:dyDescent="0.2">
      <c r="A98" s="2"/>
      <c r="B98" s="490"/>
      <c r="C98" s="491"/>
      <c r="D98" s="491"/>
      <c r="E98" s="491"/>
      <c r="F98" s="491"/>
      <c r="G98" s="492"/>
      <c r="H98" s="173"/>
      <c r="I98" s="173"/>
      <c r="J98" s="166"/>
      <c r="K98" s="170"/>
      <c r="L98" s="167"/>
      <c r="M98" s="26"/>
      <c r="N98" s="236">
        <f t="shared" si="5"/>
        <v>0</v>
      </c>
      <c r="O98" s="252"/>
      <c r="P98" s="206">
        <f t="shared" ref="P98:P116" si="6">N98+O98</f>
        <v>0</v>
      </c>
      <c r="Q98" s="206"/>
    </row>
    <row r="99" spans="1:17" s="27" customFormat="1" x14ac:dyDescent="0.2">
      <c r="A99" s="2"/>
      <c r="B99" s="487"/>
      <c r="C99" s="488"/>
      <c r="D99" s="488"/>
      <c r="E99" s="488"/>
      <c r="F99" s="488"/>
      <c r="G99" s="489"/>
      <c r="H99" s="171"/>
      <c r="I99" s="171"/>
      <c r="J99" s="166"/>
      <c r="K99" s="170"/>
      <c r="L99" s="167"/>
      <c r="M99" s="26"/>
      <c r="N99" s="236">
        <f t="shared" si="5"/>
        <v>0</v>
      </c>
      <c r="O99" s="252"/>
      <c r="P99" s="206">
        <f t="shared" si="6"/>
        <v>0</v>
      </c>
      <c r="Q99" s="206"/>
    </row>
    <row r="100" spans="1:17" s="27" customFormat="1" x14ac:dyDescent="0.2">
      <c r="A100" s="2"/>
      <c r="B100" s="487"/>
      <c r="C100" s="488"/>
      <c r="D100" s="488"/>
      <c r="E100" s="488"/>
      <c r="F100" s="488"/>
      <c r="G100" s="489"/>
      <c r="H100" s="171"/>
      <c r="I100" s="171"/>
      <c r="J100" s="166"/>
      <c r="K100" s="170"/>
      <c r="L100" s="167"/>
      <c r="M100" s="26"/>
      <c r="N100" s="236">
        <f t="shared" si="5"/>
        <v>0</v>
      </c>
      <c r="O100" s="252"/>
      <c r="P100" s="206">
        <f t="shared" si="6"/>
        <v>0</v>
      </c>
      <c r="Q100" s="206"/>
    </row>
    <row r="101" spans="1:17" s="25" customFormat="1" ht="15.75" x14ac:dyDescent="0.2">
      <c r="A101" s="2"/>
      <c r="B101" s="487"/>
      <c r="C101" s="488"/>
      <c r="D101" s="488"/>
      <c r="E101" s="488"/>
      <c r="F101" s="488"/>
      <c r="G101" s="489"/>
      <c r="H101" s="171"/>
      <c r="I101" s="171"/>
      <c r="J101" s="166"/>
      <c r="K101" s="170"/>
      <c r="L101" s="167"/>
      <c r="M101" s="26"/>
      <c r="N101" s="236">
        <f t="shared" si="5"/>
        <v>0</v>
      </c>
      <c r="O101" s="252"/>
      <c r="P101" s="206">
        <f t="shared" si="6"/>
        <v>0</v>
      </c>
      <c r="Q101" s="237"/>
    </row>
    <row r="102" spans="1:17" s="27" customFormat="1" x14ac:dyDescent="0.2">
      <c r="A102" s="2"/>
      <c r="B102" s="487"/>
      <c r="C102" s="488"/>
      <c r="D102" s="488"/>
      <c r="E102" s="488"/>
      <c r="F102" s="488"/>
      <c r="G102" s="489"/>
      <c r="H102" s="171"/>
      <c r="I102" s="171"/>
      <c r="J102" s="166"/>
      <c r="K102" s="170"/>
      <c r="L102" s="167"/>
      <c r="M102" s="26"/>
      <c r="N102" s="236">
        <f t="shared" si="5"/>
        <v>0</v>
      </c>
      <c r="O102" s="252"/>
      <c r="P102" s="206">
        <f t="shared" si="6"/>
        <v>0</v>
      </c>
      <c r="Q102" s="206"/>
    </row>
    <row r="103" spans="1:17" s="27" customFormat="1" x14ac:dyDescent="0.2">
      <c r="A103" s="2"/>
      <c r="B103" s="487"/>
      <c r="C103" s="488"/>
      <c r="D103" s="488"/>
      <c r="E103" s="488"/>
      <c r="F103" s="488"/>
      <c r="G103" s="489"/>
      <c r="H103" s="171"/>
      <c r="I103" s="171"/>
      <c r="J103" s="166"/>
      <c r="K103" s="170"/>
      <c r="L103" s="167"/>
      <c r="M103" s="26"/>
      <c r="N103" s="236">
        <f t="shared" si="5"/>
        <v>0</v>
      </c>
      <c r="O103" s="252"/>
      <c r="P103" s="206">
        <f t="shared" si="6"/>
        <v>0</v>
      </c>
      <c r="Q103" s="206"/>
    </row>
    <row r="104" spans="1:17" s="27" customFormat="1" x14ac:dyDescent="0.2">
      <c r="A104" s="2"/>
      <c r="B104" s="487"/>
      <c r="C104" s="488"/>
      <c r="D104" s="488"/>
      <c r="E104" s="488"/>
      <c r="F104" s="488"/>
      <c r="G104" s="489"/>
      <c r="H104" s="171"/>
      <c r="I104" s="171"/>
      <c r="J104" s="166"/>
      <c r="K104" s="170"/>
      <c r="L104" s="167"/>
      <c r="M104" s="26"/>
      <c r="N104" s="236">
        <f t="shared" si="5"/>
        <v>0</v>
      </c>
      <c r="O104" s="252"/>
      <c r="P104" s="206">
        <f t="shared" si="6"/>
        <v>0</v>
      </c>
      <c r="Q104" s="206"/>
    </row>
    <row r="105" spans="1:17" s="25" customFormat="1" ht="15.75" x14ac:dyDescent="0.2">
      <c r="A105" s="2"/>
      <c r="B105" s="487"/>
      <c r="C105" s="488"/>
      <c r="D105" s="488"/>
      <c r="E105" s="488"/>
      <c r="F105" s="488"/>
      <c r="G105" s="489"/>
      <c r="H105" s="171"/>
      <c r="I105" s="171"/>
      <c r="J105" s="166"/>
      <c r="K105" s="170"/>
      <c r="L105" s="167"/>
      <c r="M105" s="26"/>
      <c r="N105" s="236">
        <f t="shared" si="5"/>
        <v>0</v>
      </c>
      <c r="O105" s="252"/>
      <c r="P105" s="206">
        <f t="shared" si="6"/>
        <v>0</v>
      </c>
      <c r="Q105" s="237"/>
    </row>
    <row r="106" spans="1:17" s="29" customFormat="1" x14ac:dyDescent="0.2">
      <c r="A106" s="2"/>
      <c r="B106" s="487"/>
      <c r="C106" s="488"/>
      <c r="D106" s="488"/>
      <c r="E106" s="488"/>
      <c r="F106" s="488"/>
      <c r="G106" s="489"/>
      <c r="H106" s="171"/>
      <c r="I106" s="171"/>
      <c r="J106" s="166"/>
      <c r="K106" s="170"/>
      <c r="L106" s="167"/>
      <c r="M106" s="26"/>
      <c r="N106" s="236">
        <f t="shared" si="5"/>
        <v>0</v>
      </c>
      <c r="O106" s="252"/>
      <c r="P106" s="206">
        <f t="shared" si="6"/>
        <v>0</v>
      </c>
      <c r="Q106" s="206"/>
    </row>
    <row r="107" spans="1:17" s="29" customFormat="1" x14ac:dyDescent="0.2">
      <c r="A107" s="2"/>
      <c r="B107" s="487"/>
      <c r="C107" s="488"/>
      <c r="D107" s="488"/>
      <c r="E107" s="488"/>
      <c r="F107" s="488"/>
      <c r="G107" s="489"/>
      <c r="H107" s="171"/>
      <c r="I107" s="171"/>
      <c r="J107" s="166"/>
      <c r="K107" s="170"/>
      <c r="L107" s="167"/>
      <c r="M107" s="26"/>
      <c r="N107" s="236">
        <f t="shared" si="5"/>
        <v>0</v>
      </c>
      <c r="O107" s="252"/>
      <c r="P107" s="206">
        <f t="shared" si="6"/>
        <v>0</v>
      </c>
      <c r="Q107" s="206"/>
    </row>
    <row r="108" spans="1:17" s="27" customFormat="1" x14ac:dyDescent="0.2">
      <c r="A108" s="2"/>
      <c r="B108" s="487"/>
      <c r="C108" s="488"/>
      <c r="D108" s="488"/>
      <c r="E108" s="488"/>
      <c r="F108" s="488"/>
      <c r="G108" s="489"/>
      <c r="H108" s="171"/>
      <c r="I108" s="171"/>
      <c r="J108" s="166"/>
      <c r="K108" s="170"/>
      <c r="L108" s="167"/>
      <c r="M108" s="26"/>
      <c r="N108" s="236">
        <f t="shared" si="5"/>
        <v>0</v>
      </c>
      <c r="O108" s="252"/>
      <c r="P108" s="206">
        <f t="shared" si="6"/>
        <v>0</v>
      </c>
      <c r="Q108" s="206"/>
    </row>
    <row r="109" spans="1:17" s="27" customFormat="1" x14ac:dyDescent="0.2">
      <c r="A109" s="2"/>
      <c r="B109" s="487"/>
      <c r="C109" s="488"/>
      <c r="D109" s="488"/>
      <c r="E109" s="488"/>
      <c r="F109" s="488"/>
      <c r="G109" s="489"/>
      <c r="H109" s="171"/>
      <c r="I109" s="171"/>
      <c r="J109" s="166"/>
      <c r="K109" s="170"/>
      <c r="L109" s="167"/>
      <c r="M109" s="26"/>
      <c r="N109" s="236">
        <f t="shared" si="5"/>
        <v>0</v>
      </c>
      <c r="O109" s="252"/>
      <c r="P109" s="206">
        <f t="shared" si="6"/>
        <v>0</v>
      </c>
      <c r="Q109" s="206"/>
    </row>
    <row r="110" spans="1:17" s="27" customFormat="1" x14ac:dyDescent="0.2">
      <c r="A110" s="2"/>
      <c r="B110" s="487"/>
      <c r="C110" s="488"/>
      <c r="D110" s="488"/>
      <c r="E110" s="488"/>
      <c r="F110" s="488"/>
      <c r="G110" s="489"/>
      <c r="H110" s="171"/>
      <c r="I110" s="171"/>
      <c r="J110" s="166"/>
      <c r="K110" s="170"/>
      <c r="L110" s="167"/>
      <c r="M110" s="26"/>
      <c r="N110" s="236">
        <f t="shared" si="5"/>
        <v>0</v>
      </c>
      <c r="O110" s="252"/>
      <c r="P110" s="206">
        <f t="shared" si="6"/>
        <v>0</v>
      </c>
      <c r="Q110" s="206"/>
    </row>
    <row r="111" spans="1:17" s="25" customFormat="1" ht="15.75" x14ac:dyDescent="0.2">
      <c r="A111" s="2"/>
      <c r="B111" s="487"/>
      <c r="C111" s="488"/>
      <c r="D111" s="488"/>
      <c r="E111" s="488"/>
      <c r="F111" s="488"/>
      <c r="G111" s="489"/>
      <c r="H111" s="171"/>
      <c r="I111" s="171"/>
      <c r="J111" s="166"/>
      <c r="K111" s="170"/>
      <c r="L111" s="167"/>
      <c r="M111" s="26"/>
      <c r="N111" s="236">
        <f t="shared" si="5"/>
        <v>0</v>
      </c>
      <c r="O111" s="252"/>
      <c r="P111" s="206">
        <f t="shared" si="6"/>
        <v>0</v>
      </c>
      <c r="Q111" s="237"/>
    </row>
    <row r="112" spans="1:17" s="29" customFormat="1" x14ac:dyDescent="0.2">
      <c r="A112" s="2"/>
      <c r="B112" s="487"/>
      <c r="C112" s="488"/>
      <c r="D112" s="488"/>
      <c r="E112" s="488"/>
      <c r="F112" s="488"/>
      <c r="G112" s="489"/>
      <c r="H112" s="171"/>
      <c r="I112" s="171"/>
      <c r="J112" s="166"/>
      <c r="K112" s="170"/>
      <c r="L112" s="167"/>
      <c r="M112" s="26"/>
      <c r="N112" s="236">
        <f t="shared" si="5"/>
        <v>0</v>
      </c>
      <c r="O112" s="252"/>
      <c r="P112" s="206">
        <f t="shared" si="6"/>
        <v>0</v>
      </c>
      <c r="Q112" s="206"/>
    </row>
    <row r="113" spans="1:17" s="29" customFormat="1" x14ac:dyDescent="0.2">
      <c r="A113" s="2"/>
      <c r="B113" s="487"/>
      <c r="C113" s="488"/>
      <c r="D113" s="488"/>
      <c r="E113" s="488"/>
      <c r="F113" s="488"/>
      <c r="G113" s="489"/>
      <c r="H113" s="171"/>
      <c r="I113" s="171"/>
      <c r="J113" s="166"/>
      <c r="K113" s="170"/>
      <c r="L113" s="167"/>
      <c r="M113" s="26"/>
      <c r="N113" s="236">
        <f t="shared" si="5"/>
        <v>0</v>
      </c>
      <c r="O113" s="252"/>
      <c r="P113" s="206">
        <f t="shared" si="6"/>
        <v>0</v>
      </c>
      <c r="Q113" s="206"/>
    </row>
    <row r="114" spans="1:17" s="25" customFormat="1" ht="15.75" x14ac:dyDescent="0.2">
      <c r="A114" s="2"/>
      <c r="B114" s="487"/>
      <c r="C114" s="488"/>
      <c r="D114" s="488"/>
      <c r="E114" s="488"/>
      <c r="F114" s="488"/>
      <c r="G114" s="489"/>
      <c r="H114" s="171"/>
      <c r="I114" s="171"/>
      <c r="J114" s="166"/>
      <c r="K114" s="170"/>
      <c r="L114" s="167"/>
      <c r="M114" s="26"/>
      <c r="N114" s="236">
        <f t="shared" si="5"/>
        <v>0</v>
      </c>
      <c r="O114" s="252"/>
      <c r="P114" s="206">
        <f t="shared" si="6"/>
        <v>0</v>
      </c>
      <c r="Q114" s="237"/>
    </row>
    <row r="115" spans="1:17" s="25" customFormat="1" ht="15.75" x14ac:dyDescent="0.2">
      <c r="A115" s="2"/>
      <c r="B115" s="487"/>
      <c r="C115" s="488"/>
      <c r="D115" s="488"/>
      <c r="E115" s="488"/>
      <c r="F115" s="488"/>
      <c r="G115" s="489"/>
      <c r="H115" s="171"/>
      <c r="I115" s="171"/>
      <c r="J115" s="166"/>
      <c r="K115" s="170"/>
      <c r="L115" s="167"/>
      <c r="M115" s="26"/>
      <c r="N115" s="236">
        <f t="shared" si="5"/>
        <v>0</v>
      </c>
      <c r="O115" s="252"/>
      <c r="P115" s="206">
        <f t="shared" si="6"/>
        <v>0</v>
      </c>
      <c r="Q115" s="237"/>
    </row>
    <row r="116" spans="1:17" s="29" customFormat="1" x14ac:dyDescent="0.2">
      <c r="A116" s="2"/>
      <c r="B116" s="487"/>
      <c r="C116" s="488"/>
      <c r="D116" s="488"/>
      <c r="E116" s="488"/>
      <c r="F116" s="488"/>
      <c r="G116" s="489"/>
      <c r="H116" s="171"/>
      <c r="I116" s="171"/>
      <c r="J116" s="166"/>
      <c r="K116" s="170"/>
      <c r="L116" s="167"/>
      <c r="M116" s="26"/>
      <c r="N116" s="236">
        <f t="shared" si="5"/>
        <v>0</v>
      </c>
      <c r="O116" s="252"/>
      <c r="P116" s="206">
        <f t="shared" si="6"/>
        <v>0</v>
      </c>
      <c r="Q116" s="206"/>
    </row>
    <row r="117" spans="1:17" s="29" customFormat="1" ht="39" customHeight="1" x14ac:dyDescent="0.2">
      <c r="A117" s="18" t="s">
        <v>8</v>
      </c>
      <c r="B117" s="496" t="s">
        <v>23</v>
      </c>
      <c r="C117" s="497"/>
      <c r="D117" s="497"/>
      <c r="E117" s="497"/>
      <c r="F117" s="497"/>
      <c r="G117" s="498"/>
      <c r="H117" s="19"/>
      <c r="I117" s="19"/>
      <c r="J117" s="22">
        <f>SUM(J118:J137)</f>
        <v>0</v>
      </c>
      <c r="K117" s="22"/>
      <c r="L117" s="23"/>
      <c r="M117" s="23"/>
      <c r="N117" s="23"/>
      <c r="O117" s="254"/>
      <c r="P117" s="23"/>
      <c r="Q117" s="23"/>
    </row>
    <row r="118" spans="1:17" s="25" customFormat="1" ht="15.75" x14ac:dyDescent="0.2">
      <c r="A118" s="2"/>
      <c r="B118" s="487"/>
      <c r="C118" s="488"/>
      <c r="D118" s="488"/>
      <c r="E118" s="488"/>
      <c r="F118" s="488"/>
      <c r="G118" s="489"/>
      <c r="H118" s="168"/>
      <c r="I118" s="168"/>
      <c r="J118" s="166"/>
      <c r="K118" s="166"/>
      <c r="L118" s="167"/>
      <c r="M118" s="26"/>
      <c r="N118" s="236">
        <f t="shared" si="5"/>
        <v>0</v>
      </c>
      <c r="O118" s="252"/>
      <c r="P118" s="237">
        <f>N118+O118</f>
        <v>0</v>
      </c>
      <c r="Q118" s="237"/>
    </row>
    <row r="119" spans="1:17" s="29" customFormat="1" ht="15.75" x14ac:dyDescent="0.2">
      <c r="A119" s="2"/>
      <c r="B119" s="487"/>
      <c r="C119" s="488"/>
      <c r="D119" s="488"/>
      <c r="E119" s="488"/>
      <c r="F119" s="488"/>
      <c r="G119" s="489"/>
      <c r="H119" s="168"/>
      <c r="I119" s="168"/>
      <c r="J119" s="166"/>
      <c r="K119" s="166"/>
      <c r="L119" s="167"/>
      <c r="M119" s="26"/>
      <c r="N119" s="236">
        <f t="shared" si="5"/>
        <v>0</v>
      </c>
      <c r="O119" s="252"/>
      <c r="P119" s="237">
        <f t="shared" ref="P119:P137" si="7">N119+O119</f>
        <v>0</v>
      </c>
      <c r="Q119" s="206"/>
    </row>
    <row r="120" spans="1:17" s="29" customFormat="1" ht="15.75" x14ac:dyDescent="0.2">
      <c r="A120" s="2"/>
      <c r="B120" s="487"/>
      <c r="C120" s="488"/>
      <c r="D120" s="488"/>
      <c r="E120" s="488"/>
      <c r="F120" s="488"/>
      <c r="G120" s="489"/>
      <c r="H120" s="168"/>
      <c r="I120" s="168"/>
      <c r="J120" s="166"/>
      <c r="K120" s="166"/>
      <c r="L120" s="167"/>
      <c r="M120" s="26"/>
      <c r="N120" s="236">
        <f t="shared" si="5"/>
        <v>0</v>
      </c>
      <c r="O120" s="252"/>
      <c r="P120" s="237">
        <f t="shared" si="7"/>
        <v>0</v>
      </c>
      <c r="Q120" s="206"/>
    </row>
    <row r="121" spans="1:17" s="29" customFormat="1" ht="15.75" x14ac:dyDescent="0.2">
      <c r="A121" s="2"/>
      <c r="B121" s="487"/>
      <c r="C121" s="488"/>
      <c r="D121" s="488"/>
      <c r="E121" s="488"/>
      <c r="F121" s="488"/>
      <c r="G121" s="489"/>
      <c r="H121" s="168"/>
      <c r="I121" s="168"/>
      <c r="J121" s="166"/>
      <c r="K121" s="166"/>
      <c r="L121" s="167"/>
      <c r="M121" s="26"/>
      <c r="N121" s="236">
        <f t="shared" si="5"/>
        <v>0</v>
      </c>
      <c r="O121" s="252"/>
      <c r="P121" s="237">
        <f t="shared" si="7"/>
        <v>0</v>
      </c>
      <c r="Q121" s="206"/>
    </row>
    <row r="122" spans="1:17" s="25" customFormat="1" ht="15.75" x14ac:dyDescent="0.2">
      <c r="A122" s="2"/>
      <c r="B122" s="487"/>
      <c r="C122" s="488"/>
      <c r="D122" s="488"/>
      <c r="E122" s="488"/>
      <c r="F122" s="488"/>
      <c r="G122" s="489"/>
      <c r="H122" s="168"/>
      <c r="I122" s="168"/>
      <c r="J122" s="166"/>
      <c r="K122" s="166"/>
      <c r="L122" s="167"/>
      <c r="M122" s="26"/>
      <c r="N122" s="236">
        <f t="shared" si="5"/>
        <v>0</v>
      </c>
      <c r="O122" s="252"/>
      <c r="P122" s="237">
        <f t="shared" si="7"/>
        <v>0</v>
      </c>
      <c r="Q122" s="237"/>
    </row>
    <row r="123" spans="1:17" s="29" customFormat="1" ht="15.75" x14ac:dyDescent="0.2">
      <c r="A123" s="2"/>
      <c r="B123" s="487"/>
      <c r="C123" s="488"/>
      <c r="D123" s="488"/>
      <c r="E123" s="488"/>
      <c r="F123" s="488"/>
      <c r="G123" s="489"/>
      <c r="H123" s="168"/>
      <c r="I123" s="168"/>
      <c r="J123" s="166"/>
      <c r="K123" s="166"/>
      <c r="L123" s="167"/>
      <c r="M123" s="26"/>
      <c r="N123" s="236">
        <f t="shared" si="5"/>
        <v>0</v>
      </c>
      <c r="O123" s="252"/>
      <c r="P123" s="237">
        <f t="shared" si="7"/>
        <v>0</v>
      </c>
      <c r="Q123" s="206"/>
    </row>
    <row r="124" spans="1:17" s="29" customFormat="1" ht="15.75" x14ac:dyDescent="0.2">
      <c r="A124" s="2"/>
      <c r="B124" s="487"/>
      <c r="C124" s="488"/>
      <c r="D124" s="488"/>
      <c r="E124" s="488"/>
      <c r="F124" s="488"/>
      <c r="G124" s="489"/>
      <c r="H124" s="168"/>
      <c r="I124" s="168"/>
      <c r="J124" s="166"/>
      <c r="K124" s="166"/>
      <c r="L124" s="167"/>
      <c r="M124" s="26"/>
      <c r="N124" s="236">
        <f t="shared" si="5"/>
        <v>0</v>
      </c>
      <c r="O124" s="252"/>
      <c r="P124" s="237">
        <f t="shared" si="7"/>
        <v>0</v>
      </c>
      <c r="Q124" s="206"/>
    </row>
    <row r="125" spans="1:17" s="29" customFormat="1" ht="15.75" x14ac:dyDescent="0.2">
      <c r="A125" s="2"/>
      <c r="B125" s="487"/>
      <c r="C125" s="488"/>
      <c r="D125" s="488"/>
      <c r="E125" s="488"/>
      <c r="F125" s="488"/>
      <c r="G125" s="489"/>
      <c r="H125" s="168"/>
      <c r="I125" s="168"/>
      <c r="J125" s="166"/>
      <c r="K125" s="166"/>
      <c r="L125" s="167"/>
      <c r="M125" s="26"/>
      <c r="N125" s="236">
        <f t="shared" si="5"/>
        <v>0</v>
      </c>
      <c r="O125" s="252"/>
      <c r="P125" s="237">
        <f t="shared" si="7"/>
        <v>0</v>
      </c>
      <c r="Q125" s="206"/>
    </row>
    <row r="126" spans="1:17" s="25" customFormat="1" ht="15.75" x14ac:dyDescent="0.2">
      <c r="A126" s="2"/>
      <c r="B126" s="487"/>
      <c r="C126" s="488"/>
      <c r="D126" s="488"/>
      <c r="E126" s="488"/>
      <c r="F126" s="488"/>
      <c r="G126" s="489"/>
      <c r="H126" s="168"/>
      <c r="I126" s="168"/>
      <c r="J126" s="166"/>
      <c r="K126" s="166"/>
      <c r="L126" s="167"/>
      <c r="M126" s="26"/>
      <c r="N126" s="236">
        <f t="shared" si="5"/>
        <v>0</v>
      </c>
      <c r="O126" s="252"/>
      <c r="P126" s="237">
        <f t="shared" si="7"/>
        <v>0</v>
      </c>
      <c r="Q126" s="237"/>
    </row>
    <row r="127" spans="1:17" s="25" customFormat="1" ht="15.75" x14ac:dyDescent="0.2">
      <c r="A127" s="2"/>
      <c r="B127" s="487"/>
      <c r="C127" s="488"/>
      <c r="D127" s="488"/>
      <c r="E127" s="488"/>
      <c r="F127" s="488"/>
      <c r="G127" s="489"/>
      <c r="H127" s="168"/>
      <c r="I127" s="168"/>
      <c r="J127" s="166"/>
      <c r="K127" s="166"/>
      <c r="L127" s="167"/>
      <c r="M127" s="26"/>
      <c r="N127" s="236">
        <f t="shared" si="5"/>
        <v>0</v>
      </c>
      <c r="O127" s="252"/>
      <c r="P127" s="237">
        <f t="shared" si="7"/>
        <v>0</v>
      </c>
      <c r="Q127" s="237"/>
    </row>
    <row r="128" spans="1:17" s="29" customFormat="1" ht="15.75" x14ac:dyDescent="0.2">
      <c r="A128" s="2"/>
      <c r="B128" s="487"/>
      <c r="C128" s="488"/>
      <c r="D128" s="488"/>
      <c r="E128" s="488"/>
      <c r="F128" s="488"/>
      <c r="G128" s="489"/>
      <c r="H128" s="168"/>
      <c r="I128" s="168"/>
      <c r="J128" s="166"/>
      <c r="K128" s="166"/>
      <c r="L128" s="167"/>
      <c r="M128" s="26"/>
      <c r="N128" s="236">
        <f t="shared" si="5"/>
        <v>0</v>
      </c>
      <c r="O128" s="252"/>
      <c r="P128" s="237">
        <f t="shared" si="7"/>
        <v>0</v>
      </c>
      <c r="Q128" s="206"/>
    </row>
    <row r="129" spans="1:17" s="29" customFormat="1" ht="15.75" x14ac:dyDescent="0.2">
      <c r="A129" s="2"/>
      <c r="B129" s="487"/>
      <c r="C129" s="488"/>
      <c r="D129" s="488"/>
      <c r="E129" s="488"/>
      <c r="F129" s="488"/>
      <c r="G129" s="489"/>
      <c r="H129" s="168"/>
      <c r="I129" s="168"/>
      <c r="J129" s="166"/>
      <c r="K129" s="166"/>
      <c r="L129" s="167"/>
      <c r="M129" s="26"/>
      <c r="N129" s="236">
        <f t="shared" si="5"/>
        <v>0</v>
      </c>
      <c r="O129" s="252"/>
      <c r="P129" s="237">
        <f t="shared" si="7"/>
        <v>0</v>
      </c>
      <c r="Q129" s="206"/>
    </row>
    <row r="130" spans="1:17" s="29" customFormat="1" ht="15.75" x14ac:dyDescent="0.2">
      <c r="A130" s="2"/>
      <c r="B130" s="487"/>
      <c r="C130" s="488"/>
      <c r="D130" s="488"/>
      <c r="E130" s="488"/>
      <c r="F130" s="488"/>
      <c r="G130" s="489"/>
      <c r="H130" s="168"/>
      <c r="I130" s="168"/>
      <c r="J130" s="166"/>
      <c r="K130" s="166"/>
      <c r="L130" s="167"/>
      <c r="M130" s="26"/>
      <c r="N130" s="236">
        <f t="shared" si="5"/>
        <v>0</v>
      </c>
      <c r="O130" s="252"/>
      <c r="P130" s="237">
        <f t="shared" si="7"/>
        <v>0</v>
      </c>
      <c r="Q130" s="206"/>
    </row>
    <row r="131" spans="1:17" s="25" customFormat="1" ht="15.75" x14ac:dyDescent="0.2">
      <c r="A131" s="2"/>
      <c r="B131" s="487"/>
      <c r="C131" s="488"/>
      <c r="D131" s="488"/>
      <c r="E131" s="488"/>
      <c r="F131" s="488"/>
      <c r="G131" s="489"/>
      <c r="H131" s="168"/>
      <c r="I131" s="168"/>
      <c r="J131" s="166"/>
      <c r="K131" s="166"/>
      <c r="L131" s="167"/>
      <c r="M131" s="26"/>
      <c r="N131" s="236">
        <f t="shared" si="5"/>
        <v>0</v>
      </c>
      <c r="O131" s="252"/>
      <c r="P131" s="237">
        <f t="shared" si="7"/>
        <v>0</v>
      </c>
      <c r="Q131" s="237"/>
    </row>
    <row r="132" spans="1:17" s="29" customFormat="1" ht="15.75" x14ac:dyDescent="0.2">
      <c r="A132" s="2"/>
      <c r="B132" s="487"/>
      <c r="C132" s="488"/>
      <c r="D132" s="488"/>
      <c r="E132" s="488"/>
      <c r="F132" s="488"/>
      <c r="G132" s="489"/>
      <c r="H132" s="168"/>
      <c r="I132" s="168"/>
      <c r="J132" s="166"/>
      <c r="K132" s="166"/>
      <c r="L132" s="167"/>
      <c r="M132" s="26"/>
      <c r="N132" s="236">
        <f t="shared" si="5"/>
        <v>0</v>
      </c>
      <c r="O132" s="252"/>
      <c r="P132" s="237">
        <f t="shared" si="7"/>
        <v>0</v>
      </c>
      <c r="Q132" s="206"/>
    </row>
    <row r="133" spans="1:17" s="29" customFormat="1" ht="15.75" x14ac:dyDescent="0.2">
      <c r="A133" s="2"/>
      <c r="B133" s="487"/>
      <c r="C133" s="488"/>
      <c r="D133" s="488"/>
      <c r="E133" s="488"/>
      <c r="F133" s="488"/>
      <c r="G133" s="489"/>
      <c r="H133" s="168"/>
      <c r="I133" s="168"/>
      <c r="J133" s="166"/>
      <c r="K133" s="166"/>
      <c r="L133" s="167"/>
      <c r="M133" s="26"/>
      <c r="N133" s="236">
        <f t="shared" si="5"/>
        <v>0</v>
      </c>
      <c r="O133" s="252"/>
      <c r="P133" s="237">
        <f t="shared" si="7"/>
        <v>0</v>
      </c>
      <c r="Q133" s="206"/>
    </row>
    <row r="134" spans="1:17" s="29" customFormat="1" ht="15.75" x14ac:dyDescent="0.2">
      <c r="A134" s="2"/>
      <c r="B134" s="487"/>
      <c r="C134" s="488"/>
      <c r="D134" s="488"/>
      <c r="E134" s="488"/>
      <c r="F134" s="488"/>
      <c r="G134" s="489"/>
      <c r="H134" s="168"/>
      <c r="I134" s="168"/>
      <c r="J134" s="166"/>
      <c r="K134" s="166"/>
      <c r="L134" s="167"/>
      <c r="M134" s="26"/>
      <c r="N134" s="236">
        <f t="shared" si="5"/>
        <v>0</v>
      </c>
      <c r="O134" s="252"/>
      <c r="P134" s="237">
        <f t="shared" si="7"/>
        <v>0</v>
      </c>
      <c r="Q134" s="206"/>
    </row>
    <row r="135" spans="1:17" s="25" customFormat="1" ht="15.75" x14ac:dyDescent="0.2">
      <c r="A135" s="2"/>
      <c r="B135" s="487"/>
      <c r="C135" s="488"/>
      <c r="D135" s="488"/>
      <c r="E135" s="488"/>
      <c r="F135" s="488"/>
      <c r="G135" s="489"/>
      <c r="H135" s="171"/>
      <c r="I135" s="171"/>
      <c r="J135" s="166"/>
      <c r="K135" s="166"/>
      <c r="L135" s="167"/>
      <c r="M135" s="26"/>
      <c r="N135" s="236">
        <f t="shared" si="5"/>
        <v>0</v>
      </c>
      <c r="O135" s="252"/>
      <c r="P135" s="237">
        <f t="shared" si="7"/>
        <v>0</v>
      </c>
      <c r="Q135" s="237"/>
    </row>
    <row r="136" spans="1:17" s="29" customFormat="1" ht="15.75" x14ac:dyDescent="0.2">
      <c r="A136" s="2"/>
      <c r="B136" s="487"/>
      <c r="C136" s="488"/>
      <c r="D136" s="488"/>
      <c r="E136" s="488"/>
      <c r="F136" s="488"/>
      <c r="G136" s="489"/>
      <c r="H136" s="171"/>
      <c r="I136" s="171"/>
      <c r="J136" s="166"/>
      <c r="K136" s="166"/>
      <c r="L136" s="167"/>
      <c r="M136" s="26"/>
      <c r="N136" s="236">
        <f t="shared" si="5"/>
        <v>0</v>
      </c>
      <c r="O136" s="252"/>
      <c r="P136" s="237">
        <f t="shared" si="7"/>
        <v>0</v>
      </c>
      <c r="Q136" s="206"/>
    </row>
    <row r="137" spans="1:17" s="29" customFormat="1" ht="15.75" x14ac:dyDescent="0.2">
      <c r="A137" s="2"/>
      <c r="B137" s="487"/>
      <c r="C137" s="488"/>
      <c r="D137" s="488"/>
      <c r="E137" s="488"/>
      <c r="F137" s="488"/>
      <c r="G137" s="489"/>
      <c r="H137" s="171"/>
      <c r="I137" s="171"/>
      <c r="J137" s="166"/>
      <c r="K137" s="166"/>
      <c r="L137" s="167"/>
      <c r="M137" s="26"/>
      <c r="N137" s="236">
        <f t="shared" si="5"/>
        <v>0</v>
      </c>
      <c r="O137" s="252"/>
      <c r="P137" s="237">
        <f t="shared" si="7"/>
        <v>0</v>
      </c>
      <c r="Q137" s="206"/>
    </row>
    <row r="138" spans="1:17" s="29" customFormat="1" ht="39" customHeight="1" x14ac:dyDescent="0.2">
      <c r="A138" s="18" t="s">
        <v>11</v>
      </c>
      <c r="B138" s="496" t="s">
        <v>12</v>
      </c>
      <c r="C138" s="497"/>
      <c r="D138" s="497"/>
      <c r="E138" s="497"/>
      <c r="F138" s="497"/>
      <c r="G138" s="498"/>
      <c r="H138" s="19"/>
      <c r="I138" s="19"/>
      <c r="J138" s="22">
        <f>SUM(J139:J159)</f>
        <v>0</v>
      </c>
      <c r="K138" s="22"/>
      <c r="L138" s="23"/>
      <c r="M138" s="23"/>
      <c r="N138" s="23"/>
      <c r="O138" s="254"/>
      <c r="P138" s="23"/>
      <c r="Q138" s="23"/>
    </row>
    <row r="139" spans="1:17" s="29" customFormat="1" x14ac:dyDescent="0.2">
      <c r="A139" s="2"/>
      <c r="B139" s="490"/>
      <c r="C139" s="491"/>
      <c r="D139" s="491"/>
      <c r="E139" s="491"/>
      <c r="F139" s="491"/>
      <c r="G139" s="492"/>
      <c r="H139" s="173"/>
      <c r="I139" s="173"/>
      <c r="J139" s="166"/>
      <c r="K139" s="167"/>
      <c r="L139" s="167"/>
      <c r="M139" s="26"/>
      <c r="N139" s="236">
        <f t="shared" si="5"/>
        <v>0</v>
      </c>
      <c r="O139" s="252"/>
      <c r="P139" s="206">
        <f>N139+O139</f>
        <v>0</v>
      </c>
      <c r="Q139" s="206"/>
    </row>
    <row r="140" spans="1:17" s="29" customFormat="1" x14ac:dyDescent="0.2">
      <c r="A140" s="2"/>
      <c r="B140" s="490"/>
      <c r="C140" s="491"/>
      <c r="D140" s="491"/>
      <c r="E140" s="491"/>
      <c r="F140" s="491"/>
      <c r="G140" s="492"/>
      <c r="H140" s="173"/>
      <c r="I140" s="173"/>
      <c r="J140" s="166"/>
      <c r="K140" s="167"/>
      <c r="L140" s="167"/>
      <c r="M140" s="26"/>
      <c r="N140" s="236">
        <f t="shared" si="5"/>
        <v>0</v>
      </c>
      <c r="O140" s="252"/>
      <c r="P140" s="206">
        <f t="shared" ref="P140:P159" si="8">N140+O140</f>
        <v>0</v>
      </c>
      <c r="Q140" s="206"/>
    </row>
    <row r="141" spans="1:17" s="29" customFormat="1" x14ac:dyDescent="0.2">
      <c r="A141" s="2"/>
      <c r="B141" s="490"/>
      <c r="C141" s="491"/>
      <c r="D141" s="491"/>
      <c r="E141" s="491"/>
      <c r="F141" s="491"/>
      <c r="G141" s="492"/>
      <c r="H141" s="173"/>
      <c r="I141" s="173"/>
      <c r="J141" s="166"/>
      <c r="K141" s="167"/>
      <c r="L141" s="167"/>
      <c r="M141" s="26"/>
      <c r="N141" s="236">
        <f t="shared" ref="N141:N159" si="9">IF(M141="Yes",J141,0)</f>
        <v>0</v>
      </c>
      <c r="O141" s="252"/>
      <c r="P141" s="206">
        <f t="shared" si="8"/>
        <v>0</v>
      </c>
      <c r="Q141" s="206"/>
    </row>
    <row r="142" spans="1:17" s="29" customFormat="1" x14ac:dyDescent="0.2">
      <c r="A142" s="2"/>
      <c r="B142" s="487"/>
      <c r="C142" s="488"/>
      <c r="D142" s="488"/>
      <c r="E142" s="488"/>
      <c r="F142" s="488"/>
      <c r="G142" s="489"/>
      <c r="H142" s="171"/>
      <c r="I142" s="171"/>
      <c r="J142" s="166"/>
      <c r="K142" s="167"/>
      <c r="L142" s="167"/>
      <c r="M142" s="26"/>
      <c r="N142" s="236">
        <f t="shared" si="9"/>
        <v>0</v>
      </c>
      <c r="O142" s="252"/>
      <c r="P142" s="206">
        <f t="shared" si="8"/>
        <v>0</v>
      </c>
      <c r="Q142" s="206"/>
    </row>
    <row r="143" spans="1:17" s="29" customFormat="1" x14ac:dyDescent="0.2">
      <c r="A143" s="2"/>
      <c r="B143" s="487"/>
      <c r="C143" s="488"/>
      <c r="D143" s="488"/>
      <c r="E143" s="488"/>
      <c r="F143" s="488"/>
      <c r="G143" s="489"/>
      <c r="H143" s="171"/>
      <c r="I143" s="171"/>
      <c r="J143" s="166"/>
      <c r="K143" s="167"/>
      <c r="L143" s="167"/>
      <c r="M143" s="26"/>
      <c r="N143" s="236">
        <f t="shared" si="9"/>
        <v>0</v>
      </c>
      <c r="O143" s="252"/>
      <c r="P143" s="206">
        <f t="shared" si="8"/>
        <v>0</v>
      </c>
      <c r="Q143" s="206"/>
    </row>
    <row r="144" spans="1:17" s="28" customFormat="1" ht="15.75" x14ac:dyDescent="0.2">
      <c r="A144" s="2"/>
      <c r="B144" s="487"/>
      <c r="C144" s="488"/>
      <c r="D144" s="488"/>
      <c r="E144" s="488"/>
      <c r="F144" s="488"/>
      <c r="G144" s="489"/>
      <c r="H144" s="171"/>
      <c r="I144" s="171"/>
      <c r="J144" s="166"/>
      <c r="K144" s="167"/>
      <c r="L144" s="167"/>
      <c r="M144" s="26"/>
      <c r="N144" s="236">
        <f t="shared" si="9"/>
        <v>0</v>
      </c>
      <c r="O144" s="252"/>
      <c r="P144" s="206">
        <f t="shared" si="8"/>
        <v>0</v>
      </c>
      <c r="Q144" s="237"/>
    </row>
    <row r="145" spans="1:18" s="37" customFormat="1" ht="15.75" x14ac:dyDescent="0.2">
      <c r="A145" s="2"/>
      <c r="B145" s="487"/>
      <c r="C145" s="488"/>
      <c r="D145" s="488"/>
      <c r="E145" s="488"/>
      <c r="F145" s="488"/>
      <c r="G145" s="489"/>
      <c r="H145" s="171"/>
      <c r="I145" s="171"/>
      <c r="J145" s="166"/>
      <c r="K145" s="167"/>
      <c r="L145" s="167"/>
      <c r="M145" s="26"/>
      <c r="N145" s="236">
        <f t="shared" si="9"/>
        <v>0</v>
      </c>
      <c r="O145" s="252"/>
      <c r="P145" s="206">
        <f t="shared" si="8"/>
        <v>0</v>
      </c>
      <c r="Q145" s="237"/>
    </row>
    <row r="146" spans="1:18" s="29" customFormat="1" x14ac:dyDescent="0.2">
      <c r="A146" s="2"/>
      <c r="B146" s="487"/>
      <c r="C146" s="488"/>
      <c r="D146" s="488"/>
      <c r="E146" s="488"/>
      <c r="F146" s="488"/>
      <c r="G146" s="489"/>
      <c r="H146" s="171"/>
      <c r="I146" s="171"/>
      <c r="J146" s="166"/>
      <c r="K146" s="167"/>
      <c r="L146" s="167"/>
      <c r="M146" s="26"/>
      <c r="N146" s="236">
        <f t="shared" si="9"/>
        <v>0</v>
      </c>
      <c r="O146" s="252"/>
      <c r="P146" s="206">
        <f t="shared" si="8"/>
        <v>0</v>
      </c>
      <c r="Q146" s="206"/>
    </row>
    <row r="147" spans="1:18" s="29" customFormat="1" x14ac:dyDescent="0.2">
      <c r="A147" s="2"/>
      <c r="B147" s="487"/>
      <c r="C147" s="488"/>
      <c r="D147" s="488"/>
      <c r="E147" s="488"/>
      <c r="F147" s="488"/>
      <c r="G147" s="489"/>
      <c r="H147" s="171"/>
      <c r="I147" s="171"/>
      <c r="J147" s="166"/>
      <c r="K147" s="167"/>
      <c r="L147" s="167"/>
      <c r="M147" s="26"/>
      <c r="N147" s="236">
        <f t="shared" si="9"/>
        <v>0</v>
      </c>
      <c r="O147" s="252"/>
      <c r="P147" s="206">
        <f t="shared" si="8"/>
        <v>0</v>
      </c>
      <c r="Q147" s="206"/>
    </row>
    <row r="148" spans="1:18" s="28" customFormat="1" ht="15.75" x14ac:dyDescent="0.2">
      <c r="A148" s="2"/>
      <c r="B148" s="487"/>
      <c r="C148" s="488"/>
      <c r="D148" s="488"/>
      <c r="E148" s="488"/>
      <c r="F148" s="488"/>
      <c r="G148" s="489"/>
      <c r="H148" s="171"/>
      <c r="I148" s="171"/>
      <c r="J148" s="166"/>
      <c r="K148" s="167"/>
      <c r="L148" s="167"/>
      <c r="M148" s="26"/>
      <c r="N148" s="236">
        <f t="shared" si="9"/>
        <v>0</v>
      </c>
      <c r="O148" s="252"/>
      <c r="P148" s="206">
        <f t="shared" si="8"/>
        <v>0</v>
      </c>
      <c r="Q148" s="237"/>
    </row>
    <row r="149" spans="1:18" s="37" customFormat="1" ht="15.75" x14ac:dyDescent="0.2">
      <c r="A149" s="2"/>
      <c r="B149" s="487"/>
      <c r="C149" s="488"/>
      <c r="D149" s="488"/>
      <c r="E149" s="488"/>
      <c r="F149" s="488"/>
      <c r="G149" s="489"/>
      <c r="H149" s="171"/>
      <c r="I149" s="171"/>
      <c r="J149" s="166"/>
      <c r="K149" s="167"/>
      <c r="L149" s="167"/>
      <c r="M149" s="26"/>
      <c r="N149" s="236">
        <f t="shared" si="9"/>
        <v>0</v>
      </c>
      <c r="O149" s="252"/>
      <c r="P149" s="206">
        <f t="shared" si="8"/>
        <v>0</v>
      </c>
      <c r="Q149" s="237"/>
    </row>
    <row r="150" spans="1:18" s="13" customFormat="1" ht="18" x14ac:dyDescent="0.2">
      <c r="A150" s="2"/>
      <c r="B150" s="487"/>
      <c r="C150" s="488"/>
      <c r="D150" s="488"/>
      <c r="E150" s="488"/>
      <c r="F150" s="488"/>
      <c r="G150" s="489"/>
      <c r="H150" s="171"/>
      <c r="I150" s="171"/>
      <c r="J150" s="166"/>
      <c r="K150" s="167"/>
      <c r="L150" s="167"/>
      <c r="M150" s="26"/>
      <c r="N150" s="236">
        <f t="shared" si="9"/>
        <v>0</v>
      </c>
      <c r="O150" s="252"/>
      <c r="P150" s="206">
        <f t="shared" si="8"/>
        <v>0</v>
      </c>
      <c r="Q150" s="241"/>
      <c r="R150" s="14"/>
    </row>
    <row r="151" spans="1:18" s="13" customFormat="1" ht="18" x14ac:dyDescent="0.2">
      <c r="A151" s="2"/>
      <c r="B151" s="487"/>
      <c r="C151" s="488"/>
      <c r="D151" s="488"/>
      <c r="E151" s="488"/>
      <c r="F151" s="488"/>
      <c r="G151" s="489"/>
      <c r="H151" s="171"/>
      <c r="I151" s="171"/>
      <c r="J151" s="166"/>
      <c r="K151" s="167"/>
      <c r="L151" s="167"/>
      <c r="M151" s="26"/>
      <c r="N151" s="236">
        <f t="shared" si="9"/>
        <v>0</v>
      </c>
      <c r="O151" s="252"/>
      <c r="P151" s="206">
        <f t="shared" si="8"/>
        <v>0</v>
      </c>
      <c r="Q151" s="241"/>
      <c r="R151" s="14"/>
    </row>
    <row r="152" spans="1:18" x14ac:dyDescent="0.2">
      <c r="A152" s="2"/>
      <c r="B152" s="487"/>
      <c r="C152" s="488"/>
      <c r="D152" s="488"/>
      <c r="E152" s="488"/>
      <c r="F152" s="488"/>
      <c r="G152" s="489"/>
      <c r="H152" s="171"/>
      <c r="I152" s="171"/>
      <c r="J152" s="166"/>
      <c r="K152" s="167"/>
      <c r="L152" s="167"/>
      <c r="M152" s="26"/>
      <c r="N152" s="236">
        <f t="shared" si="9"/>
        <v>0</v>
      </c>
      <c r="O152" s="252"/>
      <c r="P152" s="206">
        <f t="shared" si="8"/>
        <v>0</v>
      </c>
      <c r="Q152" s="242"/>
    </row>
    <row r="153" spans="1:18" x14ac:dyDescent="0.2">
      <c r="A153" s="2"/>
      <c r="B153" s="487"/>
      <c r="C153" s="488"/>
      <c r="D153" s="488"/>
      <c r="E153" s="488"/>
      <c r="F153" s="488"/>
      <c r="G153" s="489"/>
      <c r="H153" s="171"/>
      <c r="I153" s="171"/>
      <c r="J153" s="166"/>
      <c r="K153" s="167"/>
      <c r="L153" s="167"/>
      <c r="M153" s="26"/>
      <c r="N153" s="236">
        <f t="shared" si="9"/>
        <v>0</v>
      </c>
      <c r="O153" s="252"/>
      <c r="P153" s="206">
        <f t="shared" si="8"/>
        <v>0</v>
      </c>
      <c r="Q153" s="242"/>
    </row>
    <row r="154" spans="1:18" x14ac:dyDescent="0.2">
      <c r="A154" s="2"/>
      <c r="B154" s="487"/>
      <c r="C154" s="488"/>
      <c r="D154" s="488"/>
      <c r="E154" s="488"/>
      <c r="F154" s="488"/>
      <c r="G154" s="489"/>
      <c r="H154" s="171"/>
      <c r="I154" s="171"/>
      <c r="J154" s="166"/>
      <c r="K154" s="167"/>
      <c r="L154" s="167"/>
      <c r="M154" s="26"/>
      <c r="N154" s="236">
        <f t="shared" si="9"/>
        <v>0</v>
      </c>
      <c r="O154" s="252"/>
      <c r="P154" s="206">
        <f t="shared" si="8"/>
        <v>0</v>
      </c>
      <c r="Q154" s="242"/>
    </row>
    <row r="155" spans="1:18" x14ac:dyDescent="0.2">
      <c r="A155" s="2"/>
      <c r="B155" s="487"/>
      <c r="C155" s="488"/>
      <c r="D155" s="488"/>
      <c r="E155" s="488"/>
      <c r="F155" s="488"/>
      <c r="G155" s="489"/>
      <c r="H155" s="171"/>
      <c r="I155" s="171"/>
      <c r="J155" s="166"/>
      <c r="K155" s="167"/>
      <c r="L155" s="167"/>
      <c r="M155" s="26"/>
      <c r="N155" s="236">
        <f t="shared" si="9"/>
        <v>0</v>
      </c>
      <c r="O155" s="252"/>
      <c r="P155" s="206">
        <f t="shared" si="8"/>
        <v>0</v>
      </c>
      <c r="Q155" s="242"/>
    </row>
    <row r="156" spans="1:18" x14ac:dyDescent="0.2">
      <c r="A156" s="2"/>
      <c r="B156" s="487"/>
      <c r="C156" s="488"/>
      <c r="D156" s="488"/>
      <c r="E156" s="488"/>
      <c r="F156" s="488"/>
      <c r="G156" s="489"/>
      <c r="H156" s="171"/>
      <c r="I156" s="171"/>
      <c r="J156" s="166"/>
      <c r="K156" s="167"/>
      <c r="L156" s="167"/>
      <c r="M156" s="26"/>
      <c r="N156" s="236">
        <f t="shared" si="9"/>
        <v>0</v>
      </c>
      <c r="O156" s="252"/>
      <c r="P156" s="206">
        <f t="shared" si="8"/>
        <v>0</v>
      </c>
      <c r="Q156" s="242"/>
    </row>
    <row r="157" spans="1:18" x14ac:dyDescent="0.2">
      <c r="A157" s="2"/>
      <c r="B157" s="487"/>
      <c r="C157" s="488"/>
      <c r="D157" s="488"/>
      <c r="E157" s="488"/>
      <c r="F157" s="488"/>
      <c r="G157" s="489"/>
      <c r="H157" s="171"/>
      <c r="I157" s="171"/>
      <c r="J157" s="166"/>
      <c r="K157" s="167"/>
      <c r="L157" s="167"/>
      <c r="M157" s="26"/>
      <c r="N157" s="236">
        <f t="shared" si="9"/>
        <v>0</v>
      </c>
      <c r="O157" s="252"/>
      <c r="P157" s="206">
        <f t="shared" si="8"/>
        <v>0</v>
      </c>
      <c r="Q157" s="242"/>
    </row>
    <row r="158" spans="1:18" x14ac:dyDescent="0.2">
      <c r="A158" s="2"/>
      <c r="B158" s="487"/>
      <c r="C158" s="488"/>
      <c r="D158" s="488"/>
      <c r="E158" s="488"/>
      <c r="F158" s="488"/>
      <c r="G158" s="489"/>
      <c r="H158" s="171"/>
      <c r="I158" s="171"/>
      <c r="J158" s="166"/>
      <c r="K158" s="167"/>
      <c r="L158" s="167"/>
      <c r="M158" s="26"/>
      <c r="N158" s="236">
        <f t="shared" si="9"/>
        <v>0</v>
      </c>
      <c r="O158" s="252"/>
      <c r="P158" s="206">
        <f t="shared" si="8"/>
        <v>0</v>
      </c>
      <c r="Q158" s="242"/>
    </row>
    <row r="159" spans="1:18" x14ac:dyDescent="0.2">
      <c r="A159" s="2"/>
      <c r="B159" s="487"/>
      <c r="C159" s="488"/>
      <c r="D159" s="488"/>
      <c r="E159" s="488"/>
      <c r="F159" s="488"/>
      <c r="G159" s="489"/>
      <c r="H159" s="171"/>
      <c r="I159" s="171"/>
      <c r="J159" s="166"/>
      <c r="K159" s="167"/>
      <c r="L159" s="167"/>
      <c r="M159" s="26"/>
      <c r="N159" s="236">
        <f t="shared" si="9"/>
        <v>0</v>
      </c>
      <c r="O159" s="252"/>
      <c r="P159" s="206">
        <f t="shared" si="8"/>
        <v>0</v>
      </c>
      <c r="Q159" s="242"/>
    </row>
    <row r="160" spans="1:18" ht="39" customHeight="1" x14ac:dyDescent="0.2">
      <c r="A160" s="11"/>
      <c r="B160" s="506" t="s">
        <v>1</v>
      </c>
      <c r="C160" s="507"/>
      <c r="D160" s="507"/>
      <c r="E160" s="507"/>
      <c r="F160" s="507"/>
      <c r="G160" s="507"/>
      <c r="H160" s="507"/>
      <c r="I160" s="87"/>
      <c r="J160" s="22">
        <f>J8+J43+J64+J95</f>
        <v>0</v>
      </c>
      <c r="K160" s="22"/>
      <c r="L160" s="22"/>
      <c r="M160" s="22"/>
      <c r="N160" s="22"/>
      <c r="O160" s="22"/>
      <c r="P160" s="22">
        <f>SUM(P8+P43+P64+P95)</f>
        <v>0</v>
      </c>
      <c r="Q160" s="22"/>
    </row>
    <row r="161" spans="1:17" ht="39" customHeight="1" x14ac:dyDescent="0.2">
      <c r="A161" s="31">
        <v>5</v>
      </c>
      <c r="B161" s="531" t="s">
        <v>163</v>
      </c>
      <c r="C161" s="532"/>
      <c r="D161" s="532"/>
      <c r="E161" s="532"/>
      <c r="F161" s="532"/>
      <c r="G161" s="533"/>
      <c r="H161" s="36"/>
      <c r="I161" s="36"/>
      <c r="J161" s="33">
        <f>J162</f>
        <v>0</v>
      </c>
      <c r="K161" s="33"/>
      <c r="L161" s="34"/>
      <c r="M161" s="244"/>
      <c r="N161" s="204">
        <f>IF(M161="Yes",J161,0)</f>
        <v>0</v>
      </c>
      <c r="O161" s="252"/>
      <c r="P161" s="243">
        <f>N161+O161</f>
        <v>0</v>
      </c>
      <c r="Q161" s="246"/>
    </row>
    <row r="162" spans="1:17" ht="64.5" customHeight="1" x14ac:dyDescent="0.2">
      <c r="A162" s="2"/>
      <c r="B162" s="551" t="s">
        <v>147</v>
      </c>
      <c r="C162" s="552"/>
      <c r="D162" s="552"/>
      <c r="E162" s="552"/>
      <c r="F162" s="552"/>
      <c r="G162" s="552"/>
      <c r="H162" s="174"/>
      <c r="I162" s="174"/>
      <c r="J162" s="166"/>
      <c r="K162" s="175"/>
      <c r="L162" s="176"/>
      <c r="M162" s="176"/>
      <c r="N162" s="176"/>
      <c r="O162" s="176"/>
      <c r="P162" s="176"/>
      <c r="Q162" s="176"/>
    </row>
    <row r="163" spans="1:17" ht="23.25" x14ac:dyDescent="0.2">
      <c r="A163" s="11"/>
      <c r="B163" s="504" t="s">
        <v>0</v>
      </c>
      <c r="C163" s="505"/>
      <c r="D163" s="505"/>
      <c r="E163" s="505"/>
      <c r="F163" s="505"/>
      <c r="G163" s="505"/>
      <c r="H163" s="505"/>
      <c r="I163" s="505"/>
      <c r="J163" s="12">
        <f>J160+J161</f>
        <v>0</v>
      </c>
      <c r="K163" s="12"/>
      <c r="L163" s="10"/>
      <c r="M163" s="22"/>
      <c r="N163" s="22"/>
      <c r="O163" s="22"/>
      <c r="P163" s="22">
        <f>P160+P161</f>
        <v>0</v>
      </c>
      <c r="Q163" s="22"/>
    </row>
    <row r="164" spans="1:17" s="4" customFormat="1" ht="23.25" x14ac:dyDescent="0.2">
      <c r="A164" s="69"/>
      <c r="B164" s="70"/>
      <c r="C164" s="70"/>
      <c r="D164" s="70"/>
      <c r="E164" s="70"/>
      <c r="F164" s="70"/>
      <c r="G164" s="70"/>
      <c r="H164" s="70"/>
      <c r="I164" s="70"/>
      <c r="J164"/>
      <c r="K164"/>
      <c r="L164"/>
      <c r="M164"/>
    </row>
    <row r="165" spans="1:17" ht="18" x14ac:dyDescent="0.25">
      <c r="A165" s="60"/>
      <c r="B165" s="65"/>
      <c r="C165" s="61"/>
      <c r="D165" s="61"/>
      <c r="E165" s="61"/>
      <c r="F165" s="62"/>
      <c r="G165" s="61"/>
      <c r="H165" s="61"/>
      <c r="I165" s="61"/>
      <c r="J165"/>
      <c r="K165"/>
      <c r="L165"/>
      <c r="M165"/>
    </row>
    <row r="166" spans="1:17" ht="22.5" x14ac:dyDescent="0.3">
      <c r="A166" s="64"/>
      <c r="C166" s="65"/>
      <c r="D166" s="66"/>
      <c r="E166" s="482"/>
      <c r="F166" s="482"/>
      <c r="G166" s="482"/>
      <c r="H166" s="482"/>
      <c r="I166" s="482"/>
      <c r="J166"/>
      <c r="K166"/>
      <c r="L166"/>
      <c r="M166"/>
    </row>
    <row r="167" spans="1:17" customFormat="1" ht="30" customHeight="1" x14ac:dyDescent="0.2">
      <c r="A167" s="412" t="s">
        <v>100</v>
      </c>
      <c r="B167" s="480"/>
      <c r="C167" s="480"/>
      <c r="D167" s="480"/>
      <c r="E167" s="480"/>
      <c r="F167" s="480"/>
      <c r="G167" s="481"/>
    </row>
    <row r="168" spans="1:17" s="45" customFormat="1" ht="18.75" thickBot="1" x14ac:dyDescent="0.25">
      <c r="A168" s="43"/>
      <c r="B168" s="44"/>
      <c r="C168" s="44"/>
      <c r="D168" s="44"/>
      <c r="E168" s="44"/>
      <c r="F168" s="44"/>
      <c r="G168" s="44"/>
      <c r="I168" s="46"/>
    </row>
    <row r="169" spans="1:17" s="42" customFormat="1" ht="52.5" customHeight="1" thickBot="1" x14ac:dyDescent="0.25">
      <c r="A169" s="81"/>
      <c r="B169" s="324" t="s">
        <v>92</v>
      </c>
      <c r="C169" s="477"/>
      <c r="D169" s="478"/>
      <c r="E169" s="478"/>
      <c r="F169" s="478"/>
      <c r="G169" s="479"/>
    </row>
    <row r="170" spans="1:17" s="42" customFormat="1" ht="18.75" thickBot="1" x14ac:dyDescent="0.25">
      <c r="A170" s="88"/>
      <c r="B170" s="49"/>
      <c r="C170" s="50"/>
      <c r="D170" s="51"/>
      <c r="E170" s="47"/>
      <c r="F170" s="47"/>
      <c r="G170" s="47"/>
    </row>
    <row r="171" spans="1:17" s="42" customFormat="1" ht="54.75" customHeight="1" thickBot="1" x14ac:dyDescent="0.25">
      <c r="A171" s="88"/>
      <c r="B171" s="52" t="s">
        <v>93</v>
      </c>
      <c r="C171" s="477"/>
      <c r="D171" s="478"/>
      <c r="E171" s="478"/>
      <c r="F171" s="478"/>
      <c r="G171" s="479"/>
    </row>
    <row r="172" spans="1:17" s="42" customFormat="1" ht="16.5" thickBot="1" x14ac:dyDescent="0.25">
      <c r="A172" s="88"/>
      <c r="B172" s="53"/>
      <c r="C172" s="54"/>
      <c r="D172" s="55"/>
      <c r="E172" s="56"/>
      <c r="F172" s="56"/>
      <c r="G172" s="56"/>
    </row>
    <row r="173" spans="1:17" s="42" customFormat="1" ht="53.25" customHeight="1" thickBot="1" x14ac:dyDescent="0.25">
      <c r="A173" s="88"/>
      <c r="B173" s="52" t="s">
        <v>94</v>
      </c>
      <c r="C173" s="477"/>
      <c r="D173" s="478"/>
      <c r="E173" s="478"/>
      <c r="F173" s="478"/>
      <c r="G173" s="479"/>
    </row>
    <row r="174" spans="1:17" s="42" customFormat="1" ht="16.5" thickBot="1" x14ac:dyDescent="0.25">
      <c r="A174" s="88"/>
      <c r="B174" s="53"/>
      <c r="C174" s="54"/>
      <c r="D174" s="55"/>
      <c r="E174" s="56"/>
      <c r="F174" s="56"/>
      <c r="G174" s="56"/>
    </row>
    <row r="175" spans="1:17" s="42" customFormat="1" ht="52.5" customHeight="1" thickBot="1" x14ac:dyDescent="0.25">
      <c r="A175" s="88"/>
      <c r="B175" s="52" t="s">
        <v>95</v>
      </c>
      <c r="C175" s="477"/>
      <c r="D175" s="478"/>
      <c r="E175" s="478"/>
      <c r="F175" s="478"/>
      <c r="G175" s="479"/>
    </row>
    <row r="176" spans="1:17" s="42" customFormat="1" ht="16.5" thickBot="1" x14ac:dyDescent="0.25">
      <c r="A176" s="88"/>
      <c r="B176" s="53"/>
      <c r="C176" s="54"/>
      <c r="D176" s="55"/>
      <c r="E176" s="56"/>
      <c r="F176" s="56"/>
      <c r="G176" s="56"/>
    </row>
    <row r="177" spans="1:13" s="42" customFormat="1" ht="52.5" customHeight="1" thickBot="1" x14ac:dyDescent="0.25">
      <c r="A177" s="88"/>
      <c r="B177" s="52" t="s">
        <v>96</v>
      </c>
      <c r="C177" s="477"/>
      <c r="D177" s="478"/>
      <c r="E177" s="478"/>
      <c r="F177" s="478"/>
      <c r="G177" s="479"/>
    </row>
    <row r="178" spans="1:13" s="42" customFormat="1" ht="18.75" thickBot="1" x14ac:dyDescent="0.25">
      <c r="A178" s="89"/>
      <c r="B178" s="49"/>
      <c r="C178" s="50"/>
      <c r="D178" s="57"/>
      <c r="E178" s="47"/>
      <c r="F178" s="47"/>
      <c r="G178" s="47"/>
    </row>
    <row r="179" spans="1:13" s="4" customFormat="1" ht="35.25" thickBot="1" x14ac:dyDescent="0.25">
      <c r="A179" s="69"/>
      <c r="B179" s="48" t="s">
        <v>153</v>
      </c>
      <c r="C179" s="484">
        <f>C169+C171+C173+C175+C177</f>
        <v>0</v>
      </c>
      <c r="D179" s="484"/>
      <c r="E179" s="484"/>
      <c r="F179" s="484"/>
      <c r="G179" s="484"/>
      <c r="H179" s="42"/>
      <c r="I179" s="42"/>
      <c r="J179" s="42"/>
      <c r="K179" s="42"/>
    </row>
    <row r="180" spans="1:13" ht="18" x14ac:dyDescent="0.25">
      <c r="A180" s="68"/>
      <c r="B180" s="190"/>
      <c r="C180" s="191"/>
      <c r="D180" s="191"/>
      <c r="E180" s="192"/>
      <c r="F180" s="192"/>
      <c r="G180" s="192"/>
      <c r="H180" s="192"/>
      <c r="I180" s="192"/>
      <c r="J180" s="62"/>
      <c r="K180" s="62"/>
      <c r="L180" s="62"/>
    </row>
    <row r="181" spans="1:13" ht="18" x14ac:dyDescent="0.25">
      <c r="A181" s="60"/>
      <c r="B181" s="65" t="s">
        <v>77</v>
      </c>
      <c r="C181" s="61"/>
      <c r="D181" s="61"/>
      <c r="E181" s="61"/>
      <c r="F181" s="62"/>
      <c r="G181" s="61"/>
      <c r="H181" s="61"/>
      <c r="I181" s="61"/>
      <c r="J181" s="62"/>
      <c r="K181" s="62"/>
      <c r="L181" s="62"/>
      <c r="M181" s="73"/>
    </row>
    <row r="182" spans="1:13" ht="22.5" x14ac:dyDescent="0.3">
      <c r="A182" s="64"/>
      <c r="C182" s="65"/>
      <c r="D182" s="66" t="s">
        <v>78</v>
      </c>
      <c r="E182" s="482" t="s">
        <v>79</v>
      </c>
      <c r="F182" s="482"/>
      <c r="G182" s="482"/>
      <c r="H182" s="482"/>
      <c r="I182" s="482"/>
      <c r="J182" s="62"/>
      <c r="K182" s="62"/>
      <c r="L182" s="62"/>
      <c r="M182" s="73"/>
    </row>
    <row r="183" spans="1:13" ht="18" x14ac:dyDescent="0.25">
      <c r="A183" s="60"/>
      <c r="B183" s="67"/>
      <c r="C183" s="67"/>
      <c r="D183" s="67"/>
      <c r="E183" s="67"/>
      <c r="F183" s="67"/>
      <c r="G183" s="67"/>
      <c r="H183" s="67"/>
      <c r="I183" s="67"/>
      <c r="J183" s="62"/>
      <c r="K183" s="62"/>
      <c r="L183" s="62"/>
    </row>
    <row r="184" spans="1:13" ht="18" x14ac:dyDescent="0.25">
      <c r="A184" s="68"/>
      <c r="B184" s="473" t="s">
        <v>80</v>
      </c>
      <c r="C184" s="474" t="s">
        <v>81</v>
      </c>
      <c r="D184" s="474"/>
      <c r="E184" s="475"/>
      <c r="F184" s="475"/>
      <c r="G184" s="475"/>
      <c r="H184" s="475"/>
      <c r="I184" s="475"/>
      <c r="J184" s="476"/>
      <c r="K184" s="476"/>
      <c r="L184" s="62"/>
    </row>
    <row r="185" spans="1:13" ht="18" x14ac:dyDescent="0.25">
      <c r="A185" s="68"/>
      <c r="B185" s="473"/>
      <c r="C185" s="474"/>
      <c r="D185" s="474"/>
      <c r="E185" s="475"/>
      <c r="F185" s="475"/>
      <c r="G185" s="475"/>
      <c r="H185" s="475"/>
      <c r="I185" s="475"/>
      <c r="J185" s="476"/>
      <c r="K185" s="476"/>
      <c r="L185" s="62"/>
    </row>
    <row r="186" spans="1:13" ht="18" x14ac:dyDescent="0.25">
      <c r="A186" s="68"/>
      <c r="B186" s="473"/>
      <c r="C186" s="474"/>
      <c r="D186" s="474"/>
      <c r="E186" s="475"/>
      <c r="F186" s="475"/>
      <c r="G186" s="475"/>
      <c r="H186" s="475"/>
      <c r="I186" s="475"/>
      <c r="J186" s="476"/>
      <c r="K186" s="476"/>
      <c r="L186" s="62"/>
    </row>
    <row r="187" spans="1:13" ht="18" x14ac:dyDescent="0.25">
      <c r="A187" s="68"/>
      <c r="B187" s="65" t="s">
        <v>84</v>
      </c>
      <c r="C187" s="65"/>
      <c r="D187" s="191"/>
      <c r="E187" s="192"/>
      <c r="F187" s="192"/>
      <c r="G187" s="192"/>
      <c r="H187" s="192"/>
      <c r="I187" s="192"/>
      <c r="J187" s="62"/>
      <c r="K187" s="62"/>
      <c r="L187" s="62"/>
    </row>
    <row r="188" spans="1:13" ht="22.5" x14ac:dyDescent="0.3">
      <c r="A188" s="64"/>
      <c r="D188" s="66" t="s">
        <v>78</v>
      </c>
      <c r="E188" s="482" t="s">
        <v>82</v>
      </c>
      <c r="F188" s="482"/>
      <c r="G188" s="482"/>
      <c r="H188" s="482"/>
      <c r="I188" s="482"/>
      <c r="J188" s="62"/>
      <c r="K188" s="62"/>
      <c r="L188" s="62"/>
    </row>
    <row r="189" spans="1:13" ht="18.75" x14ac:dyDescent="0.25">
      <c r="A189" s="60"/>
      <c r="B189" s="67"/>
      <c r="C189" s="67"/>
      <c r="D189" s="67"/>
      <c r="E189" s="483" t="s">
        <v>83</v>
      </c>
      <c r="F189" s="483"/>
      <c r="G189" s="483"/>
      <c r="H189" s="483"/>
      <c r="I189" s="483"/>
      <c r="J189" s="62"/>
      <c r="K189" s="62"/>
      <c r="L189" s="62"/>
    </row>
    <row r="190" spans="1:13" ht="18" x14ac:dyDescent="0.25">
      <c r="A190" s="68"/>
      <c r="L190" s="62"/>
    </row>
    <row r="191" spans="1:13" ht="18" x14ac:dyDescent="0.25">
      <c r="A191" s="68"/>
      <c r="B191" s="473" t="s">
        <v>80</v>
      </c>
      <c r="C191" s="474" t="s">
        <v>141</v>
      </c>
      <c r="D191" s="474"/>
      <c r="E191" s="475"/>
      <c r="F191" s="475"/>
      <c r="G191" s="475"/>
      <c r="H191" s="475"/>
      <c r="I191" s="475"/>
      <c r="J191" s="476"/>
      <c r="K191" s="476"/>
      <c r="L191" s="62"/>
    </row>
    <row r="192" spans="1:13" x14ac:dyDescent="0.2">
      <c r="B192" s="473"/>
      <c r="C192" s="474"/>
      <c r="D192" s="474"/>
      <c r="E192" s="475"/>
      <c r="F192" s="475"/>
      <c r="G192" s="475"/>
      <c r="H192" s="475"/>
      <c r="I192" s="475"/>
      <c r="J192" s="476"/>
      <c r="K192" s="476"/>
    </row>
    <row r="193" spans="2:11" x14ac:dyDescent="0.2">
      <c r="B193" s="473"/>
      <c r="C193" s="474"/>
      <c r="D193" s="474"/>
      <c r="E193" s="475"/>
      <c r="F193" s="475"/>
      <c r="G193" s="475"/>
      <c r="H193" s="475"/>
      <c r="I193" s="475"/>
      <c r="J193" s="476"/>
      <c r="K193" s="476"/>
    </row>
  </sheetData>
  <sheetProtection algorithmName="SHA-512" hashValue="UDtnJVVmZPHtXTU3y7qU1uwkx1HGESbr5eleka9vXyPmZAG8H6pm9DxKb7lgZRlG0MpUcFmmxMFVXkkt+itIuw==" saltValue="SXo1+8YpZihVTf2A/M8w+g==" spinCount="100000" sheet="1" formatCells="0" insertRows="0" deleteRows="0"/>
  <protectedRanges>
    <protectedRange sqref="R112:XFD113 R119:XFD121 R132:XFD134 R128:XFD130 R136:XFD143 L162 R116:XFD117 R97:XFD100 R106:XFD110 R102:XFD104 A122:I137 R123:XFD125 R146:XFD147 A139:I159 A162 K139:L159 L118:L137 H162:I162" name="Plage3"/>
    <protectedRange sqref="A65:I94 R58:XFD70 R83:XFD86 R50:XFD56 A11:I16 R22:XFD24 R27:XFD29 R75:XFD75 R77:XFD81 R88:XFD90 R93:XFD94 R35:XFD37 R40:XFD48 A44:I63 A97:I116 A127:I128 A118:I123 L97:L116 L65:L94 L44:L63 L11:L16 L18:L42 R31:XFD33 A18:I42 R96:XFD98 R16:XFD19" name="Plage2"/>
    <protectedRange sqref="J162:K162 J97:J116 J139:J159 J11:K16 J44:K63 J65:K94 J118:K137 J18:J42" name="Plage2_1"/>
    <protectedRange sqref="O112:O113 O119:O121 O132:O134 O128:O130 O117:Q117 O97:Q97 O106:O110 O102:O104 O123:O125 O146:O147 M139:M159 M122:M137 O138:Q139 Q112:Q113 O116 Q116 O98:O100 Q98:Q100 Q106:Q110 Q102:Q104 P98:P116 Q119:Q121 Q132:Q134 Q128:Q130 Q123:Q125 O136:O137 Q136:Q137 Q146:Q147 O140:O143 Q140:Q143 P140:P159" name="Plage3_1"/>
    <protectedRange sqref="O58:O63 O83:O86 O50:O56 O22:O24 O27:O29 O75 O77:O81 O88:O90 O93:O94 O35:O37 M118:M123 M127:M128 M97:M116 M65:M94 M44:M63 M11:M16 O40:O42 O44:Q44 P43:Q43 O65:Q65 P64:Q64 O16 Q16 Q22:Q24 Q27:Q29 Q35:Q37 O19 Q19 Q40:Q42 Q58:Q63 Q50:Q56 O45:O48 Q45:Q48 P45:P63 Q83:Q86 Q75 Q77:Q81 Q88:Q90 Q93:Q94 O66:O70 Q66:Q70 P66:P94 O98 Q98 P98:P116 P19:P42 Q31:Q33 M18:M42 O31:O33 O96:Q97 O17:Q18" name="Plage2_2"/>
    <protectedRange sqref="M161:M162" name="Plage3_1_1"/>
    <protectedRange sqref="B162:G162" name="Plage3_2"/>
  </protectedRanges>
  <dataConsolidate link="1"/>
  <mergeCells count="202">
    <mergeCell ref="C173:G173"/>
    <mergeCell ref="C175:G175"/>
    <mergeCell ref="B159:G159"/>
    <mergeCell ref="B160:H160"/>
    <mergeCell ref="B161:G161"/>
    <mergeCell ref="B162:G162"/>
    <mergeCell ref="B163:I163"/>
    <mergeCell ref="E166:I166"/>
    <mergeCell ref="A167:G167"/>
    <mergeCell ref="C169:G169"/>
    <mergeCell ref="C171:G171"/>
    <mergeCell ref="B153:G153"/>
    <mergeCell ref="B154:G154"/>
    <mergeCell ref="B155:G155"/>
    <mergeCell ref="B156:G156"/>
    <mergeCell ref="B157:G157"/>
    <mergeCell ref="B158:G158"/>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4:G94"/>
    <mergeCell ref="B95:G95"/>
    <mergeCell ref="B96:G96"/>
    <mergeCell ref="B97:G97"/>
    <mergeCell ref="B98:G98"/>
    <mergeCell ref="B88:G88"/>
    <mergeCell ref="B89:G89"/>
    <mergeCell ref="B90:G90"/>
    <mergeCell ref="B91:G91"/>
    <mergeCell ref="B92:G92"/>
    <mergeCell ref="B93:G93"/>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9:G59"/>
    <mergeCell ref="B60:G60"/>
    <mergeCell ref="B61:G61"/>
    <mergeCell ref="B62:G62"/>
    <mergeCell ref="B63:G63"/>
    <mergeCell ref="B52:G52"/>
    <mergeCell ref="B53:G53"/>
    <mergeCell ref="B54:G54"/>
    <mergeCell ref="B55:G55"/>
    <mergeCell ref="B56:G56"/>
    <mergeCell ref="B57:G57"/>
    <mergeCell ref="B50:G50"/>
    <mergeCell ref="B51:G51"/>
    <mergeCell ref="B40:G40"/>
    <mergeCell ref="B41:G41"/>
    <mergeCell ref="B42:G42"/>
    <mergeCell ref="B43:G43"/>
    <mergeCell ref="B44:G44"/>
    <mergeCell ref="B45:G45"/>
    <mergeCell ref="B58:G58"/>
    <mergeCell ref="B28:G28"/>
    <mergeCell ref="B29:G29"/>
    <mergeCell ref="B30:G30"/>
    <mergeCell ref="B31:G31"/>
    <mergeCell ref="B32:G32"/>
    <mergeCell ref="B46:G46"/>
    <mergeCell ref="B47:G47"/>
    <mergeCell ref="B48:G48"/>
    <mergeCell ref="B49:G49"/>
    <mergeCell ref="A1:L1"/>
    <mergeCell ref="A2:F2"/>
    <mergeCell ref="G2:L2"/>
    <mergeCell ref="A3:F3"/>
    <mergeCell ref="G3:L3"/>
    <mergeCell ref="A4:F4"/>
    <mergeCell ref="A9:A10"/>
    <mergeCell ref="B9:G9"/>
    <mergeCell ref="H9:H10"/>
    <mergeCell ref="J9:J10"/>
    <mergeCell ref="L9:L10"/>
    <mergeCell ref="B10:C10"/>
    <mergeCell ref="D10:G10"/>
    <mergeCell ref="H5:H7"/>
    <mergeCell ref="I5:I7"/>
    <mergeCell ref="J5:J6"/>
    <mergeCell ref="K5:K6"/>
    <mergeCell ref="L5:L7"/>
    <mergeCell ref="B8:G8"/>
    <mergeCell ref="E188:I188"/>
    <mergeCell ref="E189:I189"/>
    <mergeCell ref="B191:B193"/>
    <mergeCell ref="C191:K193"/>
    <mergeCell ref="M5:M7"/>
    <mergeCell ref="N5:N7"/>
    <mergeCell ref="O5:O7"/>
    <mergeCell ref="P5:P7"/>
    <mergeCell ref="Q5:Q7"/>
    <mergeCell ref="B14:C14"/>
    <mergeCell ref="D14:G14"/>
    <mergeCell ref="B15:C15"/>
    <mergeCell ref="D15:G15"/>
    <mergeCell ref="B16:C16"/>
    <mergeCell ref="D16:G16"/>
    <mergeCell ref="B11:C11"/>
    <mergeCell ref="D11:G11"/>
    <mergeCell ref="B12:C12"/>
    <mergeCell ref="D12:G12"/>
    <mergeCell ref="B13:C13"/>
    <mergeCell ref="D13:G13"/>
    <mergeCell ref="B22:G22"/>
    <mergeCell ref="B23:G23"/>
    <mergeCell ref="B24:G24"/>
    <mergeCell ref="M9:M10"/>
    <mergeCell ref="N9:N10"/>
    <mergeCell ref="O9:O10"/>
    <mergeCell ref="P9:P10"/>
    <mergeCell ref="Q9:Q10"/>
    <mergeCell ref="C177:G177"/>
    <mergeCell ref="C179:G179"/>
    <mergeCell ref="E182:I182"/>
    <mergeCell ref="B184:B186"/>
    <mergeCell ref="C184:K186"/>
    <mergeCell ref="B25:G25"/>
    <mergeCell ref="B26:G26"/>
    <mergeCell ref="B27:G27"/>
    <mergeCell ref="B17:G17"/>
    <mergeCell ref="B18:G18"/>
    <mergeCell ref="B19:G19"/>
    <mergeCell ref="B20:G20"/>
    <mergeCell ref="B21:G21"/>
    <mergeCell ref="B34:G34"/>
    <mergeCell ref="B35:G35"/>
    <mergeCell ref="B36:G36"/>
    <mergeCell ref="B37:G37"/>
    <mergeCell ref="B38:G38"/>
    <mergeCell ref="B39:G39"/>
  </mergeCells>
  <conditionalFormatting sqref="E170:G170 E178:G178">
    <cfRule type="cellIs" dxfId="36" priority="4" stopIfTrue="1" operator="equal">
      <formula>"ERROR"</formula>
    </cfRule>
  </conditionalFormatting>
  <conditionalFormatting sqref="E172:G172 E174:G174 E176:G176">
    <cfRule type="cellIs" dxfId="35" priority="3" stopIfTrue="1" operator="equal">
      <formula>"ERROR"</formula>
    </cfRule>
  </conditionalFormatting>
  <conditionalFormatting sqref="A167">
    <cfRule type="cellIs" dxfId="34" priority="2" stopIfTrue="1" operator="equal">
      <formula>"ERROR"</formula>
    </cfRule>
  </conditionalFormatting>
  <conditionalFormatting sqref="J11:J16">
    <cfRule type="cellIs" dxfId="33" priority="1" operator="greaterThan">
      <formula>60000</formula>
    </cfRule>
  </conditionalFormatting>
  <dataValidations count="4">
    <dataValidation type="list" allowBlank="1" showInputMessage="1" showErrorMessage="1" sqref="K11:K16 K44:K63 K65:K94 K118:K137 K97:K116 K18:K42">
      <formula1>"Yes,No"</formula1>
    </dataValidation>
    <dataValidation type="list" allowBlank="1" showInputMessage="1" showErrorMessage="1" sqref="B11:B16">
      <formula1>"Prizes, Bursaries"</formula1>
    </dataValidation>
    <dataValidation type="list" allowBlank="1" showInputMessage="1" showErrorMessage="1" sqref="K139:K159 M65:M94 M97:M116 M118:M137 M139:M159 M44:M63 M11:M16 M18:M42 M161">
      <formula1>"Yes, No"</formula1>
    </dataValidation>
    <dataValidation type="custom" allowBlank="1" showInputMessage="1" showErrorMessage="1" error="Only two decimals" sqref="C177:G177 C171:G171">
      <formula1>EXACT(C171,TRUNC(C171,2))</formula1>
    </dataValidation>
  </dataValidations>
  <printOptions horizontalCentered="1"/>
  <pageMargins left="0.23622047244094491" right="0.23622047244094491" top="0.74803149606299213" bottom="0.74803149606299213" header="0.31496062992125984" footer="0.31496062992125984"/>
  <pageSetup paperSize="9" scale="40" fitToHeight="24" orientation="portrait" r:id="rId1"/>
  <headerFooter alignWithMargins="0">
    <oddFooter>&amp;RPage &amp;P</oddFooter>
  </headerFooter>
  <colBreaks count="1" manualBreakCount="1">
    <brk id="12" max="19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READ ME</vt:lpstr>
      <vt:lpstr>Progress Statement Analysis</vt:lpstr>
      <vt:lpstr>Financial Statement Analysis</vt:lpstr>
      <vt:lpstr>1 Consolidated Summary  Budget</vt:lpstr>
      <vt:lpstr>2 Expenditure per WPs</vt:lpstr>
      <vt:lpstr>Detailed exp project leader</vt:lpstr>
      <vt:lpstr>Detailed exp partner 2</vt:lpstr>
      <vt:lpstr>Detailed exp partner 3</vt:lpstr>
      <vt:lpstr>Detailed exp partner 4</vt:lpstr>
      <vt:lpstr>Detailed exp partner 5</vt:lpstr>
      <vt:lpstr>Detailed exp partner 6</vt:lpstr>
      <vt:lpstr>Detailed exp partner 7</vt:lpstr>
      <vt:lpstr>Detailed exp partner 8</vt:lpstr>
      <vt:lpstr>Detailed exp partner 9</vt:lpstr>
      <vt:lpstr>Detailed exp partner 10</vt:lpstr>
      <vt:lpstr>Detailed exp partner 11</vt:lpstr>
      <vt:lpstr>'1 Consolidated Summary  Budget'!Print_Area</vt:lpstr>
      <vt:lpstr>'Detailed exp partner 10'!Print_Area</vt:lpstr>
      <vt:lpstr>'Detailed exp partner 11'!Print_Area</vt:lpstr>
      <vt:lpstr>'Detailed exp partner 2'!Print_Area</vt:lpstr>
      <vt:lpstr>'Detailed exp partner 3'!Print_Area</vt:lpstr>
      <vt:lpstr>'Detailed exp partner 4'!Print_Area</vt:lpstr>
      <vt:lpstr>'Detailed exp partner 5'!Print_Area</vt:lpstr>
      <vt:lpstr>'Detailed exp partner 6'!Print_Area</vt:lpstr>
      <vt:lpstr>'Detailed exp partner 7'!Print_Area</vt:lpstr>
      <vt:lpstr>'Detailed exp partner 8'!Print_Area</vt:lpstr>
      <vt:lpstr>'Detailed exp partner 9'!Print_Area</vt:lpstr>
      <vt:lpstr>'Detailed exp project leader'!Print_Area</vt:lpstr>
      <vt:lpstr>'1 Consolidated Summary  Budget'!Print_Titles</vt:lpstr>
      <vt:lpstr>'Detailed exp partner 10'!Print_Titles</vt:lpstr>
      <vt:lpstr>'Detailed exp partner 11'!Print_Titles</vt:lpstr>
      <vt:lpstr>'Detailed exp partner 2'!Print_Titles</vt:lpstr>
      <vt:lpstr>'Detailed exp partner 3'!Print_Titles</vt:lpstr>
      <vt:lpstr>'Detailed exp partner 4'!Print_Titles</vt:lpstr>
      <vt:lpstr>'Detailed exp partner 5'!Print_Titles</vt:lpstr>
      <vt:lpstr>'Detailed exp partner 6'!Print_Titles</vt:lpstr>
      <vt:lpstr>'Detailed exp partner 7'!Print_Titles</vt:lpstr>
      <vt:lpstr>'Detailed exp partner 8'!Print_Titles</vt:lpstr>
      <vt:lpstr>'Detailed exp partner 9'!Print_Titles</vt:lpstr>
      <vt:lpstr>'Detailed exp project leader'!Print_Titles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BENITO MARTIN Maria Paz (EACEA)</cp:lastModifiedBy>
  <cp:lastPrinted>2020-11-10T18:42:55Z</cp:lastPrinted>
  <dcterms:created xsi:type="dcterms:W3CDTF">2006-06-21T14:43:36Z</dcterms:created>
  <dcterms:modified xsi:type="dcterms:W3CDTF">2021-02-24T17:23:04Z</dcterms:modified>
</cp:coreProperties>
</file>