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Maria\EU\"/>
    </mc:Choice>
  </mc:AlternateContent>
  <bookViews>
    <workbookView xWindow="0" yWindow="0" windowWidth="28800" windowHeight="12000" tabRatio="806" activeTab="9"/>
  </bookViews>
  <sheets>
    <sheet name="READ ME" sheetId="91" r:id="rId1"/>
    <sheet name="Progress Statement Analysis" sheetId="109" state="hidden" r:id="rId2"/>
    <sheet name="Financial Statement Analysis" sheetId="107" state="hidden" r:id="rId3"/>
    <sheet name="1 Consolidated Summary  Budget" sheetId="96" r:id="rId4"/>
    <sheet name="2 Expenditure per WPs" sheetId="90" r:id="rId5"/>
    <sheet name="Detailed exp project leader" sheetId="16" r:id="rId6"/>
    <sheet name="Detailed exp partner 2" sheetId="106" r:id="rId7"/>
    <sheet name="Detailed exp partner 3" sheetId="105" r:id="rId8"/>
    <sheet name="Detailed exp partner 4" sheetId="104" r:id="rId9"/>
    <sheet name="Detailed exp partner 5" sheetId="103" r:id="rId10"/>
    <sheet name="Detailed exp partner 6" sheetId="102" r:id="rId11"/>
    <sheet name="Detailed exp partner 7" sheetId="101" r:id="rId12"/>
    <sheet name="Detailed exp partner 8" sheetId="99" r:id="rId13"/>
    <sheet name="Detailed exp partner 9" sheetId="98" r:id="rId14"/>
    <sheet name="Detailed exp partner 10" sheetId="97" r:id="rId15"/>
    <sheet name="Detailed exp partner 11" sheetId="94" r:id="rId16"/>
  </sheets>
  <externalReferences>
    <externalReference r:id="rId17"/>
  </externalReferences>
  <definedNames>
    <definedName name="_xlnm._FilterDatabase" localSheetId="14" hidden="1">'Detailed exp partner 10'!$A$8:$R$8</definedName>
    <definedName name="_xlnm._FilterDatabase" localSheetId="15" hidden="1">'Detailed exp partner 11'!$A$8:$R$8</definedName>
    <definedName name="_xlnm._FilterDatabase" localSheetId="6" hidden="1">'Detailed exp partner 2'!$A$8:$R$8</definedName>
    <definedName name="_xlnm._FilterDatabase" localSheetId="7" hidden="1">'Detailed exp partner 3'!$A$8:$R$8</definedName>
    <definedName name="_xlnm._FilterDatabase" localSheetId="8" hidden="1">'Detailed exp partner 4'!$A$8:$R$8</definedName>
    <definedName name="_xlnm._FilterDatabase" localSheetId="9" hidden="1">'Detailed exp partner 5'!$A$8:$R$8</definedName>
    <definedName name="_xlnm._FilterDatabase" localSheetId="10" hidden="1">'Detailed exp partner 6'!$A$8:$R$8</definedName>
    <definedName name="_xlnm._FilterDatabase" localSheetId="11" hidden="1">'Detailed exp partner 7'!$A$8:$R$8</definedName>
    <definedName name="_xlnm._FilterDatabase" localSheetId="12" hidden="1">'Detailed exp partner 8'!$A$8:$R$8</definedName>
    <definedName name="_xlnm._FilterDatabase" localSheetId="13" hidden="1">'Detailed exp partner 9'!$A$8:$R$8</definedName>
    <definedName name="_xlnm._FilterDatabase" localSheetId="5" hidden="1">'Detailed exp project leader'!$A$8:$R$8</definedName>
    <definedName name="_xlnm.Print_Area" localSheetId="3">'1 Consolidated Summary  Budget'!$A$1:$I$69</definedName>
    <definedName name="_xlnm.Print_Area" localSheetId="14">'Detailed exp partner 10'!$A$1:$Q$195</definedName>
    <definedName name="_xlnm.Print_Area" localSheetId="15">'Detailed exp partner 11'!$A$1:$Q$195</definedName>
    <definedName name="_xlnm.Print_Area" localSheetId="6">'Detailed exp partner 2'!$A$1:$Q$197</definedName>
    <definedName name="_xlnm.Print_Area" localSheetId="7">'Detailed exp partner 3'!$A$1:$Q$194</definedName>
    <definedName name="_xlnm.Print_Area" localSheetId="8">'Detailed exp partner 4'!$A$1:$Q$194</definedName>
    <definedName name="_xlnm.Print_Area" localSheetId="9">'Detailed exp partner 5'!$A$1:$Q$196</definedName>
    <definedName name="_xlnm.Print_Area" localSheetId="10">'Detailed exp partner 6'!$A$1:$Q$197</definedName>
    <definedName name="_xlnm.Print_Area" localSheetId="11">'Detailed exp partner 7'!$A$1:$Q$195</definedName>
    <definedName name="_xlnm.Print_Area" localSheetId="12">'Detailed exp partner 8'!$A$1:$Q$195</definedName>
    <definedName name="_xlnm.Print_Area" localSheetId="13">'Detailed exp partner 9'!$A$1:$Q$195</definedName>
    <definedName name="_xlnm.Print_Area" localSheetId="5">'Detailed exp project leader'!$A$1:$Q$195</definedName>
    <definedName name="_xlnm.Print_Titles" localSheetId="3">'1 Consolidated Summary  Budget'!$1:$7</definedName>
    <definedName name="_xlnm.Print_Titles" localSheetId="14">'Detailed exp partner 10'!$1:$7</definedName>
    <definedName name="_xlnm.Print_Titles" localSheetId="15">'Detailed exp partner 11'!$1:$7</definedName>
    <definedName name="_xlnm.Print_Titles" localSheetId="6">'Detailed exp partner 2'!$1:$7</definedName>
    <definedName name="_xlnm.Print_Titles" localSheetId="7">'Detailed exp partner 3'!$1:$7</definedName>
    <definedName name="_xlnm.Print_Titles" localSheetId="8">'Detailed exp partner 4'!$1:$7</definedName>
    <definedName name="_xlnm.Print_Titles" localSheetId="9">'Detailed exp partner 5'!$1:$7</definedName>
    <definedName name="_xlnm.Print_Titles" localSheetId="10">'Detailed exp partner 6'!$1:$7</definedName>
    <definedName name="_xlnm.Print_Titles" localSheetId="11">'Detailed exp partner 7'!$1:$7</definedName>
    <definedName name="_xlnm.Print_Titles" localSheetId="12">'Detailed exp partner 8'!$1:$7</definedName>
    <definedName name="_xlnm.Print_Titles" localSheetId="13">'Detailed exp partner 9'!$1:$7</definedName>
    <definedName name="_xlnm.Print_Titles" localSheetId="5">'Detailed exp project leader'!$1:$7</definedName>
  </definedNames>
  <calcPr calcId="162913"/>
</workbook>
</file>

<file path=xl/calcChain.xml><?xml version="1.0" encoding="utf-8"?>
<calcChain xmlns="http://schemas.openxmlformats.org/spreadsheetml/2006/main">
  <c r="E38" i="90" l="1"/>
  <c r="E37" i="90"/>
  <c r="E36" i="90"/>
  <c r="E35" i="90"/>
  <c r="E34" i="90"/>
  <c r="E33" i="90"/>
  <c r="E32" i="90"/>
  <c r="E31" i="90"/>
  <c r="E30" i="90"/>
  <c r="E29" i="90"/>
  <c r="E28" i="90"/>
  <c r="E27" i="90"/>
  <c r="E26" i="90"/>
  <c r="E25" i="90"/>
  <c r="E24" i="90"/>
  <c r="E23" i="90"/>
  <c r="E22" i="90"/>
  <c r="E21" i="90"/>
  <c r="E20" i="90"/>
  <c r="E19" i="90"/>
  <c r="E18" i="90"/>
  <c r="E17" i="90"/>
  <c r="E16" i="90"/>
  <c r="E15" i="90"/>
  <c r="E14" i="90"/>
  <c r="E13" i="90"/>
  <c r="E12" i="90"/>
  <c r="E10" i="90"/>
  <c r="E9" i="90"/>
  <c r="D38" i="90"/>
  <c r="D37" i="90"/>
  <c r="D36" i="90"/>
  <c r="D35" i="90"/>
  <c r="D34" i="90"/>
  <c r="D33" i="90"/>
  <c r="D32" i="90"/>
  <c r="D31" i="90"/>
  <c r="D30" i="90"/>
  <c r="D29" i="90"/>
  <c r="D28" i="90"/>
  <c r="D27" i="90"/>
  <c r="D26" i="90"/>
  <c r="D25" i="90"/>
  <c r="D24" i="90"/>
  <c r="D23" i="90"/>
  <c r="D22" i="90"/>
  <c r="D21" i="90"/>
  <c r="D20" i="90"/>
  <c r="D19" i="90"/>
  <c r="D18" i="90"/>
  <c r="D17" i="90"/>
  <c r="D16" i="90"/>
  <c r="D15" i="90"/>
  <c r="D14" i="90"/>
  <c r="D13" i="90"/>
  <c r="D12" i="90"/>
  <c r="D10" i="90"/>
  <c r="D9" i="90"/>
  <c r="C38" i="90"/>
  <c r="C37" i="90"/>
  <c r="C36" i="90"/>
  <c r="C35" i="90"/>
  <c r="C34" i="90"/>
  <c r="C33" i="90"/>
  <c r="C32" i="90"/>
  <c r="C31" i="90"/>
  <c r="C30" i="90"/>
  <c r="C29" i="90"/>
  <c r="C28" i="90"/>
  <c r="C27" i="90"/>
  <c r="C26" i="90"/>
  <c r="C25" i="90"/>
  <c r="C24" i="90"/>
  <c r="C23" i="90"/>
  <c r="C22" i="90"/>
  <c r="C21" i="90"/>
  <c r="C20" i="90"/>
  <c r="C19" i="90"/>
  <c r="C18" i="90"/>
  <c r="C17" i="90"/>
  <c r="C16" i="90"/>
  <c r="C15" i="90"/>
  <c r="C14" i="90"/>
  <c r="C13" i="90"/>
  <c r="C12" i="90"/>
  <c r="C11" i="90"/>
  <c r="C10" i="90"/>
  <c r="C9" i="90"/>
  <c r="B38" i="90"/>
  <c r="B37" i="90"/>
  <c r="B36" i="90"/>
  <c r="B35" i="90"/>
  <c r="B34" i="90"/>
  <c r="B33" i="90"/>
  <c r="B32" i="90"/>
  <c r="B31" i="90"/>
  <c r="B30" i="90"/>
  <c r="B29" i="90"/>
  <c r="B28" i="90"/>
  <c r="B27" i="90"/>
  <c r="B26" i="90"/>
  <c r="B25" i="90"/>
  <c r="B24" i="90"/>
  <c r="B23" i="90"/>
  <c r="B22" i="90"/>
  <c r="B21" i="90"/>
  <c r="B20" i="90"/>
  <c r="B19" i="90"/>
  <c r="B18" i="90"/>
  <c r="B17" i="90"/>
  <c r="B16" i="90"/>
  <c r="B15" i="90"/>
  <c r="B14" i="90"/>
  <c r="B13" i="90"/>
  <c r="B12" i="90"/>
  <c r="B10" i="90"/>
  <c r="B9" i="90"/>
  <c r="I45" i="96"/>
  <c r="I44" i="96"/>
  <c r="I43" i="96"/>
  <c r="I42" i="96"/>
  <c r="I41" i="96"/>
  <c r="I40" i="96"/>
  <c r="I39" i="96"/>
  <c r="I38" i="96"/>
  <c r="I37" i="96"/>
  <c r="I55" i="96" l="1"/>
  <c r="I57" i="96"/>
  <c r="I53" i="96"/>
  <c r="I51" i="96"/>
  <c r="I36" i="96"/>
  <c r="I35" i="96"/>
  <c r="I47" i="96" l="1"/>
  <c r="I59" i="96" s="1"/>
  <c r="N53" i="103"/>
  <c r="P53" i="103" s="1"/>
  <c r="N54" i="103"/>
  <c r="P54" i="103" s="1"/>
  <c r="N61" i="103"/>
  <c r="P61" i="103" s="1"/>
  <c r="N161" i="94" l="1"/>
  <c r="P161" i="94" s="1"/>
  <c r="N161" i="97"/>
  <c r="P161" i="97" s="1"/>
  <c r="N161" i="98"/>
  <c r="P161" i="98" s="1"/>
  <c r="N161" i="99"/>
  <c r="P161" i="99" s="1"/>
  <c r="N161" i="101"/>
  <c r="P161" i="101" s="1"/>
  <c r="N161" i="102"/>
  <c r="P161" i="102" s="1"/>
  <c r="N161" i="103"/>
  <c r="P161" i="103" s="1"/>
  <c r="N161" i="104"/>
  <c r="P161" i="104" s="1"/>
  <c r="P161" i="105"/>
  <c r="N79" i="106"/>
  <c r="N161" i="106"/>
  <c r="P161" i="106" s="1"/>
  <c r="N159" i="16"/>
  <c r="G3" i="94" l="1"/>
  <c r="G4" i="94" l="1"/>
  <c r="A4" i="94"/>
  <c r="G3" i="97"/>
  <c r="G4" i="97"/>
  <c r="A4" i="97"/>
  <c r="G4" i="98"/>
  <c r="A4" i="98"/>
  <c r="G3" i="98"/>
  <c r="G4" i="99"/>
  <c r="A4" i="99"/>
  <c r="G3" i="99"/>
  <c r="G3" i="104"/>
  <c r="G4" i="101"/>
  <c r="A4" i="101"/>
  <c r="G3" i="101"/>
  <c r="G4" i="102"/>
  <c r="A4" i="102"/>
  <c r="G3" i="102"/>
  <c r="G4" i="103"/>
  <c r="A4" i="103"/>
  <c r="G3" i="103"/>
  <c r="G4" i="104"/>
  <c r="A4" i="104"/>
  <c r="G4" i="105"/>
  <c r="A4" i="105"/>
  <c r="G3" i="105"/>
  <c r="G4" i="106"/>
  <c r="A4" i="106"/>
  <c r="G3" i="106"/>
  <c r="G4" i="16"/>
  <c r="A4" i="16"/>
  <c r="G2" i="16"/>
  <c r="G3" i="16"/>
  <c r="B2" i="90"/>
  <c r="L10" i="107" l="1"/>
  <c r="L9" i="109"/>
  <c r="L8" i="109"/>
  <c r="C179" i="94"/>
  <c r="C179" i="97"/>
  <c r="C179" i="98"/>
  <c r="C179" i="99"/>
  <c r="C179" i="101"/>
  <c r="C179" i="102"/>
  <c r="C179" i="103"/>
  <c r="C179" i="104"/>
  <c r="C179" i="105"/>
  <c r="C179" i="106"/>
  <c r="C179" i="16"/>
  <c r="K7" i="109"/>
  <c r="K10" i="109"/>
  <c r="C10" i="109"/>
  <c r="K9" i="109"/>
  <c r="C9" i="109"/>
  <c r="K8" i="109"/>
  <c r="C8" i="109"/>
  <c r="C7" i="109"/>
  <c r="C6" i="109"/>
  <c r="N159" i="94"/>
  <c r="P159" i="94" s="1"/>
  <c r="N158" i="94"/>
  <c r="P158" i="94" s="1"/>
  <c r="N157" i="94"/>
  <c r="P157" i="94" s="1"/>
  <c r="N156" i="94"/>
  <c r="P156" i="94" s="1"/>
  <c r="N155" i="94"/>
  <c r="P155" i="94" s="1"/>
  <c r="N154" i="94"/>
  <c r="P154" i="94" s="1"/>
  <c r="N153" i="94"/>
  <c r="P153" i="94" s="1"/>
  <c r="N152" i="94"/>
  <c r="P152" i="94" s="1"/>
  <c r="N151" i="94"/>
  <c r="P151" i="94" s="1"/>
  <c r="N150" i="94"/>
  <c r="P150" i="94" s="1"/>
  <c r="N149" i="94"/>
  <c r="P149" i="94" s="1"/>
  <c r="N148" i="94"/>
  <c r="P148" i="94" s="1"/>
  <c r="N147" i="94"/>
  <c r="P147" i="94" s="1"/>
  <c r="N146" i="94"/>
  <c r="P146" i="94" s="1"/>
  <c r="N145" i="94"/>
  <c r="P145" i="94" s="1"/>
  <c r="N144" i="94"/>
  <c r="P144" i="94" s="1"/>
  <c r="N143" i="94"/>
  <c r="P143" i="94" s="1"/>
  <c r="N142" i="94"/>
  <c r="P142" i="94" s="1"/>
  <c r="N141" i="94"/>
  <c r="P141" i="94" s="1"/>
  <c r="N140" i="94"/>
  <c r="P140" i="94" s="1"/>
  <c r="N139" i="94"/>
  <c r="P139" i="94" s="1"/>
  <c r="N137" i="94"/>
  <c r="P137" i="94" s="1"/>
  <c r="N136" i="94"/>
  <c r="P136" i="94" s="1"/>
  <c r="N135" i="94"/>
  <c r="P135" i="94" s="1"/>
  <c r="N134" i="94"/>
  <c r="P134" i="94" s="1"/>
  <c r="N133" i="94"/>
  <c r="P133" i="94" s="1"/>
  <c r="N132" i="94"/>
  <c r="P132" i="94" s="1"/>
  <c r="N131" i="94"/>
  <c r="P131" i="94" s="1"/>
  <c r="N130" i="94"/>
  <c r="P130" i="94" s="1"/>
  <c r="N129" i="94"/>
  <c r="P129" i="94" s="1"/>
  <c r="N128" i="94"/>
  <c r="P128" i="94" s="1"/>
  <c r="N127" i="94"/>
  <c r="P127" i="94" s="1"/>
  <c r="N126" i="94"/>
  <c r="P126" i="94" s="1"/>
  <c r="N125" i="94"/>
  <c r="P125" i="94" s="1"/>
  <c r="N124" i="94"/>
  <c r="P124" i="94" s="1"/>
  <c r="N123" i="94"/>
  <c r="P123" i="94" s="1"/>
  <c r="N122" i="94"/>
  <c r="P122" i="94" s="1"/>
  <c r="N121" i="94"/>
  <c r="P121" i="94" s="1"/>
  <c r="N120" i="94"/>
  <c r="P120" i="94" s="1"/>
  <c r="N119" i="94"/>
  <c r="P119" i="94" s="1"/>
  <c r="N118" i="94"/>
  <c r="P118" i="94" s="1"/>
  <c r="N116" i="94"/>
  <c r="P116" i="94" s="1"/>
  <c r="N115" i="94"/>
  <c r="P115" i="94" s="1"/>
  <c r="N114" i="94"/>
  <c r="P114" i="94" s="1"/>
  <c r="N113" i="94"/>
  <c r="P113" i="94" s="1"/>
  <c r="N112" i="94"/>
  <c r="P112" i="94" s="1"/>
  <c r="N111" i="94"/>
  <c r="P111" i="94" s="1"/>
  <c r="N110" i="94"/>
  <c r="P110" i="94" s="1"/>
  <c r="N109" i="94"/>
  <c r="P109" i="94" s="1"/>
  <c r="N108" i="94"/>
  <c r="P108" i="94" s="1"/>
  <c r="N107" i="94"/>
  <c r="P107" i="94" s="1"/>
  <c r="N106" i="94"/>
  <c r="P106" i="94" s="1"/>
  <c r="N105" i="94"/>
  <c r="P105" i="94" s="1"/>
  <c r="N104" i="94"/>
  <c r="P104" i="94" s="1"/>
  <c r="N103" i="94"/>
  <c r="P103" i="94" s="1"/>
  <c r="N102" i="94"/>
  <c r="P102" i="94" s="1"/>
  <c r="N101" i="94"/>
  <c r="P101" i="94" s="1"/>
  <c r="N100" i="94"/>
  <c r="P100" i="94" s="1"/>
  <c r="N99" i="94"/>
  <c r="P99" i="94" s="1"/>
  <c r="N98" i="94"/>
  <c r="P98" i="94" s="1"/>
  <c r="N97" i="94"/>
  <c r="P97" i="94" s="1"/>
  <c r="O95" i="94"/>
  <c r="N94" i="94"/>
  <c r="P94" i="94" s="1"/>
  <c r="N93" i="94"/>
  <c r="P93" i="94" s="1"/>
  <c r="N92" i="94"/>
  <c r="P92" i="94" s="1"/>
  <c r="N91" i="94"/>
  <c r="P91" i="94" s="1"/>
  <c r="N90" i="94"/>
  <c r="P90" i="94" s="1"/>
  <c r="N89" i="94"/>
  <c r="P89" i="94" s="1"/>
  <c r="N88" i="94"/>
  <c r="P88" i="94" s="1"/>
  <c r="N87" i="94"/>
  <c r="P87" i="94" s="1"/>
  <c r="N86" i="94"/>
  <c r="P86" i="94" s="1"/>
  <c r="N85" i="94"/>
  <c r="P85" i="94" s="1"/>
  <c r="N84" i="94"/>
  <c r="P84" i="94" s="1"/>
  <c r="N83" i="94"/>
  <c r="P83" i="94" s="1"/>
  <c r="N82" i="94"/>
  <c r="P82" i="94" s="1"/>
  <c r="N81" i="94"/>
  <c r="P81" i="94" s="1"/>
  <c r="N80" i="94"/>
  <c r="P80" i="94" s="1"/>
  <c r="N79" i="94"/>
  <c r="P79" i="94" s="1"/>
  <c r="N78" i="94"/>
  <c r="P78" i="94" s="1"/>
  <c r="N77" i="94"/>
  <c r="P77" i="94" s="1"/>
  <c r="N76" i="94"/>
  <c r="P76" i="94" s="1"/>
  <c r="N75" i="94"/>
  <c r="P75" i="94" s="1"/>
  <c r="N74" i="94"/>
  <c r="P74" i="94" s="1"/>
  <c r="N73" i="94"/>
  <c r="P73" i="94" s="1"/>
  <c r="N72" i="94"/>
  <c r="P72" i="94" s="1"/>
  <c r="N71" i="94"/>
  <c r="P71" i="94" s="1"/>
  <c r="N70" i="94"/>
  <c r="P70" i="94" s="1"/>
  <c r="N69" i="94"/>
  <c r="P69" i="94" s="1"/>
  <c r="N68" i="94"/>
  <c r="P68" i="94" s="1"/>
  <c r="N67" i="94"/>
  <c r="P67" i="94" s="1"/>
  <c r="N66" i="94"/>
  <c r="P66" i="94" s="1"/>
  <c r="N65" i="94"/>
  <c r="P65" i="94" s="1"/>
  <c r="O64" i="94"/>
  <c r="N63" i="94"/>
  <c r="P63" i="94" s="1"/>
  <c r="N62" i="94"/>
  <c r="P62" i="94" s="1"/>
  <c r="N61" i="94"/>
  <c r="P61" i="94" s="1"/>
  <c r="N60" i="94"/>
  <c r="P60" i="94" s="1"/>
  <c r="N59" i="94"/>
  <c r="P59" i="94" s="1"/>
  <c r="N58" i="94"/>
  <c r="P58" i="94" s="1"/>
  <c r="N57" i="94"/>
  <c r="P57" i="94" s="1"/>
  <c r="N56" i="94"/>
  <c r="P56" i="94" s="1"/>
  <c r="N55" i="94"/>
  <c r="P55" i="94" s="1"/>
  <c r="N54" i="94"/>
  <c r="P54" i="94" s="1"/>
  <c r="N53" i="94"/>
  <c r="P53" i="94" s="1"/>
  <c r="N52" i="94"/>
  <c r="P52" i="94" s="1"/>
  <c r="N51" i="94"/>
  <c r="P51" i="94" s="1"/>
  <c r="N50" i="94"/>
  <c r="P50" i="94" s="1"/>
  <c r="N49" i="94"/>
  <c r="P49" i="94" s="1"/>
  <c r="N48" i="94"/>
  <c r="P48" i="94" s="1"/>
  <c r="N47" i="94"/>
  <c r="P47" i="94" s="1"/>
  <c r="N46" i="94"/>
  <c r="P46" i="94" s="1"/>
  <c r="N45" i="94"/>
  <c r="P45" i="94" s="1"/>
  <c r="N44" i="94"/>
  <c r="P44" i="94" s="1"/>
  <c r="O43" i="94"/>
  <c r="N42" i="94"/>
  <c r="P42" i="94" s="1"/>
  <c r="N41" i="94"/>
  <c r="P41" i="94" s="1"/>
  <c r="N40" i="94"/>
  <c r="P40" i="94" s="1"/>
  <c r="N39" i="94"/>
  <c r="P39" i="94" s="1"/>
  <c r="N38" i="94"/>
  <c r="P38" i="94" s="1"/>
  <c r="N37" i="94"/>
  <c r="P37" i="94" s="1"/>
  <c r="N36" i="94"/>
  <c r="P36" i="94" s="1"/>
  <c r="N35" i="94"/>
  <c r="P35" i="94" s="1"/>
  <c r="N34" i="94"/>
  <c r="P34" i="94" s="1"/>
  <c r="N33" i="94"/>
  <c r="P33" i="94" s="1"/>
  <c r="N32" i="94"/>
  <c r="P32" i="94" s="1"/>
  <c r="N31" i="94"/>
  <c r="P31" i="94" s="1"/>
  <c r="N30" i="94"/>
  <c r="P30" i="94" s="1"/>
  <c r="N29" i="94"/>
  <c r="P29" i="94" s="1"/>
  <c r="N28" i="94"/>
  <c r="P28" i="94" s="1"/>
  <c r="N27" i="94"/>
  <c r="P27" i="94" s="1"/>
  <c r="N26" i="94"/>
  <c r="P26" i="94" s="1"/>
  <c r="N25" i="94"/>
  <c r="P25" i="94" s="1"/>
  <c r="N24" i="94"/>
  <c r="P24" i="94" s="1"/>
  <c r="N23" i="94"/>
  <c r="P23" i="94" s="1"/>
  <c r="N22" i="94"/>
  <c r="P22" i="94" s="1"/>
  <c r="N21" i="94"/>
  <c r="P21" i="94" s="1"/>
  <c r="N20" i="94"/>
  <c r="P20" i="94" s="1"/>
  <c r="N19" i="94"/>
  <c r="P19" i="94" s="1"/>
  <c r="N18" i="94"/>
  <c r="P18" i="94" s="1"/>
  <c r="N16" i="94"/>
  <c r="P16" i="94" s="1"/>
  <c r="N15" i="94"/>
  <c r="P15" i="94" s="1"/>
  <c r="N14" i="94"/>
  <c r="P14" i="94" s="1"/>
  <c r="N13" i="94"/>
  <c r="P13" i="94" s="1"/>
  <c r="N12" i="94"/>
  <c r="P12" i="94" s="1"/>
  <c r="N11" i="94"/>
  <c r="P11" i="94" s="1"/>
  <c r="O8" i="94"/>
  <c r="N159" i="97"/>
  <c r="P159" i="97" s="1"/>
  <c r="N158" i="97"/>
  <c r="P158" i="97" s="1"/>
  <c r="N157" i="97"/>
  <c r="P157" i="97" s="1"/>
  <c r="N156" i="97"/>
  <c r="P156" i="97" s="1"/>
  <c r="N155" i="97"/>
  <c r="P155" i="97" s="1"/>
  <c r="N154" i="97"/>
  <c r="P154" i="97" s="1"/>
  <c r="N153" i="97"/>
  <c r="P153" i="97" s="1"/>
  <c r="N152" i="97"/>
  <c r="P152" i="97" s="1"/>
  <c r="N151" i="97"/>
  <c r="P151" i="97" s="1"/>
  <c r="N150" i="97"/>
  <c r="P150" i="97" s="1"/>
  <c r="N149" i="97"/>
  <c r="P149" i="97" s="1"/>
  <c r="N148" i="97"/>
  <c r="P148" i="97" s="1"/>
  <c r="N147" i="97"/>
  <c r="P147" i="97" s="1"/>
  <c r="N146" i="97"/>
  <c r="P146" i="97" s="1"/>
  <c r="N145" i="97"/>
  <c r="P145" i="97" s="1"/>
  <c r="N144" i="97"/>
  <c r="P144" i="97" s="1"/>
  <c r="N143" i="97"/>
  <c r="P143" i="97" s="1"/>
  <c r="N142" i="97"/>
  <c r="P142" i="97" s="1"/>
  <c r="N141" i="97"/>
  <c r="P141" i="97" s="1"/>
  <c r="N140" i="97"/>
  <c r="P140" i="97" s="1"/>
  <c r="N139" i="97"/>
  <c r="P139" i="97" s="1"/>
  <c r="N137" i="97"/>
  <c r="P137" i="97" s="1"/>
  <c r="N136" i="97"/>
  <c r="P136" i="97" s="1"/>
  <c r="N135" i="97"/>
  <c r="P135" i="97" s="1"/>
  <c r="N134" i="97"/>
  <c r="P134" i="97" s="1"/>
  <c r="N133" i="97"/>
  <c r="P133" i="97" s="1"/>
  <c r="N132" i="97"/>
  <c r="P132" i="97" s="1"/>
  <c r="N131" i="97"/>
  <c r="P131" i="97" s="1"/>
  <c r="N130" i="97"/>
  <c r="P130" i="97" s="1"/>
  <c r="N129" i="97"/>
  <c r="P129" i="97" s="1"/>
  <c r="N128" i="97"/>
  <c r="P128" i="97" s="1"/>
  <c r="N127" i="97"/>
  <c r="P127" i="97" s="1"/>
  <c r="N126" i="97"/>
  <c r="P126" i="97" s="1"/>
  <c r="N125" i="97"/>
  <c r="P125" i="97" s="1"/>
  <c r="N124" i="97"/>
  <c r="P124" i="97" s="1"/>
  <c r="N123" i="97"/>
  <c r="P123" i="97" s="1"/>
  <c r="N122" i="97"/>
  <c r="P122" i="97" s="1"/>
  <c r="N121" i="97"/>
  <c r="P121" i="97" s="1"/>
  <c r="N120" i="97"/>
  <c r="P120" i="97" s="1"/>
  <c r="N119" i="97"/>
  <c r="P119" i="97" s="1"/>
  <c r="N118" i="97"/>
  <c r="P118" i="97" s="1"/>
  <c r="N116" i="97"/>
  <c r="P116" i="97" s="1"/>
  <c r="N115" i="97"/>
  <c r="P115" i="97" s="1"/>
  <c r="N114" i="97"/>
  <c r="P114" i="97" s="1"/>
  <c r="N113" i="97"/>
  <c r="P113" i="97" s="1"/>
  <c r="N112" i="97"/>
  <c r="P112" i="97" s="1"/>
  <c r="N111" i="97"/>
  <c r="P111" i="97" s="1"/>
  <c r="N110" i="97"/>
  <c r="P110" i="97" s="1"/>
  <c r="N109" i="97"/>
  <c r="P109" i="97" s="1"/>
  <c r="N108" i="97"/>
  <c r="P108" i="97" s="1"/>
  <c r="N107" i="97"/>
  <c r="P107" i="97" s="1"/>
  <c r="N106" i="97"/>
  <c r="P106" i="97" s="1"/>
  <c r="N105" i="97"/>
  <c r="P105" i="97" s="1"/>
  <c r="N104" i="97"/>
  <c r="P104" i="97" s="1"/>
  <c r="N103" i="97"/>
  <c r="P103" i="97" s="1"/>
  <c r="N102" i="97"/>
  <c r="P102" i="97" s="1"/>
  <c r="N101" i="97"/>
  <c r="P101" i="97" s="1"/>
  <c r="N100" i="97"/>
  <c r="P100" i="97" s="1"/>
  <c r="N99" i="97"/>
  <c r="P99" i="97" s="1"/>
  <c r="N98" i="97"/>
  <c r="P98" i="97" s="1"/>
  <c r="N97" i="97"/>
  <c r="P97" i="97" s="1"/>
  <c r="O95" i="97"/>
  <c r="N94" i="97"/>
  <c r="P94" i="97" s="1"/>
  <c r="N93" i="97"/>
  <c r="P93" i="97" s="1"/>
  <c r="N92" i="97"/>
  <c r="P92" i="97" s="1"/>
  <c r="N91" i="97"/>
  <c r="P91" i="97" s="1"/>
  <c r="N90" i="97"/>
  <c r="P90" i="97" s="1"/>
  <c r="N89" i="97"/>
  <c r="P89" i="97" s="1"/>
  <c r="N88" i="97"/>
  <c r="P88" i="97" s="1"/>
  <c r="N87" i="97"/>
  <c r="P87" i="97" s="1"/>
  <c r="N86" i="97"/>
  <c r="P86" i="97" s="1"/>
  <c r="N85" i="97"/>
  <c r="P85" i="97" s="1"/>
  <c r="N84" i="97"/>
  <c r="P84" i="97" s="1"/>
  <c r="N83" i="97"/>
  <c r="P83" i="97" s="1"/>
  <c r="N82" i="97"/>
  <c r="P82" i="97" s="1"/>
  <c r="N81" i="97"/>
  <c r="P81" i="97" s="1"/>
  <c r="N80" i="97"/>
  <c r="P80" i="97" s="1"/>
  <c r="N79" i="97"/>
  <c r="P79" i="97" s="1"/>
  <c r="N78" i="97"/>
  <c r="P78" i="97" s="1"/>
  <c r="N77" i="97"/>
  <c r="P77" i="97" s="1"/>
  <c r="N76" i="97"/>
  <c r="P76" i="97" s="1"/>
  <c r="N75" i="97"/>
  <c r="P75" i="97" s="1"/>
  <c r="N74" i="97"/>
  <c r="P74" i="97" s="1"/>
  <c r="N73" i="97"/>
  <c r="P73" i="97" s="1"/>
  <c r="N72" i="97"/>
  <c r="P72" i="97" s="1"/>
  <c r="N71" i="97"/>
  <c r="P71" i="97" s="1"/>
  <c r="N70" i="97"/>
  <c r="P70" i="97" s="1"/>
  <c r="N69" i="97"/>
  <c r="P69" i="97" s="1"/>
  <c r="N68" i="97"/>
  <c r="P68" i="97" s="1"/>
  <c r="N67" i="97"/>
  <c r="P67" i="97" s="1"/>
  <c r="N66" i="97"/>
  <c r="P66" i="97" s="1"/>
  <c r="N65" i="97"/>
  <c r="P65" i="97" s="1"/>
  <c r="O64" i="97"/>
  <c r="N63" i="97"/>
  <c r="P63" i="97" s="1"/>
  <c r="N62" i="97"/>
  <c r="P62" i="97" s="1"/>
  <c r="N61" i="97"/>
  <c r="P61" i="97" s="1"/>
  <c r="N60" i="97"/>
  <c r="P60" i="97" s="1"/>
  <c r="N59" i="97"/>
  <c r="P59" i="97" s="1"/>
  <c r="N58" i="97"/>
  <c r="P58" i="97" s="1"/>
  <c r="N57" i="97"/>
  <c r="P57" i="97" s="1"/>
  <c r="N56" i="97"/>
  <c r="P56" i="97" s="1"/>
  <c r="N55" i="97"/>
  <c r="P55" i="97" s="1"/>
  <c r="N54" i="97"/>
  <c r="P54" i="97" s="1"/>
  <c r="N53" i="97"/>
  <c r="P53" i="97" s="1"/>
  <c r="N52" i="97"/>
  <c r="P52" i="97" s="1"/>
  <c r="N51" i="97"/>
  <c r="P51" i="97" s="1"/>
  <c r="N50" i="97"/>
  <c r="P50" i="97" s="1"/>
  <c r="N49" i="97"/>
  <c r="P49" i="97" s="1"/>
  <c r="N48" i="97"/>
  <c r="P48" i="97" s="1"/>
  <c r="N47" i="97"/>
  <c r="P47" i="97" s="1"/>
  <c r="N46" i="97"/>
  <c r="P46" i="97" s="1"/>
  <c r="N45" i="97"/>
  <c r="P45" i="97" s="1"/>
  <c r="N44" i="97"/>
  <c r="P44" i="97" s="1"/>
  <c r="O43" i="97"/>
  <c r="N42" i="97"/>
  <c r="P42" i="97" s="1"/>
  <c r="N41" i="97"/>
  <c r="P41" i="97" s="1"/>
  <c r="N40" i="97"/>
  <c r="P40" i="97" s="1"/>
  <c r="N39" i="97"/>
  <c r="P39" i="97" s="1"/>
  <c r="N38" i="97"/>
  <c r="P38" i="97" s="1"/>
  <c r="N37" i="97"/>
  <c r="P37" i="97" s="1"/>
  <c r="N35" i="97"/>
  <c r="P35" i="97" s="1"/>
  <c r="N34" i="97"/>
  <c r="P34" i="97" s="1"/>
  <c r="N33" i="97"/>
  <c r="P33" i="97" s="1"/>
  <c r="N32" i="97"/>
  <c r="P32" i="97" s="1"/>
  <c r="N31" i="97"/>
  <c r="P31" i="97" s="1"/>
  <c r="N30" i="97"/>
  <c r="P30" i="97" s="1"/>
  <c r="N29" i="97"/>
  <c r="P29" i="97" s="1"/>
  <c r="N28" i="97"/>
  <c r="P28" i="97" s="1"/>
  <c r="N27" i="97"/>
  <c r="P27" i="97" s="1"/>
  <c r="N26" i="97"/>
  <c r="P26" i="97" s="1"/>
  <c r="N25" i="97"/>
  <c r="P25" i="97" s="1"/>
  <c r="N24" i="97"/>
  <c r="P24" i="97" s="1"/>
  <c r="N23" i="97"/>
  <c r="P23" i="97" s="1"/>
  <c r="N22" i="97"/>
  <c r="P22" i="97" s="1"/>
  <c r="N21" i="97"/>
  <c r="P21" i="97" s="1"/>
  <c r="N20" i="97"/>
  <c r="P20" i="97" s="1"/>
  <c r="N19" i="97"/>
  <c r="P19" i="97" s="1"/>
  <c r="N18" i="97"/>
  <c r="P18" i="97" s="1"/>
  <c r="N16" i="97"/>
  <c r="P16" i="97" s="1"/>
  <c r="N15" i="97"/>
  <c r="P15" i="97" s="1"/>
  <c r="N14" i="97"/>
  <c r="P14" i="97" s="1"/>
  <c r="N13" i="97"/>
  <c r="P13" i="97" s="1"/>
  <c r="N12" i="97"/>
  <c r="P12" i="97" s="1"/>
  <c r="N11" i="97"/>
  <c r="P11" i="97" s="1"/>
  <c r="O8" i="97"/>
  <c r="N159" i="98"/>
  <c r="P159" i="98" s="1"/>
  <c r="N158" i="98"/>
  <c r="P158" i="98" s="1"/>
  <c r="N157" i="98"/>
  <c r="P157" i="98" s="1"/>
  <c r="N156" i="98"/>
  <c r="P156" i="98" s="1"/>
  <c r="N155" i="98"/>
  <c r="P155" i="98" s="1"/>
  <c r="N154" i="98"/>
  <c r="P154" i="98" s="1"/>
  <c r="N153" i="98"/>
  <c r="P153" i="98" s="1"/>
  <c r="N152" i="98"/>
  <c r="P152" i="98" s="1"/>
  <c r="N151" i="98"/>
  <c r="P151" i="98" s="1"/>
  <c r="N150" i="98"/>
  <c r="P150" i="98" s="1"/>
  <c r="N149" i="98"/>
  <c r="P149" i="98" s="1"/>
  <c r="N148" i="98"/>
  <c r="P148" i="98" s="1"/>
  <c r="N147" i="98"/>
  <c r="P147" i="98" s="1"/>
  <c r="N146" i="98"/>
  <c r="P146" i="98" s="1"/>
  <c r="N145" i="98"/>
  <c r="P145" i="98" s="1"/>
  <c r="N144" i="98"/>
  <c r="P144" i="98" s="1"/>
  <c r="N143" i="98"/>
  <c r="P143" i="98" s="1"/>
  <c r="N142" i="98"/>
  <c r="P142" i="98" s="1"/>
  <c r="N141" i="98"/>
  <c r="P141" i="98" s="1"/>
  <c r="N140" i="98"/>
  <c r="P140" i="98" s="1"/>
  <c r="N139" i="98"/>
  <c r="P139" i="98" s="1"/>
  <c r="N137" i="98"/>
  <c r="P137" i="98" s="1"/>
  <c r="N136" i="98"/>
  <c r="P136" i="98" s="1"/>
  <c r="N135" i="98"/>
  <c r="P135" i="98" s="1"/>
  <c r="N134" i="98"/>
  <c r="P134" i="98" s="1"/>
  <c r="N133" i="98"/>
  <c r="P133" i="98" s="1"/>
  <c r="N132" i="98"/>
  <c r="P132" i="98" s="1"/>
  <c r="N131" i="98"/>
  <c r="P131" i="98" s="1"/>
  <c r="N130" i="98"/>
  <c r="P130" i="98" s="1"/>
  <c r="N129" i="98"/>
  <c r="P129" i="98" s="1"/>
  <c r="N128" i="98"/>
  <c r="P128" i="98" s="1"/>
  <c r="N127" i="98"/>
  <c r="P127" i="98" s="1"/>
  <c r="N126" i="98"/>
  <c r="P126" i="98" s="1"/>
  <c r="N125" i="98"/>
  <c r="P125" i="98" s="1"/>
  <c r="N124" i="98"/>
  <c r="P124" i="98" s="1"/>
  <c r="N123" i="98"/>
  <c r="P123" i="98" s="1"/>
  <c r="N122" i="98"/>
  <c r="P122" i="98" s="1"/>
  <c r="N121" i="98"/>
  <c r="P121" i="98" s="1"/>
  <c r="N120" i="98"/>
  <c r="P120" i="98" s="1"/>
  <c r="N119" i="98"/>
  <c r="P119" i="98" s="1"/>
  <c r="N118" i="98"/>
  <c r="P118" i="98" s="1"/>
  <c r="N116" i="98"/>
  <c r="P116" i="98" s="1"/>
  <c r="N115" i="98"/>
  <c r="P115" i="98" s="1"/>
  <c r="N114" i="98"/>
  <c r="P114" i="98" s="1"/>
  <c r="N113" i="98"/>
  <c r="P113" i="98" s="1"/>
  <c r="N112" i="98"/>
  <c r="P112" i="98" s="1"/>
  <c r="N111" i="98"/>
  <c r="P111" i="98" s="1"/>
  <c r="N110" i="98"/>
  <c r="P110" i="98" s="1"/>
  <c r="N109" i="98"/>
  <c r="P109" i="98" s="1"/>
  <c r="N108" i="98"/>
  <c r="P108" i="98" s="1"/>
  <c r="N107" i="98"/>
  <c r="P107" i="98" s="1"/>
  <c r="N106" i="98"/>
  <c r="P106" i="98" s="1"/>
  <c r="N105" i="98"/>
  <c r="P105" i="98" s="1"/>
  <c r="N104" i="98"/>
  <c r="P104" i="98" s="1"/>
  <c r="N103" i="98"/>
  <c r="P103" i="98" s="1"/>
  <c r="N102" i="98"/>
  <c r="P102" i="98" s="1"/>
  <c r="N101" i="98"/>
  <c r="P101" i="98" s="1"/>
  <c r="N100" i="98"/>
  <c r="P100" i="98" s="1"/>
  <c r="N99" i="98"/>
  <c r="P99" i="98" s="1"/>
  <c r="N98" i="98"/>
  <c r="P98" i="98" s="1"/>
  <c r="N97" i="98"/>
  <c r="P97" i="98" s="1"/>
  <c r="O95" i="98"/>
  <c r="N94" i="98"/>
  <c r="P94" i="98" s="1"/>
  <c r="N93" i="98"/>
  <c r="P93" i="98" s="1"/>
  <c r="N92" i="98"/>
  <c r="P92" i="98" s="1"/>
  <c r="N91" i="98"/>
  <c r="P91" i="98" s="1"/>
  <c r="N90" i="98"/>
  <c r="P90" i="98" s="1"/>
  <c r="N89" i="98"/>
  <c r="P89" i="98" s="1"/>
  <c r="N88" i="98"/>
  <c r="P88" i="98" s="1"/>
  <c r="N87" i="98"/>
  <c r="P87" i="98" s="1"/>
  <c r="N86" i="98"/>
  <c r="P86" i="98" s="1"/>
  <c r="N85" i="98"/>
  <c r="P85" i="98" s="1"/>
  <c r="N84" i="98"/>
  <c r="P84" i="98" s="1"/>
  <c r="N83" i="98"/>
  <c r="P83" i="98" s="1"/>
  <c r="N82" i="98"/>
  <c r="P82" i="98" s="1"/>
  <c r="N81" i="98"/>
  <c r="P81" i="98" s="1"/>
  <c r="N80" i="98"/>
  <c r="P80" i="98" s="1"/>
  <c r="N79" i="98"/>
  <c r="P79" i="98" s="1"/>
  <c r="N78" i="98"/>
  <c r="P78" i="98" s="1"/>
  <c r="N77" i="98"/>
  <c r="P77" i="98" s="1"/>
  <c r="N76" i="98"/>
  <c r="P76" i="98" s="1"/>
  <c r="N75" i="98"/>
  <c r="P75" i="98" s="1"/>
  <c r="N74" i="98"/>
  <c r="P74" i="98" s="1"/>
  <c r="N73" i="98"/>
  <c r="P73" i="98" s="1"/>
  <c r="N72" i="98"/>
  <c r="P72" i="98" s="1"/>
  <c r="N71" i="98"/>
  <c r="P71" i="98" s="1"/>
  <c r="N70" i="98"/>
  <c r="P70" i="98" s="1"/>
  <c r="N69" i="98"/>
  <c r="P69" i="98" s="1"/>
  <c r="N68" i="98"/>
  <c r="P68" i="98" s="1"/>
  <c r="N67" i="98"/>
  <c r="P67" i="98" s="1"/>
  <c r="N66" i="98"/>
  <c r="P66" i="98" s="1"/>
  <c r="N65" i="98"/>
  <c r="P65" i="98" s="1"/>
  <c r="O64" i="98"/>
  <c r="N63" i="98"/>
  <c r="P63" i="98" s="1"/>
  <c r="N62" i="98"/>
  <c r="P62" i="98" s="1"/>
  <c r="N61" i="98"/>
  <c r="P61" i="98" s="1"/>
  <c r="N60" i="98"/>
  <c r="P60" i="98" s="1"/>
  <c r="N59" i="98"/>
  <c r="P59" i="98" s="1"/>
  <c r="N58" i="98"/>
  <c r="P58" i="98" s="1"/>
  <c r="N57" i="98"/>
  <c r="P57" i="98" s="1"/>
  <c r="N56" i="98"/>
  <c r="P56" i="98" s="1"/>
  <c r="N55" i="98"/>
  <c r="P55" i="98" s="1"/>
  <c r="N54" i="98"/>
  <c r="P54" i="98" s="1"/>
  <c r="N53" i="98"/>
  <c r="P53" i="98" s="1"/>
  <c r="N52" i="98"/>
  <c r="P52" i="98" s="1"/>
  <c r="N51" i="98"/>
  <c r="P51" i="98" s="1"/>
  <c r="N50" i="98"/>
  <c r="P50" i="98" s="1"/>
  <c r="N49" i="98"/>
  <c r="P49" i="98" s="1"/>
  <c r="N48" i="98"/>
  <c r="P48" i="98" s="1"/>
  <c r="N47" i="98"/>
  <c r="P47" i="98" s="1"/>
  <c r="N46" i="98"/>
  <c r="P46" i="98" s="1"/>
  <c r="N45" i="98"/>
  <c r="P45" i="98" s="1"/>
  <c r="N44" i="98"/>
  <c r="P44" i="98" s="1"/>
  <c r="O43" i="98"/>
  <c r="N42" i="98"/>
  <c r="P42" i="98" s="1"/>
  <c r="N41" i="98"/>
  <c r="P41" i="98" s="1"/>
  <c r="N40" i="98"/>
  <c r="P40" i="98" s="1"/>
  <c r="N39" i="98"/>
  <c r="P39" i="98" s="1"/>
  <c r="N38" i="98"/>
  <c r="P38" i="98" s="1"/>
  <c r="N37" i="98"/>
  <c r="P37" i="98" s="1"/>
  <c r="N36" i="98"/>
  <c r="P36" i="98" s="1"/>
  <c r="N35" i="98"/>
  <c r="P35" i="98" s="1"/>
  <c r="N34" i="98"/>
  <c r="P34" i="98" s="1"/>
  <c r="N33" i="98"/>
  <c r="P33" i="98" s="1"/>
  <c r="N32" i="98"/>
  <c r="P32" i="98" s="1"/>
  <c r="N31" i="98"/>
  <c r="P31" i="98" s="1"/>
  <c r="N30" i="98"/>
  <c r="P30" i="98" s="1"/>
  <c r="N29" i="98"/>
  <c r="P29" i="98" s="1"/>
  <c r="N28" i="98"/>
  <c r="P28" i="98" s="1"/>
  <c r="N27" i="98"/>
  <c r="P27" i="98" s="1"/>
  <c r="N26" i="98"/>
  <c r="P26" i="98" s="1"/>
  <c r="N25" i="98"/>
  <c r="P25" i="98" s="1"/>
  <c r="N24" i="98"/>
  <c r="P24" i="98" s="1"/>
  <c r="N23" i="98"/>
  <c r="P23" i="98" s="1"/>
  <c r="N22" i="98"/>
  <c r="P22" i="98" s="1"/>
  <c r="N21" i="98"/>
  <c r="P21" i="98" s="1"/>
  <c r="N20" i="98"/>
  <c r="P20" i="98" s="1"/>
  <c r="N19" i="98"/>
  <c r="P19" i="98" s="1"/>
  <c r="N18" i="98"/>
  <c r="P18" i="98" s="1"/>
  <c r="N16" i="98"/>
  <c r="P16" i="98" s="1"/>
  <c r="N15" i="98"/>
  <c r="P15" i="98" s="1"/>
  <c r="N14" i="98"/>
  <c r="N13" i="98"/>
  <c r="P13" i="98" s="1"/>
  <c r="N12" i="98"/>
  <c r="P12" i="98" s="1"/>
  <c r="N11" i="98"/>
  <c r="P11" i="98" s="1"/>
  <c r="O8" i="98"/>
  <c r="N159" i="99"/>
  <c r="N158" i="99"/>
  <c r="N157" i="99"/>
  <c r="N156" i="99"/>
  <c r="N155" i="99"/>
  <c r="N154" i="99"/>
  <c r="N153" i="99"/>
  <c r="N152" i="99"/>
  <c r="N151" i="99"/>
  <c r="N150" i="99"/>
  <c r="N149" i="99"/>
  <c r="N148" i="99"/>
  <c r="N147" i="99"/>
  <c r="N146" i="99"/>
  <c r="N145" i="99"/>
  <c r="N144" i="99"/>
  <c r="N143" i="99"/>
  <c r="N142" i="99"/>
  <c r="N141" i="99"/>
  <c r="N140" i="99"/>
  <c r="N139" i="99"/>
  <c r="N138" i="99"/>
  <c r="N137" i="99"/>
  <c r="N136" i="99"/>
  <c r="N135" i="99"/>
  <c r="N134" i="99"/>
  <c r="N133" i="99"/>
  <c r="N132" i="99"/>
  <c r="N131" i="99"/>
  <c r="N130" i="99"/>
  <c r="N129" i="99"/>
  <c r="N128" i="99"/>
  <c r="N127" i="99"/>
  <c r="N126" i="99"/>
  <c r="N125" i="99"/>
  <c r="N124" i="99"/>
  <c r="N123" i="99"/>
  <c r="N122" i="99"/>
  <c r="N121" i="99"/>
  <c r="N120" i="99"/>
  <c r="N119" i="99"/>
  <c r="N118" i="99"/>
  <c r="N117" i="99"/>
  <c r="N116" i="99"/>
  <c r="N115" i="99"/>
  <c r="N114" i="99"/>
  <c r="N113" i="99"/>
  <c r="N112" i="99"/>
  <c r="N111" i="99"/>
  <c r="N110" i="99"/>
  <c r="N109" i="99"/>
  <c r="N108" i="99"/>
  <c r="N107" i="99"/>
  <c r="N106" i="99"/>
  <c r="N105" i="99"/>
  <c r="N104" i="99"/>
  <c r="N103" i="99"/>
  <c r="N102" i="99"/>
  <c r="N101" i="99"/>
  <c r="N100" i="99"/>
  <c r="N99" i="99"/>
  <c r="N98" i="99"/>
  <c r="N97" i="99"/>
  <c r="N96" i="99"/>
  <c r="O95" i="99"/>
  <c r="N94" i="99"/>
  <c r="N93" i="99"/>
  <c r="N92" i="99"/>
  <c r="N91" i="99"/>
  <c r="N90" i="99"/>
  <c r="N89" i="99"/>
  <c r="N87" i="99"/>
  <c r="N86" i="99"/>
  <c r="N85" i="99"/>
  <c r="N84" i="99"/>
  <c r="N83" i="99"/>
  <c r="N82" i="99"/>
  <c r="N81" i="99"/>
  <c r="N80" i="99"/>
  <c r="N79" i="99"/>
  <c r="N78" i="99"/>
  <c r="N77" i="99"/>
  <c r="N76" i="99"/>
  <c r="N75" i="99"/>
  <c r="N74" i="99"/>
  <c r="N73" i="99"/>
  <c r="N72" i="99"/>
  <c r="N71" i="99"/>
  <c r="N70" i="99"/>
  <c r="N69" i="99"/>
  <c r="N68" i="99"/>
  <c r="N67" i="99"/>
  <c r="N66" i="99"/>
  <c r="N65" i="99"/>
  <c r="O64" i="99"/>
  <c r="N63" i="99"/>
  <c r="N62" i="99"/>
  <c r="N61" i="99"/>
  <c r="N60" i="99"/>
  <c r="N59" i="99"/>
  <c r="N58" i="99"/>
  <c r="N57" i="99"/>
  <c r="N56" i="99"/>
  <c r="N55" i="99"/>
  <c r="N54" i="99"/>
  <c r="N53" i="99"/>
  <c r="N52" i="99"/>
  <c r="N51" i="99"/>
  <c r="N50" i="99"/>
  <c r="N49" i="99"/>
  <c r="N48" i="99"/>
  <c r="N47" i="99"/>
  <c r="N46" i="99"/>
  <c r="N45" i="99"/>
  <c r="N44" i="99"/>
  <c r="O43" i="99"/>
  <c r="N42" i="99"/>
  <c r="N41" i="99"/>
  <c r="N40" i="99"/>
  <c r="N39" i="99"/>
  <c r="N38" i="99"/>
  <c r="N37" i="99"/>
  <c r="N36" i="99"/>
  <c r="N35" i="99"/>
  <c r="N34" i="99"/>
  <c r="N33" i="99"/>
  <c r="N32" i="99"/>
  <c r="N31" i="99"/>
  <c r="N30" i="99"/>
  <c r="N29" i="99"/>
  <c r="N28" i="99"/>
  <c r="N27" i="99"/>
  <c r="N26" i="99"/>
  <c r="N25" i="99"/>
  <c r="N24" i="99"/>
  <c r="N23" i="99"/>
  <c r="N22" i="99"/>
  <c r="N21" i="99"/>
  <c r="N20" i="99"/>
  <c r="N19" i="99"/>
  <c r="N18" i="99"/>
  <c r="N16" i="99"/>
  <c r="N15" i="99"/>
  <c r="N14" i="99"/>
  <c r="N13" i="99"/>
  <c r="N12" i="99"/>
  <c r="N11" i="99"/>
  <c r="O8" i="99"/>
  <c r="N159" i="101"/>
  <c r="P159" i="101" s="1"/>
  <c r="N158" i="101"/>
  <c r="P158" i="101" s="1"/>
  <c r="N157" i="101"/>
  <c r="P157" i="101" s="1"/>
  <c r="N156" i="101"/>
  <c r="P156" i="101" s="1"/>
  <c r="N155" i="101"/>
  <c r="P155" i="101" s="1"/>
  <c r="N154" i="101"/>
  <c r="P154" i="101" s="1"/>
  <c r="N153" i="101"/>
  <c r="P153" i="101" s="1"/>
  <c r="N152" i="101"/>
  <c r="P152" i="101" s="1"/>
  <c r="N151" i="101"/>
  <c r="P151" i="101" s="1"/>
  <c r="N150" i="101"/>
  <c r="P150" i="101" s="1"/>
  <c r="N149" i="101"/>
  <c r="P149" i="101" s="1"/>
  <c r="N148" i="101"/>
  <c r="P148" i="101" s="1"/>
  <c r="N147" i="101"/>
  <c r="P147" i="101" s="1"/>
  <c r="N146" i="101"/>
  <c r="P146" i="101" s="1"/>
  <c r="N145" i="101"/>
  <c r="P145" i="101" s="1"/>
  <c r="N144" i="101"/>
  <c r="P144" i="101" s="1"/>
  <c r="N143" i="101"/>
  <c r="P143" i="101" s="1"/>
  <c r="N142" i="101"/>
  <c r="P142" i="101" s="1"/>
  <c r="N141" i="101"/>
  <c r="P141" i="101" s="1"/>
  <c r="N140" i="101"/>
  <c r="P140" i="101" s="1"/>
  <c r="N139" i="101"/>
  <c r="P139" i="101" s="1"/>
  <c r="N137" i="101"/>
  <c r="P137" i="101" s="1"/>
  <c r="N136" i="101"/>
  <c r="P136" i="101" s="1"/>
  <c r="N135" i="101"/>
  <c r="P135" i="101" s="1"/>
  <c r="N134" i="101"/>
  <c r="P134" i="101" s="1"/>
  <c r="N133" i="101"/>
  <c r="P133" i="101" s="1"/>
  <c r="N132" i="101"/>
  <c r="P132" i="101" s="1"/>
  <c r="N131" i="101"/>
  <c r="P131" i="101" s="1"/>
  <c r="N130" i="101"/>
  <c r="P130" i="101" s="1"/>
  <c r="N129" i="101"/>
  <c r="P129" i="101" s="1"/>
  <c r="N128" i="101"/>
  <c r="P128" i="101" s="1"/>
  <c r="N127" i="101"/>
  <c r="P127" i="101" s="1"/>
  <c r="N126" i="101"/>
  <c r="P126" i="101" s="1"/>
  <c r="N125" i="101"/>
  <c r="P125" i="101" s="1"/>
  <c r="N124" i="101"/>
  <c r="P124" i="101" s="1"/>
  <c r="N123" i="101"/>
  <c r="P123" i="101" s="1"/>
  <c r="N122" i="101"/>
  <c r="P122" i="101" s="1"/>
  <c r="N121" i="101"/>
  <c r="P121" i="101" s="1"/>
  <c r="N120" i="101"/>
  <c r="P120" i="101" s="1"/>
  <c r="N119" i="101"/>
  <c r="P119" i="101" s="1"/>
  <c r="N118" i="101"/>
  <c r="P118" i="101" s="1"/>
  <c r="N116" i="101"/>
  <c r="P116" i="101" s="1"/>
  <c r="N115" i="101"/>
  <c r="P115" i="101" s="1"/>
  <c r="N114" i="101"/>
  <c r="P114" i="101" s="1"/>
  <c r="N113" i="101"/>
  <c r="P113" i="101" s="1"/>
  <c r="N112" i="101"/>
  <c r="P112" i="101" s="1"/>
  <c r="N111" i="101"/>
  <c r="P111" i="101" s="1"/>
  <c r="N110" i="101"/>
  <c r="P110" i="101" s="1"/>
  <c r="N109" i="101"/>
  <c r="P109" i="101" s="1"/>
  <c r="N108" i="101"/>
  <c r="P108" i="101" s="1"/>
  <c r="N107" i="101"/>
  <c r="P107" i="101" s="1"/>
  <c r="N106" i="101"/>
  <c r="P106" i="101" s="1"/>
  <c r="N105" i="101"/>
  <c r="P105" i="101" s="1"/>
  <c r="N104" i="101"/>
  <c r="P104" i="101" s="1"/>
  <c r="N103" i="101"/>
  <c r="P103" i="101" s="1"/>
  <c r="N102" i="101"/>
  <c r="P102" i="101" s="1"/>
  <c r="N101" i="101"/>
  <c r="P101" i="101" s="1"/>
  <c r="N100" i="101"/>
  <c r="P100" i="101" s="1"/>
  <c r="N99" i="101"/>
  <c r="P99" i="101" s="1"/>
  <c r="N98" i="101"/>
  <c r="P98" i="101" s="1"/>
  <c r="N97" i="101"/>
  <c r="P97" i="101" s="1"/>
  <c r="O95" i="101"/>
  <c r="N94" i="101"/>
  <c r="P94" i="101" s="1"/>
  <c r="N93" i="101"/>
  <c r="P93" i="101" s="1"/>
  <c r="N92" i="101"/>
  <c r="P92" i="101" s="1"/>
  <c r="N91" i="101"/>
  <c r="P91" i="101" s="1"/>
  <c r="N90" i="101"/>
  <c r="P90" i="101" s="1"/>
  <c r="N89" i="101"/>
  <c r="P89" i="101" s="1"/>
  <c r="N88" i="101"/>
  <c r="P88" i="101" s="1"/>
  <c r="N87" i="101"/>
  <c r="P87" i="101" s="1"/>
  <c r="N86" i="101"/>
  <c r="P86" i="101" s="1"/>
  <c r="N85" i="101"/>
  <c r="P85" i="101" s="1"/>
  <c r="N84" i="101"/>
  <c r="P84" i="101" s="1"/>
  <c r="N83" i="101"/>
  <c r="P83" i="101" s="1"/>
  <c r="N82" i="101"/>
  <c r="P82" i="101" s="1"/>
  <c r="N81" i="101"/>
  <c r="P81" i="101" s="1"/>
  <c r="N80" i="101"/>
  <c r="P80" i="101" s="1"/>
  <c r="N79" i="101"/>
  <c r="P79" i="101" s="1"/>
  <c r="N78" i="101"/>
  <c r="P78" i="101" s="1"/>
  <c r="N77" i="101"/>
  <c r="P77" i="101" s="1"/>
  <c r="N76" i="101"/>
  <c r="P76" i="101" s="1"/>
  <c r="N75" i="101"/>
  <c r="P75" i="101" s="1"/>
  <c r="N74" i="101"/>
  <c r="P74" i="101" s="1"/>
  <c r="N73" i="101"/>
  <c r="P73" i="101" s="1"/>
  <c r="N72" i="101"/>
  <c r="P72" i="101" s="1"/>
  <c r="N71" i="101"/>
  <c r="P71" i="101" s="1"/>
  <c r="N70" i="101"/>
  <c r="P70" i="101" s="1"/>
  <c r="N69" i="101"/>
  <c r="P69" i="101" s="1"/>
  <c r="N68" i="101"/>
  <c r="P68" i="101" s="1"/>
  <c r="N67" i="101"/>
  <c r="P67" i="101" s="1"/>
  <c r="N66" i="101"/>
  <c r="P66" i="101" s="1"/>
  <c r="N65" i="101"/>
  <c r="P65" i="101" s="1"/>
  <c r="O64" i="101"/>
  <c r="N63" i="101"/>
  <c r="P63" i="101" s="1"/>
  <c r="N62" i="101"/>
  <c r="P62" i="101" s="1"/>
  <c r="N61" i="101"/>
  <c r="P61" i="101" s="1"/>
  <c r="N60" i="101"/>
  <c r="P60" i="101" s="1"/>
  <c r="N59" i="101"/>
  <c r="P59" i="101" s="1"/>
  <c r="N58" i="101"/>
  <c r="P58" i="101" s="1"/>
  <c r="N57" i="101"/>
  <c r="P57" i="101" s="1"/>
  <c r="N56" i="101"/>
  <c r="P56" i="101" s="1"/>
  <c r="N55" i="101"/>
  <c r="P55" i="101" s="1"/>
  <c r="N54" i="101"/>
  <c r="P54" i="101" s="1"/>
  <c r="N53" i="101"/>
  <c r="P53" i="101" s="1"/>
  <c r="N52" i="101"/>
  <c r="P52" i="101" s="1"/>
  <c r="N51" i="101"/>
  <c r="P51" i="101" s="1"/>
  <c r="N50" i="101"/>
  <c r="P50" i="101" s="1"/>
  <c r="N49" i="101"/>
  <c r="P49" i="101" s="1"/>
  <c r="N48" i="101"/>
  <c r="P48" i="101" s="1"/>
  <c r="N47" i="101"/>
  <c r="P47" i="101" s="1"/>
  <c r="N46" i="101"/>
  <c r="P46" i="101" s="1"/>
  <c r="N45" i="101"/>
  <c r="P45" i="101" s="1"/>
  <c r="N44" i="101"/>
  <c r="P44" i="101" s="1"/>
  <c r="O43" i="101"/>
  <c r="N42" i="101"/>
  <c r="P42" i="101" s="1"/>
  <c r="N41" i="101"/>
  <c r="P41" i="101" s="1"/>
  <c r="N40" i="101"/>
  <c r="P40" i="101" s="1"/>
  <c r="N39" i="101"/>
  <c r="P39" i="101" s="1"/>
  <c r="N38" i="101"/>
  <c r="P38" i="101" s="1"/>
  <c r="N37" i="101"/>
  <c r="P37" i="101" s="1"/>
  <c r="N36" i="101"/>
  <c r="P36" i="101" s="1"/>
  <c r="N35" i="101"/>
  <c r="P35" i="101" s="1"/>
  <c r="N34" i="101"/>
  <c r="P34" i="101" s="1"/>
  <c r="N33" i="101"/>
  <c r="P33" i="101" s="1"/>
  <c r="N32" i="101"/>
  <c r="P32" i="101" s="1"/>
  <c r="N31" i="101"/>
  <c r="P31" i="101" s="1"/>
  <c r="N30" i="101"/>
  <c r="P30" i="101" s="1"/>
  <c r="N29" i="101"/>
  <c r="P29" i="101" s="1"/>
  <c r="N28" i="101"/>
  <c r="P28" i="101" s="1"/>
  <c r="N27" i="101"/>
  <c r="P27" i="101" s="1"/>
  <c r="N26" i="101"/>
  <c r="P26" i="101" s="1"/>
  <c r="N25" i="101"/>
  <c r="P25" i="101" s="1"/>
  <c r="N24" i="101"/>
  <c r="P24" i="101" s="1"/>
  <c r="N23" i="101"/>
  <c r="P23" i="101" s="1"/>
  <c r="N22" i="101"/>
  <c r="P22" i="101" s="1"/>
  <c r="N21" i="101"/>
  <c r="P21" i="101" s="1"/>
  <c r="N20" i="101"/>
  <c r="P20" i="101" s="1"/>
  <c r="N19" i="101"/>
  <c r="P19" i="101" s="1"/>
  <c r="N18" i="101"/>
  <c r="P18" i="101" s="1"/>
  <c r="N16" i="101"/>
  <c r="P16" i="101" s="1"/>
  <c r="N15" i="101"/>
  <c r="P15" i="101" s="1"/>
  <c r="N13" i="101"/>
  <c r="P13" i="101" s="1"/>
  <c r="N12" i="101"/>
  <c r="P12" i="101" s="1"/>
  <c r="N11" i="101"/>
  <c r="O8" i="101"/>
  <c r="N159" i="102"/>
  <c r="P159" i="102" s="1"/>
  <c r="N158" i="102"/>
  <c r="P158" i="102" s="1"/>
  <c r="N157" i="102"/>
  <c r="P157" i="102" s="1"/>
  <c r="N156" i="102"/>
  <c r="P156" i="102" s="1"/>
  <c r="N155" i="102"/>
  <c r="P155" i="102" s="1"/>
  <c r="N154" i="102"/>
  <c r="P154" i="102" s="1"/>
  <c r="N153" i="102"/>
  <c r="P153" i="102" s="1"/>
  <c r="N152" i="102"/>
  <c r="P152" i="102" s="1"/>
  <c r="N151" i="102"/>
  <c r="P151" i="102" s="1"/>
  <c r="N150" i="102"/>
  <c r="P150" i="102" s="1"/>
  <c r="N149" i="102"/>
  <c r="P149" i="102" s="1"/>
  <c r="N148" i="102"/>
  <c r="P148" i="102" s="1"/>
  <c r="N147" i="102"/>
  <c r="P147" i="102" s="1"/>
  <c r="N146" i="102"/>
  <c r="P146" i="102" s="1"/>
  <c r="N145" i="102"/>
  <c r="P145" i="102" s="1"/>
  <c r="N144" i="102"/>
  <c r="P144" i="102" s="1"/>
  <c r="N143" i="102"/>
  <c r="P143" i="102" s="1"/>
  <c r="N142" i="102"/>
  <c r="P142" i="102" s="1"/>
  <c r="N141" i="102"/>
  <c r="P141" i="102" s="1"/>
  <c r="N140" i="102"/>
  <c r="P140" i="102" s="1"/>
  <c r="N139" i="102"/>
  <c r="P139" i="102" s="1"/>
  <c r="N137" i="102"/>
  <c r="P137" i="102" s="1"/>
  <c r="N136" i="102"/>
  <c r="P136" i="102" s="1"/>
  <c r="N135" i="102"/>
  <c r="P135" i="102" s="1"/>
  <c r="N134" i="102"/>
  <c r="P134" i="102" s="1"/>
  <c r="N133" i="102"/>
  <c r="P133" i="102" s="1"/>
  <c r="N132" i="102"/>
  <c r="P132" i="102" s="1"/>
  <c r="N131" i="102"/>
  <c r="P131" i="102" s="1"/>
  <c r="N130" i="102"/>
  <c r="P130" i="102" s="1"/>
  <c r="N129" i="102"/>
  <c r="P129" i="102" s="1"/>
  <c r="N128" i="102"/>
  <c r="P128" i="102" s="1"/>
  <c r="N127" i="102"/>
  <c r="P127" i="102" s="1"/>
  <c r="N126" i="102"/>
  <c r="P126" i="102" s="1"/>
  <c r="N125" i="102"/>
  <c r="P125" i="102" s="1"/>
  <c r="N124" i="102"/>
  <c r="P124" i="102" s="1"/>
  <c r="N123" i="102"/>
  <c r="P123" i="102" s="1"/>
  <c r="N122" i="102"/>
  <c r="P122" i="102" s="1"/>
  <c r="N121" i="102"/>
  <c r="P121" i="102" s="1"/>
  <c r="N120" i="102"/>
  <c r="P120" i="102" s="1"/>
  <c r="N119" i="102"/>
  <c r="P119" i="102" s="1"/>
  <c r="N118" i="102"/>
  <c r="P118" i="102" s="1"/>
  <c r="N116" i="102"/>
  <c r="P116" i="102" s="1"/>
  <c r="N115" i="102"/>
  <c r="P115" i="102" s="1"/>
  <c r="N114" i="102"/>
  <c r="P114" i="102" s="1"/>
  <c r="N113" i="102"/>
  <c r="P113" i="102" s="1"/>
  <c r="N112" i="102"/>
  <c r="P112" i="102" s="1"/>
  <c r="N111" i="102"/>
  <c r="P111" i="102" s="1"/>
  <c r="N110" i="102"/>
  <c r="P110" i="102" s="1"/>
  <c r="N109" i="102"/>
  <c r="P109" i="102" s="1"/>
  <c r="N108" i="102"/>
  <c r="P108" i="102" s="1"/>
  <c r="N107" i="102"/>
  <c r="P107" i="102" s="1"/>
  <c r="N106" i="102"/>
  <c r="P106" i="102" s="1"/>
  <c r="N105" i="102"/>
  <c r="P105" i="102" s="1"/>
  <c r="N104" i="102"/>
  <c r="P104" i="102" s="1"/>
  <c r="N103" i="102"/>
  <c r="P103" i="102" s="1"/>
  <c r="N102" i="102"/>
  <c r="P102" i="102" s="1"/>
  <c r="N101" i="102"/>
  <c r="P101" i="102" s="1"/>
  <c r="N100" i="102"/>
  <c r="P100" i="102" s="1"/>
  <c r="N99" i="102"/>
  <c r="P99" i="102" s="1"/>
  <c r="N98" i="102"/>
  <c r="P98" i="102" s="1"/>
  <c r="N97" i="102"/>
  <c r="P97" i="102" s="1"/>
  <c r="O95" i="102"/>
  <c r="N94" i="102"/>
  <c r="P94" i="102" s="1"/>
  <c r="N93" i="102"/>
  <c r="P93" i="102" s="1"/>
  <c r="N92" i="102"/>
  <c r="P92" i="102" s="1"/>
  <c r="N91" i="102"/>
  <c r="P91" i="102" s="1"/>
  <c r="N90" i="102"/>
  <c r="P90" i="102" s="1"/>
  <c r="N89" i="102"/>
  <c r="P89" i="102" s="1"/>
  <c r="N88" i="102"/>
  <c r="P88" i="102" s="1"/>
  <c r="N87" i="102"/>
  <c r="P87" i="102" s="1"/>
  <c r="N86" i="102"/>
  <c r="P86" i="102" s="1"/>
  <c r="N85" i="102"/>
  <c r="P85" i="102" s="1"/>
  <c r="N84" i="102"/>
  <c r="P84" i="102" s="1"/>
  <c r="N83" i="102"/>
  <c r="P83" i="102" s="1"/>
  <c r="N82" i="102"/>
  <c r="P82" i="102" s="1"/>
  <c r="N81" i="102"/>
  <c r="P81" i="102" s="1"/>
  <c r="N80" i="102"/>
  <c r="P80" i="102" s="1"/>
  <c r="N79" i="102"/>
  <c r="P79" i="102" s="1"/>
  <c r="N78" i="102"/>
  <c r="P78" i="102" s="1"/>
  <c r="N77" i="102"/>
  <c r="P77" i="102" s="1"/>
  <c r="N76" i="102"/>
  <c r="P76" i="102" s="1"/>
  <c r="N75" i="102"/>
  <c r="P75" i="102" s="1"/>
  <c r="N74" i="102"/>
  <c r="P74" i="102" s="1"/>
  <c r="N73" i="102"/>
  <c r="P73" i="102" s="1"/>
  <c r="N72" i="102"/>
  <c r="P72" i="102" s="1"/>
  <c r="N71" i="102"/>
  <c r="P71" i="102" s="1"/>
  <c r="N70" i="102"/>
  <c r="P70" i="102" s="1"/>
  <c r="N69" i="102"/>
  <c r="P69" i="102" s="1"/>
  <c r="N68" i="102"/>
  <c r="P68" i="102" s="1"/>
  <c r="N67" i="102"/>
  <c r="P67" i="102" s="1"/>
  <c r="N66" i="102"/>
  <c r="P66" i="102" s="1"/>
  <c r="N65" i="102"/>
  <c r="P65" i="102" s="1"/>
  <c r="O64" i="102"/>
  <c r="N63" i="102"/>
  <c r="P63" i="102" s="1"/>
  <c r="N62" i="102"/>
  <c r="P62" i="102" s="1"/>
  <c r="N61" i="102"/>
  <c r="P61" i="102" s="1"/>
  <c r="N60" i="102"/>
  <c r="P60" i="102" s="1"/>
  <c r="N59" i="102"/>
  <c r="P59" i="102" s="1"/>
  <c r="N58" i="102"/>
  <c r="P58" i="102" s="1"/>
  <c r="N57" i="102"/>
  <c r="P57" i="102" s="1"/>
  <c r="N56" i="102"/>
  <c r="P56" i="102" s="1"/>
  <c r="N55" i="102"/>
  <c r="P55" i="102" s="1"/>
  <c r="N54" i="102"/>
  <c r="P54" i="102" s="1"/>
  <c r="N53" i="102"/>
  <c r="P53" i="102" s="1"/>
  <c r="N52" i="102"/>
  <c r="P52" i="102" s="1"/>
  <c r="N51" i="102"/>
  <c r="P51" i="102" s="1"/>
  <c r="N50" i="102"/>
  <c r="P50" i="102" s="1"/>
  <c r="N49" i="102"/>
  <c r="P49" i="102" s="1"/>
  <c r="N48" i="102"/>
  <c r="P48" i="102" s="1"/>
  <c r="N47" i="102"/>
  <c r="P47" i="102" s="1"/>
  <c r="N46" i="102"/>
  <c r="P46" i="102" s="1"/>
  <c r="N45" i="102"/>
  <c r="P45" i="102" s="1"/>
  <c r="N44" i="102"/>
  <c r="P44" i="102" s="1"/>
  <c r="O43" i="102"/>
  <c r="N42" i="102"/>
  <c r="P42" i="102" s="1"/>
  <c r="N41" i="102"/>
  <c r="P41" i="102" s="1"/>
  <c r="N40" i="102"/>
  <c r="P40" i="102" s="1"/>
  <c r="N39" i="102"/>
  <c r="P39" i="102" s="1"/>
  <c r="N38" i="102"/>
  <c r="P38" i="102" s="1"/>
  <c r="N37" i="102"/>
  <c r="P37" i="102" s="1"/>
  <c r="N36" i="102"/>
  <c r="P36" i="102" s="1"/>
  <c r="N35" i="102"/>
  <c r="P35" i="102" s="1"/>
  <c r="N34" i="102"/>
  <c r="P34" i="102" s="1"/>
  <c r="N33" i="102"/>
  <c r="P33" i="102" s="1"/>
  <c r="N32" i="102"/>
  <c r="P32" i="102" s="1"/>
  <c r="N31" i="102"/>
  <c r="P31" i="102" s="1"/>
  <c r="N30" i="102"/>
  <c r="P30" i="102" s="1"/>
  <c r="N29" i="102"/>
  <c r="P29" i="102" s="1"/>
  <c r="N28" i="102"/>
  <c r="P28" i="102" s="1"/>
  <c r="N27" i="102"/>
  <c r="P27" i="102" s="1"/>
  <c r="N26" i="102"/>
  <c r="P26" i="102" s="1"/>
  <c r="N25" i="102"/>
  <c r="P25" i="102" s="1"/>
  <c r="N24" i="102"/>
  <c r="P24" i="102" s="1"/>
  <c r="N23" i="102"/>
  <c r="P23" i="102" s="1"/>
  <c r="N22" i="102"/>
  <c r="P22" i="102" s="1"/>
  <c r="N21" i="102"/>
  <c r="P21" i="102" s="1"/>
  <c r="N20" i="102"/>
  <c r="P20" i="102" s="1"/>
  <c r="N19" i="102"/>
  <c r="P19" i="102" s="1"/>
  <c r="N18" i="102"/>
  <c r="P18" i="102" s="1"/>
  <c r="N16" i="102"/>
  <c r="P16" i="102" s="1"/>
  <c r="N15" i="102"/>
  <c r="P15" i="102" s="1"/>
  <c r="N14" i="102"/>
  <c r="P14" i="102" s="1"/>
  <c r="N13" i="102"/>
  <c r="P13" i="102" s="1"/>
  <c r="N12" i="102"/>
  <c r="P12" i="102" s="1"/>
  <c r="N11" i="102"/>
  <c r="P11" i="102" s="1"/>
  <c r="O8" i="102"/>
  <c r="N159" i="103"/>
  <c r="P159" i="103" s="1"/>
  <c r="N158" i="103"/>
  <c r="P158" i="103" s="1"/>
  <c r="N157" i="103"/>
  <c r="P157" i="103" s="1"/>
  <c r="N156" i="103"/>
  <c r="P156" i="103" s="1"/>
  <c r="N155" i="103"/>
  <c r="P155" i="103" s="1"/>
  <c r="N154" i="103"/>
  <c r="P154" i="103" s="1"/>
  <c r="N153" i="103"/>
  <c r="P153" i="103" s="1"/>
  <c r="N152" i="103"/>
  <c r="P152" i="103" s="1"/>
  <c r="N151" i="103"/>
  <c r="P151" i="103" s="1"/>
  <c r="N150" i="103"/>
  <c r="P150" i="103" s="1"/>
  <c r="N149" i="103"/>
  <c r="P149" i="103" s="1"/>
  <c r="N148" i="103"/>
  <c r="P148" i="103" s="1"/>
  <c r="N147" i="103"/>
  <c r="P147" i="103" s="1"/>
  <c r="N146" i="103"/>
  <c r="P146" i="103" s="1"/>
  <c r="N145" i="103"/>
  <c r="P145" i="103" s="1"/>
  <c r="N144" i="103"/>
  <c r="P144" i="103" s="1"/>
  <c r="N143" i="103"/>
  <c r="P143" i="103" s="1"/>
  <c r="N142" i="103"/>
  <c r="P142" i="103" s="1"/>
  <c r="N141" i="103"/>
  <c r="P141" i="103" s="1"/>
  <c r="N140" i="103"/>
  <c r="P140" i="103" s="1"/>
  <c r="N139" i="103"/>
  <c r="P139" i="103" s="1"/>
  <c r="N137" i="103"/>
  <c r="P137" i="103" s="1"/>
  <c r="N136" i="103"/>
  <c r="P136" i="103" s="1"/>
  <c r="N135" i="103"/>
  <c r="P135" i="103" s="1"/>
  <c r="N134" i="103"/>
  <c r="P134" i="103" s="1"/>
  <c r="N133" i="103"/>
  <c r="P133" i="103" s="1"/>
  <c r="N132" i="103"/>
  <c r="P132" i="103" s="1"/>
  <c r="N131" i="103"/>
  <c r="P131" i="103" s="1"/>
  <c r="N130" i="103"/>
  <c r="P130" i="103" s="1"/>
  <c r="N129" i="103"/>
  <c r="P129" i="103" s="1"/>
  <c r="N128" i="103"/>
  <c r="P128" i="103" s="1"/>
  <c r="N127" i="103"/>
  <c r="P127" i="103" s="1"/>
  <c r="N126" i="103"/>
  <c r="P126" i="103" s="1"/>
  <c r="N125" i="103"/>
  <c r="P125" i="103" s="1"/>
  <c r="N124" i="103"/>
  <c r="P124" i="103" s="1"/>
  <c r="N123" i="103"/>
  <c r="P123" i="103" s="1"/>
  <c r="N122" i="103"/>
  <c r="P122" i="103" s="1"/>
  <c r="N121" i="103"/>
  <c r="P121" i="103" s="1"/>
  <c r="N120" i="103"/>
  <c r="P120" i="103" s="1"/>
  <c r="N119" i="103"/>
  <c r="P119" i="103" s="1"/>
  <c r="N118" i="103"/>
  <c r="P118" i="103" s="1"/>
  <c r="N116" i="103"/>
  <c r="P116" i="103" s="1"/>
  <c r="N115" i="103"/>
  <c r="P115" i="103" s="1"/>
  <c r="N114" i="103"/>
  <c r="P114" i="103" s="1"/>
  <c r="N113" i="103"/>
  <c r="P113" i="103" s="1"/>
  <c r="N112" i="103"/>
  <c r="P112" i="103" s="1"/>
  <c r="N111" i="103"/>
  <c r="P111" i="103" s="1"/>
  <c r="N110" i="103"/>
  <c r="P110" i="103" s="1"/>
  <c r="N109" i="103"/>
  <c r="P109" i="103" s="1"/>
  <c r="N108" i="103"/>
  <c r="P108" i="103" s="1"/>
  <c r="N107" i="103"/>
  <c r="P107" i="103" s="1"/>
  <c r="N106" i="103"/>
  <c r="P106" i="103" s="1"/>
  <c r="N105" i="103"/>
  <c r="P105" i="103" s="1"/>
  <c r="N104" i="103"/>
  <c r="P104" i="103" s="1"/>
  <c r="N103" i="103"/>
  <c r="P103" i="103" s="1"/>
  <c r="N102" i="103"/>
  <c r="P102" i="103" s="1"/>
  <c r="N101" i="103"/>
  <c r="P101" i="103" s="1"/>
  <c r="N100" i="103"/>
  <c r="P100" i="103" s="1"/>
  <c r="N99" i="103"/>
  <c r="P99" i="103" s="1"/>
  <c r="N98" i="103"/>
  <c r="P98" i="103" s="1"/>
  <c r="N97" i="103"/>
  <c r="P97" i="103" s="1"/>
  <c r="O95" i="103"/>
  <c r="N94" i="103"/>
  <c r="P94" i="103" s="1"/>
  <c r="N93" i="103"/>
  <c r="P93" i="103" s="1"/>
  <c r="N92" i="103"/>
  <c r="P92" i="103" s="1"/>
  <c r="N91" i="103"/>
  <c r="P91" i="103" s="1"/>
  <c r="N90" i="103"/>
  <c r="P90" i="103" s="1"/>
  <c r="N89" i="103"/>
  <c r="P89" i="103" s="1"/>
  <c r="N88" i="103"/>
  <c r="P88" i="103" s="1"/>
  <c r="N87" i="103"/>
  <c r="P87" i="103" s="1"/>
  <c r="N86" i="103"/>
  <c r="P86" i="103" s="1"/>
  <c r="N85" i="103"/>
  <c r="P85" i="103" s="1"/>
  <c r="N84" i="103"/>
  <c r="P84" i="103" s="1"/>
  <c r="N83" i="103"/>
  <c r="P83" i="103" s="1"/>
  <c r="N82" i="103"/>
  <c r="P82" i="103" s="1"/>
  <c r="N81" i="103"/>
  <c r="P81" i="103" s="1"/>
  <c r="N80" i="103"/>
  <c r="P80" i="103" s="1"/>
  <c r="N79" i="103"/>
  <c r="P79" i="103" s="1"/>
  <c r="N78" i="103"/>
  <c r="P78" i="103" s="1"/>
  <c r="N77" i="103"/>
  <c r="P77" i="103" s="1"/>
  <c r="N76" i="103"/>
  <c r="P76" i="103" s="1"/>
  <c r="N75" i="103"/>
  <c r="P75" i="103" s="1"/>
  <c r="N74" i="103"/>
  <c r="P74" i="103" s="1"/>
  <c r="N73" i="103"/>
  <c r="P73" i="103" s="1"/>
  <c r="N72" i="103"/>
  <c r="P72" i="103" s="1"/>
  <c r="N71" i="103"/>
  <c r="P71" i="103" s="1"/>
  <c r="N70" i="103"/>
  <c r="P70" i="103" s="1"/>
  <c r="N69" i="103"/>
  <c r="P69" i="103" s="1"/>
  <c r="N68" i="103"/>
  <c r="P68" i="103" s="1"/>
  <c r="N67" i="103"/>
  <c r="N66" i="103"/>
  <c r="P66" i="103" s="1"/>
  <c r="N65" i="103"/>
  <c r="P65" i="103" s="1"/>
  <c r="O64" i="103"/>
  <c r="N63" i="103"/>
  <c r="P63" i="103" s="1"/>
  <c r="N62" i="103"/>
  <c r="P62" i="103" s="1"/>
  <c r="N60" i="103"/>
  <c r="P60" i="103" s="1"/>
  <c r="N59" i="103"/>
  <c r="P59" i="103" s="1"/>
  <c r="N58" i="103"/>
  <c r="P58" i="103" s="1"/>
  <c r="N57" i="103"/>
  <c r="P57" i="103" s="1"/>
  <c r="N56" i="103"/>
  <c r="P56" i="103" s="1"/>
  <c r="N55" i="103"/>
  <c r="P55" i="103" s="1"/>
  <c r="N52" i="103"/>
  <c r="P52" i="103" s="1"/>
  <c r="N51" i="103"/>
  <c r="P51" i="103" s="1"/>
  <c r="N50" i="103"/>
  <c r="P50" i="103" s="1"/>
  <c r="N49" i="103"/>
  <c r="P49" i="103" s="1"/>
  <c r="N48" i="103"/>
  <c r="P48" i="103" s="1"/>
  <c r="N47" i="103"/>
  <c r="P47" i="103" s="1"/>
  <c r="N46" i="103"/>
  <c r="P46" i="103" s="1"/>
  <c r="N45" i="103"/>
  <c r="N44" i="103"/>
  <c r="P44" i="103" s="1"/>
  <c r="O43" i="103"/>
  <c r="N42" i="103"/>
  <c r="P42" i="103" s="1"/>
  <c r="N41" i="103"/>
  <c r="P41" i="103" s="1"/>
  <c r="N40" i="103"/>
  <c r="P40" i="103" s="1"/>
  <c r="N39" i="103"/>
  <c r="P39" i="103" s="1"/>
  <c r="N38" i="103"/>
  <c r="P38" i="103" s="1"/>
  <c r="N37" i="103"/>
  <c r="P37" i="103" s="1"/>
  <c r="N36" i="103"/>
  <c r="P36" i="103" s="1"/>
  <c r="N35" i="103"/>
  <c r="P35" i="103" s="1"/>
  <c r="N34" i="103"/>
  <c r="P34" i="103" s="1"/>
  <c r="N33" i="103"/>
  <c r="P33" i="103" s="1"/>
  <c r="N32" i="103"/>
  <c r="P32" i="103" s="1"/>
  <c r="N31" i="103"/>
  <c r="P31" i="103" s="1"/>
  <c r="N30" i="103"/>
  <c r="P30" i="103" s="1"/>
  <c r="N29" i="103"/>
  <c r="P29" i="103" s="1"/>
  <c r="N28" i="103"/>
  <c r="P28" i="103" s="1"/>
  <c r="N27" i="103"/>
  <c r="P27" i="103" s="1"/>
  <c r="N26" i="103"/>
  <c r="P26" i="103" s="1"/>
  <c r="N25" i="103"/>
  <c r="P25" i="103" s="1"/>
  <c r="N24" i="103"/>
  <c r="P24" i="103" s="1"/>
  <c r="N23" i="103"/>
  <c r="P23" i="103" s="1"/>
  <c r="N22" i="103"/>
  <c r="P22" i="103" s="1"/>
  <c r="N21" i="103"/>
  <c r="P21" i="103" s="1"/>
  <c r="N20" i="103"/>
  <c r="P20" i="103" s="1"/>
  <c r="N19" i="103"/>
  <c r="P19" i="103" s="1"/>
  <c r="N18" i="103"/>
  <c r="P18" i="103" s="1"/>
  <c r="N16" i="103"/>
  <c r="P16" i="103" s="1"/>
  <c r="N15" i="103"/>
  <c r="P15" i="103" s="1"/>
  <c r="N14" i="103"/>
  <c r="P14" i="103" s="1"/>
  <c r="N13" i="103"/>
  <c r="N12" i="103"/>
  <c r="P12" i="103" s="1"/>
  <c r="N11" i="103"/>
  <c r="P11" i="103" s="1"/>
  <c r="O8" i="103"/>
  <c r="N159" i="104"/>
  <c r="P159" i="104" s="1"/>
  <c r="N158" i="104"/>
  <c r="P158" i="104" s="1"/>
  <c r="N157" i="104"/>
  <c r="P157" i="104" s="1"/>
  <c r="N156" i="104"/>
  <c r="P156" i="104" s="1"/>
  <c r="N155" i="104"/>
  <c r="P155" i="104" s="1"/>
  <c r="N154" i="104"/>
  <c r="P154" i="104" s="1"/>
  <c r="N153" i="104"/>
  <c r="P153" i="104" s="1"/>
  <c r="N152" i="104"/>
  <c r="P152" i="104" s="1"/>
  <c r="N151" i="104"/>
  <c r="P151" i="104" s="1"/>
  <c r="N150" i="104"/>
  <c r="P150" i="104" s="1"/>
  <c r="N149" i="104"/>
  <c r="P149" i="104" s="1"/>
  <c r="N148" i="104"/>
  <c r="P148" i="104" s="1"/>
  <c r="N147" i="104"/>
  <c r="P147" i="104" s="1"/>
  <c r="N146" i="104"/>
  <c r="P146" i="104" s="1"/>
  <c r="N145" i="104"/>
  <c r="P145" i="104" s="1"/>
  <c r="N144" i="104"/>
  <c r="P144" i="104" s="1"/>
  <c r="N143" i="104"/>
  <c r="P143" i="104" s="1"/>
  <c r="N142" i="104"/>
  <c r="P142" i="104" s="1"/>
  <c r="N141" i="104"/>
  <c r="P141" i="104" s="1"/>
  <c r="N140" i="104"/>
  <c r="P140" i="104" s="1"/>
  <c r="N139" i="104"/>
  <c r="P139" i="104" s="1"/>
  <c r="N137" i="104"/>
  <c r="P137" i="104" s="1"/>
  <c r="N136" i="104"/>
  <c r="P136" i="104" s="1"/>
  <c r="N135" i="104"/>
  <c r="P135" i="104" s="1"/>
  <c r="N134" i="104"/>
  <c r="P134" i="104" s="1"/>
  <c r="N133" i="104"/>
  <c r="P133" i="104" s="1"/>
  <c r="N132" i="104"/>
  <c r="P132" i="104" s="1"/>
  <c r="N131" i="104"/>
  <c r="P131" i="104" s="1"/>
  <c r="N130" i="104"/>
  <c r="P130" i="104" s="1"/>
  <c r="N129" i="104"/>
  <c r="P129" i="104" s="1"/>
  <c r="N128" i="104"/>
  <c r="P128" i="104" s="1"/>
  <c r="N127" i="104"/>
  <c r="P127" i="104" s="1"/>
  <c r="N126" i="104"/>
  <c r="P126" i="104" s="1"/>
  <c r="N125" i="104"/>
  <c r="P125" i="104" s="1"/>
  <c r="N124" i="104"/>
  <c r="P124" i="104" s="1"/>
  <c r="N123" i="104"/>
  <c r="P123" i="104" s="1"/>
  <c r="N122" i="104"/>
  <c r="P122" i="104" s="1"/>
  <c r="N121" i="104"/>
  <c r="P121" i="104" s="1"/>
  <c r="N120" i="104"/>
  <c r="P120" i="104" s="1"/>
  <c r="N119" i="104"/>
  <c r="P119" i="104" s="1"/>
  <c r="N118" i="104"/>
  <c r="P118" i="104" s="1"/>
  <c r="N116" i="104"/>
  <c r="P116" i="104" s="1"/>
  <c r="N115" i="104"/>
  <c r="P115" i="104" s="1"/>
  <c r="N114" i="104"/>
  <c r="P114" i="104" s="1"/>
  <c r="N113" i="104"/>
  <c r="P113" i="104" s="1"/>
  <c r="N112" i="104"/>
  <c r="P112" i="104" s="1"/>
  <c r="N111" i="104"/>
  <c r="P111" i="104" s="1"/>
  <c r="N110" i="104"/>
  <c r="P110" i="104" s="1"/>
  <c r="N109" i="104"/>
  <c r="P109" i="104" s="1"/>
  <c r="N108" i="104"/>
  <c r="P108" i="104" s="1"/>
  <c r="N107" i="104"/>
  <c r="P107" i="104" s="1"/>
  <c r="N106" i="104"/>
  <c r="P106" i="104" s="1"/>
  <c r="N105" i="104"/>
  <c r="P105" i="104" s="1"/>
  <c r="N104" i="104"/>
  <c r="P104" i="104" s="1"/>
  <c r="N103" i="104"/>
  <c r="P103" i="104" s="1"/>
  <c r="N102" i="104"/>
  <c r="P102" i="104" s="1"/>
  <c r="N101" i="104"/>
  <c r="P101" i="104" s="1"/>
  <c r="N100" i="104"/>
  <c r="P100" i="104" s="1"/>
  <c r="N99" i="104"/>
  <c r="P99" i="104" s="1"/>
  <c r="N98" i="104"/>
  <c r="P98" i="104" s="1"/>
  <c r="N97" i="104"/>
  <c r="P97" i="104" s="1"/>
  <c r="O95" i="104"/>
  <c r="N94" i="104"/>
  <c r="P94" i="104" s="1"/>
  <c r="N93" i="104"/>
  <c r="P93" i="104" s="1"/>
  <c r="N92" i="104"/>
  <c r="P92" i="104" s="1"/>
  <c r="N91" i="104"/>
  <c r="P91" i="104" s="1"/>
  <c r="N90" i="104"/>
  <c r="P90" i="104" s="1"/>
  <c r="N89" i="104"/>
  <c r="P89" i="104" s="1"/>
  <c r="N88" i="104"/>
  <c r="P88" i="104" s="1"/>
  <c r="N87" i="104"/>
  <c r="P87" i="104" s="1"/>
  <c r="N86" i="104"/>
  <c r="P86" i="104" s="1"/>
  <c r="N85" i="104"/>
  <c r="P85" i="104" s="1"/>
  <c r="N84" i="104"/>
  <c r="P84" i="104" s="1"/>
  <c r="N83" i="104"/>
  <c r="P83" i="104" s="1"/>
  <c r="N82" i="104"/>
  <c r="P82" i="104" s="1"/>
  <c r="N81" i="104"/>
  <c r="P81" i="104" s="1"/>
  <c r="N80" i="104"/>
  <c r="P80" i="104" s="1"/>
  <c r="N79" i="104"/>
  <c r="P79" i="104" s="1"/>
  <c r="N78" i="104"/>
  <c r="P78" i="104" s="1"/>
  <c r="N77" i="104"/>
  <c r="P77" i="104" s="1"/>
  <c r="N76" i="104"/>
  <c r="P76" i="104" s="1"/>
  <c r="N75" i="104"/>
  <c r="P75" i="104" s="1"/>
  <c r="N74" i="104"/>
  <c r="P74" i="104" s="1"/>
  <c r="N73" i="104"/>
  <c r="P73" i="104" s="1"/>
  <c r="N72" i="104"/>
  <c r="P72" i="104" s="1"/>
  <c r="N71" i="104"/>
  <c r="P71" i="104" s="1"/>
  <c r="N70" i="104"/>
  <c r="P70" i="104" s="1"/>
  <c r="N69" i="104"/>
  <c r="P69" i="104" s="1"/>
  <c r="N68" i="104"/>
  <c r="P68" i="104" s="1"/>
  <c r="N67" i="104"/>
  <c r="P67" i="104" s="1"/>
  <c r="N66" i="104"/>
  <c r="P66" i="104" s="1"/>
  <c r="N65" i="104"/>
  <c r="P65" i="104" s="1"/>
  <c r="O64" i="104"/>
  <c r="N63" i="104"/>
  <c r="P63" i="104" s="1"/>
  <c r="N62" i="104"/>
  <c r="P62" i="104" s="1"/>
  <c r="N61" i="104"/>
  <c r="P61" i="104" s="1"/>
  <c r="N60" i="104"/>
  <c r="P60" i="104" s="1"/>
  <c r="N59" i="104"/>
  <c r="P59" i="104" s="1"/>
  <c r="N58" i="104"/>
  <c r="P58" i="104" s="1"/>
  <c r="N57" i="104"/>
  <c r="P57" i="104" s="1"/>
  <c r="N56" i="104"/>
  <c r="P56" i="104" s="1"/>
  <c r="N55" i="104"/>
  <c r="P55" i="104" s="1"/>
  <c r="N54" i="104"/>
  <c r="P54" i="104" s="1"/>
  <c r="N53" i="104"/>
  <c r="P53" i="104" s="1"/>
  <c r="N52" i="104"/>
  <c r="P52" i="104" s="1"/>
  <c r="N51" i="104"/>
  <c r="P51" i="104" s="1"/>
  <c r="N50" i="104"/>
  <c r="P50" i="104" s="1"/>
  <c r="N49" i="104"/>
  <c r="P49" i="104" s="1"/>
  <c r="N48" i="104"/>
  <c r="P48" i="104" s="1"/>
  <c r="N47" i="104"/>
  <c r="P47" i="104" s="1"/>
  <c r="N46" i="104"/>
  <c r="P46" i="104" s="1"/>
  <c r="N45" i="104"/>
  <c r="P45" i="104" s="1"/>
  <c r="N44" i="104"/>
  <c r="P44" i="104" s="1"/>
  <c r="O43" i="104"/>
  <c r="N42" i="104"/>
  <c r="P42" i="104" s="1"/>
  <c r="N41" i="104"/>
  <c r="P41" i="104" s="1"/>
  <c r="N40" i="104"/>
  <c r="P40" i="104" s="1"/>
  <c r="N39" i="104"/>
  <c r="P39" i="104" s="1"/>
  <c r="N38" i="104"/>
  <c r="P38" i="104" s="1"/>
  <c r="N37" i="104"/>
  <c r="P37" i="104" s="1"/>
  <c r="N36" i="104"/>
  <c r="P36" i="104" s="1"/>
  <c r="N35" i="104"/>
  <c r="P35" i="104" s="1"/>
  <c r="N34" i="104"/>
  <c r="P34" i="104" s="1"/>
  <c r="N32" i="104"/>
  <c r="P32" i="104" s="1"/>
  <c r="N31" i="104"/>
  <c r="P31" i="104" s="1"/>
  <c r="N30" i="104"/>
  <c r="P30" i="104" s="1"/>
  <c r="N29" i="104"/>
  <c r="P29" i="104" s="1"/>
  <c r="N28" i="104"/>
  <c r="P28" i="104" s="1"/>
  <c r="N27" i="104"/>
  <c r="P27" i="104" s="1"/>
  <c r="N26" i="104"/>
  <c r="P26" i="104" s="1"/>
  <c r="N25" i="104"/>
  <c r="P25" i="104" s="1"/>
  <c r="N24" i="104"/>
  <c r="P24" i="104" s="1"/>
  <c r="N23" i="104"/>
  <c r="P23" i="104" s="1"/>
  <c r="N22" i="104"/>
  <c r="P22" i="104" s="1"/>
  <c r="N21" i="104"/>
  <c r="P21" i="104" s="1"/>
  <c r="N20" i="104"/>
  <c r="P20" i="104" s="1"/>
  <c r="N19" i="104"/>
  <c r="P19" i="104" s="1"/>
  <c r="N18" i="104"/>
  <c r="P18" i="104" s="1"/>
  <c r="N16" i="104"/>
  <c r="P16" i="104" s="1"/>
  <c r="N15" i="104"/>
  <c r="P15" i="104" s="1"/>
  <c r="N14" i="104"/>
  <c r="N13" i="104"/>
  <c r="P13" i="104" s="1"/>
  <c r="N12" i="104"/>
  <c r="P12" i="104" s="1"/>
  <c r="N11" i="104"/>
  <c r="P11" i="104" s="1"/>
  <c r="O8" i="104"/>
  <c r="N159" i="105"/>
  <c r="P159" i="105" s="1"/>
  <c r="N158" i="105"/>
  <c r="P158" i="105" s="1"/>
  <c r="N157" i="105"/>
  <c r="P157" i="105" s="1"/>
  <c r="N156" i="105"/>
  <c r="P156" i="105" s="1"/>
  <c r="N155" i="105"/>
  <c r="P155" i="105" s="1"/>
  <c r="N154" i="105"/>
  <c r="P154" i="105" s="1"/>
  <c r="N153" i="105"/>
  <c r="P153" i="105" s="1"/>
  <c r="N152" i="105"/>
  <c r="P152" i="105" s="1"/>
  <c r="N151" i="105"/>
  <c r="P151" i="105" s="1"/>
  <c r="N150" i="105"/>
  <c r="P150" i="105" s="1"/>
  <c r="N149" i="105"/>
  <c r="P149" i="105" s="1"/>
  <c r="N148" i="105"/>
  <c r="P148" i="105" s="1"/>
  <c r="N147" i="105"/>
  <c r="P147" i="105" s="1"/>
  <c r="N146" i="105"/>
  <c r="P146" i="105" s="1"/>
  <c r="N145" i="105"/>
  <c r="P145" i="105" s="1"/>
  <c r="N144" i="105"/>
  <c r="P144" i="105" s="1"/>
  <c r="N143" i="105"/>
  <c r="P143" i="105" s="1"/>
  <c r="N142" i="105"/>
  <c r="P142" i="105" s="1"/>
  <c r="N141" i="105"/>
  <c r="P141" i="105" s="1"/>
  <c r="N140" i="105"/>
  <c r="P140" i="105" s="1"/>
  <c r="N139" i="105"/>
  <c r="P139" i="105" s="1"/>
  <c r="N137" i="105"/>
  <c r="P137" i="105" s="1"/>
  <c r="N136" i="105"/>
  <c r="P136" i="105" s="1"/>
  <c r="N135" i="105"/>
  <c r="P135" i="105" s="1"/>
  <c r="N134" i="105"/>
  <c r="P134" i="105" s="1"/>
  <c r="N133" i="105"/>
  <c r="P133" i="105" s="1"/>
  <c r="N132" i="105"/>
  <c r="P132" i="105" s="1"/>
  <c r="N131" i="105"/>
  <c r="P131" i="105" s="1"/>
  <c r="N130" i="105"/>
  <c r="P130" i="105" s="1"/>
  <c r="N129" i="105"/>
  <c r="P129" i="105" s="1"/>
  <c r="N128" i="105"/>
  <c r="P128" i="105" s="1"/>
  <c r="N127" i="105"/>
  <c r="P127" i="105" s="1"/>
  <c r="N126" i="105"/>
  <c r="P126" i="105" s="1"/>
  <c r="N125" i="105"/>
  <c r="P125" i="105" s="1"/>
  <c r="N124" i="105"/>
  <c r="P124" i="105" s="1"/>
  <c r="N123" i="105"/>
  <c r="P123" i="105" s="1"/>
  <c r="N122" i="105"/>
  <c r="P122" i="105" s="1"/>
  <c r="N121" i="105"/>
  <c r="P121" i="105" s="1"/>
  <c r="N120" i="105"/>
  <c r="P120" i="105" s="1"/>
  <c r="N119" i="105"/>
  <c r="P119" i="105" s="1"/>
  <c r="N118" i="105"/>
  <c r="P118" i="105" s="1"/>
  <c r="N116" i="105"/>
  <c r="P116" i="105" s="1"/>
  <c r="N115" i="105"/>
  <c r="P115" i="105" s="1"/>
  <c r="N114" i="105"/>
  <c r="P114" i="105" s="1"/>
  <c r="N113" i="105"/>
  <c r="P113" i="105" s="1"/>
  <c r="N112" i="105"/>
  <c r="P112" i="105" s="1"/>
  <c r="N111" i="105"/>
  <c r="P111" i="105" s="1"/>
  <c r="N110" i="105"/>
  <c r="P110" i="105" s="1"/>
  <c r="N109" i="105"/>
  <c r="P109" i="105" s="1"/>
  <c r="N108" i="105"/>
  <c r="P108" i="105" s="1"/>
  <c r="N107" i="105"/>
  <c r="P107" i="105" s="1"/>
  <c r="N106" i="105"/>
  <c r="P106" i="105" s="1"/>
  <c r="N105" i="105"/>
  <c r="P105" i="105" s="1"/>
  <c r="N104" i="105"/>
  <c r="P104" i="105" s="1"/>
  <c r="N103" i="105"/>
  <c r="P103" i="105" s="1"/>
  <c r="N102" i="105"/>
  <c r="P102" i="105" s="1"/>
  <c r="N101" i="105"/>
  <c r="P101" i="105" s="1"/>
  <c r="N100" i="105"/>
  <c r="P100" i="105" s="1"/>
  <c r="N99" i="105"/>
  <c r="P99" i="105" s="1"/>
  <c r="N98" i="105"/>
  <c r="P98" i="105" s="1"/>
  <c r="N97" i="105"/>
  <c r="P97" i="105" s="1"/>
  <c r="O95" i="105"/>
  <c r="N94" i="105"/>
  <c r="P94" i="105" s="1"/>
  <c r="N93" i="105"/>
  <c r="P93" i="105" s="1"/>
  <c r="N92" i="105"/>
  <c r="P92" i="105" s="1"/>
  <c r="N91" i="105"/>
  <c r="P91" i="105" s="1"/>
  <c r="N90" i="105"/>
  <c r="P90" i="105" s="1"/>
  <c r="N89" i="105"/>
  <c r="P89" i="105" s="1"/>
  <c r="N88" i="105"/>
  <c r="P88" i="105" s="1"/>
  <c r="N87" i="105"/>
  <c r="P87" i="105" s="1"/>
  <c r="N86" i="105"/>
  <c r="P86" i="105" s="1"/>
  <c r="N85" i="105"/>
  <c r="P85" i="105" s="1"/>
  <c r="N84" i="105"/>
  <c r="P84" i="105" s="1"/>
  <c r="N83" i="105"/>
  <c r="P83" i="105" s="1"/>
  <c r="N82" i="105"/>
  <c r="P82" i="105" s="1"/>
  <c r="N81" i="105"/>
  <c r="P81" i="105" s="1"/>
  <c r="N80" i="105"/>
  <c r="P80" i="105" s="1"/>
  <c r="N79" i="105"/>
  <c r="P79" i="105" s="1"/>
  <c r="N78" i="105"/>
  <c r="P78" i="105" s="1"/>
  <c r="N77" i="105"/>
  <c r="P77" i="105" s="1"/>
  <c r="N76" i="105"/>
  <c r="P76" i="105" s="1"/>
  <c r="N75" i="105"/>
  <c r="P75" i="105" s="1"/>
  <c r="N74" i="105"/>
  <c r="P74" i="105" s="1"/>
  <c r="N73" i="105"/>
  <c r="P73" i="105" s="1"/>
  <c r="N72" i="105"/>
  <c r="P72" i="105" s="1"/>
  <c r="N71" i="105"/>
  <c r="P71" i="105" s="1"/>
  <c r="N70" i="105"/>
  <c r="P70" i="105" s="1"/>
  <c r="N69" i="105"/>
  <c r="P69" i="105" s="1"/>
  <c r="N68" i="105"/>
  <c r="P68" i="105" s="1"/>
  <c r="N67" i="105"/>
  <c r="P67" i="105" s="1"/>
  <c r="N66" i="105"/>
  <c r="P66" i="105" s="1"/>
  <c r="N65" i="105"/>
  <c r="O64" i="105"/>
  <c r="N63" i="105"/>
  <c r="P63" i="105" s="1"/>
  <c r="N62" i="105"/>
  <c r="P62" i="105" s="1"/>
  <c r="N61" i="105"/>
  <c r="P61" i="105" s="1"/>
  <c r="N60" i="105"/>
  <c r="P60" i="105" s="1"/>
  <c r="N59" i="105"/>
  <c r="P59" i="105" s="1"/>
  <c r="N58" i="105"/>
  <c r="P58" i="105" s="1"/>
  <c r="N57" i="105"/>
  <c r="P57" i="105" s="1"/>
  <c r="N56" i="105"/>
  <c r="P56" i="105" s="1"/>
  <c r="N55" i="105"/>
  <c r="P55" i="105" s="1"/>
  <c r="N54" i="105"/>
  <c r="P54" i="105" s="1"/>
  <c r="N53" i="105"/>
  <c r="P53" i="105" s="1"/>
  <c r="N52" i="105"/>
  <c r="P52" i="105" s="1"/>
  <c r="N51" i="105"/>
  <c r="P51" i="105" s="1"/>
  <c r="N50" i="105"/>
  <c r="P50" i="105" s="1"/>
  <c r="N49" i="105"/>
  <c r="P49" i="105" s="1"/>
  <c r="N48" i="105"/>
  <c r="P48" i="105" s="1"/>
  <c r="N47" i="105"/>
  <c r="P47" i="105" s="1"/>
  <c r="N46" i="105"/>
  <c r="P46" i="105" s="1"/>
  <c r="N45" i="105"/>
  <c r="P45" i="105" s="1"/>
  <c r="N44" i="105"/>
  <c r="P44" i="105" s="1"/>
  <c r="O43" i="105"/>
  <c r="N42" i="105"/>
  <c r="P42" i="105" s="1"/>
  <c r="N41" i="105"/>
  <c r="P41" i="105" s="1"/>
  <c r="N40" i="105"/>
  <c r="P40" i="105" s="1"/>
  <c r="N39" i="105"/>
  <c r="P39" i="105" s="1"/>
  <c r="N38" i="105"/>
  <c r="P38" i="105" s="1"/>
  <c r="N37" i="105"/>
  <c r="P37" i="105" s="1"/>
  <c r="N36" i="105"/>
  <c r="P36" i="105" s="1"/>
  <c r="N35" i="105"/>
  <c r="P35" i="105" s="1"/>
  <c r="N34" i="105"/>
  <c r="P34" i="105" s="1"/>
  <c r="N33" i="105"/>
  <c r="P33" i="105" s="1"/>
  <c r="N32" i="105"/>
  <c r="P32" i="105" s="1"/>
  <c r="N31" i="105"/>
  <c r="P31" i="105" s="1"/>
  <c r="N30" i="105"/>
  <c r="P30" i="105" s="1"/>
  <c r="N29" i="105"/>
  <c r="P29" i="105" s="1"/>
  <c r="N28" i="105"/>
  <c r="P28" i="105" s="1"/>
  <c r="N27" i="105"/>
  <c r="P27" i="105" s="1"/>
  <c r="N26" i="105"/>
  <c r="P26" i="105" s="1"/>
  <c r="N25" i="105"/>
  <c r="P25" i="105" s="1"/>
  <c r="N24" i="105"/>
  <c r="P24" i="105" s="1"/>
  <c r="N23" i="105"/>
  <c r="P23" i="105" s="1"/>
  <c r="N22" i="105"/>
  <c r="P22" i="105" s="1"/>
  <c r="N21" i="105"/>
  <c r="P21" i="105" s="1"/>
  <c r="N20" i="105"/>
  <c r="P20" i="105" s="1"/>
  <c r="N19" i="105"/>
  <c r="P19" i="105" s="1"/>
  <c r="N18" i="105"/>
  <c r="P18" i="105" s="1"/>
  <c r="N16" i="105"/>
  <c r="P16" i="105" s="1"/>
  <c r="N15" i="105"/>
  <c r="P15" i="105" s="1"/>
  <c r="N14" i="105"/>
  <c r="P14" i="105" s="1"/>
  <c r="N13" i="105"/>
  <c r="P13" i="105" s="1"/>
  <c r="N12" i="105"/>
  <c r="P12" i="105" s="1"/>
  <c r="N11" i="105"/>
  <c r="P11" i="105" s="1"/>
  <c r="O8" i="105"/>
  <c r="N159" i="106"/>
  <c r="P159" i="106" s="1"/>
  <c r="N158" i="106"/>
  <c r="P158" i="106" s="1"/>
  <c r="N157" i="106"/>
  <c r="P157" i="106" s="1"/>
  <c r="N156" i="106"/>
  <c r="P156" i="106" s="1"/>
  <c r="N155" i="106"/>
  <c r="P155" i="106" s="1"/>
  <c r="N154" i="106"/>
  <c r="P154" i="106" s="1"/>
  <c r="N153" i="106"/>
  <c r="P153" i="106" s="1"/>
  <c r="N152" i="106"/>
  <c r="P152" i="106" s="1"/>
  <c r="N151" i="106"/>
  <c r="P151" i="106" s="1"/>
  <c r="N150" i="106"/>
  <c r="P150" i="106" s="1"/>
  <c r="N149" i="106"/>
  <c r="P149" i="106" s="1"/>
  <c r="N148" i="106"/>
  <c r="P148" i="106" s="1"/>
  <c r="N147" i="106"/>
  <c r="P147" i="106" s="1"/>
  <c r="N146" i="106"/>
  <c r="P146" i="106" s="1"/>
  <c r="N145" i="106"/>
  <c r="P145" i="106" s="1"/>
  <c r="N144" i="106"/>
  <c r="P144" i="106" s="1"/>
  <c r="N143" i="106"/>
  <c r="P143" i="106" s="1"/>
  <c r="N142" i="106"/>
  <c r="P142" i="106" s="1"/>
  <c r="N141" i="106"/>
  <c r="P141" i="106" s="1"/>
  <c r="N140" i="106"/>
  <c r="P140" i="106" s="1"/>
  <c r="N139" i="106"/>
  <c r="P139" i="106" s="1"/>
  <c r="N137" i="106"/>
  <c r="P137" i="106" s="1"/>
  <c r="N136" i="106"/>
  <c r="P136" i="106" s="1"/>
  <c r="N135" i="106"/>
  <c r="P135" i="106" s="1"/>
  <c r="N134" i="106"/>
  <c r="P134" i="106" s="1"/>
  <c r="N133" i="106"/>
  <c r="P133" i="106" s="1"/>
  <c r="N132" i="106"/>
  <c r="P132" i="106" s="1"/>
  <c r="N131" i="106"/>
  <c r="P131" i="106" s="1"/>
  <c r="N130" i="106"/>
  <c r="P130" i="106" s="1"/>
  <c r="N129" i="106"/>
  <c r="P129" i="106" s="1"/>
  <c r="N128" i="106"/>
  <c r="P128" i="106" s="1"/>
  <c r="N127" i="106"/>
  <c r="P127" i="106" s="1"/>
  <c r="N126" i="106"/>
  <c r="P126" i="106" s="1"/>
  <c r="N125" i="106"/>
  <c r="P125" i="106" s="1"/>
  <c r="N124" i="106"/>
  <c r="P124" i="106" s="1"/>
  <c r="N123" i="106"/>
  <c r="P123" i="106" s="1"/>
  <c r="N122" i="106"/>
  <c r="P122" i="106" s="1"/>
  <c r="N121" i="106"/>
  <c r="P121" i="106" s="1"/>
  <c r="N120" i="106"/>
  <c r="P120" i="106" s="1"/>
  <c r="N119" i="106"/>
  <c r="P119" i="106" s="1"/>
  <c r="N118" i="106"/>
  <c r="P118" i="106" s="1"/>
  <c r="N116" i="106"/>
  <c r="P116" i="106" s="1"/>
  <c r="N115" i="106"/>
  <c r="P115" i="106" s="1"/>
  <c r="N114" i="106"/>
  <c r="P114" i="106" s="1"/>
  <c r="N113" i="106"/>
  <c r="P113" i="106" s="1"/>
  <c r="N112" i="106"/>
  <c r="P112" i="106" s="1"/>
  <c r="N111" i="106"/>
  <c r="P111" i="106" s="1"/>
  <c r="N110" i="106"/>
  <c r="P110" i="106" s="1"/>
  <c r="N109" i="106"/>
  <c r="P109" i="106" s="1"/>
  <c r="N108" i="106"/>
  <c r="P108" i="106" s="1"/>
  <c r="N107" i="106"/>
  <c r="P107" i="106" s="1"/>
  <c r="N106" i="106"/>
  <c r="P106" i="106" s="1"/>
  <c r="N105" i="106"/>
  <c r="P105" i="106" s="1"/>
  <c r="N104" i="106"/>
  <c r="P104" i="106" s="1"/>
  <c r="N103" i="106"/>
  <c r="P103" i="106" s="1"/>
  <c r="N102" i="106"/>
  <c r="P102" i="106" s="1"/>
  <c r="N101" i="106"/>
  <c r="P101" i="106" s="1"/>
  <c r="N100" i="106"/>
  <c r="P100" i="106" s="1"/>
  <c r="N99" i="106"/>
  <c r="P99" i="106" s="1"/>
  <c r="N98" i="106"/>
  <c r="P98" i="106" s="1"/>
  <c r="N97" i="106"/>
  <c r="P97" i="106" s="1"/>
  <c r="O95" i="106"/>
  <c r="N94" i="106"/>
  <c r="P94" i="106" s="1"/>
  <c r="N93" i="106"/>
  <c r="P93" i="106" s="1"/>
  <c r="N92" i="106"/>
  <c r="P92" i="106" s="1"/>
  <c r="N91" i="106"/>
  <c r="P91" i="106" s="1"/>
  <c r="N90" i="106"/>
  <c r="P90" i="106" s="1"/>
  <c r="N89" i="106"/>
  <c r="P89" i="106" s="1"/>
  <c r="N88" i="106"/>
  <c r="P88" i="106" s="1"/>
  <c r="N87" i="106"/>
  <c r="P87" i="106" s="1"/>
  <c r="N86" i="106"/>
  <c r="P86" i="106" s="1"/>
  <c r="N85" i="106"/>
  <c r="P85" i="106" s="1"/>
  <c r="N84" i="106"/>
  <c r="P84" i="106" s="1"/>
  <c r="N83" i="106"/>
  <c r="P83" i="106" s="1"/>
  <c r="N82" i="106"/>
  <c r="P82" i="106" s="1"/>
  <c r="N81" i="106"/>
  <c r="P81" i="106" s="1"/>
  <c r="N80" i="106"/>
  <c r="P80" i="106" s="1"/>
  <c r="P79" i="106"/>
  <c r="N78" i="106"/>
  <c r="P78" i="106" s="1"/>
  <c r="N77" i="106"/>
  <c r="P77" i="106" s="1"/>
  <c r="N76" i="106"/>
  <c r="P76" i="106" s="1"/>
  <c r="N75" i="106"/>
  <c r="P75" i="106" s="1"/>
  <c r="N74" i="106"/>
  <c r="P74" i="106" s="1"/>
  <c r="N73" i="106"/>
  <c r="P73" i="106" s="1"/>
  <c r="N72" i="106"/>
  <c r="P72" i="106" s="1"/>
  <c r="N71" i="106"/>
  <c r="P71" i="106" s="1"/>
  <c r="N70" i="106"/>
  <c r="P70" i="106" s="1"/>
  <c r="N69" i="106"/>
  <c r="P69" i="106" s="1"/>
  <c r="N68" i="106"/>
  <c r="P68" i="106" s="1"/>
  <c r="N67" i="106"/>
  <c r="P67" i="106" s="1"/>
  <c r="N66" i="106"/>
  <c r="P66" i="106" s="1"/>
  <c r="N65" i="106"/>
  <c r="P65" i="106" s="1"/>
  <c r="O64" i="106"/>
  <c r="N63" i="106"/>
  <c r="P63" i="106" s="1"/>
  <c r="N62" i="106"/>
  <c r="P62" i="106" s="1"/>
  <c r="N61" i="106"/>
  <c r="P61" i="106" s="1"/>
  <c r="N60" i="106"/>
  <c r="P60" i="106" s="1"/>
  <c r="N59" i="106"/>
  <c r="P59" i="106" s="1"/>
  <c r="N58" i="106"/>
  <c r="P58" i="106" s="1"/>
  <c r="N57" i="106"/>
  <c r="P57" i="106" s="1"/>
  <c r="N56" i="106"/>
  <c r="P56" i="106" s="1"/>
  <c r="N55" i="106"/>
  <c r="P55" i="106" s="1"/>
  <c r="N54" i="106"/>
  <c r="P54" i="106" s="1"/>
  <c r="N53" i="106"/>
  <c r="P53" i="106" s="1"/>
  <c r="N52" i="106"/>
  <c r="P52" i="106" s="1"/>
  <c r="N51" i="106"/>
  <c r="P51" i="106" s="1"/>
  <c r="N50" i="106"/>
  <c r="P50" i="106" s="1"/>
  <c r="N49" i="106"/>
  <c r="P49" i="106" s="1"/>
  <c r="N48" i="106"/>
  <c r="P48" i="106" s="1"/>
  <c r="N47" i="106"/>
  <c r="P47" i="106" s="1"/>
  <c r="N46" i="106"/>
  <c r="P46" i="106" s="1"/>
  <c r="N45" i="106"/>
  <c r="P45" i="106" s="1"/>
  <c r="N44" i="106"/>
  <c r="P44" i="106" s="1"/>
  <c r="O43" i="106"/>
  <c r="N42" i="106"/>
  <c r="P42" i="106" s="1"/>
  <c r="N41" i="106"/>
  <c r="P41" i="106" s="1"/>
  <c r="N40" i="106"/>
  <c r="P40" i="106" s="1"/>
  <c r="N39" i="106"/>
  <c r="P39" i="106" s="1"/>
  <c r="N38" i="106"/>
  <c r="P38" i="106" s="1"/>
  <c r="N37" i="106"/>
  <c r="P37" i="106" s="1"/>
  <c r="N36" i="106"/>
  <c r="P36" i="106" s="1"/>
  <c r="N35" i="106"/>
  <c r="P35" i="106" s="1"/>
  <c r="N34" i="106"/>
  <c r="P34" i="106" s="1"/>
  <c r="N33" i="106"/>
  <c r="P33" i="106" s="1"/>
  <c r="N32" i="106"/>
  <c r="P32" i="106" s="1"/>
  <c r="N31" i="106"/>
  <c r="P31" i="106" s="1"/>
  <c r="N30" i="106"/>
  <c r="P30" i="106" s="1"/>
  <c r="N29" i="106"/>
  <c r="P29" i="106" s="1"/>
  <c r="N28" i="106"/>
  <c r="P28" i="106" s="1"/>
  <c r="N27" i="106"/>
  <c r="P27" i="106" s="1"/>
  <c r="N26" i="106"/>
  <c r="P26" i="106" s="1"/>
  <c r="N25" i="106"/>
  <c r="P25" i="106" s="1"/>
  <c r="N24" i="106"/>
  <c r="P24" i="106" s="1"/>
  <c r="N23" i="106"/>
  <c r="P23" i="106" s="1"/>
  <c r="N22" i="106"/>
  <c r="P22" i="106" s="1"/>
  <c r="N21" i="106"/>
  <c r="P21" i="106" s="1"/>
  <c r="N20" i="106"/>
  <c r="P20" i="106" s="1"/>
  <c r="N19" i="106"/>
  <c r="P19" i="106" s="1"/>
  <c r="N18" i="106"/>
  <c r="P18" i="106" s="1"/>
  <c r="N16" i="106"/>
  <c r="P16" i="106" s="1"/>
  <c r="N15" i="106"/>
  <c r="P15" i="106" s="1"/>
  <c r="N14" i="106"/>
  <c r="P14" i="106" s="1"/>
  <c r="N13" i="106"/>
  <c r="P13" i="106" s="1"/>
  <c r="N12" i="106"/>
  <c r="P12" i="106" s="1"/>
  <c r="N11" i="106"/>
  <c r="P11" i="106" s="1"/>
  <c r="O8" i="106"/>
  <c r="O95" i="16"/>
  <c r="O64" i="16"/>
  <c r="O43" i="16"/>
  <c r="O8" i="16"/>
  <c r="N15" i="16"/>
  <c r="P15" i="16" s="1"/>
  <c r="N16" i="16"/>
  <c r="N18" i="16"/>
  <c r="P18" i="16" s="1"/>
  <c r="N19" i="16"/>
  <c r="P19" i="16" s="1"/>
  <c r="N20" i="16"/>
  <c r="P20" i="16" s="1"/>
  <c r="N21" i="16"/>
  <c r="P21" i="16" s="1"/>
  <c r="N22" i="16"/>
  <c r="P22" i="16" s="1"/>
  <c r="N23" i="16"/>
  <c r="P23" i="16" s="1"/>
  <c r="N24" i="16"/>
  <c r="P24" i="16" s="1"/>
  <c r="N25" i="16"/>
  <c r="P25" i="16" s="1"/>
  <c r="N26" i="16"/>
  <c r="P26" i="16" s="1"/>
  <c r="N27" i="16"/>
  <c r="P27" i="16" s="1"/>
  <c r="N28" i="16"/>
  <c r="P28" i="16" s="1"/>
  <c r="N29" i="16"/>
  <c r="P29" i="16" s="1"/>
  <c r="N30" i="16"/>
  <c r="P30" i="16" s="1"/>
  <c r="N31" i="16"/>
  <c r="P31" i="16" s="1"/>
  <c r="N32" i="16"/>
  <c r="P32" i="16" s="1"/>
  <c r="N33" i="16"/>
  <c r="P33" i="16" s="1"/>
  <c r="N34" i="16"/>
  <c r="P34" i="16" s="1"/>
  <c r="N35" i="16"/>
  <c r="P35" i="16" s="1"/>
  <c r="N36" i="16"/>
  <c r="P36" i="16" s="1"/>
  <c r="N37" i="16"/>
  <c r="P37" i="16" s="1"/>
  <c r="N38" i="16"/>
  <c r="P38" i="16" s="1"/>
  <c r="N39" i="16"/>
  <c r="P39" i="16" s="1"/>
  <c r="N40" i="16"/>
  <c r="P40" i="16" s="1"/>
  <c r="N41" i="16"/>
  <c r="P41" i="16" s="1"/>
  <c r="N42" i="16"/>
  <c r="P42" i="16" s="1"/>
  <c r="N44" i="16"/>
  <c r="P44" i="16" s="1"/>
  <c r="N45" i="16"/>
  <c r="P45" i="16" s="1"/>
  <c r="N46" i="16"/>
  <c r="P46" i="16" s="1"/>
  <c r="P47" i="16"/>
  <c r="N48" i="16"/>
  <c r="P48" i="16" s="1"/>
  <c r="N49" i="16"/>
  <c r="P49" i="16" s="1"/>
  <c r="N50" i="16"/>
  <c r="P50" i="16" s="1"/>
  <c r="N51" i="16"/>
  <c r="P51" i="16" s="1"/>
  <c r="N52" i="16"/>
  <c r="P52" i="16" s="1"/>
  <c r="N53" i="16"/>
  <c r="P53" i="16" s="1"/>
  <c r="N54" i="16"/>
  <c r="P54" i="16" s="1"/>
  <c r="N55" i="16"/>
  <c r="P55" i="16" s="1"/>
  <c r="N56" i="16"/>
  <c r="P56" i="16" s="1"/>
  <c r="N57" i="16"/>
  <c r="P57" i="16" s="1"/>
  <c r="N58" i="16"/>
  <c r="P58" i="16" s="1"/>
  <c r="N59" i="16"/>
  <c r="P59" i="16" s="1"/>
  <c r="N60" i="16"/>
  <c r="P60" i="16" s="1"/>
  <c r="N61" i="16"/>
  <c r="P61" i="16" s="1"/>
  <c r="N62" i="16"/>
  <c r="P62" i="16" s="1"/>
  <c r="N63" i="16"/>
  <c r="P63" i="16" s="1"/>
  <c r="N65" i="16"/>
  <c r="P65" i="16" s="1"/>
  <c r="N66" i="16"/>
  <c r="P66" i="16" s="1"/>
  <c r="N67" i="16"/>
  <c r="P67" i="16" s="1"/>
  <c r="N68" i="16"/>
  <c r="P68" i="16" s="1"/>
  <c r="N69" i="16"/>
  <c r="P69" i="16" s="1"/>
  <c r="N70" i="16"/>
  <c r="P70" i="16" s="1"/>
  <c r="N71" i="16"/>
  <c r="P71" i="16" s="1"/>
  <c r="N72" i="16"/>
  <c r="P72" i="16" s="1"/>
  <c r="N73" i="16"/>
  <c r="P73" i="16" s="1"/>
  <c r="N74" i="16"/>
  <c r="P74" i="16" s="1"/>
  <c r="N75" i="16"/>
  <c r="P75" i="16" s="1"/>
  <c r="N76" i="16"/>
  <c r="P76" i="16" s="1"/>
  <c r="N77" i="16"/>
  <c r="P77" i="16" s="1"/>
  <c r="N78" i="16"/>
  <c r="P78" i="16" s="1"/>
  <c r="N79" i="16"/>
  <c r="P79" i="16" s="1"/>
  <c r="N80" i="16"/>
  <c r="P80" i="16" s="1"/>
  <c r="N81" i="16"/>
  <c r="P81" i="16" s="1"/>
  <c r="N82" i="16"/>
  <c r="P82" i="16" s="1"/>
  <c r="N83" i="16"/>
  <c r="P83" i="16" s="1"/>
  <c r="N84" i="16"/>
  <c r="P84" i="16" s="1"/>
  <c r="N85" i="16"/>
  <c r="P85" i="16" s="1"/>
  <c r="N86" i="16"/>
  <c r="P86" i="16" s="1"/>
  <c r="N87" i="16"/>
  <c r="P87" i="16" s="1"/>
  <c r="N88" i="16"/>
  <c r="P88" i="16" s="1"/>
  <c r="N89" i="16"/>
  <c r="P89" i="16" s="1"/>
  <c r="N90" i="16"/>
  <c r="P90" i="16" s="1"/>
  <c r="N91" i="16"/>
  <c r="P91" i="16" s="1"/>
  <c r="N92" i="16"/>
  <c r="P92" i="16" s="1"/>
  <c r="N93" i="16"/>
  <c r="P93" i="16" s="1"/>
  <c r="N94" i="16"/>
  <c r="P94" i="16" s="1"/>
  <c r="N97" i="16"/>
  <c r="P97" i="16" s="1"/>
  <c r="N98" i="16"/>
  <c r="P98" i="16" s="1"/>
  <c r="N99" i="16"/>
  <c r="P99" i="16" s="1"/>
  <c r="N100" i="16"/>
  <c r="P100" i="16" s="1"/>
  <c r="N101" i="16"/>
  <c r="P101" i="16" s="1"/>
  <c r="N102" i="16"/>
  <c r="P102" i="16" s="1"/>
  <c r="N103" i="16"/>
  <c r="P103" i="16" s="1"/>
  <c r="N104" i="16"/>
  <c r="P104" i="16" s="1"/>
  <c r="N105" i="16"/>
  <c r="P105" i="16" s="1"/>
  <c r="N106" i="16"/>
  <c r="P106" i="16" s="1"/>
  <c r="N107" i="16"/>
  <c r="P107" i="16" s="1"/>
  <c r="N108" i="16"/>
  <c r="P108" i="16" s="1"/>
  <c r="N109" i="16"/>
  <c r="P109" i="16" s="1"/>
  <c r="N110" i="16"/>
  <c r="P110" i="16" s="1"/>
  <c r="N111" i="16"/>
  <c r="P111" i="16" s="1"/>
  <c r="N112" i="16"/>
  <c r="P112" i="16" s="1"/>
  <c r="N113" i="16"/>
  <c r="P113" i="16" s="1"/>
  <c r="N114" i="16"/>
  <c r="P114" i="16" s="1"/>
  <c r="N115" i="16"/>
  <c r="P115" i="16" s="1"/>
  <c r="N116" i="16"/>
  <c r="P116" i="16" s="1"/>
  <c r="N118" i="16"/>
  <c r="P118" i="16" s="1"/>
  <c r="N119" i="16"/>
  <c r="P119" i="16" s="1"/>
  <c r="N120" i="16"/>
  <c r="P120" i="16" s="1"/>
  <c r="N121" i="16"/>
  <c r="P121" i="16" s="1"/>
  <c r="N122" i="16"/>
  <c r="P122" i="16" s="1"/>
  <c r="N123" i="16"/>
  <c r="P123" i="16" s="1"/>
  <c r="N124" i="16"/>
  <c r="P124" i="16" s="1"/>
  <c r="N125" i="16"/>
  <c r="P125" i="16" s="1"/>
  <c r="N126" i="16"/>
  <c r="P126" i="16" s="1"/>
  <c r="N127" i="16"/>
  <c r="P127" i="16" s="1"/>
  <c r="N128" i="16"/>
  <c r="P128" i="16" s="1"/>
  <c r="N129" i="16"/>
  <c r="P129" i="16" s="1"/>
  <c r="N130" i="16"/>
  <c r="P130" i="16" s="1"/>
  <c r="N131" i="16"/>
  <c r="P131" i="16" s="1"/>
  <c r="N132" i="16"/>
  <c r="P132" i="16" s="1"/>
  <c r="N133" i="16"/>
  <c r="P133" i="16" s="1"/>
  <c r="N134" i="16"/>
  <c r="P134" i="16" s="1"/>
  <c r="N135" i="16"/>
  <c r="P135" i="16" s="1"/>
  <c r="N136" i="16"/>
  <c r="P136" i="16" s="1"/>
  <c r="N137" i="16"/>
  <c r="P137" i="16" s="1"/>
  <c r="N139" i="16"/>
  <c r="P139" i="16" s="1"/>
  <c r="N140" i="16"/>
  <c r="P140" i="16" s="1"/>
  <c r="N141" i="16"/>
  <c r="P141" i="16" s="1"/>
  <c r="N142" i="16"/>
  <c r="P142" i="16" s="1"/>
  <c r="N143" i="16"/>
  <c r="P143" i="16" s="1"/>
  <c r="N144" i="16"/>
  <c r="P144" i="16" s="1"/>
  <c r="N145" i="16"/>
  <c r="P145" i="16" s="1"/>
  <c r="N146" i="16"/>
  <c r="P146" i="16" s="1"/>
  <c r="N147" i="16"/>
  <c r="P147" i="16" s="1"/>
  <c r="N148" i="16"/>
  <c r="P148" i="16" s="1"/>
  <c r="N149" i="16"/>
  <c r="P149" i="16" s="1"/>
  <c r="N150" i="16"/>
  <c r="P150" i="16" s="1"/>
  <c r="N151" i="16"/>
  <c r="P151" i="16" s="1"/>
  <c r="N152" i="16"/>
  <c r="P152" i="16" s="1"/>
  <c r="N153" i="16"/>
  <c r="P153" i="16" s="1"/>
  <c r="N154" i="16"/>
  <c r="P154" i="16" s="1"/>
  <c r="N155" i="16"/>
  <c r="P155" i="16" s="1"/>
  <c r="N156" i="16"/>
  <c r="P156" i="16" s="1"/>
  <c r="N157" i="16"/>
  <c r="P157" i="16" s="1"/>
  <c r="N158" i="16"/>
  <c r="P158" i="16" s="1"/>
  <c r="P159" i="16"/>
  <c r="N11" i="16"/>
  <c r="P11" i="16" s="1"/>
  <c r="N12" i="16"/>
  <c r="P12" i="16" s="1"/>
  <c r="N13" i="16"/>
  <c r="P13" i="16" s="1"/>
  <c r="N14" i="16"/>
  <c r="P14" i="16" s="1"/>
  <c r="N43" i="94" l="1"/>
  <c r="P43" i="94" s="1"/>
  <c r="N8" i="106"/>
  <c r="P8" i="106" s="1"/>
  <c r="N95" i="99"/>
  <c r="P95" i="99" s="1"/>
  <c r="N43" i="101"/>
  <c r="P43" i="101" s="1"/>
  <c r="N43" i="104"/>
  <c r="P43" i="104" s="1"/>
  <c r="N64" i="105"/>
  <c r="P64" i="105" s="1"/>
  <c r="P65" i="105"/>
  <c r="N43" i="99"/>
  <c r="P43" i="99" s="1"/>
  <c r="N43" i="103"/>
  <c r="P43" i="103" s="1"/>
  <c r="P45" i="103"/>
  <c r="N8" i="103"/>
  <c r="P8" i="103" s="1"/>
  <c r="P13" i="103"/>
  <c r="N64" i="103"/>
  <c r="P64" i="103" s="1"/>
  <c r="P67" i="103"/>
  <c r="N43" i="97"/>
  <c r="P43" i="97" s="1"/>
  <c r="N8" i="104"/>
  <c r="P8" i="104" s="1"/>
  <c r="P14" i="104"/>
  <c r="N95" i="104"/>
  <c r="P95" i="104" s="1"/>
  <c r="N8" i="101"/>
  <c r="P8" i="101" s="1"/>
  <c r="P11" i="101"/>
  <c r="N95" i="97"/>
  <c r="P95" i="97" s="1"/>
  <c r="N95" i="102"/>
  <c r="P95" i="102" s="1"/>
  <c r="N95" i="94"/>
  <c r="P95" i="94" s="1"/>
  <c r="N95" i="98"/>
  <c r="P95" i="98" s="1"/>
  <c r="N95" i="101"/>
  <c r="P95" i="101" s="1"/>
  <c r="N95" i="103"/>
  <c r="P95" i="103" s="1"/>
  <c r="N95" i="106"/>
  <c r="P95" i="106" s="1"/>
  <c r="N64" i="97"/>
  <c r="P64" i="97" s="1"/>
  <c r="N64" i="94"/>
  <c r="P64" i="94" s="1"/>
  <c r="N64" i="98"/>
  <c r="P64" i="98" s="1"/>
  <c r="N64" i="101"/>
  <c r="P64" i="101" s="1"/>
  <c r="N64" i="99"/>
  <c r="P64" i="99" s="1"/>
  <c r="N64" i="102"/>
  <c r="P64" i="102" s="1"/>
  <c r="N64" i="104"/>
  <c r="P64" i="104" s="1"/>
  <c r="N64" i="106"/>
  <c r="P64" i="106" s="1"/>
  <c r="N43" i="106"/>
  <c r="P43" i="106" s="1"/>
  <c r="N43" i="98"/>
  <c r="P43" i="98" s="1"/>
  <c r="N43" i="102"/>
  <c r="P43" i="102" s="1"/>
  <c r="N43" i="105"/>
  <c r="P43" i="105" s="1"/>
  <c r="N8" i="97"/>
  <c r="P8" i="97" s="1"/>
  <c r="L8" i="107"/>
  <c r="N8" i="99"/>
  <c r="P8" i="99" s="1"/>
  <c r="N8" i="102"/>
  <c r="P8" i="102" s="1"/>
  <c r="L10" i="109"/>
  <c r="N8" i="94"/>
  <c r="P8" i="94" s="1"/>
  <c r="N8" i="98"/>
  <c r="P8" i="98" s="1"/>
  <c r="P14" i="98"/>
  <c r="L9" i="107"/>
  <c r="N95" i="105"/>
  <c r="P95" i="105" s="1"/>
  <c r="N8" i="105"/>
  <c r="P8" i="105" s="1"/>
  <c r="C11" i="109"/>
  <c r="L14" i="109" s="1"/>
  <c r="N64" i="16"/>
  <c r="P64" i="16" s="1"/>
  <c r="N43" i="16"/>
  <c r="P43" i="16" s="1"/>
  <c r="N95" i="16"/>
  <c r="P95" i="16" s="1"/>
  <c r="N8" i="16"/>
  <c r="P8" i="16" s="1"/>
  <c r="P160" i="102" l="1"/>
  <c r="P163" i="102" s="1"/>
  <c r="P160" i="101"/>
  <c r="P163" i="101" s="1"/>
  <c r="P160" i="99"/>
  <c r="P163" i="99" s="1"/>
  <c r="P160" i="98"/>
  <c r="P163" i="98" s="1"/>
  <c r="P160" i="97"/>
  <c r="P163" i="97" s="1"/>
  <c r="E9" i="107"/>
  <c r="E9" i="109"/>
  <c r="P160" i="94"/>
  <c r="P163" i="94" s="1"/>
  <c r="P160" i="103"/>
  <c r="P163" i="103" s="1"/>
  <c r="P160" i="104"/>
  <c r="P163" i="104" s="1"/>
  <c r="P160" i="105"/>
  <c r="P163" i="105" s="1"/>
  <c r="P160" i="16"/>
  <c r="P160" i="106"/>
  <c r="P163" i="106" s="1"/>
  <c r="E7" i="109"/>
  <c r="E7" i="107"/>
  <c r="E6" i="107"/>
  <c r="E6" i="109"/>
  <c r="E8" i="107"/>
  <c r="E8" i="109"/>
  <c r="K7" i="107" l="1"/>
  <c r="C6" i="107"/>
  <c r="K10" i="107" l="1"/>
  <c r="K9" i="107"/>
  <c r="K8" i="107"/>
  <c r="C10" i="107"/>
  <c r="C9" i="107"/>
  <c r="C8" i="107"/>
  <c r="C7" i="107"/>
  <c r="H47" i="96"/>
  <c r="H59" i="96" s="1"/>
  <c r="H24" i="96"/>
  <c r="H29" i="96" s="1"/>
  <c r="K6" i="109" l="1"/>
  <c r="K11" i="109" s="1"/>
  <c r="K13" i="109" s="1"/>
  <c r="K6" i="107"/>
  <c r="K11" i="107" s="1"/>
  <c r="C11" i="107"/>
  <c r="J13" i="107" l="1"/>
  <c r="K4" i="94"/>
  <c r="K4" i="16"/>
  <c r="E11" i="90" l="1"/>
  <c r="D11" i="90" l="1"/>
  <c r="F26" i="90" l="1"/>
  <c r="F27" i="90"/>
  <c r="F25" i="90"/>
  <c r="F24" i="90"/>
  <c r="F23" i="90"/>
  <c r="F22" i="90"/>
  <c r="F21" i="90"/>
  <c r="F20" i="90"/>
  <c r="F19" i="90"/>
  <c r="F18" i="90"/>
  <c r="F37" i="90"/>
  <c r="F36" i="90"/>
  <c r="F35" i="90"/>
  <c r="F34" i="90"/>
  <c r="F33" i="90"/>
  <c r="F32" i="90"/>
  <c r="F31" i="90"/>
  <c r="F30" i="90"/>
  <c r="F29" i="90"/>
  <c r="F28" i="90"/>
  <c r="F17" i="90"/>
  <c r="F16" i="90"/>
  <c r="F15" i="90"/>
  <c r="B11" i="90"/>
  <c r="F38" i="90"/>
  <c r="J161" i="98"/>
  <c r="J161" i="99"/>
  <c r="J161" i="101"/>
  <c r="J161" i="102"/>
  <c r="J161" i="97"/>
  <c r="J161" i="94"/>
  <c r="J161" i="103"/>
  <c r="J161" i="104"/>
  <c r="J161" i="105"/>
  <c r="J161" i="106"/>
  <c r="J161" i="16"/>
  <c r="N161" i="16" s="1"/>
  <c r="P161" i="16" s="1"/>
  <c r="J138" i="106"/>
  <c r="J117" i="106"/>
  <c r="J96" i="106"/>
  <c r="J64" i="106"/>
  <c r="J43" i="106"/>
  <c r="J17" i="106"/>
  <c r="J9" i="106"/>
  <c r="K4" i="106"/>
  <c r="H4" i="106"/>
  <c r="J138" i="105"/>
  <c r="J117" i="105"/>
  <c r="J96" i="105"/>
  <c r="J64" i="105"/>
  <c r="J43" i="105"/>
  <c r="J17" i="105"/>
  <c r="J9" i="105"/>
  <c r="K4" i="105"/>
  <c r="H4" i="105"/>
  <c r="J138" i="104"/>
  <c r="J117" i="104"/>
  <c r="J96" i="104"/>
  <c r="J64" i="104"/>
  <c r="J43" i="104"/>
  <c r="J17" i="104"/>
  <c r="J9" i="104"/>
  <c r="K4" i="104"/>
  <c r="H4" i="104"/>
  <c r="J138" i="103"/>
  <c r="J117" i="103"/>
  <c r="J96" i="103"/>
  <c r="J64" i="103"/>
  <c r="J43" i="103"/>
  <c r="J17" i="103"/>
  <c r="J9" i="103"/>
  <c r="K4" i="103"/>
  <c r="H4" i="103"/>
  <c r="J138" i="102"/>
  <c r="J117" i="102"/>
  <c r="J96" i="102"/>
  <c r="J64" i="102"/>
  <c r="J43" i="102"/>
  <c r="J17" i="102"/>
  <c r="J9" i="102"/>
  <c r="K4" i="102"/>
  <c r="H4" i="102"/>
  <c r="J138" i="101"/>
  <c r="J117" i="101"/>
  <c r="J96" i="101"/>
  <c r="J64" i="101"/>
  <c r="J43" i="101"/>
  <c r="J17" i="101"/>
  <c r="J9" i="101"/>
  <c r="K4" i="101"/>
  <c r="H4" i="101"/>
  <c r="J138" i="99"/>
  <c r="J117" i="99"/>
  <c r="J96" i="99"/>
  <c r="J64" i="99"/>
  <c r="J43" i="99"/>
  <c r="J17" i="99"/>
  <c r="J9" i="99"/>
  <c r="K4" i="99"/>
  <c r="H4" i="99"/>
  <c r="J138" i="98"/>
  <c r="J117" i="98"/>
  <c r="J96" i="98"/>
  <c r="J64" i="98"/>
  <c r="J43" i="98"/>
  <c r="J17" i="98"/>
  <c r="J9" i="98"/>
  <c r="K4" i="98"/>
  <c r="H4" i="98"/>
  <c r="J138" i="97"/>
  <c r="J117" i="97"/>
  <c r="J96" i="97"/>
  <c r="J64" i="97"/>
  <c r="J43" i="97"/>
  <c r="J17" i="97"/>
  <c r="J9" i="97"/>
  <c r="K4" i="97"/>
  <c r="H4" i="97"/>
  <c r="H4" i="94"/>
  <c r="H4" i="16"/>
  <c r="J8" i="101" l="1"/>
  <c r="J8" i="102"/>
  <c r="P163" i="16"/>
  <c r="E10" i="109"/>
  <c r="E10" i="107"/>
  <c r="J95" i="98"/>
  <c r="I26" i="96"/>
  <c r="D10" i="107" s="1"/>
  <c r="J95" i="97"/>
  <c r="J160" i="97" s="1"/>
  <c r="J163" i="97" s="1"/>
  <c r="J95" i="99"/>
  <c r="J95" i="104"/>
  <c r="J95" i="101"/>
  <c r="J160" i="101" s="1"/>
  <c r="J163" i="101" s="1"/>
  <c r="J95" i="105"/>
  <c r="J95" i="102"/>
  <c r="J160" i="102" s="1"/>
  <c r="J163" i="102" s="1"/>
  <c r="J95" i="103"/>
  <c r="J8" i="99"/>
  <c r="J8" i="104"/>
  <c r="J8" i="105"/>
  <c r="J8" i="98"/>
  <c r="J8" i="97"/>
  <c r="J8" i="103"/>
  <c r="J95" i="106"/>
  <c r="J8" i="106"/>
  <c r="J138" i="94"/>
  <c r="J117" i="94"/>
  <c r="J96" i="94"/>
  <c r="J64" i="94"/>
  <c r="J43" i="94"/>
  <c r="J17" i="94"/>
  <c r="J9" i="94"/>
  <c r="J95" i="94" l="1"/>
  <c r="J160" i="99"/>
  <c r="J163" i="99" s="1"/>
  <c r="J160" i="98"/>
  <c r="J163" i="98" s="1"/>
  <c r="J160" i="104"/>
  <c r="J163" i="104" s="1"/>
  <c r="F10" i="90"/>
  <c r="F12" i="90"/>
  <c r="F14" i="90"/>
  <c r="F13" i="90"/>
  <c r="F9" i="90"/>
  <c r="D10" i="109"/>
  <c r="F11" i="90"/>
  <c r="J160" i="103"/>
  <c r="J163" i="103" s="1"/>
  <c r="J160" i="105"/>
  <c r="J163" i="105" s="1"/>
  <c r="J8" i="94"/>
  <c r="J160" i="94" s="1"/>
  <c r="J163" i="94" s="1"/>
  <c r="J160" i="106"/>
  <c r="J163" i="106" s="1"/>
  <c r="F39" i="90" l="1"/>
  <c r="E39" i="90"/>
  <c r="D39" i="90"/>
  <c r="C39" i="90"/>
  <c r="G38" i="90"/>
  <c r="G37" i="90"/>
  <c r="G36" i="90"/>
  <c r="G35" i="90"/>
  <c r="G34" i="90"/>
  <c r="G33" i="90"/>
  <c r="G32" i="90"/>
  <c r="G31" i="90"/>
  <c r="G30" i="90"/>
  <c r="G29" i="90"/>
  <c r="G28" i="90"/>
  <c r="G27" i="90"/>
  <c r="G26" i="90"/>
  <c r="G25" i="90"/>
  <c r="G24" i="90"/>
  <c r="G23" i="90"/>
  <c r="G22" i="90"/>
  <c r="G21" i="90"/>
  <c r="G20" i="90"/>
  <c r="G19" i="90"/>
  <c r="G18" i="90"/>
  <c r="G17" i="90"/>
  <c r="G16" i="90"/>
  <c r="G15" i="90"/>
  <c r="G14" i="90"/>
  <c r="G13" i="90"/>
  <c r="G12" i="90"/>
  <c r="G11" i="90"/>
  <c r="G10" i="90"/>
  <c r="E8" i="90"/>
  <c r="F7" i="90"/>
  <c r="D7" i="90"/>
  <c r="C7" i="90"/>
  <c r="J9" i="16" l="1"/>
  <c r="I12" i="96" s="1"/>
  <c r="G9" i="90" l="1"/>
  <c r="G39" i="90" s="1"/>
  <c r="B39" i="90"/>
  <c r="J138" i="16"/>
  <c r="I22" i="96" s="1"/>
  <c r="J96" i="16"/>
  <c r="I20" i="96" s="1"/>
  <c r="J117" i="16"/>
  <c r="I21" i="96" s="1"/>
  <c r="J64" i="16"/>
  <c r="I17" i="96" s="1"/>
  <c r="J43" i="16"/>
  <c r="I15" i="96" s="1"/>
  <c r="J17" i="16"/>
  <c r="I13" i="96" l="1"/>
  <c r="I11" i="96" s="1"/>
  <c r="D8" i="107"/>
  <c r="G8" i="107" s="1"/>
  <c r="D8" i="109"/>
  <c r="G8" i="109" s="1"/>
  <c r="D7" i="107"/>
  <c r="G7" i="107" s="1"/>
  <c r="D7" i="109"/>
  <c r="G7" i="109" s="1"/>
  <c r="I19" i="96"/>
  <c r="J8" i="16"/>
  <c r="D6" i="107" l="1"/>
  <c r="G6" i="107" s="1"/>
  <c r="D6" i="109"/>
  <c r="G6" i="109" s="1"/>
  <c r="I24" i="96"/>
  <c r="D9" i="107"/>
  <c r="G9" i="107" s="1"/>
  <c r="D9" i="109"/>
  <c r="G9" i="109" s="1"/>
  <c r="J95" i="16"/>
  <c r="J160" i="16" s="1"/>
  <c r="J163" i="16" s="1"/>
  <c r="I27" i="96" l="1"/>
  <c r="I29" i="96"/>
  <c r="K22" i="107"/>
  <c r="K23" i="107" s="1"/>
  <c r="F10" i="107"/>
  <c r="G10" i="107" s="1"/>
  <c r="G11" i="107" s="1"/>
  <c r="K19" i="109"/>
  <c r="K20" i="109" s="1"/>
  <c r="F10" i="109" s="1"/>
  <c r="D11" i="107"/>
  <c r="E11" i="107"/>
  <c r="D11" i="109"/>
  <c r="I48" i="96" l="1"/>
  <c r="I49" i="96"/>
  <c r="C59" i="96"/>
  <c r="G10" i="109"/>
  <c r="G11" i="109" s="1"/>
  <c r="C15" i="109" s="1"/>
  <c r="C17" i="109" s="1"/>
  <c r="C18" i="109" s="1"/>
  <c r="F11" i="109"/>
  <c r="C18" i="107"/>
  <c r="C20" i="107" s="1"/>
  <c r="C15" i="107"/>
  <c r="E11" i="109" l="1"/>
  <c r="D47" i="96"/>
  <c r="L6" i="107" l="1"/>
  <c r="L6" i="109"/>
  <c r="L11" i="109" s="1"/>
  <c r="K17" i="107" l="1"/>
  <c r="K18" i="107" s="1"/>
  <c r="K19" i="107" s="1"/>
  <c r="C17" i="107" s="1"/>
  <c r="L11" i="107"/>
  <c r="L7" i="109"/>
  <c r="L7" i="107"/>
</calcChain>
</file>

<file path=xl/comments1.xml><?xml version="1.0" encoding="utf-8"?>
<comments xmlns="http://schemas.openxmlformats.org/spreadsheetml/2006/main">
  <authors>
    <author>DEUSS-FRANDI Fiona (EACEA)</author>
  </authors>
  <commentList>
    <comment ref="D5" authorId="0" shapeId="0">
      <text>
        <r>
          <rPr>
            <b/>
            <sz val="9"/>
            <color indexed="81"/>
            <rFont val="Tahoma"/>
            <family val="2"/>
          </rPr>
          <t>dd/mm/yyyy:</t>
        </r>
        <r>
          <rPr>
            <sz val="9"/>
            <color indexed="81"/>
            <rFont val="Tahoma"/>
            <family val="2"/>
          </rPr>
          <t xml:space="preserve">
</t>
        </r>
      </text>
    </comment>
    <comment ref="F5" authorId="0" shapeId="0">
      <text>
        <r>
          <rPr>
            <sz val="9"/>
            <color indexed="81"/>
            <rFont val="Tahoma"/>
            <family val="2"/>
          </rPr>
          <t>dd/mm/yyy</t>
        </r>
      </text>
    </comment>
  </commentList>
</comments>
</file>

<file path=xl/comments10.xml><?xml version="1.0" encoding="utf-8"?>
<comments xmlns="http://schemas.openxmlformats.org/spreadsheetml/2006/main">
  <authors>
    <author>DEUSS-FRANDI Fiona (EACEA)</author>
  </authors>
  <commentList>
    <comment ref="B17" authorId="0" shapeId="0">
      <text>
        <r>
          <rPr>
            <sz val="9"/>
            <color indexed="81"/>
            <rFont val="Tahoma"/>
            <family val="2"/>
          </rPr>
          <t xml:space="preserve">Please refer to the worksheet "READ ME" for the costs to include in this category of expenses)
</t>
        </r>
      </text>
    </comment>
    <comment ref="B64" authorId="0" shapeId="0">
      <text>
        <r>
          <rPr>
            <sz val="9"/>
            <color indexed="81"/>
            <rFont val="Tahoma"/>
            <family val="2"/>
          </rPr>
          <t xml:space="preserve">Please give details on the number of people concerned, dates of the event and destination country
</t>
        </r>
      </text>
    </comment>
    <comment ref="B95" authorId="0" shapeId="0">
      <text>
        <r>
          <rPr>
            <sz val="9"/>
            <color indexed="81"/>
            <rFont val="Tahoma"/>
            <family val="2"/>
          </rPr>
          <t xml:space="preserve">Please detail each person's name, role and nr of  days allocated to the related work package
</t>
        </r>
      </text>
    </comment>
    <comment ref="B169" authorId="0" shapeId="0">
      <text>
        <r>
          <rPr>
            <b/>
            <sz val="9"/>
            <color indexed="81"/>
            <rFont val="Tahoma"/>
            <family val="2"/>
          </rPr>
          <t>EU grant for  partner 8</t>
        </r>
        <r>
          <rPr>
            <sz val="9"/>
            <color indexed="81"/>
            <rFont val="Tahoma"/>
            <family val="2"/>
          </rPr>
          <t xml:space="preserve">
</t>
        </r>
      </text>
    </comment>
  </commentList>
</comments>
</file>

<file path=xl/comments11.xml><?xml version="1.0" encoding="utf-8"?>
<comments xmlns="http://schemas.openxmlformats.org/spreadsheetml/2006/main">
  <authors>
    <author>DEUSS-FRANDI Fiona (EACEA)</author>
  </authors>
  <commentList>
    <comment ref="B17" authorId="0" shapeId="0">
      <text>
        <r>
          <rPr>
            <sz val="9"/>
            <color indexed="81"/>
            <rFont val="Tahoma"/>
            <family val="2"/>
          </rPr>
          <t xml:space="preserve">Please refer to the worksheet "READ ME" for the costs to include in this category of expenses)
</t>
        </r>
      </text>
    </comment>
    <comment ref="B64" authorId="0" shapeId="0">
      <text>
        <r>
          <rPr>
            <sz val="9"/>
            <color indexed="81"/>
            <rFont val="Tahoma"/>
            <family val="2"/>
          </rPr>
          <t>Please give details on the number of people concerned, dates of the event and destination country</t>
        </r>
      </text>
    </comment>
    <comment ref="B95" authorId="0" shapeId="0">
      <text>
        <r>
          <rPr>
            <sz val="9"/>
            <color indexed="81"/>
            <rFont val="Tahoma"/>
            <family val="2"/>
          </rPr>
          <t>Please detail each person's name, role and nr of  days allocated to the related work package</t>
        </r>
      </text>
    </comment>
    <comment ref="B169" authorId="0" shapeId="0">
      <text>
        <r>
          <rPr>
            <b/>
            <sz val="9"/>
            <color indexed="81"/>
            <rFont val="Tahoma"/>
            <family val="2"/>
          </rPr>
          <t>EU grant for  partner 9</t>
        </r>
        <r>
          <rPr>
            <sz val="9"/>
            <color indexed="81"/>
            <rFont val="Tahoma"/>
            <family val="2"/>
          </rPr>
          <t xml:space="preserve">
</t>
        </r>
      </text>
    </comment>
  </commentList>
</comments>
</file>

<file path=xl/comments12.xml><?xml version="1.0" encoding="utf-8"?>
<comments xmlns="http://schemas.openxmlformats.org/spreadsheetml/2006/main">
  <authors>
    <author>DEUSS-FRANDI Fiona (EACEA)</author>
  </authors>
  <commentList>
    <comment ref="B17" authorId="0" shapeId="0">
      <text>
        <r>
          <rPr>
            <sz val="9"/>
            <color indexed="81"/>
            <rFont val="Tahoma"/>
            <family val="2"/>
          </rPr>
          <t xml:space="preserve">Please refer to the worksheet "READ ME" for the costs to include in this category of expenses)
</t>
        </r>
      </text>
    </comment>
    <comment ref="B64" authorId="0" shapeId="0">
      <text>
        <r>
          <rPr>
            <sz val="9"/>
            <color indexed="81"/>
            <rFont val="Tahoma"/>
            <family val="2"/>
          </rPr>
          <t>Please give details on the number of people concerned, dates of the event and destination country</t>
        </r>
      </text>
    </comment>
    <comment ref="B95" authorId="0" shapeId="0">
      <text>
        <r>
          <rPr>
            <sz val="9"/>
            <color indexed="81"/>
            <rFont val="Tahoma"/>
            <family val="2"/>
          </rPr>
          <t xml:space="preserve">Please detail each person's name, role and nr of  days allocated to the related work package
</t>
        </r>
      </text>
    </comment>
    <comment ref="B169" authorId="0" shapeId="0">
      <text>
        <r>
          <rPr>
            <b/>
            <sz val="9"/>
            <color indexed="81"/>
            <rFont val="Tahoma"/>
            <family val="2"/>
          </rPr>
          <t>EU grant for  partner 10</t>
        </r>
      </text>
    </comment>
  </commentList>
</comments>
</file>

<file path=xl/comments13.xml><?xml version="1.0" encoding="utf-8"?>
<comments xmlns="http://schemas.openxmlformats.org/spreadsheetml/2006/main">
  <authors>
    <author>DEUSS-FRANDI Fiona (EACEA)</author>
  </authors>
  <commentList>
    <comment ref="B17" authorId="0" shapeId="0">
      <text>
        <r>
          <rPr>
            <sz val="9"/>
            <color indexed="81"/>
            <rFont val="Tahoma"/>
            <family val="2"/>
          </rPr>
          <t xml:space="preserve">Please refer to the worksheet "READ ME" for the costs to include in this category of expenses)
</t>
        </r>
      </text>
    </comment>
    <comment ref="B64" authorId="0" shapeId="0">
      <text>
        <r>
          <rPr>
            <sz val="9"/>
            <color indexed="81"/>
            <rFont val="Tahoma"/>
            <family val="2"/>
          </rPr>
          <t xml:space="preserve">Please give details on the number of people concerned, dates of the event and destination country
</t>
        </r>
      </text>
    </comment>
    <comment ref="B95" authorId="0" shapeId="0">
      <text>
        <r>
          <rPr>
            <b/>
            <sz val="9"/>
            <color indexed="81"/>
            <rFont val="Tahoma"/>
            <family val="2"/>
          </rPr>
          <t>Please detail each person's name, role</t>
        </r>
        <r>
          <rPr>
            <sz val="9"/>
            <color indexed="81"/>
            <rFont val="Tahoma"/>
            <family val="2"/>
          </rPr>
          <t xml:space="preserve"> and nr of  days allocated to the related work package
</t>
        </r>
      </text>
    </comment>
    <comment ref="B169" authorId="0" shapeId="0">
      <text>
        <r>
          <rPr>
            <b/>
            <sz val="9"/>
            <color indexed="81"/>
            <rFont val="Tahoma"/>
            <family val="2"/>
          </rPr>
          <t>EU grant for  partner 11</t>
        </r>
        <r>
          <rPr>
            <sz val="9"/>
            <color indexed="81"/>
            <rFont val="Tahoma"/>
            <family val="2"/>
          </rPr>
          <t xml:space="preserve">
</t>
        </r>
      </text>
    </comment>
  </commentList>
</comments>
</file>

<file path=xl/comments2.xml><?xml version="1.0" encoding="utf-8"?>
<comments xmlns="http://schemas.openxmlformats.org/spreadsheetml/2006/main">
  <authors>
    <author>DEUSS-FRANDI Fiona (EACEA)</author>
  </authors>
  <commentList>
    <comment ref="A3" authorId="0" shapeId="0">
      <text>
        <r>
          <rPr>
            <b/>
            <sz val="9"/>
            <color indexed="81"/>
            <rFont val="Tahoma"/>
            <family val="2"/>
          </rPr>
          <t>Mention the total n° of work packages</t>
        </r>
        <r>
          <rPr>
            <sz val="9"/>
            <color indexed="81"/>
            <rFont val="Tahoma"/>
            <family val="2"/>
          </rPr>
          <t xml:space="preserve">
</t>
        </r>
      </text>
    </comment>
  </commentList>
</comments>
</file>

<file path=xl/comments3.xml><?xml version="1.0" encoding="utf-8"?>
<comments xmlns="http://schemas.openxmlformats.org/spreadsheetml/2006/main">
  <authors>
    <author>DEUSS-FRANDI Fiona (EACEA)</author>
  </authors>
  <commentList>
    <comment ref="B17" authorId="0" shapeId="0">
      <text>
        <r>
          <rPr>
            <sz val="9"/>
            <color indexed="81"/>
            <rFont val="Tahoma"/>
            <family val="2"/>
          </rPr>
          <t xml:space="preserve">Please refer to the worksheet "READ ME" for the costs to include in this category of expenses)
</t>
        </r>
      </text>
    </comment>
    <comment ref="B64" authorId="0" shapeId="0">
      <text>
        <r>
          <rPr>
            <sz val="9"/>
            <color indexed="81"/>
            <rFont val="Tahoma"/>
            <family val="2"/>
          </rPr>
          <t>Please give details on the number of people concerned, dates of the event and destination country</t>
        </r>
      </text>
    </comment>
    <comment ref="B95" authorId="0" shapeId="0">
      <text>
        <r>
          <rPr>
            <b/>
            <sz val="9"/>
            <color indexed="81"/>
            <rFont val="Tahoma"/>
            <family val="2"/>
          </rPr>
          <t>Please detail each Please detail each person's name, role and nr of  days allocated to the related work package</t>
        </r>
      </text>
    </comment>
    <comment ref="B169" authorId="0" shapeId="0">
      <text>
        <r>
          <rPr>
            <b/>
            <sz val="9"/>
            <color indexed="81"/>
            <rFont val="Tahoma"/>
            <family val="2"/>
          </rPr>
          <t>EU grant for project leader</t>
        </r>
        <r>
          <rPr>
            <sz val="9"/>
            <color indexed="81"/>
            <rFont val="Tahoma"/>
            <family val="2"/>
          </rPr>
          <t xml:space="preserve">
</t>
        </r>
      </text>
    </comment>
  </commentList>
</comments>
</file>

<file path=xl/comments4.xml><?xml version="1.0" encoding="utf-8"?>
<comments xmlns="http://schemas.openxmlformats.org/spreadsheetml/2006/main">
  <authors>
    <author>DEUSS-FRANDI Fiona (EACEA)</author>
  </authors>
  <commentList>
    <comment ref="B17" authorId="0" shapeId="0">
      <text>
        <r>
          <rPr>
            <sz val="9"/>
            <color indexed="81"/>
            <rFont val="Tahoma"/>
            <family val="2"/>
          </rPr>
          <t>Please refer to the worksheet "READ ME" for the costs to include in this category of expenses)</t>
        </r>
      </text>
    </comment>
    <comment ref="B64" authorId="0" shapeId="0">
      <text>
        <r>
          <rPr>
            <sz val="9"/>
            <color indexed="81"/>
            <rFont val="Tahoma"/>
            <family val="2"/>
          </rPr>
          <t>Please give details on the number of people concerned, dates of the event and destination country</t>
        </r>
      </text>
    </comment>
    <comment ref="B95" authorId="0" shapeId="0">
      <text>
        <r>
          <rPr>
            <b/>
            <sz val="9"/>
            <color indexed="81"/>
            <rFont val="Tahoma"/>
            <family val="2"/>
          </rPr>
          <t>Please detail each person's name, role and nr of  days allocated to the related work package</t>
        </r>
        <r>
          <rPr>
            <sz val="9"/>
            <color indexed="81"/>
            <rFont val="Tahoma"/>
            <family val="2"/>
          </rPr>
          <t xml:space="preserve">
</t>
        </r>
      </text>
    </comment>
    <comment ref="B169" authorId="0" shapeId="0">
      <text>
        <r>
          <rPr>
            <b/>
            <sz val="9"/>
            <color indexed="81"/>
            <rFont val="Tahoma"/>
            <family val="2"/>
          </rPr>
          <t>EU grant for  partner 2</t>
        </r>
        <r>
          <rPr>
            <sz val="9"/>
            <color indexed="81"/>
            <rFont val="Tahoma"/>
            <family val="2"/>
          </rPr>
          <t xml:space="preserve">
</t>
        </r>
      </text>
    </comment>
  </commentList>
</comments>
</file>

<file path=xl/comments5.xml><?xml version="1.0" encoding="utf-8"?>
<comments xmlns="http://schemas.openxmlformats.org/spreadsheetml/2006/main">
  <authors>
    <author>DEUSS-FRANDI Fiona (EACEA)</author>
  </authors>
  <commentList>
    <comment ref="B17" authorId="0" shapeId="0">
      <text>
        <r>
          <rPr>
            <b/>
            <sz val="9"/>
            <color indexed="81"/>
            <rFont val="Tahoma"/>
            <family val="2"/>
          </rPr>
          <t>Please refer to the worksheet "READ ME" for the costs to include in this category of expenses)</t>
        </r>
      </text>
    </comment>
    <comment ref="B64" authorId="0" shapeId="0">
      <text>
        <r>
          <rPr>
            <sz val="9"/>
            <color indexed="81"/>
            <rFont val="Tahoma"/>
            <family val="2"/>
          </rPr>
          <t>Please give details on the number of people concerned, dates of the event and destination country</t>
        </r>
      </text>
    </comment>
    <comment ref="B95" authorId="0" shapeId="0">
      <text>
        <r>
          <rPr>
            <b/>
            <sz val="9"/>
            <color indexed="81"/>
            <rFont val="Tahoma"/>
            <family val="2"/>
          </rPr>
          <t>Please detail each person's name, role and nr of  days allocated to the related work package</t>
        </r>
        <r>
          <rPr>
            <sz val="9"/>
            <color indexed="81"/>
            <rFont val="Tahoma"/>
            <family val="2"/>
          </rPr>
          <t xml:space="preserve">
</t>
        </r>
      </text>
    </comment>
    <comment ref="B169" authorId="0" shapeId="0">
      <text>
        <r>
          <rPr>
            <b/>
            <sz val="9"/>
            <color indexed="81"/>
            <rFont val="Tahoma"/>
            <family val="2"/>
          </rPr>
          <t>EU grant for  partner 3</t>
        </r>
        <r>
          <rPr>
            <sz val="9"/>
            <color indexed="81"/>
            <rFont val="Tahoma"/>
            <family val="2"/>
          </rPr>
          <t xml:space="preserve">
</t>
        </r>
      </text>
    </comment>
  </commentList>
</comments>
</file>

<file path=xl/comments6.xml><?xml version="1.0" encoding="utf-8"?>
<comments xmlns="http://schemas.openxmlformats.org/spreadsheetml/2006/main">
  <authors>
    <author>DEUSS-FRANDI Fiona (EACEA)</author>
  </authors>
  <commentList>
    <comment ref="B17" authorId="0" shapeId="0">
      <text>
        <r>
          <rPr>
            <b/>
            <sz val="9"/>
            <color indexed="81"/>
            <rFont val="Tahoma"/>
            <family val="2"/>
          </rPr>
          <t>Please refer to the worksheet "READ ME" for the costs to include in this category of expenses)</t>
        </r>
        <r>
          <rPr>
            <sz val="9"/>
            <color indexed="81"/>
            <rFont val="Tahoma"/>
            <family val="2"/>
          </rPr>
          <t xml:space="preserve">
</t>
        </r>
      </text>
    </comment>
    <comment ref="B64" authorId="0" shapeId="0">
      <text>
        <r>
          <rPr>
            <sz val="9"/>
            <color indexed="81"/>
            <rFont val="Tahoma"/>
            <family val="2"/>
          </rPr>
          <t xml:space="preserve">Please give details on the number of people concerned, dates of the event and destination country
</t>
        </r>
      </text>
    </comment>
    <comment ref="B95" authorId="0" shapeId="0">
      <text>
        <r>
          <rPr>
            <b/>
            <sz val="9"/>
            <color indexed="81"/>
            <rFont val="Tahoma"/>
            <family val="2"/>
          </rPr>
          <t>Please detail each person's name, role and nr of  days allocated to the related work package</t>
        </r>
        <r>
          <rPr>
            <sz val="9"/>
            <color indexed="81"/>
            <rFont val="Tahoma"/>
            <family val="2"/>
          </rPr>
          <t xml:space="preserve">
</t>
        </r>
      </text>
    </comment>
    <comment ref="B169" authorId="0" shapeId="0">
      <text>
        <r>
          <rPr>
            <b/>
            <sz val="9"/>
            <color indexed="81"/>
            <rFont val="Tahoma"/>
            <family val="2"/>
          </rPr>
          <t>EU grant for  partner 4</t>
        </r>
        <r>
          <rPr>
            <sz val="9"/>
            <color indexed="81"/>
            <rFont val="Tahoma"/>
            <family val="2"/>
          </rPr>
          <t xml:space="preserve">
</t>
        </r>
      </text>
    </comment>
  </commentList>
</comments>
</file>

<file path=xl/comments7.xml><?xml version="1.0" encoding="utf-8"?>
<comments xmlns="http://schemas.openxmlformats.org/spreadsheetml/2006/main">
  <authors>
    <author>DEUSS-FRANDI Fiona (EACEA)</author>
  </authors>
  <commentList>
    <comment ref="B17" authorId="0" shapeId="0">
      <text>
        <r>
          <rPr>
            <b/>
            <sz val="9"/>
            <color indexed="81"/>
            <rFont val="Tahoma"/>
            <family val="2"/>
          </rPr>
          <t>Please refer to the worksheet "READ ME" for the costs to include in this category of expenses)</t>
        </r>
        <r>
          <rPr>
            <sz val="9"/>
            <color indexed="81"/>
            <rFont val="Tahoma"/>
            <family val="2"/>
          </rPr>
          <t xml:space="preserve">
</t>
        </r>
      </text>
    </comment>
    <comment ref="B64" authorId="0" shapeId="0">
      <text>
        <r>
          <rPr>
            <sz val="9"/>
            <color indexed="81"/>
            <rFont val="Tahoma"/>
            <family val="2"/>
          </rPr>
          <t xml:space="preserve">Please give details on the number of people concerned, dates of the event and destination country
</t>
        </r>
      </text>
    </comment>
    <comment ref="B95" authorId="0" shapeId="0">
      <text>
        <r>
          <rPr>
            <b/>
            <sz val="9"/>
            <color indexed="81"/>
            <rFont val="Tahoma"/>
            <family val="2"/>
          </rPr>
          <t>Please detail each person's name, role and nr of  days allocated to the related work package</t>
        </r>
        <r>
          <rPr>
            <sz val="9"/>
            <color indexed="81"/>
            <rFont val="Tahoma"/>
            <family val="2"/>
          </rPr>
          <t xml:space="preserve">
</t>
        </r>
      </text>
    </comment>
    <comment ref="B169" authorId="0" shapeId="0">
      <text>
        <r>
          <rPr>
            <b/>
            <sz val="9"/>
            <color indexed="81"/>
            <rFont val="Tahoma"/>
            <family val="2"/>
          </rPr>
          <t>EU grant for  partner 5</t>
        </r>
      </text>
    </comment>
  </commentList>
</comments>
</file>

<file path=xl/comments8.xml><?xml version="1.0" encoding="utf-8"?>
<comments xmlns="http://schemas.openxmlformats.org/spreadsheetml/2006/main">
  <authors>
    <author>DEUSS-FRANDI Fiona (EACEA)</author>
  </authors>
  <commentList>
    <comment ref="B17" authorId="0" shapeId="0">
      <text>
        <r>
          <rPr>
            <b/>
            <sz val="9"/>
            <color indexed="81"/>
            <rFont val="Tahoma"/>
            <family val="2"/>
          </rPr>
          <t>Please refer to the worksheet "READ ME" for the costs to include in this category of expenses)</t>
        </r>
      </text>
    </comment>
    <comment ref="B64" authorId="0" shapeId="0">
      <text>
        <r>
          <rPr>
            <sz val="9"/>
            <color indexed="81"/>
            <rFont val="Tahoma"/>
            <family val="2"/>
          </rPr>
          <t>Please give details on the number of people concerned, dates of the event and destination country</t>
        </r>
      </text>
    </comment>
    <comment ref="B95" authorId="0" shapeId="0">
      <text>
        <r>
          <rPr>
            <b/>
            <sz val="9"/>
            <color indexed="81"/>
            <rFont val="Tahoma"/>
            <family val="2"/>
          </rPr>
          <t>Please detail each person's name, role and nr of  days allocated to the related work package</t>
        </r>
        <r>
          <rPr>
            <sz val="9"/>
            <color indexed="81"/>
            <rFont val="Tahoma"/>
            <family val="2"/>
          </rPr>
          <t xml:space="preserve">
</t>
        </r>
      </text>
    </comment>
    <comment ref="B169" authorId="0" shapeId="0">
      <text>
        <r>
          <rPr>
            <b/>
            <sz val="9"/>
            <color indexed="81"/>
            <rFont val="Tahoma"/>
            <family val="2"/>
          </rPr>
          <t>EU grant for  partner 6</t>
        </r>
        <r>
          <rPr>
            <sz val="9"/>
            <color indexed="81"/>
            <rFont val="Tahoma"/>
            <family val="2"/>
          </rPr>
          <t xml:space="preserve">
</t>
        </r>
      </text>
    </comment>
  </commentList>
</comments>
</file>

<file path=xl/comments9.xml><?xml version="1.0" encoding="utf-8"?>
<comments xmlns="http://schemas.openxmlformats.org/spreadsheetml/2006/main">
  <authors>
    <author>DEUSS-FRANDI Fiona (EACEA)</author>
  </authors>
  <commentList>
    <comment ref="B17" authorId="0" shapeId="0">
      <text>
        <r>
          <rPr>
            <b/>
            <sz val="9"/>
            <color indexed="81"/>
            <rFont val="Tahoma"/>
            <family val="2"/>
          </rPr>
          <t>Please refer to the worksheet "READ ME" for the costs to include in this category of expenses)</t>
        </r>
        <r>
          <rPr>
            <sz val="9"/>
            <color indexed="81"/>
            <rFont val="Tahoma"/>
            <family val="2"/>
          </rPr>
          <t xml:space="preserve">
</t>
        </r>
      </text>
    </comment>
    <comment ref="B64" authorId="0" shapeId="0">
      <text>
        <r>
          <rPr>
            <sz val="9"/>
            <color indexed="81"/>
            <rFont val="Tahoma"/>
            <family val="2"/>
          </rPr>
          <t>Please give details on the number of people concerned, dates of the event and destination country</t>
        </r>
      </text>
    </comment>
    <comment ref="B95" authorId="0" shapeId="0">
      <text>
        <r>
          <rPr>
            <b/>
            <sz val="9"/>
            <color indexed="81"/>
            <rFont val="Tahoma"/>
            <family val="2"/>
          </rPr>
          <t>Please detail each person's name, role</t>
        </r>
        <r>
          <rPr>
            <sz val="9"/>
            <color indexed="81"/>
            <rFont val="Tahoma"/>
            <family val="2"/>
          </rPr>
          <t xml:space="preserve"> and nr of  days allocated to the related work package
</t>
        </r>
      </text>
    </comment>
    <comment ref="B169" authorId="0" shapeId="0">
      <text>
        <r>
          <rPr>
            <b/>
            <sz val="9"/>
            <color indexed="81"/>
            <rFont val="Tahoma"/>
            <family val="2"/>
          </rPr>
          <t>EU grant for  partner 7</t>
        </r>
        <r>
          <rPr>
            <sz val="9"/>
            <color indexed="81"/>
            <rFont val="Tahoma"/>
            <family val="2"/>
          </rPr>
          <t xml:space="preserve">
</t>
        </r>
      </text>
    </comment>
  </commentList>
</comments>
</file>

<file path=xl/sharedStrings.xml><?xml version="1.0" encoding="utf-8"?>
<sst xmlns="http://schemas.openxmlformats.org/spreadsheetml/2006/main" count="798" uniqueCount="188">
  <si>
    <t xml:space="preserve">TOTAL COSTS </t>
  </si>
  <si>
    <t xml:space="preserve">TOTAL DIRECT COSTS </t>
  </si>
  <si>
    <t>Yes or No</t>
  </si>
  <si>
    <t>Name of the project leader:</t>
  </si>
  <si>
    <t>STAFF COSTS</t>
  </si>
  <si>
    <t>1.1</t>
  </si>
  <si>
    <t>1.2</t>
  </si>
  <si>
    <t>4.1</t>
  </si>
  <si>
    <t>4.2</t>
  </si>
  <si>
    <t>TRAVEL &amp; SUBSISTENCE COSTS</t>
  </si>
  <si>
    <t>COMMUNICATION, PROMOTION AND DISSEMINATION COSTS AND COSTS OF EXPLOITATION OF RESULTS</t>
  </si>
  <si>
    <t>4.3</t>
  </si>
  <si>
    <t>Fees, remuneration of artists, scientific personnel and technicians</t>
  </si>
  <si>
    <t>Total amount</t>
  </si>
  <si>
    <t>COSTS DIRECTLY LINKED TO THE IMPLEMENTATION OF PROJECT ACTIVITIES</t>
  </si>
  <si>
    <t>EURO</t>
  </si>
  <si>
    <t>Reference of the project:</t>
  </si>
  <si>
    <t>Title of the cooperation project:</t>
  </si>
  <si>
    <t>Salaries (incl. labour costs and social security charges) of personnel and fees for project management</t>
  </si>
  <si>
    <t xml:space="preserve">External professional services </t>
  </si>
  <si>
    <t>from:</t>
  </si>
  <si>
    <t>until:</t>
  </si>
  <si>
    <t>Sub-contracting</t>
  </si>
  <si>
    <t xml:space="preserve"> External professional services</t>
  </si>
  <si>
    <t>TOTAL</t>
  </si>
  <si>
    <t>Financial support to third parties</t>
  </si>
  <si>
    <t>Additional explanation</t>
  </si>
  <si>
    <t>Other</t>
  </si>
  <si>
    <t>Please choose in the drop menu below , the nature of the financial support to third parties</t>
  </si>
  <si>
    <t>Financial support to third parties  (Max. EUR 60.000 per third party)</t>
  </si>
  <si>
    <t>P1</t>
  </si>
  <si>
    <t>P2</t>
  </si>
  <si>
    <t>P3</t>
  </si>
  <si>
    <t>P4</t>
  </si>
  <si>
    <t>P5</t>
  </si>
  <si>
    <t>P6</t>
  </si>
  <si>
    <t>P7</t>
  </si>
  <si>
    <t>P8</t>
  </si>
  <si>
    <t>P9</t>
  </si>
  <si>
    <t>P10</t>
  </si>
  <si>
    <t>P11</t>
  </si>
  <si>
    <t xml:space="preserve"> = As per Guidelines max 50% for Cat. 2</t>
  </si>
  <si>
    <t xml:space="preserve"> = As per Guidelines max 60% for Cat. 1</t>
  </si>
  <si>
    <t>Total costs</t>
  </si>
  <si>
    <t>wp1</t>
  </si>
  <si>
    <t>wp2</t>
  </si>
  <si>
    <t>wp3</t>
  </si>
  <si>
    <t>wp4</t>
  </si>
  <si>
    <t>wp5</t>
  </si>
  <si>
    <t>wp6</t>
  </si>
  <si>
    <t>wp7</t>
  </si>
  <si>
    <t>wp8</t>
  </si>
  <si>
    <t>wp9</t>
  </si>
  <si>
    <t>wp10</t>
  </si>
  <si>
    <t>wp11</t>
  </si>
  <si>
    <t>wp12</t>
  </si>
  <si>
    <t>wp13</t>
  </si>
  <si>
    <t>wp14</t>
  </si>
  <si>
    <t>wp15</t>
  </si>
  <si>
    <t>wp16</t>
  </si>
  <si>
    <t>wp17</t>
  </si>
  <si>
    <t>wp18</t>
  </si>
  <si>
    <t>wp19</t>
  </si>
  <si>
    <t>wp20</t>
  </si>
  <si>
    <t>wp21</t>
  </si>
  <si>
    <t>wp22</t>
  </si>
  <si>
    <t>wp23</t>
  </si>
  <si>
    <t>wp24</t>
  </si>
  <si>
    <t>wp25</t>
  </si>
  <si>
    <t>wp26</t>
  </si>
  <si>
    <t>wp27</t>
  </si>
  <si>
    <t>wp28</t>
  </si>
  <si>
    <t>wp29</t>
  </si>
  <si>
    <t>wp30</t>
  </si>
  <si>
    <t>In your Work plan WP1 'Management of the project' and the last WP 'Sustainability and dissemination' are compulsory; the other WPs shall be determined by the alliance on the basis of their strategy and proposed activities.</t>
  </si>
  <si>
    <t xml:space="preserve">to: </t>
  </si>
  <si>
    <t>Amount subcontracted</t>
  </si>
  <si>
    <r>
      <t xml:space="preserve">Date, name and signature of the </t>
    </r>
    <r>
      <rPr>
        <b/>
        <u/>
        <sz val="14"/>
        <rFont val="Arial Narrow"/>
        <family val="2"/>
      </rPr>
      <t>legal representative</t>
    </r>
    <r>
      <rPr>
        <sz val="14"/>
        <rFont val="Arial Narrow"/>
        <family val="2"/>
      </rPr>
      <t xml:space="preserve"> of the beneficiary institution:</t>
    </r>
  </si>
  <si>
    <t xml:space="preserve">o  </t>
  </si>
  <si>
    <t>I, the undersigned, certify that the submitted budget is true and correct.</t>
  </si>
  <si>
    <t>Date:_____________________________</t>
  </si>
  <si>
    <t>Name:________________________________________       Function:___________________________________      Signature of the legal representative:______________________________________________</t>
  </si>
  <si>
    <t>I, the auditor of the project, certify having read the guidance notes relating to the</t>
  </si>
  <si>
    <t>"Report of Factual Findings on the Final Financial Report". I also confirm that I have detailed in my report any errors / discrepancies found and comments I had.</t>
  </si>
  <si>
    <r>
      <t xml:space="preserve">Date, name and signature of the </t>
    </r>
    <r>
      <rPr>
        <b/>
        <u/>
        <sz val="14"/>
        <rFont val="Arial Narrow"/>
        <family val="2"/>
      </rPr>
      <t>external auditor / competent public officer (if applicable):</t>
    </r>
  </si>
  <si>
    <t>1.1
Financial support to third parties</t>
  </si>
  <si>
    <t>EXPENDITURE</t>
  </si>
  <si>
    <t>Name:____________________________________Function:_______________________ Signature of the legal representative:______________________________________________</t>
  </si>
  <si>
    <t xml:space="preserve"> </t>
  </si>
  <si>
    <t>1
Costs directly linked to the implementation of the action</t>
  </si>
  <si>
    <t>4
Personnel costs</t>
  </si>
  <si>
    <t>Name of the partner</t>
  </si>
  <si>
    <t xml:space="preserve">EU GRANT  REQUESTED
</t>
  </si>
  <si>
    <t>Self-financing in own and raised funds</t>
  </si>
  <si>
    <t>Contributions from private sources</t>
  </si>
  <si>
    <t>Contributions from public sources</t>
  </si>
  <si>
    <t>Income generated by the project</t>
  </si>
  <si>
    <t>Project Identification Nr:</t>
  </si>
  <si>
    <t>Implementation period of the project:</t>
  </si>
  <si>
    <r>
      <t xml:space="preserve">Date, name and signature of the </t>
    </r>
    <r>
      <rPr>
        <b/>
        <u/>
        <sz val="14"/>
        <rFont val="Arial Narrow"/>
        <family val="2"/>
      </rPr>
      <t>legal representative</t>
    </r>
    <r>
      <rPr>
        <sz val="14"/>
        <rFont val="Arial Narrow"/>
        <family val="2"/>
      </rPr>
      <t xml:space="preserve"> of the project leader:</t>
    </r>
  </si>
  <si>
    <t>INCOME</t>
  </si>
  <si>
    <t>Chapter 1</t>
  </si>
  <si>
    <t>Chapter 2</t>
  </si>
  <si>
    <t>Chapter 3</t>
  </si>
  <si>
    <t>Chapter 5</t>
  </si>
  <si>
    <t>Chapter 4</t>
  </si>
  <si>
    <t xml:space="preserve"> INDIRECT COSTS</t>
  </si>
  <si>
    <t>Non eligible costs</t>
  </si>
  <si>
    <t>Eligible costs</t>
  </si>
  <si>
    <t>EU Grant</t>
  </si>
  <si>
    <t>Estimated budget</t>
  </si>
  <si>
    <t>Total Final amount</t>
  </si>
  <si>
    <t>Estimated Budget</t>
  </si>
  <si>
    <t>Final report
Actual costs</t>
  </si>
  <si>
    <t>Final expenditure eligible for co-financing</t>
  </si>
  <si>
    <t xml:space="preserve">Penalities </t>
  </si>
  <si>
    <t>Non-profit rule</t>
  </si>
  <si>
    <t>EU maximal contribution accepted</t>
  </si>
  <si>
    <t>EU previous payments</t>
  </si>
  <si>
    <t>Final amount to be paid</t>
  </si>
  <si>
    <t>EU Grant agreed</t>
  </si>
  <si>
    <t>Annex</t>
  </si>
  <si>
    <t>Non profit calculation</t>
  </si>
  <si>
    <t>Chap1+5</t>
  </si>
  <si>
    <t>Total profit</t>
  </si>
  <si>
    <t>Prorata profit for the project</t>
  </si>
  <si>
    <t>Partial non eligible amount</t>
  </si>
  <si>
    <t>Tick yes if all amount non eligible cost</t>
  </si>
  <si>
    <t>Total Amounts Non eligible costs</t>
  </si>
  <si>
    <t>TOTAL non eligible</t>
  </si>
  <si>
    <t>Comments</t>
  </si>
  <si>
    <t>Limit of indirect costs</t>
  </si>
  <si>
    <t>Direct costs</t>
  </si>
  <si>
    <t>Progres report
Actual costs</t>
  </si>
  <si>
    <t>Interim expenditure eligible for co-financing</t>
  </si>
  <si>
    <t>Prefin amount to be paid</t>
  </si>
  <si>
    <t>% for second prefin</t>
  </si>
  <si>
    <t>% EUTotal  Grant agreed</t>
  </si>
  <si>
    <t>Interim maximal contribution accepted</t>
  </si>
  <si>
    <t>EU previous payments received</t>
  </si>
  <si>
    <t>Progress report
Actual costs</t>
  </si>
  <si>
    <t>Name:________________________________________       Function:___________________________________      Signature of the external auditor:______________________________________________</t>
  </si>
  <si>
    <t>FINANCIAL STATEMENT (CONSOLIDATED BUDGET )</t>
  </si>
  <si>
    <t>Project identification number:</t>
  </si>
  <si>
    <t>Yes</t>
  </si>
  <si>
    <t>As above the maximim allowed</t>
  </si>
  <si>
    <t>Exchange rate</t>
  </si>
  <si>
    <t>Premises and related expenses (e.g. office rent, insurance, electricity, water, cleaning, …) and office expenses and consumables (e.g. telephone/fax/internet, postage and mailing, photocopies…)</t>
  </si>
  <si>
    <t>Non eligible 7%</t>
  </si>
  <si>
    <t>COSTS</t>
  </si>
  <si>
    <t>INDIRECT COSTS (MAX. 7% OF TOTAL DIRECT COSTS)</t>
  </si>
  <si>
    <t>INCOME
(=  Total Costs)</t>
  </si>
  <si>
    <r>
      <t xml:space="preserve">EU GRANT REQUESTED
</t>
    </r>
    <r>
      <rPr>
        <sz val="13"/>
        <rFont val="Arial Narrow"/>
        <family val="2"/>
      </rPr>
      <t>As per Guidelines:
Max. 60% and max. 200.000,00 € for category 1 - Smaller scale cooperation projects 
Max. 50% and max. 2.000.000,00 € for category 2  - Larger scale cooperation projects</t>
    </r>
  </si>
  <si>
    <t>TOTAL INCOME</t>
  </si>
  <si>
    <t xml:space="preserve">COMMUNICATION, PROMOTION AND DISSEMINATION COSTS </t>
  </si>
  <si>
    <t>% Income  / Total Costs</t>
  </si>
  <si>
    <t>COSTS PER WORK PACKAGES</t>
  </si>
  <si>
    <t>WORK PACKAGES</t>
  </si>
  <si>
    <t>Total  costs
per WP</t>
  </si>
  <si>
    <t>Total Direct Costs per category</t>
  </si>
  <si>
    <r>
      <t xml:space="preserve">Reference number of the work package </t>
    </r>
    <r>
      <rPr>
        <b/>
        <sz val="12"/>
        <color rgb="FFFF0000"/>
        <rFont val="Arial"/>
        <family val="2"/>
      </rPr>
      <t xml:space="preserve">(example: </t>
    </r>
    <r>
      <rPr>
        <b/>
        <i/>
        <sz val="12"/>
        <color rgb="FFFF0000"/>
        <rFont val="Arial"/>
        <family val="2"/>
      </rPr>
      <t>wp1</t>
    </r>
    <r>
      <rPr>
        <b/>
        <sz val="12"/>
        <color rgb="FFFF0000"/>
        <rFont val="Arial"/>
        <family val="2"/>
      </rPr>
      <t>)</t>
    </r>
  </si>
  <si>
    <t xml:space="preserve">Reference number of the actvity 
(if applicable) </t>
  </si>
  <si>
    <t>COMMUNICATION, PROMOTION AND DISSEMINATION COSTS</t>
  </si>
  <si>
    <t>INDIRECT COSTS</t>
  </si>
  <si>
    <t>DETAILED BUDGET - COSTS</t>
  </si>
  <si>
    <t>Please note that this table is automatically filled in (data taken from other worksheets)</t>
  </si>
  <si>
    <r>
      <t xml:space="preserve">Other </t>
    </r>
    <r>
      <rPr>
        <sz val="12"/>
        <rFont val="Arial"/>
        <family val="2"/>
      </rPr>
      <t xml:space="preserve">(specify if it is: purchase of rights, premises costs, equipment costs,  purchase of materials, purchase of equipment (depreciation only),  transport of equipment,  insurance (i.e. for an event),  scenoqraphy, catering)     </t>
    </r>
    <r>
      <rPr>
        <b/>
        <sz val="12"/>
        <rFont val="Arial"/>
        <family val="2"/>
      </rPr>
      <t xml:space="preserve">                                                                                                                                           </t>
    </r>
  </si>
  <si>
    <r>
      <t>Other</t>
    </r>
    <r>
      <rPr>
        <sz val="12"/>
        <rFont val="Arial"/>
        <family val="2"/>
      </rPr>
      <t xml:space="preserve"> (specify if it is: purchase of rights, premises costs, equipment costs,  purchase of materials, purchase of equipment (depreciation only),  transport of equipment,  insurance (i.e. for an event),  scenoqraphy, catering) </t>
    </r>
    <r>
      <rPr>
        <b/>
        <sz val="12"/>
        <rFont val="Arial"/>
        <family val="2"/>
      </rPr>
      <t xml:space="preserve">                                                                                                                                               </t>
    </r>
  </si>
  <si>
    <t xml:space="preserve">INDIRECT COSTS </t>
  </si>
  <si>
    <t>Instructions to fill in the budget table</t>
  </si>
  <si>
    <r>
      <t>Other</t>
    </r>
    <r>
      <rPr>
        <sz val="12"/>
        <rFont val="Arial"/>
        <family val="2"/>
      </rPr>
      <t xml:space="preserve"> (specify if it is: purchase of rights, premises costs, equipment costs,  purchase of materials, purchase of equipment (depreciation only),  transport of equipment,  insurance (i.e. for an event),  scenoqraphy, catering)    </t>
    </r>
    <r>
      <rPr>
        <b/>
        <sz val="12"/>
        <rFont val="Arial"/>
        <family val="2"/>
      </rPr>
      <t xml:space="preserve">                                                                                                                                            </t>
    </r>
  </si>
  <si>
    <r>
      <t>Other</t>
    </r>
    <r>
      <rPr>
        <sz val="12"/>
        <rFont val="Arial"/>
        <family val="2"/>
      </rPr>
      <t xml:space="preserve"> (specify if it is: purchase of rights, premises costs, equipment costs,  purchase of materials, purchase of equipment (depreciation only),  transport of equipment,  insurance (i.e. for an event),  scenoqraphy, catering)   </t>
    </r>
    <r>
      <rPr>
        <b/>
        <sz val="12"/>
        <rFont val="Arial"/>
        <family val="2"/>
      </rPr>
      <t xml:space="preserve">                                                                                                                                             </t>
    </r>
  </si>
  <si>
    <r>
      <t xml:space="preserve">Other </t>
    </r>
    <r>
      <rPr>
        <sz val="12"/>
        <rFont val="Arial"/>
        <family val="2"/>
      </rPr>
      <t xml:space="preserve">(specify if it is: purchase of rights, premises costs, equipment costs,  purchase of materials, purchase of equipment (depreciation only),  transport of equipment,  insurance (i.e. for an event),  scenoqraphy, catering)  </t>
    </r>
    <r>
      <rPr>
        <b/>
        <sz val="12"/>
        <rFont val="Arial"/>
        <family val="2"/>
      </rPr>
      <t xml:space="preserve">                                                                                                                                              </t>
    </r>
  </si>
  <si>
    <r>
      <t xml:space="preserve">Other </t>
    </r>
    <r>
      <rPr>
        <sz val="12"/>
        <rFont val="Arial"/>
        <family val="2"/>
      </rPr>
      <t xml:space="preserve">(specify if it is: purchase of rights, premises costs, equipment costs,  purchase of materials, purchase of equipment (depreciation only),  transport of equipment,  insurance (i.e. for an event),  scenoqraphy, catering) </t>
    </r>
    <r>
      <rPr>
        <b/>
        <sz val="12"/>
        <rFont val="Arial"/>
        <family val="2"/>
      </rPr>
      <t xml:space="preserve">                                                                                                                                               </t>
    </r>
  </si>
  <si>
    <r>
      <t xml:space="preserve">Other </t>
    </r>
    <r>
      <rPr>
        <sz val="12"/>
        <rFont val="Arial"/>
        <family val="2"/>
      </rPr>
      <t>(specify if it is: purchase of rights, premises costs, equipment costs,  purchase of materials, purchase of equipment (depreciation only),  transport of equipment,  insurance (i.e. for an event),  scenoqraphy, catering)</t>
    </r>
    <r>
      <rPr>
        <b/>
        <sz val="12"/>
        <rFont val="Arial"/>
        <family val="2"/>
      </rPr>
      <t xml:space="preserve">                                                                                                                                                </t>
    </r>
  </si>
  <si>
    <r>
      <t>Other</t>
    </r>
    <r>
      <rPr>
        <sz val="12"/>
        <rFont val="Arial"/>
        <family val="2"/>
      </rPr>
      <t xml:space="preserve"> (specify if it is: purchase of rights, premises costs, equipment costs,  purchase of materials, purchase of equipment (depreciation only),  transport of equipment,  insurance (i.e. for an event),  scenoqraphy, catering)</t>
    </r>
    <r>
      <rPr>
        <b/>
        <sz val="12"/>
        <rFont val="Arial"/>
        <family val="2"/>
      </rPr>
      <t xml:space="preserve">                                                                                                                                                </t>
    </r>
  </si>
  <si>
    <t>Instructions per work-sheets:</t>
  </si>
  <si>
    <r>
      <t>3. '</t>
    </r>
    <r>
      <rPr>
        <b/>
        <sz val="11"/>
        <color theme="3"/>
        <rFont val="Arial"/>
        <family val="2"/>
      </rPr>
      <t>Travel and subsistence costs</t>
    </r>
    <r>
      <rPr>
        <sz val="11"/>
        <color theme="3"/>
        <rFont val="Arial"/>
        <family val="2"/>
      </rPr>
      <t>' include: transport costs (flight, train, boat, car), accommodation and daily allowance. 
Please give details, in the yellow part of the worksheet, on the number of people concerned, dates of the event and destination country</t>
    </r>
  </si>
  <si>
    <r>
      <t>5. '</t>
    </r>
    <r>
      <rPr>
        <b/>
        <sz val="11"/>
        <color theme="3"/>
        <rFont val="Arial"/>
        <family val="2"/>
      </rPr>
      <t>Indirect costs</t>
    </r>
    <r>
      <rPr>
        <sz val="11"/>
        <color theme="3"/>
        <rFont val="Arial"/>
        <family val="2"/>
      </rPr>
      <t xml:space="preserve">' cannot exceed 7% of the </t>
    </r>
    <r>
      <rPr>
        <u/>
        <sz val="11"/>
        <color theme="3"/>
        <rFont val="Arial"/>
        <family val="2"/>
      </rPr>
      <t>total direct costs</t>
    </r>
    <r>
      <rPr>
        <sz val="11"/>
        <color theme="3"/>
        <rFont val="Arial"/>
        <family val="2"/>
      </rPr>
      <t xml:space="preserve">  (i.e. total of chapters (1) + (2) + (3) + (4)) and they concern premises and related expenses (e.g. office rent, insurance, electricity. water, cleaning, ...) and office expenses and consumables (eg telephone,  fax , internet, postage and mailing, photocopies ...)</t>
    </r>
  </si>
  <si>
    <r>
      <t>1. Under the sheet "</t>
    </r>
    <r>
      <rPr>
        <b/>
        <sz val="11"/>
        <color theme="3"/>
        <rFont val="Arial"/>
        <family val="2"/>
      </rPr>
      <t>1 Consolidated Summary Budget</t>
    </r>
    <r>
      <rPr>
        <sz val="11"/>
        <color theme="3"/>
        <rFont val="Arial"/>
        <family val="2"/>
      </rPr>
      <t>": please fill in all the yellow cells.
2. Under the sheet "</t>
    </r>
    <r>
      <rPr>
        <b/>
        <sz val="11"/>
        <color theme="3"/>
        <rFont val="Arial"/>
        <family val="2"/>
      </rPr>
      <t>2 Expenditure per Work Packages</t>
    </r>
    <r>
      <rPr>
        <sz val="11"/>
        <color theme="3"/>
        <rFont val="Arial"/>
        <family val="2"/>
      </rPr>
      <t>": 
- replace the number "1" in the yellow cell (B3) with the total number of work-packages of your project
- the table is automatically filled in (data from the 'detailed expenditure per project leader/partners')
- a split distribution of the indirect costs per work package will be automatically be calculated.
3. Under the other worksheets "</t>
    </r>
    <r>
      <rPr>
        <b/>
        <sz val="11"/>
        <color theme="3"/>
        <rFont val="Arial"/>
        <family val="2"/>
      </rPr>
      <t>Detailed Expenditure project leader/partner</t>
    </r>
    <r>
      <rPr>
        <sz val="11"/>
        <color theme="3"/>
        <rFont val="Arial"/>
        <family val="2"/>
      </rPr>
      <t>": 
- Respect the same order and number of Work Packages as the ones mentioned in your Grant Agreement (detailed description of the project)
- in column H please insert the N° of work packages using the format 'wp1', 'wp2', etc (this will allow the correct transfer of data to the worksheet 2).
- All travel and subsistence costs associated to management/partnership meetings should be declared in WP1                         
3. Under the other worksheets "</t>
    </r>
    <r>
      <rPr>
        <b/>
        <sz val="11"/>
        <color theme="3"/>
        <rFont val="Arial"/>
        <family val="2"/>
      </rPr>
      <t>Detailed Expenditure  per partner</t>
    </r>
    <r>
      <rPr>
        <sz val="11"/>
        <color theme="3"/>
        <rFont val="Arial"/>
        <family val="2"/>
      </rPr>
      <t>":
- please insert the name of the organisation/ partner and concerned country (in the yellow cell) using the same order and names as in the Grant Agreement.</t>
    </r>
  </si>
  <si>
    <r>
      <rPr>
        <b/>
        <i/>
        <sz val="11"/>
        <color theme="3"/>
        <rFont val="Arial"/>
        <family val="2"/>
      </rPr>
      <t>Subcontracting costs</t>
    </r>
    <r>
      <rPr>
        <sz val="11"/>
        <color theme="3"/>
        <rFont val="Arial"/>
        <family val="2"/>
      </rPr>
      <t xml:space="preserve"> shall concern only supporting activities and do not cover core tasks of the action. They are related to the externalisation of specific tasks or activities which form part of the action as described in the proposal and which cannot be performed by the beneficiary itself. For each costs you must state if the costs is subcontracted or not and the amount subcontracted.</t>
    </r>
  </si>
  <si>
    <r>
      <rPr>
        <b/>
        <u/>
        <sz val="11"/>
        <color theme="3"/>
        <rFont val="Arial"/>
        <family val="2"/>
      </rPr>
      <t>Content</t>
    </r>
    <r>
      <rPr>
        <b/>
        <sz val="11"/>
        <color theme="3"/>
        <rFont val="Arial"/>
        <family val="2"/>
      </rPr>
      <t>:</t>
    </r>
    <r>
      <rPr>
        <sz val="11"/>
        <color theme="3"/>
        <rFont val="Arial"/>
        <family val="2"/>
      </rPr>
      <t xml:space="preserve">
This file has 14 worksheets:
Tab "</t>
    </r>
    <r>
      <rPr>
        <b/>
        <sz val="11"/>
        <color theme="3"/>
        <rFont val="Arial"/>
        <family val="2"/>
      </rPr>
      <t>READ ME</t>
    </r>
    <r>
      <rPr>
        <sz val="11"/>
        <color theme="3"/>
        <rFont val="Arial"/>
        <family val="2"/>
      </rPr>
      <t>": the current worksheet 
Tab "</t>
    </r>
    <r>
      <rPr>
        <b/>
        <sz val="11"/>
        <color theme="3"/>
        <rFont val="Arial"/>
        <family val="2"/>
      </rPr>
      <t>1. Consolidated Summary Budget</t>
    </r>
    <r>
      <rPr>
        <sz val="11"/>
        <color theme="3"/>
        <rFont val="Arial"/>
        <family val="2"/>
      </rPr>
      <t>": it is the summary of all the actual expenses and incomes. The figures of the cells in grey come from the other worksheets.
Tab "</t>
    </r>
    <r>
      <rPr>
        <b/>
        <sz val="11"/>
        <color theme="3"/>
        <rFont val="Arial"/>
        <family val="2"/>
      </rPr>
      <t>2. Expenditure per workpackage</t>
    </r>
    <r>
      <rPr>
        <sz val="11"/>
        <color theme="3"/>
        <rFont val="Arial"/>
        <family val="2"/>
      </rPr>
      <t>": is the sum of the actual expenses per Work Package (wp) as well as per type of cost (as per different budget chapters). The figures of the cells in grey come from the other worksheets.
Other tabs "</t>
    </r>
    <r>
      <rPr>
        <b/>
        <sz val="11"/>
        <color theme="3"/>
        <rFont val="Arial"/>
        <family val="2"/>
      </rPr>
      <t>Detailed Expenditure per project leader or partner</t>
    </r>
    <r>
      <rPr>
        <sz val="11"/>
        <color theme="3"/>
        <rFont val="Arial"/>
        <family val="2"/>
      </rPr>
      <t xml:space="preserve">": each partner (including the project leader) needs to fill in one worksheet in which its actual expenses (per budget chapter) are reported. </t>
    </r>
  </si>
  <si>
    <r>
      <rPr>
        <b/>
        <u/>
        <sz val="11"/>
        <color theme="3"/>
        <rFont val="Arial"/>
        <family val="2"/>
      </rPr>
      <t>Please check the following</t>
    </r>
    <r>
      <rPr>
        <b/>
        <sz val="11"/>
        <color theme="3"/>
        <rFont val="Arial"/>
        <family val="2"/>
      </rPr>
      <t>:</t>
    </r>
    <r>
      <rPr>
        <sz val="11"/>
        <color theme="3"/>
        <rFont val="Arial"/>
        <family val="2"/>
      </rPr>
      <t xml:space="preserve">
- 'Total indirect costs' should not exceed 7% of the </t>
    </r>
    <r>
      <rPr>
        <u/>
        <sz val="11"/>
        <color theme="3"/>
        <rFont val="Arial"/>
        <family val="2"/>
      </rPr>
      <t>total direct costs of the project</t>
    </r>
    <r>
      <rPr>
        <sz val="11"/>
        <color theme="3"/>
        <rFont val="Arial"/>
        <family val="2"/>
      </rPr>
      <t xml:space="preserve"> (as reported in the 'Consolidated summary budget' worksheet)                                                                                                             
- 'The total requested EU grant' should not exceed for 'Smaller scale projects' 60% of the total project expenditures (direct and indirect costs); for 'Larger scale projects' 50% of the total project expenditures (direct and indirect costs). The maximum EU grant and co-financing percentage is mentioned in your Grant Agreement (Art I.3).
- The 'Total project expenditure' is equal to the sum of: the total EU grant requested + the total contribution from beneficiaries + the other sources of funding.
</t>
    </r>
  </si>
  <si>
    <t>Total number of wp:</t>
  </si>
  <si>
    <r>
      <t xml:space="preserve">You should fill in only </t>
    </r>
    <r>
      <rPr>
        <b/>
        <i/>
        <u/>
        <sz val="11"/>
        <color theme="3"/>
        <rFont val="Arial"/>
        <family val="2"/>
      </rPr>
      <t>yellow</t>
    </r>
    <r>
      <rPr>
        <i/>
        <sz val="11"/>
        <color theme="3"/>
        <rFont val="Arial"/>
        <family val="2"/>
      </rPr>
      <t xml:space="preserve"> cells of the different worksheets of the excel table. 
The other cells (in grey) are blocked and automatically calculated (from other worksheets).
As many worksheets (called 'Detailed exp project leader/partner') are to be used as are the number of partners involved in the project (as mentioned in the Grant Agreement).
Please note that P1 is always the Coordinating organisation (project leader).
There are comments in some cells which help you filling the document, please read them carefully.
When copying the content of a cell, please use the function 'Copy and Paste Values' in order to paste only the value and not the underlying formulas.
If you need to add extra rows in a chapter, please copy and paste a row from and into the middle (neither the first or the last row) of the available rows. This will ensure the inclusion of the added costs to the automatic formulae calculating the total per chapter.
Warning messages at the bottom of each sheet will alert you about some of the potential errors. </t>
    </r>
  </si>
  <si>
    <r>
      <rPr>
        <b/>
        <u/>
        <sz val="11"/>
        <color theme="3"/>
        <rFont val="Arial"/>
        <family val="2"/>
      </rPr>
      <t>Rules concerning budget chapters</t>
    </r>
    <r>
      <rPr>
        <b/>
        <sz val="11"/>
        <color theme="3"/>
        <rFont val="Arial"/>
        <family val="2"/>
      </rPr>
      <t xml:space="preserve"> </t>
    </r>
    <r>
      <rPr>
        <sz val="11"/>
        <color theme="3"/>
        <rFont val="Arial"/>
        <family val="2"/>
      </rPr>
      <t>(please consult the 'Guidance on contractual project management' available on the Beneficiary space for more information):</t>
    </r>
    <r>
      <rPr>
        <b/>
        <sz val="11"/>
        <color theme="3"/>
        <rFont val="Arial"/>
        <family val="2"/>
      </rPr>
      <t xml:space="preserve">
</t>
    </r>
    <r>
      <rPr>
        <b/>
        <i/>
        <sz val="11"/>
        <color theme="3"/>
        <rFont val="Arial"/>
        <family val="2"/>
      </rPr>
      <t xml:space="preserve">
</t>
    </r>
    <r>
      <rPr>
        <sz val="11"/>
        <color theme="3"/>
        <rFont val="Arial"/>
        <family val="2"/>
      </rPr>
      <t xml:space="preserve">1. </t>
    </r>
    <r>
      <rPr>
        <b/>
        <sz val="11"/>
        <color theme="3"/>
        <rFont val="Arial"/>
        <family val="2"/>
      </rPr>
      <t>'Costs directly linked to the implementation of the activities'</t>
    </r>
    <r>
      <rPr>
        <sz val="11"/>
        <color theme="3"/>
        <rFont val="Arial"/>
        <family val="2"/>
      </rPr>
      <t xml:space="preserve"> are divided in 2 sub-chapters  ('Financial support to third parties' and 'Other').                   - 'Financial support to third parties' must not exceed 60.000€ and is limited to solely prizes or bursaries. A bursary/prize  is a monetary award made by an institution or organization to individuals or groups of people. Its must have been already foreseen in the application and budget.          
- 'Other' includes the following type of costs: purchase of rights, premises costs, equipment costs,  purchase of materials, purchase of equipment (depreciation only),  transport of equipment,  insurance (i.e. for an event), scenography, catering.</t>
    </r>
  </si>
  <si>
    <r>
      <t>2. '</t>
    </r>
    <r>
      <rPr>
        <b/>
        <sz val="11"/>
        <color theme="3"/>
        <rFont val="Arial"/>
        <family val="2"/>
      </rPr>
      <t>Communication, promotion and dissemination costs and costs of exploitation of results</t>
    </r>
    <r>
      <rPr>
        <sz val="11"/>
        <color theme="3"/>
        <rFont val="Arial"/>
        <family val="2"/>
      </rPr>
      <t>' concern the following:  Production costs (printing costs),  Advertising space (publicity TV, radio, press conference, social networks, ect), Purchase of materials (t-shirts, flyers, papers, posters, etc), Other Advertising costs, Costs for the update or creation of the website (no staff costs allowed),  Other web costs, Documentation costs (professional magazines. newspaper, books, ect), Distribution costs (mail, postage, packaging, etc.).</t>
    </r>
  </si>
  <si>
    <r>
      <t>4. '</t>
    </r>
    <r>
      <rPr>
        <b/>
        <sz val="11"/>
        <color theme="3"/>
        <rFont val="Arial"/>
        <family val="2"/>
      </rPr>
      <t>Staff costs</t>
    </r>
    <r>
      <rPr>
        <sz val="11"/>
        <color theme="3"/>
        <rFont val="Arial"/>
        <family val="2"/>
      </rPr>
      <t>' is divided in 3 sub-chapters ('salaries', 'external professional services' and 'fees, remuneration of artsts, scientific personnel and technicians'). 
- All costs related to personnel should be recorder her (even if linked to communication costs as for example costs of a webmaster)
- Please fill 1 row per person per each single work package.</t>
    </r>
    <r>
      <rPr>
        <b/>
        <sz val="11"/>
        <color theme="3"/>
        <rFont val="Arial"/>
        <family val="2"/>
      </rPr>
      <t xml:space="preserve"> 
- </t>
    </r>
    <r>
      <rPr>
        <sz val="11"/>
        <color theme="3"/>
        <rFont val="Arial"/>
        <family val="2"/>
      </rPr>
      <t>Please detail each person's name, role and nr of  days allocated to the related work package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</si>
</sst>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0\ &quot;€&quot;"/>
    <numFmt numFmtId="165" formatCode="#,##0.00_-\ [$€-1]"/>
    <numFmt numFmtId="166" formatCode="dd/mm/yyyy;@"/>
    <numFmt numFmtId="167" formatCode="#,##0.00_ ;[Red]\-#,##0.00\ "/>
    <numFmt numFmtId="168" formatCode="_ * #,##0.00_ ;_ * \-#,##0.00_ ;_ * &quot;-&quot;??_ ;_ @_ "/>
    <numFmt numFmtId="169" formatCode="#,##0_ ;[Red]\-#,##0\ "/>
    <numFmt numFmtId="170" formatCode="&quot;€&quot;\ #,##0.00;[Red]&quot;€&quot;\ \-#,##0.00"/>
    <numFmt numFmtId="171" formatCode="0.0000000000"/>
    <numFmt numFmtId="172" formatCode="d/mm/yy;@"/>
    <numFmt numFmtId="173" formatCode="#,##0.00\ _€"/>
  </numFmts>
  <fonts count="49" x14ac:knownFonts="1">
    <font>
      <sz val="10"/>
      <name val="Arial"/>
    </font>
    <font>
      <sz val="11"/>
      <color theme="1"/>
      <name val="Calibri"/>
      <family val="2"/>
      <scheme val="minor"/>
    </font>
    <font>
      <b/>
      <sz val="10"/>
      <name val="Arial"/>
      <family val="2"/>
    </font>
    <font>
      <sz val="10"/>
      <name val="Arial"/>
      <family val="2"/>
    </font>
    <font>
      <b/>
      <sz val="16"/>
      <name val="Arial"/>
      <family val="2"/>
    </font>
    <font>
      <b/>
      <sz val="12"/>
      <name val="Arial"/>
      <family val="2"/>
    </font>
    <font>
      <b/>
      <sz val="14"/>
      <name val="Arial"/>
      <family val="2"/>
    </font>
    <font>
      <sz val="12"/>
      <name val="Arial"/>
      <family val="2"/>
    </font>
    <font>
      <b/>
      <sz val="18"/>
      <name val="Arial"/>
      <family val="2"/>
    </font>
    <font>
      <b/>
      <sz val="12"/>
      <color theme="0"/>
      <name val="Arial"/>
      <family val="2"/>
    </font>
    <font>
      <i/>
      <sz val="12"/>
      <name val="Arial"/>
      <family val="2"/>
    </font>
    <font>
      <b/>
      <sz val="9"/>
      <name val="Arial"/>
      <family val="2"/>
    </font>
    <font>
      <sz val="10"/>
      <name val="Arial"/>
      <family val="2"/>
    </font>
    <font>
      <sz val="10"/>
      <name val="Arial Narrow"/>
      <family val="2"/>
    </font>
    <font>
      <b/>
      <sz val="12"/>
      <name val="Arial Narrow"/>
      <family val="2"/>
    </font>
    <font>
      <sz val="12"/>
      <name val="Arial Narrow"/>
      <family val="2"/>
    </font>
    <font>
      <b/>
      <sz val="11"/>
      <name val="Arial Narrow"/>
      <family val="2"/>
    </font>
    <font>
      <b/>
      <sz val="14"/>
      <name val="Arial Narrow"/>
      <family val="2"/>
    </font>
    <font>
      <b/>
      <sz val="13"/>
      <name val="Arial Narrow"/>
      <family val="2"/>
    </font>
    <font>
      <sz val="13"/>
      <name val="Arial Narrow"/>
      <family val="2"/>
    </font>
    <font>
      <sz val="14"/>
      <name val="Arial Narrow"/>
      <family val="2"/>
    </font>
    <font>
      <b/>
      <sz val="10"/>
      <name val="Arial Narrow"/>
      <family val="2"/>
    </font>
    <font>
      <i/>
      <sz val="10"/>
      <name val="Arial Narrow"/>
      <family val="2"/>
    </font>
    <font>
      <b/>
      <sz val="13"/>
      <color theme="0"/>
      <name val="Arial Narrow"/>
      <family val="2"/>
    </font>
    <font>
      <sz val="9"/>
      <name val="Arial Narrow"/>
      <family val="2"/>
    </font>
    <font>
      <b/>
      <sz val="9"/>
      <name val="Arial Narrow"/>
      <family val="2"/>
    </font>
    <font>
      <b/>
      <u/>
      <sz val="14"/>
      <name val="Arial Narrow"/>
      <family val="2"/>
    </font>
    <font>
      <sz val="18"/>
      <color theme="1"/>
      <name val="Wingdings"/>
      <charset val="2"/>
    </font>
    <font>
      <sz val="14"/>
      <color theme="1"/>
      <name val="Calibri"/>
      <family val="2"/>
      <scheme val="minor"/>
    </font>
    <font>
      <b/>
      <sz val="11"/>
      <name val="Arial"/>
      <family val="2"/>
    </font>
    <font>
      <sz val="14"/>
      <name val="Arial"/>
      <family val="2"/>
    </font>
    <font>
      <b/>
      <sz val="11"/>
      <color theme="1"/>
      <name val="Arial"/>
      <family val="2"/>
    </font>
    <font>
      <sz val="14"/>
      <color theme="1"/>
      <name val="Arial"/>
      <family val="2"/>
    </font>
    <font>
      <sz val="11"/>
      <name val="Arial"/>
      <family val="2"/>
    </font>
    <font>
      <b/>
      <sz val="14"/>
      <color theme="1"/>
      <name val="Arial"/>
      <family val="2"/>
    </font>
    <font>
      <sz val="9"/>
      <color indexed="81"/>
      <name val="Tahoma"/>
      <family val="2"/>
    </font>
    <font>
      <b/>
      <sz val="9"/>
      <color indexed="81"/>
      <name val="Tahoma"/>
      <family val="2"/>
    </font>
    <font>
      <b/>
      <i/>
      <sz val="12"/>
      <color rgb="FFFF0000"/>
      <name val="Arial"/>
      <family val="2"/>
    </font>
    <font>
      <b/>
      <sz val="16"/>
      <color theme="3"/>
      <name val="Arial"/>
      <family val="2"/>
    </font>
    <font>
      <sz val="10"/>
      <color theme="3"/>
      <name val="Arial"/>
      <family val="2"/>
    </font>
    <font>
      <b/>
      <sz val="12"/>
      <color rgb="FFFF0000"/>
      <name val="Arial"/>
      <family val="2"/>
    </font>
    <font>
      <b/>
      <sz val="14"/>
      <color rgb="FFFF0000"/>
      <name val="Arial Narrow"/>
      <family val="2"/>
    </font>
    <font>
      <sz val="11"/>
      <color theme="3"/>
      <name val="Arial"/>
      <family val="2"/>
    </font>
    <font>
      <b/>
      <u/>
      <sz val="11"/>
      <color theme="3"/>
      <name val="Arial"/>
      <family val="2"/>
    </font>
    <font>
      <i/>
      <sz val="11"/>
      <color theme="3"/>
      <name val="Arial"/>
      <family val="2"/>
    </font>
    <font>
      <b/>
      <sz val="11"/>
      <color theme="3"/>
      <name val="Arial"/>
      <family val="2"/>
    </font>
    <font>
      <b/>
      <i/>
      <sz val="11"/>
      <color theme="3"/>
      <name val="Arial"/>
      <family val="2"/>
    </font>
    <font>
      <u/>
      <sz val="11"/>
      <color theme="3"/>
      <name val="Arial"/>
      <family val="2"/>
    </font>
    <font>
      <b/>
      <i/>
      <u/>
      <sz val="11"/>
      <color theme="3"/>
      <name val="Arial"/>
      <family val="2"/>
    </font>
  </fonts>
  <fills count="15">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rgb="FFDDDDDD"/>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99"/>
        <bgColor indexed="64"/>
      </patternFill>
    </fill>
    <fill>
      <patternFill patternType="solid">
        <fgColor rgb="FF92CDDC"/>
        <bgColor rgb="FF92CDDC"/>
      </patternFill>
    </fill>
    <fill>
      <patternFill patternType="solid">
        <fgColor rgb="FFD9D9D9"/>
        <bgColor rgb="FF000000"/>
      </patternFill>
    </fill>
  </fills>
  <borders count="5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style="medium">
        <color indexed="64"/>
      </top>
      <bottom style="medium">
        <color indexed="64"/>
      </bottom>
      <diagonal/>
    </border>
    <border>
      <left/>
      <right style="thin">
        <color indexed="64"/>
      </right>
      <top/>
      <bottom/>
      <diagonal/>
    </border>
    <border>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indexed="64"/>
      </right>
      <top/>
      <bottom style="medium">
        <color indexed="64"/>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6">
    <xf numFmtId="0" fontId="0" fillId="0" borderId="0"/>
    <xf numFmtId="0" fontId="3" fillId="0" borderId="0"/>
    <xf numFmtId="9" fontId="12" fillId="0" borderId="0" applyFont="0" applyFill="0" applyBorder="0" applyAlignment="0" applyProtection="0"/>
    <xf numFmtId="168" fontId="1" fillId="0" borderId="0" applyFont="0" applyFill="0" applyBorder="0" applyAlignment="0" applyProtection="0"/>
    <xf numFmtId="0" fontId="3" fillId="0" borderId="0"/>
    <xf numFmtId="9" fontId="1" fillId="0" borderId="0" applyFont="0" applyFill="0" applyBorder="0" applyAlignment="0" applyProtection="0"/>
  </cellStyleXfs>
  <cellXfs count="554">
    <xf numFmtId="0" fontId="0" fillId="0" borderId="0" xfId="0"/>
    <xf numFmtId="0" fontId="7" fillId="0" borderId="0" xfId="0" applyNumberFormat="1" applyFont="1" applyFill="1" applyBorder="1" applyAlignment="1" applyProtection="1">
      <alignment horizontal="left" vertical="center"/>
      <protection locked="0"/>
    </xf>
    <xf numFmtId="0" fontId="7" fillId="0" borderId="2" xfId="0" applyNumberFormat="1" applyFont="1" applyFill="1" applyBorder="1" applyAlignment="1" applyProtection="1">
      <alignment horizontal="left" vertical="center"/>
      <protection locked="0"/>
    </xf>
    <xf numFmtId="0" fontId="3" fillId="0" borderId="0" xfId="0" applyFont="1" applyBorder="1" applyAlignment="1" applyProtection="1">
      <alignment vertical="center"/>
    </xf>
    <xf numFmtId="0" fontId="3" fillId="0" borderId="0" xfId="0" applyFont="1" applyFill="1" applyBorder="1" applyAlignment="1" applyProtection="1">
      <alignment vertical="center"/>
      <protection locked="0"/>
    </xf>
    <xf numFmtId="0" fontId="3" fillId="0" borderId="0" xfId="0" applyFont="1" applyFill="1" applyAlignment="1" applyProtection="1">
      <alignment vertical="center"/>
    </xf>
    <xf numFmtId="0" fontId="5" fillId="0" borderId="0" xfId="0" applyNumberFormat="1" applyFont="1" applyBorder="1" applyAlignment="1" applyProtection="1">
      <alignment vertical="center"/>
    </xf>
    <xf numFmtId="0" fontId="5" fillId="0" borderId="0" xfId="0" applyFont="1" applyBorder="1" applyAlignment="1" applyProtection="1">
      <alignment vertical="center"/>
    </xf>
    <xf numFmtId="0" fontId="7" fillId="0" borderId="0" xfId="0" applyFont="1" applyBorder="1" applyAlignment="1" applyProtection="1">
      <alignment vertical="center"/>
    </xf>
    <xf numFmtId="0" fontId="7" fillId="0" borderId="0" xfId="0" applyNumberFormat="1" applyFont="1" applyBorder="1" applyAlignment="1" applyProtection="1">
      <alignment vertical="center"/>
    </xf>
    <xf numFmtId="0" fontId="2" fillId="6" borderId="2" xfId="0" applyFont="1" applyFill="1" applyBorder="1" applyAlignment="1" applyProtection="1">
      <alignment vertical="center"/>
    </xf>
    <xf numFmtId="0" fontId="7" fillId="6" borderId="2" xfId="0" applyNumberFormat="1" applyFont="1" applyFill="1" applyBorder="1" applyAlignment="1" applyProtection="1">
      <alignment horizontal="left" vertical="center"/>
    </xf>
    <xf numFmtId="4" fontId="6" fillId="6" borderId="2" xfId="0" applyNumberFormat="1" applyFont="1" applyFill="1" applyBorder="1" applyAlignment="1" applyProtection="1">
      <alignment vertical="center"/>
    </xf>
    <xf numFmtId="0" fontId="6" fillId="6" borderId="0" xfId="0" applyFont="1" applyFill="1" applyAlignment="1" applyProtection="1">
      <alignment vertical="center"/>
    </xf>
    <xf numFmtId="0" fontId="6" fillId="6" borderId="0" xfId="0" applyFont="1" applyFill="1" applyBorder="1" applyAlignment="1" applyProtection="1">
      <alignment vertical="center"/>
    </xf>
    <xf numFmtId="0" fontId="3" fillId="0" borderId="0" xfId="0" applyFont="1" applyBorder="1" applyAlignment="1" applyProtection="1">
      <alignment vertical="center"/>
      <protection locked="0"/>
    </xf>
    <xf numFmtId="0" fontId="5" fillId="6" borderId="4" xfId="0" applyNumberFormat="1" applyFont="1" applyFill="1" applyBorder="1" applyAlignment="1" applyProtection="1">
      <alignment horizontal="left" vertical="center"/>
    </xf>
    <xf numFmtId="49" fontId="5" fillId="6" borderId="1" xfId="0" applyNumberFormat="1" applyFont="1" applyFill="1" applyBorder="1" applyAlignment="1" applyProtection="1">
      <alignment vertical="center" wrapText="1"/>
    </xf>
    <xf numFmtId="0" fontId="5" fillId="6" borderId="13" xfId="0" applyNumberFormat="1" applyFont="1" applyFill="1" applyBorder="1" applyAlignment="1" applyProtection="1">
      <alignment horizontal="left" vertical="center"/>
    </xf>
    <xf numFmtId="49" fontId="5" fillId="6" borderId="2" xfId="0" applyNumberFormat="1" applyFont="1" applyFill="1" applyBorder="1" applyAlignment="1" applyProtection="1">
      <alignment vertical="center" wrapText="1"/>
    </xf>
    <xf numFmtId="49" fontId="3" fillId="0" borderId="0" xfId="0" applyNumberFormat="1" applyFont="1" applyBorder="1" applyAlignment="1" applyProtection="1">
      <alignment vertical="center"/>
      <protection locked="0"/>
    </xf>
    <xf numFmtId="0" fontId="5" fillId="0" borderId="9" xfId="0" applyFont="1" applyFill="1" applyBorder="1" applyAlignment="1" applyProtection="1">
      <alignment horizontal="center" vertical="center" wrapText="1"/>
    </xf>
    <xf numFmtId="4" fontId="5" fillId="6" borderId="2" xfId="0" applyNumberFormat="1" applyFont="1" applyFill="1" applyBorder="1" applyAlignment="1" applyProtection="1">
      <alignment vertical="center"/>
    </xf>
    <xf numFmtId="4" fontId="5" fillId="6" borderId="2" xfId="0" applyNumberFormat="1" applyFont="1" applyFill="1" applyBorder="1" applyAlignment="1" applyProtection="1">
      <alignment horizontal="center" vertical="center"/>
    </xf>
    <xf numFmtId="4" fontId="5" fillId="6" borderId="5" xfId="0" applyNumberFormat="1" applyFont="1" applyFill="1" applyBorder="1" applyAlignment="1" applyProtection="1">
      <alignment vertical="center"/>
    </xf>
    <xf numFmtId="0" fontId="5" fillId="6" borderId="0" xfId="0" applyFont="1" applyFill="1" applyBorder="1" applyAlignment="1" applyProtection="1">
      <alignment vertical="center"/>
    </xf>
    <xf numFmtId="4" fontId="7" fillId="0" borderId="2" xfId="0" applyNumberFormat="1" applyFont="1" applyFill="1" applyBorder="1" applyAlignment="1" applyProtection="1">
      <alignment horizontal="center" vertical="center"/>
      <protection locked="0"/>
    </xf>
    <xf numFmtId="0" fontId="7" fillId="0" borderId="0" xfId="0" applyFont="1" applyFill="1" applyAlignment="1" applyProtection="1">
      <alignment vertical="center"/>
      <protection locked="0"/>
    </xf>
    <xf numFmtId="0" fontId="5" fillId="6" borderId="0" xfId="0" applyFont="1" applyFill="1" applyAlignment="1" applyProtection="1">
      <alignment vertical="center"/>
    </xf>
    <xf numFmtId="0" fontId="7" fillId="0" borderId="0" xfId="0" applyFont="1" applyBorder="1" applyAlignment="1" applyProtection="1">
      <alignment vertical="center"/>
      <protection locked="0"/>
    </xf>
    <xf numFmtId="0" fontId="7" fillId="0" borderId="2" xfId="0" applyFont="1" applyFill="1" applyBorder="1" applyAlignment="1" applyProtection="1">
      <alignment vertical="center"/>
    </xf>
    <xf numFmtId="0" fontId="5" fillId="7" borderId="2" xfId="0" applyNumberFormat="1" applyFont="1" applyFill="1" applyBorder="1" applyAlignment="1" applyProtection="1">
      <alignment horizontal="left" vertical="center"/>
    </xf>
    <xf numFmtId="49" fontId="7" fillId="7" borderId="2" xfId="0" applyNumberFormat="1" applyFont="1" applyFill="1" applyBorder="1" applyAlignment="1" applyProtection="1">
      <alignment horizontal="center" vertical="center" wrapText="1"/>
    </xf>
    <xf numFmtId="4" fontId="5" fillId="7" borderId="2" xfId="0" applyNumberFormat="1" applyFont="1" applyFill="1" applyBorder="1" applyAlignment="1" applyProtection="1">
      <alignment vertical="center"/>
    </xf>
    <xf numFmtId="4" fontId="5" fillId="7" borderId="2" xfId="0" applyNumberFormat="1" applyFont="1" applyFill="1" applyBorder="1" applyAlignment="1" applyProtection="1">
      <alignment horizontal="center" vertical="center"/>
    </xf>
    <xf numFmtId="0" fontId="7" fillId="7" borderId="0" xfId="0" applyFont="1" applyFill="1" applyBorder="1" applyAlignment="1" applyProtection="1">
      <alignment vertical="center"/>
    </xf>
    <xf numFmtId="49" fontId="5" fillId="7" borderId="2" xfId="0" applyNumberFormat="1" applyFont="1" applyFill="1" applyBorder="1" applyAlignment="1" applyProtection="1">
      <alignment horizontal="center" vertical="center" wrapText="1"/>
    </xf>
    <xf numFmtId="0" fontId="5" fillId="7" borderId="0" xfId="0" applyFont="1" applyFill="1" applyBorder="1" applyAlignment="1" applyProtection="1">
      <alignment vertical="center"/>
    </xf>
    <xf numFmtId="0" fontId="5" fillId="7" borderId="5" xfId="0" applyNumberFormat="1" applyFont="1" applyFill="1" applyBorder="1" applyAlignment="1" applyProtection="1">
      <alignment horizontal="left" vertical="center" wrapText="1"/>
    </xf>
    <xf numFmtId="49" fontId="5" fillId="7" borderId="7" xfId="0" applyNumberFormat="1" applyFont="1" applyFill="1" applyBorder="1" applyAlignment="1" applyProtection="1">
      <alignment horizontal="left" vertical="center" wrapText="1"/>
    </xf>
    <xf numFmtId="4" fontId="5" fillId="7" borderId="5" xfId="0" applyNumberFormat="1" applyFont="1" applyFill="1" applyBorder="1" applyAlignment="1" applyProtection="1">
      <alignment vertical="center"/>
    </xf>
    <xf numFmtId="4" fontId="5" fillId="7" borderId="5" xfId="0" applyNumberFormat="1" applyFont="1" applyFill="1" applyBorder="1" applyAlignment="1" applyProtection="1">
      <alignment horizontal="center" vertical="center"/>
    </xf>
    <xf numFmtId="0" fontId="0" fillId="0" borderId="0" xfId="0" applyBorder="1" applyAlignment="1" applyProtection="1">
      <alignment vertical="center"/>
      <protection hidden="1"/>
    </xf>
    <xf numFmtId="0" fontId="7" fillId="0" borderId="0" xfId="0" applyNumberFormat="1" applyFont="1" applyFill="1" applyBorder="1" applyAlignment="1" applyProtection="1">
      <alignment horizontal="left" vertical="center"/>
      <protection hidden="1"/>
    </xf>
    <xf numFmtId="0" fontId="6" fillId="0" borderId="0" xfId="0" applyFont="1" applyFill="1" applyBorder="1" applyAlignment="1" applyProtection="1">
      <alignment horizontal="center" vertical="center" wrapText="1"/>
      <protection hidden="1"/>
    </xf>
    <xf numFmtId="0" fontId="6" fillId="0"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168" fontId="15" fillId="8" borderId="0" xfId="3" applyFont="1" applyFill="1" applyBorder="1" applyAlignment="1" applyProtection="1">
      <alignment vertical="center" wrapText="1"/>
    </xf>
    <xf numFmtId="3" fontId="18" fillId="9" borderId="23" xfId="0" applyNumberFormat="1" applyFont="1" applyFill="1" applyBorder="1" applyAlignment="1" applyProtection="1">
      <alignment horizontal="center" vertical="center" wrapText="1"/>
    </xf>
    <xf numFmtId="0" fontId="20" fillId="8" borderId="0" xfId="0" applyFont="1" applyFill="1" applyBorder="1" applyAlignment="1" applyProtection="1">
      <alignment horizontal="center" vertical="center"/>
    </xf>
    <xf numFmtId="167" fontId="17" fillId="8" borderId="0" xfId="0" applyNumberFormat="1" applyFont="1" applyFill="1" applyBorder="1" applyAlignment="1" applyProtection="1">
      <alignment vertical="center"/>
    </xf>
    <xf numFmtId="0" fontId="3" fillId="8" borderId="0" xfId="0" applyFont="1" applyFill="1" applyAlignment="1" applyProtection="1">
      <alignment vertical="center"/>
    </xf>
    <xf numFmtId="3" fontId="18" fillId="9" borderId="14" xfId="0" applyNumberFormat="1" applyFont="1" applyFill="1" applyBorder="1" applyAlignment="1" applyProtection="1">
      <alignment horizontal="center" vertical="center" wrapText="1"/>
    </xf>
    <xf numFmtId="0" fontId="15" fillId="8" borderId="0" xfId="0" applyFont="1" applyFill="1" applyBorder="1" applyAlignment="1" applyProtection="1">
      <alignment horizontal="center" vertical="center"/>
    </xf>
    <xf numFmtId="169" fontId="14" fillId="8" borderId="0" xfId="0" applyNumberFormat="1" applyFont="1" applyFill="1" applyBorder="1" applyAlignment="1" applyProtection="1">
      <alignment vertical="center"/>
    </xf>
    <xf numFmtId="169" fontId="7" fillId="8" borderId="0" xfId="0" applyNumberFormat="1" applyFont="1" applyFill="1" applyAlignment="1" applyProtection="1">
      <alignment vertical="center"/>
    </xf>
    <xf numFmtId="169" fontId="15" fillId="8" borderId="0" xfId="3" applyNumberFormat="1" applyFont="1" applyFill="1" applyBorder="1" applyAlignment="1" applyProtection="1">
      <alignment vertical="center" wrapText="1"/>
    </xf>
    <xf numFmtId="0" fontId="0" fillId="8" borderId="0" xfId="0" applyFill="1" applyAlignment="1" applyProtection="1">
      <alignment vertical="center"/>
    </xf>
    <xf numFmtId="0" fontId="0" fillId="0" borderId="0" xfId="0" applyProtection="1">
      <protection locked="0"/>
    </xf>
    <xf numFmtId="0" fontId="4" fillId="0" borderId="0" xfId="0" applyFont="1" applyFill="1" applyBorder="1" applyAlignment="1" applyProtection="1">
      <alignment horizontal="left" vertical="center" wrapText="1"/>
    </xf>
    <xf numFmtId="0" fontId="24" fillId="0" borderId="26" xfId="0" applyFont="1" applyBorder="1" applyProtection="1"/>
    <xf numFmtId="0" fontId="25" fillId="0" borderId="0" xfId="0" applyFont="1" applyBorder="1" applyAlignment="1" applyProtection="1"/>
    <xf numFmtId="0" fontId="20" fillId="0" borderId="0" xfId="0" applyFont="1" applyFill="1" applyBorder="1" applyAlignment="1" applyProtection="1"/>
    <xf numFmtId="0" fontId="20" fillId="0" borderId="15" xfId="0" applyFont="1" applyFill="1" applyBorder="1" applyAlignment="1" applyProtection="1"/>
    <xf numFmtId="0" fontId="20" fillId="0" borderId="26" xfId="0" applyFont="1" applyFill="1" applyBorder="1" applyAlignment="1" applyProtection="1"/>
    <xf numFmtId="0" fontId="20" fillId="0" borderId="0" xfId="0" applyFont="1" applyBorder="1" applyAlignment="1" applyProtection="1">
      <alignment vertical="center"/>
    </xf>
    <xf numFmtId="0" fontId="27" fillId="0" borderId="0" xfId="0" applyFont="1" applyBorder="1" applyAlignment="1" applyProtection="1">
      <alignment horizontal="center" vertical="top" wrapText="1"/>
    </xf>
    <xf numFmtId="0" fontId="20" fillId="0" borderId="0" xfId="0" applyFont="1" applyBorder="1" applyAlignment="1" applyProtection="1"/>
    <xf numFmtId="0" fontId="24" fillId="0" borderId="26" xfId="0" applyFont="1" applyBorder="1" applyAlignment="1" applyProtection="1">
      <alignment vertical="center"/>
    </xf>
    <xf numFmtId="0" fontId="7" fillId="0" borderId="26" xfId="0" applyNumberFormat="1"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4" fontId="6" fillId="0" borderId="15" xfId="0" applyNumberFormat="1" applyFont="1" applyFill="1" applyBorder="1" applyAlignment="1" applyProtection="1">
      <alignment vertical="center"/>
    </xf>
    <xf numFmtId="0" fontId="2" fillId="0" borderId="15" xfId="0" applyFont="1" applyFill="1" applyBorder="1" applyAlignment="1" applyProtection="1">
      <alignment vertical="center"/>
    </xf>
    <xf numFmtId="0" fontId="2" fillId="0" borderId="0" xfId="0" applyFont="1" applyFill="1" applyBorder="1" applyAlignment="1" applyProtection="1">
      <alignment vertical="center"/>
    </xf>
    <xf numFmtId="0" fontId="5" fillId="7" borderId="2" xfId="0" applyNumberFormat="1" applyFont="1" applyFill="1" applyBorder="1" applyAlignment="1" applyProtection="1">
      <alignment horizontal="center" vertical="center"/>
    </xf>
    <xf numFmtId="0" fontId="5" fillId="6" borderId="11" xfId="0" applyFont="1" applyFill="1" applyBorder="1" applyAlignment="1" applyProtection="1">
      <alignment horizontal="center" vertical="center"/>
    </xf>
    <xf numFmtId="4" fontId="5" fillId="6" borderId="5" xfId="0" applyNumberFormat="1" applyFont="1" applyFill="1" applyBorder="1" applyAlignment="1" applyProtection="1">
      <alignment horizontal="center" vertical="center"/>
    </xf>
    <xf numFmtId="49" fontId="5" fillId="6" borderId="6" xfId="0" applyNumberFormat="1" applyFont="1" applyFill="1" applyBorder="1" applyAlignment="1" applyProtection="1">
      <alignment horizontal="center" vertical="center" wrapText="1"/>
    </xf>
    <xf numFmtId="49" fontId="5" fillId="6" borderId="5" xfId="0" applyNumberFormat="1" applyFont="1" applyFill="1" applyBorder="1" applyAlignment="1" applyProtection="1">
      <alignment horizontal="center" vertical="center" wrapText="1"/>
    </xf>
    <xf numFmtId="4" fontId="5" fillId="6" borderId="6" xfId="0" applyNumberFormat="1" applyFont="1" applyFill="1" applyBorder="1" applyAlignment="1" applyProtection="1">
      <alignment horizontal="right" vertical="center"/>
    </xf>
    <xf numFmtId="4" fontId="5" fillId="6" borderId="5" xfId="0" applyNumberFormat="1" applyFont="1" applyFill="1" applyBorder="1" applyAlignment="1" applyProtection="1">
      <alignment horizontal="right" vertical="center"/>
    </xf>
    <xf numFmtId="0" fontId="17" fillId="9" borderId="20" xfId="0" applyFont="1" applyFill="1" applyBorder="1" applyAlignment="1" applyProtection="1">
      <alignment horizontal="center" vertical="center" textRotation="255" wrapText="1"/>
    </xf>
    <xf numFmtId="4" fontId="5" fillId="6" borderId="6" xfId="0" applyNumberFormat="1" applyFont="1" applyFill="1" applyBorder="1" applyAlignment="1" applyProtection="1">
      <alignment horizontal="right" vertical="center"/>
    </xf>
    <xf numFmtId="4" fontId="5" fillId="6" borderId="5" xfId="0" applyNumberFormat="1" applyFont="1" applyFill="1" applyBorder="1" applyAlignment="1" applyProtection="1">
      <alignment horizontal="right" vertical="center"/>
    </xf>
    <xf numFmtId="4" fontId="5" fillId="6" borderId="5" xfId="0" applyNumberFormat="1" applyFont="1" applyFill="1" applyBorder="1" applyAlignment="1" applyProtection="1">
      <alignment horizontal="center" vertical="center"/>
    </xf>
    <xf numFmtId="49" fontId="5" fillId="6" borderId="6" xfId="0" applyNumberFormat="1" applyFont="1" applyFill="1" applyBorder="1" applyAlignment="1" applyProtection="1">
      <alignment horizontal="center" vertical="center" wrapText="1"/>
    </xf>
    <xf numFmtId="49" fontId="5" fillId="6" borderId="5" xfId="0" applyNumberFormat="1" applyFont="1" applyFill="1" applyBorder="1" applyAlignment="1" applyProtection="1">
      <alignment horizontal="center" vertical="center" wrapText="1"/>
    </xf>
    <xf numFmtId="0" fontId="5" fillId="6" borderId="11" xfId="0" applyFont="1" applyFill="1" applyBorder="1" applyAlignment="1" applyProtection="1">
      <alignment horizontal="center" vertical="center"/>
    </xf>
    <xf numFmtId="0" fontId="17" fillId="9" borderId="21" xfId="0" applyFont="1" applyFill="1" applyBorder="1" applyAlignment="1" applyProtection="1">
      <alignment horizontal="center" vertical="center" textRotation="255"/>
    </xf>
    <xf numFmtId="0" fontId="17" fillId="9" borderId="22" xfId="0" applyFont="1" applyFill="1" applyBorder="1" applyAlignment="1" applyProtection="1">
      <alignment horizontal="center" vertical="center" textRotation="255"/>
    </xf>
    <xf numFmtId="0" fontId="5" fillId="6" borderId="11" xfId="0" applyFont="1" applyFill="1" applyBorder="1" applyAlignment="1" applyProtection="1">
      <alignment horizontal="center" vertical="center"/>
    </xf>
    <xf numFmtId="4" fontId="5" fillId="6" borderId="5" xfId="0" applyNumberFormat="1" applyFont="1" applyFill="1" applyBorder="1" applyAlignment="1" applyProtection="1">
      <alignment horizontal="center" vertical="center"/>
    </xf>
    <xf numFmtId="49" fontId="5" fillId="6" borderId="6" xfId="0" applyNumberFormat="1" applyFont="1" applyFill="1" applyBorder="1" applyAlignment="1" applyProtection="1">
      <alignment horizontal="center" vertical="center" wrapText="1"/>
    </xf>
    <xf numFmtId="49" fontId="5" fillId="6" borderId="5" xfId="0" applyNumberFormat="1" applyFont="1" applyFill="1" applyBorder="1" applyAlignment="1" applyProtection="1">
      <alignment horizontal="center" vertical="center" wrapText="1"/>
    </xf>
    <xf numFmtId="4" fontId="5" fillId="6" borderId="6" xfId="0" applyNumberFormat="1" applyFont="1" applyFill="1" applyBorder="1" applyAlignment="1" applyProtection="1">
      <alignment horizontal="right" vertical="center"/>
    </xf>
    <xf numFmtId="4" fontId="5" fillId="6" borderId="5" xfId="0" applyNumberFormat="1" applyFont="1" applyFill="1" applyBorder="1" applyAlignment="1" applyProtection="1">
      <alignment horizontal="right" vertical="center"/>
    </xf>
    <xf numFmtId="0" fontId="21" fillId="5" borderId="31" xfId="0" applyFont="1" applyFill="1" applyBorder="1" applyAlignment="1" applyProtection="1">
      <alignment horizontal="center" vertical="center" wrapText="1"/>
      <protection locked="0"/>
    </xf>
    <xf numFmtId="0" fontId="14" fillId="5" borderId="27" xfId="0" applyFont="1" applyFill="1" applyBorder="1" applyAlignment="1" applyProtection="1">
      <alignment horizontal="center" vertical="center" wrapText="1"/>
      <protection locked="0"/>
    </xf>
    <xf numFmtId="0" fontId="13" fillId="8" borderId="0" xfId="0" applyFont="1" applyFill="1" applyBorder="1" applyProtection="1">
      <protection locked="0"/>
    </xf>
    <xf numFmtId="0" fontId="21" fillId="0" borderId="2" xfId="0" applyFont="1" applyFill="1" applyBorder="1" applyAlignment="1" applyProtection="1">
      <alignment horizontal="left" vertical="center" wrapText="1"/>
      <protection locked="0"/>
    </xf>
    <xf numFmtId="0" fontId="16" fillId="8" borderId="11" xfId="0" applyNumberFormat="1" applyFont="1" applyFill="1" applyBorder="1" applyAlignment="1" applyProtection="1">
      <alignment horizontal="left" vertical="center"/>
      <protection locked="0"/>
    </xf>
    <xf numFmtId="0" fontId="16" fillId="8" borderId="1" xfId="0" applyNumberFormat="1" applyFont="1" applyFill="1" applyBorder="1" applyAlignment="1" applyProtection="1">
      <alignment horizontal="left" vertical="center"/>
      <protection locked="0"/>
    </xf>
    <xf numFmtId="0" fontId="16" fillId="8" borderId="38" xfId="0" applyFont="1" applyFill="1" applyBorder="1" applyAlignment="1" applyProtection="1">
      <alignment horizontal="center" vertical="center"/>
      <protection locked="0"/>
    </xf>
    <xf numFmtId="0" fontId="16" fillId="8" borderId="37" xfId="0" applyFont="1" applyFill="1" applyBorder="1" applyAlignment="1" applyProtection="1">
      <alignment horizontal="center" vertical="center"/>
      <protection locked="0"/>
    </xf>
    <xf numFmtId="0" fontId="3" fillId="0" borderId="0" xfId="0" applyFont="1" applyProtection="1">
      <protection locked="0"/>
    </xf>
    <xf numFmtId="0" fontId="14" fillId="0" borderId="0" xfId="0" applyFont="1" applyFill="1" applyBorder="1" applyAlignment="1" applyProtection="1">
      <alignment horizontal="center" vertical="center" wrapText="1"/>
      <protection locked="0"/>
    </xf>
    <xf numFmtId="4" fontId="13" fillId="0" borderId="0" xfId="0" applyNumberFormat="1" applyFont="1" applyFill="1" applyBorder="1" applyAlignment="1" applyProtection="1">
      <alignment horizontal="right" vertical="center" wrapText="1"/>
      <protection locked="0"/>
    </xf>
    <xf numFmtId="4" fontId="21" fillId="0" borderId="0" xfId="0" applyNumberFormat="1" applyFont="1" applyFill="1" applyBorder="1" applyAlignment="1" applyProtection="1">
      <alignment horizontal="right" vertical="center" wrapText="1"/>
      <protection locked="0"/>
    </xf>
    <xf numFmtId="0" fontId="13" fillId="8" borderId="0" xfId="0" applyFont="1" applyFill="1" applyAlignment="1" applyProtection="1">
      <alignment horizontal="center"/>
      <protection locked="0"/>
    </xf>
    <xf numFmtId="0" fontId="20" fillId="8" borderId="0" xfId="0" applyFont="1" applyFill="1" applyProtection="1">
      <protection locked="0"/>
    </xf>
    <xf numFmtId="4" fontId="13" fillId="8" borderId="0" xfId="0" applyNumberFormat="1" applyFont="1" applyFill="1" applyProtection="1">
      <protection locked="0"/>
    </xf>
    <xf numFmtId="0" fontId="13" fillId="8" borderId="0" xfId="0" applyFont="1" applyFill="1" applyProtection="1">
      <protection locked="0"/>
    </xf>
    <xf numFmtId="171" fontId="20" fillId="8" borderId="0" xfId="0" applyNumberFormat="1" applyFont="1" applyFill="1" applyProtection="1">
      <protection locked="0"/>
    </xf>
    <xf numFmtId="4" fontId="13" fillId="0" borderId="42" xfId="0" applyNumberFormat="1" applyFont="1" applyFill="1" applyBorder="1" applyAlignment="1" applyProtection="1">
      <alignment vertical="center" wrapText="1"/>
      <protection hidden="1"/>
    </xf>
    <xf numFmtId="4" fontId="13" fillId="0" borderId="43" xfId="0" applyNumberFormat="1" applyFont="1" applyFill="1" applyBorder="1" applyAlignment="1" applyProtection="1">
      <alignment vertical="center" wrapText="1"/>
      <protection hidden="1"/>
    </xf>
    <xf numFmtId="3" fontId="21" fillId="5" borderId="43" xfId="0" applyNumberFormat="1" applyFont="1" applyFill="1" applyBorder="1" applyAlignment="1" applyProtection="1">
      <alignment vertical="center" wrapText="1"/>
      <protection hidden="1"/>
    </xf>
    <xf numFmtId="4" fontId="13" fillId="0" borderId="44" xfId="0" applyNumberFormat="1" applyFont="1" applyFill="1" applyBorder="1" applyAlignment="1" applyProtection="1">
      <alignment vertical="center" wrapText="1"/>
      <protection hidden="1"/>
    </xf>
    <xf numFmtId="4" fontId="13" fillId="0" borderId="31" xfId="0" applyNumberFormat="1" applyFont="1" applyFill="1" applyBorder="1" applyAlignment="1" applyProtection="1">
      <alignment vertical="center" wrapText="1"/>
      <protection hidden="1"/>
    </xf>
    <xf numFmtId="3" fontId="21" fillId="5" borderId="45" xfId="0" applyNumberFormat="1" applyFont="1" applyFill="1" applyBorder="1" applyAlignment="1" applyProtection="1">
      <alignment vertical="center" wrapText="1"/>
      <protection hidden="1"/>
    </xf>
    <xf numFmtId="3" fontId="21" fillId="5" borderId="2" xfId="0" applyNumberFormat="1" applyFont="1" applyFill="1" applyBorder="1" applyAlignment="1" applyProtection="1">
      <alignment horizontal="right" vertical="center" wrapText="1"/>
      <protection hidden="1"/>
    </xf>
    <xf numFmtId="3" fontId="21" fillId="5" borderId="34" xfId="0" applyNumberFormat="1" applyFont="1" applyFill="1" applyBorder="1" applyAlignment="1" applyProtection="1">
      <alignment horizontal="right" vertical="center" wrapText="1"/>
      <protection hidden="1"/>
    </xf>
    <xf numFmtId="3" fontId="21" fillId="5" borderId="33" xfId="0" applyNumberFormat="1" applyFont="1" applyFill="1" applyBorder="1" applyAlignment="1" applyProtection="1">
      <alignment horizontal="right" vertical="center" wrapText="1"/>
      <protection hidden="1"/>
    </xf>
    <xf numFmtId="0" fontId="0" fillId="0" borderId="0" xfId="0" applyBorder="1" applyAlignment="1" applyProtection="1">
      <alignment vertical="center"/>
      <protection locked="0"/>
    </xf>
    <xf numFmtId="0" fontId="0" fillId="0" borderId="0" xfId="0" applyFill="1" applyAlignment="1" applyProtection="1">
      <alignment vertical="center"/>
      <protection locked="0"/>
    </xf>
    <xf numFmtId="165" fontId="0" fillId="0" borderId="0" xfId="0" applyNumberForma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6"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165" fontId="19" fillId="0" borderId="2" xfId="0" applyNumberFormat="1" applyFont="1" applyFill="1" applyBorder="1" applyAlignment="1" applyProtection="1">
      <alignment vertical="center"/>
      <protection locked="0"/>
    </xf>
    <xf numFmtId="0" fontId="7" fillId="4" borderId="0" xfId="0" applyFont="1" applyFill="1" applyBorder="1" applyAlignment="1" applyProtection="1">
      <alignment vertical="center"/>
      <protection locked="0"/>
    </xf>
    <xf numFmtId="0" fontId="6" fillId="5" borderId="0" xfId="0" applyFont="1" applyFill="1" applyAlignment="1" applyProtection="1">
      <alignment vertical="center"/>
      <protection locked="0"/>
    </xf>
    <xf numFmtId="0" fontId="6" fillId="5" borderId="0"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0" fontId="2" fillId="0" borderId="0" xfId="0" applyFont="1" applyFill="1" applyBorder="1" applyAlignment="1" applyProtection="1">
      <alignment horizontal="right" vertical="center" wrapText="1"/>
      <protection locked="0"/>
    </xf>
    <xf numFmtId="165" fontId="2" fillId="0" borderId="0" xfId="0" applyNumberFormat="1" applyFont="1" applyFill="1" applyBorder="1" applyAlignment="1" applyProtection="1">
      <alignment horizontal="left" vertical="top"/>
      <protection locked="0"/>
    </xf>
    <xf numFmtId="4" fontId="14" fillId="10" borderId="1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165" fontId="6" fillId="0" borderId="0" xfId="0" applyNumberFormat="1" applyFont="1" applyFill="1" applyAlignment="1" applyProtection="1">
      <alignment vertical="center"/>
      <protection locked="0"/>
    </xf>
    <xf numFmtId="0" fontId="6" fillId="0" borderId="0" xfId="0" applyFont="1" applyFill="1" applyAlignment="1" applyProtection="1">
      <alignment vertical="center"/>
      <protection locked="0"/>
    </xf>
    <xf numFmtId="0" fontId="6" fillId="0" borderId="0" xfId="0" applyFont="1" applyFill="1" applyBorder="1" applyAlignment="1" applyProtection="1">
      <alignment vertical="center"/>
      <protection locked="0"/>
    </xf>
    <xf numFmtId="0" fontId="0" fillId="5" borderId="9" xfId="0" applyFill="1" applyBorder="1" applyAlignment="1" applyProtection="1">
      <alignment vertical="center" wrapText="1"/>
      <protection locked="0"/>
    </xf>
    <xf numFmtId="168" fontId="15" fillId="8" borderId="0" xfId="3" applyFont="1" applyFill="1" applyBorder="1" applyAlignment="1" applyProtection="1">
      <alignment vertical="center" wrapText="1"/>
      <protection locked="0"/>
    </xf>
    <xf numFmtId="169" fontId="15" fillId="8" borderId="0" xfId="3" applyNumberFormat="1" applyFont="1" applyFill="1" applyBorder="1" applyAlignment="1" applyProtection="1">
      <alignment vertical="center" wrapText="1"/>
      <protection locked="0"/>
    </xf>
    <xf numFmtId="170" fontId="17" fillId="8" borderId="0" xfId="0" applyNumberFormat="1" applyFont="1" applyFill="1" applyBorder="1" applyAlignment="1" applyProtection="1">
      <alignment vertical="center"/>
      <protection locked="0"/>
    </xf>
    <xf numFmtId="0" fontId="7" fillId="0" borderId="26" xfId="0" applyNumberFormat="1"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protection locked="0"/>
    </xf>
    <xf numFmtId="0" fontId="24" fillId="0" borderId="26" xfId="0" applyFont="1" applyBorder="1" applyProtection="1">
      <protection locked="0"/>
    </xf>
    <xf numFmtId="0" fontId="20" fillId="0" borderId="0" xfId="0" applyFont="1" applyBorder="1" applyAlignment="1" applyProtection="1">
      <alignment vertical="center"/>
      <protection locked="0"/>
    </xf>
    <xf numFmtId="0" fontId="25" fillId="0" borderId="0" xfId="0" applyFont="1" applyBorder="1" applyAlignment="1" applyProtection="1">
      <protection locked="0"/>
    </xf>
    <xf numFmtId="0" fontId="20" fillId="0" borderId="0" xfId="0" applyFont="1" applyFill="1" applyBorder="1" applyAlignment="1" applyProtection="1">
      <protection locked="0"/>
    </xf>
    <xf numFmtId="0" fontId="20" fillId="0" borderId="26" xfId="0" applyFont="1" applyFill="1" applyBorder="1" applyAlignment="1" applyProtection="1">
      <protection locked="0"/>
    </xf>
    <xf numFmtId="0" fontId="27" fillId="0" borderId="0" xfId="0" applyFont="1" applyBorder="1" applyAlignment="1" applyProtection="1">
      <alignment horizontal="center" vertical="top" wrapText="1"/>
      <protection locked="0"/>
    </xf>
    <xf numFmtId="0" fontId="20" fillId="0" borderId="0" xfId="0" applyFont="1" applyBorder="1" applyAlignment="1" applyProtection="1">
      <protection locked="0"/>
    </xf>
    <xf numFmtId="0" fontId="24" fillId="0" borderId="26"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172" fontId="17" fillId="0"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20" fillId="0" borderId="8" xfId="0" applyFont="1" applyFill="1" applyBorder="1" applyAlignment="1" applyProtection="1">
      <protection locked="0"/>
    </xf>
    <xf numFmtId="0" fontId="17" fillId="0" borderId="24" xfId="0" applyFont="1" applyBorder="1" applyAlignment="1" applyProtection="1">
      <alignment horizontal="center" vertical="center"/>
      <protection locked="0"/>
    </xf>
    <xf numFmtId="0" fontId="20" fillId="0" borderId="24" xfId="0" applyFont="1" applyBorder="1" applyAlignment="1" applyProtection="1">
      <alignment vertical="center"/>
      <protection locked="0"/>
    </xf>
    <xf numFmtId="0" fontId="17" fillId="0" borderId="24" xfId="0" applyFont="1" applyBorder="1" applyAlignment="1" applyProtection="1">
      <alignment horizontal="center"/>
      <protection locked="0"/>
    </xf>
    <xf numFmtId="172" fontId="20" fillId="0" borderId="24" xfId="0" applyNumberFormat="1" applyFont="1" applyFill="1" applyBorder="1" applyAlignment="1" applyProtection="1">
      <alignment horizontal="center" vertical="center"/>
      <protection locked="0"/>
    </xf>
    <xf numFmtId="0" fontId="20" fillId="0" borderId="24" xfId="0" applyFont="1" applyFill="1" applyBorder="1" applyAlignment="1" applyProtection="1">
      <protection locked="0"/>
    </xf>
    <xf numFmtId="0" fontId="20" fillId="0" borderId="24" xfId="0" applyFont="1" applyBorder="1" applyProtection="1">
      <protection locked="0"/>
    </xf>
    <xf numFmtId="10" fontId="19" fillId="5" borderId="2" xfId="2" applyNumberFormat="1" applyFont="1" applyFill="1" applyBorder="1" applyAlignment="1" applyProtection="1">
      <alignment vertical="center"/>
      <protection hidden="1"/>
    </xf>
    <xf numFmtId="0" fontId="4" fillId="0" borderId="4" xfId="0" applyFont="1" applyFill="1" applyBorder="1" applyAlignment="1" applyProtection="1">
      <alignment horizontal="right" vertical="center" wrapText="1"/>
      <protection locked="0"/>
    </xf>
    <xf numFmtId="4" fontId="7" fillId="12" borderId="2" xfId="0" applyNumberFormat="1" applyFont="1" applyFill="1" applyBorder="1" applyAlignment="1" applyProtection="1">
      <alignment vertical="center"/>
    </xf>
    <xf numFmtId="4" fontId="7" fillId="12" borderId="2" xfId="0" applyNumberFormat="1" applyFont="1" applyFill="1" applyBorder="1" applyAlignment="1" applyProtection="1">
      <alignment horizontal="center" vertical="center"/>
      <protection locked="0"/>
    </xf>
    <xf numFmtId="49" fontId="7" fillId="12" borderId="3" xfId="0" applyNumberFormat="1" applyFont="1" applyFill="1" applyBorder="1" applyAlignment="1" applyProtection="1">
      <alignment horizontal="left" vertical="center" wrapText="1"/>
      <protection locked="0"/>
    </xf>
    <xf numFmtId="49" fontId="7" fillId="12" borderId="15" xfId="0" applyNumberFormat="1" applyFont="1" applyFill="1" applyBorder="1" applyAlignment="1" applyProtection="1">
      <alignment horizontal="left" vertical="center" wrapText="1"/>
      <protection locked="0"/>
    </xf>
    <xf numFmtId="0" fontId="7" fillId="12" borderId="2" xfId="0" applyFont="1" applyFill="1" applyBorder="1" applyAlignment="1" applyProtection="1">
      <alignment vertical="center"/>
    </xf>
    <xf numFmtId="49" fontId="7" fillId="12" borderId="1" xfId="0" applyNumberFormat="1" applyFont="1" applyFill="1" applyBorder="1" applyAlignment="1" applyProtection="1">
      <alignment horizontal="left" vertical="center" wrapText="1"/>
      <protection locked="0"/>
    </xf>
    <xf numFmtId="49" fontId="7" fillId="12" borderId="2" xfId="0" applyNumberFormat="1" applyFont="1" applyFill="1" applyBorder="1" applyAlignment="1" applyProtection="1">
      <alignment horizontal="left" vertical="center" wrapText="1"/>
      <protection locked="0"/>
    </xf>
    <xf numFmtId="49" fontId="7" fillId="12" borderId="7" xfId="0" applyNumberFormat="1" applyFont="1" applyFill="1" applyBorder="1" applyAlignment="1" applyProtection="1">
      <alignment horizontal="left" vertical="center" wrapText="1"/>
      <protection locked="0"/>
    </xf>
    <xf numFmtId="49" fontId="7" fillId="5" borderId="2" xfId="0" applyNumberFormat="1" applyFont="1" applyFill="1" applyBorder="1" applyAlignment="1" applyProtection="1">
      <alignment horizontal="left" vertical="center" wrapText="1"/>
      <protection locked="0"/>
    </xf>
    <xf numFmtId="4" fontId="7" fillId="5" borderId="2" xfId="0" applyNumberFormat="1" applyFont="1" applyFill="1" applyBorder="1" applyAlignment="1" applyProtection="1">
      <alignment vertical="center"/>
    </xf>
    <xf numFmtId="10" fontId="5" fillId="5" borderId="2" xfId="0" applyNumberFormat="1" applyFont="1" applyFill="1" applyBorder="1" applyAlignment="1" applyProtection="1">
      <alignment horizontal="center" vertical="center"/>
      <protection locked="0"/>
    </xf>
    <xf numFmtId="0" fontId="5" fillId="0" borderId="26" xfId="0" applyNumberFormat="1" applyFont="1" applyBorder="1" applyAlignment="1" applyProtection="1">
      <alignment vertical="center"/>
    </xf>
    <xf numFmtId="0" fontId="7" fillId="0" borderId="26" xfId="0" applyNumberFormat="1" applyFont="1" applyBorder="1" applyAlignment="1" applyProtection="1">
      <alignment vertical="center"/>
    </xf>
    <xf numFmtId="49" fontId="7" fillId="11" borderId="2" xfId="0" applyNumberFormat="1" applyFont="1" applyFill="1" applyBorder="1" applyAlignment="1" applyProtection="1">
      <alignment horizontal="left" vertical="center" wrapText="1"/>
      <protection locked="0"/>
    </xf>
    <xf numFmtId="4" fontId="7" fillId="11" borderId="2" xfId="0" applyNumberFormat="1" applyFont="1" applyFill="1" applyBorder="1" applyAlignment="1" applyProtection="1">
      <alignment vertical="center"/>
    </xf>
    <xf numFmtId="10" fontId="5" fillId="11" borderId="2" xfId="0"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169" fontId="13" fillId="9" borderId="10" xfId="0" applyNumberFormat="1" applyFont="1" applyFill="1" applyBorder="1" applyAlignment="1" applyProtection="1">
      <alignment horizontal="right" vertical="center"/>
      <protection hidden="1"/>
    </xf>
    <xf numFmtId="0" fontId="19" fillId="0" borderId="1" xfId="0" applyFont="1" applyFill="1" applyBorder="1" applyAlignment="1" applyProtection="1">
      <alignment horizontal="right" vertical="center" wrapText="1"/>
      <protection locked="0"/>
    </xf>
    <xf numFmtId="0" fontId="23" fillId="0" borderId="2" xfId="0" applyFont="1" applyFill="1" applyBorder="1" applyAlignment="1" applyProtection="1">
      <alignment vertical="center" wrapText="1"/>
      <protection locked="0"/>
    </xf>
    <xf numFmtId="0" fontId="19" fillId="0" borderId="2"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vertical="center" wrapText="1"/>
      <protection locked="0"/>
    </xf>
    <xf numFmtId="0" fontId="18" fillId="0" borderId="1" xfId="0" applyFont="1" applyFill="1" applyBorder="1" applyAlignment="1" applyProtection="1">
      <alignment vertical="center" wrapText="1"/>
      <protection locked="0"/>
    </xf>
    <xf numFmtId="0" fontId="17" fillId="0" borderId="0" xfId="0" applyFont="1" applyBorder="1" applyAlignment="1" applyProtection="1">
      <alignment horizontal="left" vertical="center"/>
    </xf>
    <xf numFmtId="172" fontId="17" fillId="0" borderId="0" xfId="0" applyNumberFormat="1" applyFont="1" applyFill="1" applyBorder="1" applyAlignment="1" applyProtection="1">
      <alignment horizontal="left" vertical="center"/>
    </xf>
    <xf numFmtId="0" fontId="0" fillId="0" borderId="0" xfId="0" applyAlignment="1" applyProtection="1">
      <alignment horizontal="left" vertical="center"/>
    </xf>
    <xf numFmtId="0" fontId="2" fillId="0" borderId="0" xfId="0" applyFont="1"/>
    <xf numFmtId="0" fontId="2" fillId="0" borderId="0" xfId="0" applyFont="1" applyBorder="1" applyAlignment="1" applyProtection="1">
      <alignment horizontal="center" vertical="center"/>
      <protection locked="0"/>
    </xf>
    <xf numFmtId="4" fontId="14" fillId="10" borderId="2" xfId="0" applyNumberFormat="1" applyFont="1" applyFill="1" applyBorder="1" applyAlignment="1" applyProtection="1">
      <alignment horizontal="center" vertical="center" wrapText="1"/>
      <protection locked="0"/>
    </xf>
    <xf numFmtId="4" fontId="18" fillId="12" borderId="3" xfId="0" applyNumberFormat="1" applyFont="1" applyFill="1" applyBorder="1" applyAlignment="1" applyProtection="1">
      <alignment vertical="center" wrapText="1"/>
      <protection locked="0"/>
    </xf>
    <xf numFmtId="167" fontId="18" fillId="12" borderId="2" xfId="0" applyNumberFormat="1" applyFont="1" applyFill="1" applyBorder="1" applyAlignment="1" applyProtection="1">
      <alignment horizontal="right" vertical="center" wrapText="1"/>
      <protection locked="0"/>
    </xf>
    <xf numFmtId="167" fontId="18" fillId="9" borderId="50" xfId="0" applyNumberFormat="1" applyFont="1" applyFill="1" applyBorder="1" applyAlignment="1" applyProtection="1">
      <alignment horizontal="right" vertical="center"/>
      <protection hidden="1"/>
    </xf>
    <xf numFmtId="167" fontId="18" fillId="12" borderId="1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5" fillId="7" borderId="9" xfId="0" applyFont="1" applyFill="1" applyBorder="1" applyAlignment="1" applyProtection="1">
      <alignment vertical="center"/>
    </xf>
    <xf numFmtId="0" fontId="5" fillId="7" borderId="2" xfId="0" applyFont="1" applyFill="1" applyBorder="1" applyAlignment="1" applyProtection="1">
      <alignment vertical="center"/>
    </xf>
    <xf numFmtId="4" fontId="5" fillId="0" borderId="2" xfId="0" applyNumberFormat="1" applyFont="1" applyFill="1" applyBorder="1" applyAlignment="1" applyProtection="1">
      <alignment vertical="center"/>
    </xf>
    <xf numFmtId="0" fontId="7" fillId="7" borderId="4" xfId="0" applyFont="1" applyFill="1" applyBorder="1" applyAlignment="1" applyProtection="1">
      <alignment vertical="center"/>
    </xf>
    <xf numFmtId="0" fontId="5" fillId="7" borderId="23" xfId="0" applyFont="1" applyFill="1" applyBorder="1" applyAlignment="1" applyProtection="1">
      <alignment vertical="center"/>
    </xf>
    <xf numFmtId="0" fontId="7" fillId="0" borderId="2" xfId="0" applyFont="1" applyFill="1" applyBorder="1" applyAlignment="1" applyProtection="1">
      <alignment vertical="center"/>
      <protection locked="0"/>
    </xf>
    <xf numFmtId="0" fontId="7" fillId="7" borderId="1" xfId="0" applyFont="1" applyFill="1" applyBorder="1" applyAlignment="1" applyProtection="1">
      <alignment vertical="center"/>
    </xf>
    <xf numFmtId="0" fontId="7" fillId="0" borderId="5" xfId="0" applyFont="1" applyFill="1" applyBorder="1" applyAlignment="1" applyProtection="1">
      <alignment vertical="center"/>
      <protection locked="0"/>
    </xf>
    <xf numFmtId="0" fontId="7" fillId="12" borderId="4" xfId="0" applyFont="1" applyFill="1" applyBorder="1" applyAlignment="1" applyProtection="1">
      <alignment horizontal="left" vertical="center" wrapText="1"/>
      <protection locked="0"/>
    </xf>
    <xf numFmtId="0" fontId="7" fillId="12" borderId="11" xfId="0" applyFont="1" applyFill="1" applyBorder="1" applyAlignment="1" applyProtection="1">
      <alignment horizontal="left" vertical="center" wrapText="1"/>
      <protection locked="0"/>
    </xf>
    <xf numFmtId="0" fontId="7" fillId="12" borderId="1" xfId="0" applyFont="1" applyFill="1" applyBorder="1" applyAlignment="1" applyProtection="1">
      <alignment horizontal="left" vertical="center" wrapText="1"/>
      <protection locked="0"/>
    </xf>
    <xf numFmtId="0" fontId="0" fillId="12" borderId="4" xfId="0" applyFill="1" applyBorder="1" applyAlignment="1" applyProtection="1">
      <alignment horizontal="center" vertical="center" wrapText="1"/>
      <protection locked="0"/>
    </xf>
    <xf numFmtId="0" fontId="0" fillId="12" borderId="11" xfId="0" applyFill="1" applyBorder="1" applyAlignment="1" applyProtection="1">
      <alignment horizontal="center" vertical="center" wrapText="1"/>
      <protection locked="0"/>
    </xf>
    <xf numFmtId="0" fontId="4" fillId="5" borderId="16" xfId="0" applyFont="1" applyFill="1" applyBorder="1" applyAlignment="1" applyProtection="1">
      <alignment horizontal="left" vertical="center" wrapText="1"/>
    </xf>
    <xf numFmtId="166" fontId="4" fillId="5" borderId="16" xfId="0" applyNumberFormat="1" applyFont="1" applyFill="1" applyBorder="1" applyAlignment="1" applyProtection="1">
      <alignment horizontal="left" vertical="center" wrapText="1"/>
    </xf>
    <xf numFmtId="14" fontId="4" fillId="5" borderId="16" xfId="0" applyNumberFormat="1" applyFont="1" applyFill="1" applyBorder="1" applyAlignment="1" applyProtection="1">
      <alignment horizontal="left" vertical="center" wrapText="1"/>
    </xf>
    <xf numFmtId="0" fontId="4" fillId="5" borderId="4" xfId="0" applyFont="1" applyFill="1" applyBorder="1" applyAlignment="1" applyProtection="1">
      <alignment horizontal="left" vertical="center" wrapText="1"/>
    </xf>
    <xf numFmtId="14" fontId="4" fillId="5" borderId="11" xfId="0" applyNumberFormat="1" applyFont="1" applyFill="1" applyBorder="1" applyAlignment="1" applyProtection="1">
      <alignment horizontal="left" vertical="center" wrapText="1"/>
    </xf>
    <xf numFmtId="166" fontId="4" fillId="5" borderId="11" xfId="0" applyNumberFormat="1" applyFont="1" applyFill="1" applyBorder="1" applyAlignment="1" applyProtection="1">
      <alignment horizontal="left" vertical="center" wrapText="1"/>
    </xf>
    <xf numFmtId="0" fontId="4" fillId="5" borderId="11" xfId="0" applyFont="1" applyFill="1" applyBorder="1" applyAlignment="1" applyProtection="1">
      <alignment horizontal="left" vertical="center" wrapText="1"/>
    </xf>
    <xf numFmtId="0" fontId="4" fillId="5" borderId="1" xfId="0" applyFont="1" applyFill="1" applyBorder="1" applyAlignment="1" applyProtection="1">
      <alignment horizontal="left" vertical="center" wrapText="1"/>
    </xf>
    <xf numFmtId="4" fontId="5" fillId="7" borderId="2" xfId="0" applyNumberFormat="1" applyFont="1" applyFill="1" applyBorder="1" applyAlignment="1" applyProtection="1">
      <alignment horizontal="right" vertical="center" wrapText="1"/>
    </xf>
    <xf numFmtId="4" fontId="13" fillId="5" borderId="32" xfId="0" applyNumberFormat="1" applyFont="1" applyFill="1" applyBorder="1" applyAlignment="1" applyProtection="1">
      <alignment vertical="center" wrapText="1"/>
      <protection hidden="1"/>
    </xf>
    <xf numFmtId="0" fontId="0" fillId="0" borderId="0" xfId="0" applyBorder="1" applyAlignment="1" applyProtection="1">
      <alignment vertical="center"/>
    </xf>
    <xf numFmtId="0" fontId="18" fillId="7" borderId="2" xfId="0" applyNumberFormat="1" applyFont="1" applyFill="1" applyBorder="1" applyAlignment="1" applyProtection="1">
      <alignment horizontal="left" vertical="center"/>
    </xf>
    <xf numFmtId="0" fontId="19" fillId="0" borderId="4" xfId="0" applyNumberFormat="1" applyFont="1" applyFill="1" applyBorder="1" applyAlignment="1" applyProtection="1">
      <alignment horizontal="left" vertical="center"/>
    </xf>
    <xf numFmtId="0" fontId="19" fillId="0" borderId="2" xfId="0" applyNumberFormat="1" applyFont="1" applyFill="1" applyBorder="1" applyAlignment="1" applyProtection="1">
      <alignment horizontal="left" vertical="center"/>
    </xf>
    <xf numFmtId="0" fontId="19" fillId="0" borderId="8" xfId="0" applyNumberFormat="1" applyFont="1" applyFill="1" applyBorder="1" applyAlignment="1" applyProtection="1">
      <alignment horizontal="left" vertical="center"/>
    </xf>
    <xf numFmtId="0" fontId="19" fillId="5" borderId="2" xfId="0" applyNumberFormat="1" applyFont="1" applyFill="1" applyBorder="1" applyAlignment="1" applyProtection="1">
      <alignment horizontal="left" vertical="center"/>
    </xf>
    <xf numFmtId="0" fontId="23" fillId="0" borderId="2" xfId="0" applyNumberFormat="1" applyFont="1" applyFill="1" applyBorder="1" applyAlignment="1" applyProtection="1">
      <alignment horizontal="left" vertical="center"/>
    </xf>
    <xf numFmtId="0" fontId="2" fillId="0" borderId="0" xfId="0" applyFont="1" applyFill="1" applyBorder="1" applyAlignment="1" applyProtection="1">
      <alignment horizontal="right" vertical="center" wrapText="1"/>
    </xf>
    <xf numFmtId="173" fontId="18" fillId="5" borderId="2" xfId="0" applyNumberFormat="1" applyFont="1" applyFill="1" applyBorder="1" applyAlignment="1" applyProtection="1">
      <alignment vertical="center"/>
      <protection hidden="1"/>
    </xf>
    <xf numFmtId="173" fontId="18" fillId="14" borderId="2" xfId="0" applyNumberFormat="1" applyFont="1" applyFill="1" applyBorder="1" applyAlignment="1" applyProtection="1">
      <alignment vertical="center"/>
      <protection hidden="1"/>
    </xf>
    <xf numFmtId="4" fontId="5" fillId="6" borderId="5" xfId="0" applyNumberFormat="1" applyFont="1" applyFill="1" applyBorder="1" applyAlignment="1" applyProtection="1">
      <alignment horizontal="center" vertical="center"/>
    </xf>
    <xf numFmtId="4" fontId="5" fillId="6" borderId="5" xfId="0" applyNumberFormat="1" applyFont="1" applyFill="1" applyBorder="1" applyAlignment="1" applyProtection="1">
      <alignment horizontal="right" vertical="center"/>
    </xf>
    <xf numFmtId="0" fontId="7" fillId="0" borderId="4" xfId="0" applyFont="1" applyFill="1" applyBorder="1" applyAlignment="1" applyProtection="1">
      <alignment vertical="center"/>
    </xf>
    <xf numFmtId="0" fontId="5" fillId="0" borderId="2" xfId="0" applyFont="1" applyFill="1" applyBorder="1" applyAlignment="1" applyProtection="1">
      <alignment vertical="center"/>
    </xf>
    <xf numFmtId="0" fontId="7" fillId="0" borderId="13" xfId="0" applyFont="1" applyFill="1" applyBorder="1" applyAlignment="1" applyProtection="1">
      <alignment vertical="center"/>
    </xf>
    <xf numFmtId="4" fontId="5" fillId="7" borderId="2" xfId="0" applyNumberFormat="1" applyFont="1" applyFill="1" applyBorder="1" applyAlignment="1" applyProtection="1">
      <alignment horizontal="right" vertical="center"/>
    </xf>
    <xf numFmtId="0" fontId="7" fillId="0" borderId="8" xfId="0" applyFont="1" applyFill="1" applyBorder="1" applyAlignment="1" applyProtection="1">
      <alignment vertical="center"/>
    </xf>
    <xf numFmtId="0" fontId="6" fillId="0" borderId="2" xfId="0" applyFont="1" applyFill="1" applyBorder="1" applyAlignment="1" applyProtection="1">
      <alignment vertical="center"/>
    </xf>
    <xf numFmtId="0" fontId="3" fillId="0" borderId="2" xfId="0" applyFont="1" applyFill="1" applyBorder="1" applyAlignment="1" applyProtection="1">
      <alignment vertical="center"/>
      <protection locked="0"/>
    </xf>
    <xf numFmtId="4" fontId="7" fillId="7" borderId="2" xfId="0" applyNumberFormat="1" applyFont="1" applyFill="1" applyBorder="1" applyAlignment="1" applyProtection="1">
      <alignment vertical="center"/>
    </xf>
    <xf numFmtId="4" fontId="7" fillId="7" borderId="2" xfId="0" applyNumberFormat="1" applyFont="1" applyFill="1" applyBorder="1" applyAlignment="1" applyProtection="1">
      <alignment horizontal="center" vertical="center"/>
      <protection locked="0"/>
    </xf>
    <xf numFmtId="4" fontId="7" fillId="7" borderId="2" xfId="0" applyNumberFormat="1" applyFont="1" applyFill="1" applyBorder="1" applyAlignment="1" applyProtection="1">
      <alignment horizontal="center" vertical="center"/>
    </xf>
    <xf numFmtId="4" fontId="7" fillId="7" borderId="2" xfId="0" applyNumberFormat="1" applyFont="1" applyFill="1" applyBorder="1" applyAlignment="1" applyProtection="1">
      <alignment horizontal="left" vertical="center"/>
    </xf>
    <xf numFmtId="4" fontId="7" fillId="6" borderId="5" xfId="0" applyNumberFormat="1" applyFont="1" applyFill="1" applyBorder="1" applyAlignment="1" applyProtection="1">
      <alignment horizontal="center" vertical="center"/>
    </xf>
    <xf numFmtId="4" fontId="7" fillId="6" borderId="2" xfId="0" applyNumberFormat="1" applyFont="1" applyFill="1" applyBorder="1" applyAlignment="1" applyProtection="1">
      <alignment horizontal="center" vertical="center"/>
    </xf>
    <xf numFmtId="0" fontId="30" fillId="0" borderId="2" xfId="0" applyFont="1" applyFill="1" applyBorder="1" applyAlignment="1" applyProtection="1">
      <alignment vertical="center"/>
    </xf>
    <xf numFmtId="4" fontId="7" fillId="6" borderId="2" xfId="0" applyNumberFormat="1" applyFont="1" applyFill="1" applyBorder="1" applyAlignment="1" applyProtection="1">
      <alignment vertical="center"/>
    </xf>
    <xf numFmtId="10" fontId="7" fillId="5" borderId="2" xfId="0" applyNumberFormat="1" applyFont="1" applyFill="1" applyBorder="1" applyAlignment="1" applyProtection="1">
      <alignment horizontal="center" vertical="center"/>
      <protection locked="0"/>
    </xf>
    <xf numFmtId="4" fontId="7" fillId="12" borderId="2" xfId="0" applyNumberFormat="1" applyFont="1" applyFill="1" applyBorder="1" applyAlignment="1" applyProtection="1">
      <alignment horizontal="right" vertical="center"/>
      <protection locked="0"/>
    </xf>
    <xf numFmtId="0" fontId="7" fillId="12" borderId="5" xfId="0" applyFont="1" applyFill="1" applyBorder="1" applyAlignment="1" applyProtection="1">
      <alignment horizontal="right" vertical="center"/>
    </xf>
    <xf numFmtId="4" fontId="5" fillId="6" borderId="2" xfId="0" applyNumberFormat="1" applyFont="1" applyFill="1" applyBorder="1" applyAlignment="1" applyProtection="1">
      <alignment horizontal="right" vertical="center"/>
    </xf>
    <xf numFmtId="4" fontId="5" fillId="0" borderId="6" xfId="0" applyNumberFormat="1" applyFont="1" applyFill="1" applyBorder="1" applyAlignment="1" applyProtection="1">
      <alignment horizontal="center" vertical="center"/>
    </xf>
    <xf numFmtId="4" fontId="5" fillId="7" borderId="9" xfId="0" applyNumberFormat="1" applyFont="1" applyFill="1" applyBorder="1" applyAlignment="1" applyProtection="1">
      <alignment vertical="center"/>
    </xf>
    <xf numFmtId="4" fontId="7" fillId="0" borderId="4" xfId="0" applyNumberFormat="1" applyFont="1" applyFill="1" applyBorder="1" applyAlignment="1" applyProtection="1">
      <alignment vertical="center"/>
    </xf>
    <xf numFmtId="4" fontId="7" fillId="12" borderId="5" xfId="0" applyNumberFormat="1" applyFont="1" applyFill="1" applyBorder="1" applyAlignment="1" applyProtection="1">
      <alignment horizontal="right" vertical="center"/>
    </xf>
    <xf numFmtId="4" fontId="7" fillId="0" borderId="2" xfId="0" applyNumberFormat="1" applyFont="1" applyFill="1" applyBorder="1" applyAlignment="1" applyProtection="1">
      <alignment vertical="center"/>
    </xf>
    <xf numFmtId="4" fontId="7" fillId="0" borderId="2" xfId="0" applyNumberFormat="1" applyFont="1" applyFill="1" applyBorder="1" applyAlignment="1" applyProtection="1">
      <alignment vertical="center"/>
      <protection locked="0"/>
    </xf>
    <xf numFmtId="4" fontId="7" fillId="0" borderId="13" xfId="0" applyNumberFormat="1" applyFont="1" applyFill="1" applyBorder="1" applyAlignment="1" applyProtection="1">
      <alignment vertical="center"/>
    </xf>
    <xf numFmtId="4" fontId="7" fillId="0" borderId="8" xfId="0" applyNumberFormat="1" applyFont="1" applyFill="1" applyBorder="1" applyAlignment="1" applyProtection="1">
      <alignment vertical="center"/>
    </xf>
    <xf numFmtId="4" fontId="7" fillId="0" borderId="5" xfId="0" applyNumberFormat="1" applyFont="1" applyFill="1" applyBorder="1" applyAlignment="1" applyProtection="1">
      <alignment vertical="center"/>
      <protection locked="0"/>
    </xf>
    <xf numFmtId="4" fontId="7" fillId="7" borderId="4" xfId="0" applyNumberFormat="1" applyFont="1" applyFill="1" applyBorder="1" applyAlignment="1" applyProtection="1">
      <alignment vertical="center"/>
    </xf>
    <xf numFmtId="4" fontId="5" fillId="12" borderId="2" xfId="0" applyNumberFormat="1" applyFont="1" applyFill="1" applyBorder="1" applyAlignment="1" applyProtection="1">
      <alignment vertical="center"/>
    </xf>
    <xf numFmtId="4" fontId="7" fillId="12" borderId="2" xfId="0" applyNumberFormat="1" applyFont="1" applyFill="1" applyBorder="1" applyAlignment="1" applyProtection="1">
      <alignment vertical="center"/>
      <protection locked="0"/>
    </xf>
    <xf numFmtId="4" fontId="6" fillId="12" borderId="2" xfId="0" applyNumberFormat="1" applyFont="1" applyFill="1" applyBorder="1" applyAlignment="1" applyProtection="1">
      <alignment vertical="center"/>
    </xf>
    <xf numFmtId="4" fontId="3" fillId="12" borderId="2" xfId="0" applyNumberFormat="1" applyFont="1" applyFill="1" applyBorder="1" applyAlignment="1" applyProtection="1">
      <alignment vertical="center"/>
      <protection locked="0"/>
    </xf>
    <xf numFmtId="0" fontId="2" fillId="0" borderId="0" xfId="0" applyFont="1" applyAlignment="1" applyProtection="1">
      <alignment horizontal="center"/>
    </xf>
    <xf numFmtId="0" fontId="2" fillId="0" borderId="13" xfId="0" applyFont="1" applyBorder="1" applyProtection="1"/>
    <xf numFmtId="0" fontId="2" fillId="0" borderId="6" xfId="0" applyFont="1" applyBorder="1" applyAlignment="1" applyProtection="1">
      <alignment wrapText="1"/>
    </xf>
    <xf numFmtId="4" fontId="2" fillId="0" borderId="13" xfId="0" applyNumberFormat="1" applyFont="1" applyBorder="1" applyProtection="1"/>
    <xf numFmtId="4" fontId="2" fillId="0" borderId="16" xfId="0" applyNumberFormat="1" applyFont="1" applyBorder="1" applyProtection="1"/>
    <xf numFmtId="4" fontId="2" fillId="0" borderId="3" xfId="0" applyNumberFormat="1" applyFont="1" applyBorder="1" applyProtection="1"/>
    <xf numFmtId="0" fontId="2" fillId="0" borderId="0" xfId="0" applyFont="1" applyProtection="1"/>
    <xf numFmtId="4" fontId="2" fillId="0" borderId="2" xfId="0" applyNumberFormat="1" applyFont="1" applyBorder="1" applyProtection="1"/>
    <xf numFmtId="0" fontId="2" fillId="0" borderId="26" xfId="0" applyFont="1" applyBorder="1" applyProtection="1"/>
    <xf numFmtId="0" fontId="2" fillId="0" borderId="51" xfId="0" applyFont="1" applyBorder="1" applyAlignment="1" applyProtection="1">
      <alignment wrapText="1"/>
    </xf>
    <xf numFmtId="4" fontId="2" fillId="0" borderId="26" xfId="0" applyNumberFormat="1" applyFont="1" applyBorder="1" applyProtection="1"/>
    <xf numFmtId="4" fontId="2" fillId="0" borderId="0" xfId="0" applyNumberFormat="1" applyFont="1" applyBorder="1" applyProtection="1"/>
    <xf numFmtId="4" fontId="2" fillId="0" borderId="15" xfId="0" applyNumberFormat="1" applyFont="1" applyBorder="1" applyProtection="1"/>
    <xf numFmtId="0" fontId="2" fillId="0" borderId="8" xfId="0" applyFont="1" applyBorder="1" applyProtection="1"/>
    <xf numFmtId="0" fontId="2" fillId="0" borderId="5" xfId="0" applyFont="1" applyBorder="1" applyAlignment="1" applyProtection="1">
      <alignment wrapText="1"/>
    </xf>
    <xf numFmtId="4" fontId="2" fillId="0" borderId="8" xfId="0" applyNumberFormat="1" applyFont="1" applyBorder="1" applyProtection="1"/>
    <xf numFmtId="4" fontId="2" fillId="0" borderId="24" xfId="0" applyNumberFormat="1" applyFont="1" applyBorder="1" applyProtection="1"/>
    <xf numFmtId="4" fontId="2" fillId="0" borderId="7" xfId="0" applyNumberFormat="1" applyFont="1" applyBorder="1" applyProtection="1"/>
    <xf numFmtId="4" fontId="2" fillId="5" borderId="2" xfId="0" applyNumberFormat="1" applyFont="1" applyFill="1" applyBorder="1" applyProtection="1"/>
    <xf numFmtId="0" fontId="2" fillId="0" borderId="0" xfId="0" applyFont="1" applyFill="1" applyBorder="1" applyProtection="1"/>
    <xf numFmtId="4" fontId="29" fillId="0" borderId="2" xfId="0" applyNumberFormat="1" applyFont="1" applyBorder="1" applyAlignment="1" applyProtection="1"/>
    <xf numFmtId="0" fontId="3" fillId="0" borderId="18" xfId="0" applyFont="1" applyBorder="1" applyProtection="1"/>
    <xf numFmtId="0" fontId="3" fillId="0" borderId="19" xfId="0" applyFont="1" applyFill="1" applyBorder="1" applyProtection="1"/>
    <xf numFmtId="0" fontId="3" fillId="0" borderId="17" xfId="0" applyFont="1" applyFill="1" applyBorder="1" applyProtection="1"/>
    <xf numFmtId="0" fontId="2" fillId="0" borderId="18" xfId="0" applyFont="1" applyBorder="1" applyProtection="1"/>
    <xf numFmtId="0" fontId="3" fillId="0" borderId="19" xfId="0" applyFont="1" applyBorder="1" applyProtection="1"/>
    <xf numFmtId="0" fontId="2" fillId="0" borderId="17" xfId="0" applyFont="1" applyBorder="1" applyProtection="1"/>
    <xf numFmtId="0" fontId="2" fillId="0" borderId="50" xfId="0" applyFont="1" applyBorder="1" applyProtection="1"/>
    <xf numFmtId="4" fontId="2" fillId="0" borderId="0" xfId="0" applyNumberFormat="1" applyFont="1" applyFill="1" applyBorder="1" applyProtection="1"/>
    <xf numFmtId="4" fontId="2" fillId="5" borderId="16" xfId="0" applyNumberFormat="1" applyFont="1" applyFill="1" applyBorder="1" applyProtection="1"/>
    <xf numFmtId="4" fontId="2" fillId="5" borderId="0" xfId="0" applyNumberFormat="1" applyFont="1" applyFill="1" applyBorder="1" applyProtection="1"/>
    <xf numFmtId="0" fontId="3" fillId="0" borderId="0" xfId="0" applyFont="1" applyProtection="1"/>
    <xf numFmtId="0" fontId="3" fillId="0" borderId="0" xfId="0" applyFont="1"/>
    <xf numFmtId="0" fontId="31" fillId="13" borderId="47" xfId="0" applyFont="1" applyFill="1" applyBorder="1" applyAlignment="1" applyProtection="1">
      <alignment horizontal="center" vertical="center" wrapText="1"/>
    </xf>
    <xf numFmtId="0" fontId="7" fillId="8" borderId="0" xfId="0" applyFont="1" applyFill="1" applyBorder="1" applyAlignment="1" applyProtection="1">
      <alignment horizontal="center" vertical="center"/>
    </xf>
    <xf numFmtId="9" fontId="3" fillId="0" borderId="0" xfId="2" applyFont="1" applyProtection="1"/>
    <xf numFmtId="9" fontId="3" fillId="12" borderId="0" xfId="2" applyFont="1" applyFill="1" applyProtection="1">
      <protection locked="0"/>
    </xf>
    <xf numFmtId="4" fontId="3" fillId="0" borderId="0" xfId="0" applyNumberFormat="1" applyFont="1" applyProtection="1"/>
    <xf numFmtId="4" fontId="33" fillId="0" borderId="2" xfId="0" applyNumberFormat="1" applyFont="1" applyBorder="1" applyAlignment="1" applyProtection="1"/>
    <xf numFmtId="4" fontId="3" fillId="12" borderId="0" xfId="0" applyNumberFormat="1" applyFont="1" applyFill="1" applyProtection="1">
      <protection locked="0"/>
    </xf>
    <xf numFmtId="4" fontId="33" fillId="12" borderId="2" xfId="0" applyNumberFormat="1" applyFont="1" applyFill="1" applyBorder="1" applyAlignment="1" applyProtection="1">
      <protection locked="0"/>
    </xf>
    <xf numFmtId="0" fontId="3" fillId="0" borderId="54" xfId="0" applyFont="1" applyBorder="1" applyProtection="1"/>
    <xf numFmtId="4" fontId="3" fillId="0" borderId="55" xfId="0" applyNumberFormat="1" applyFont="1" applyBorder="1" applyProtection="1"/>
    <xf numFmtId="4" fontId="3" fillId="0" borderId="50" xfId="0" applyNumberFormat="1" applyFont="1" applyBorder="1" applyProtection="1"/>
    <xf numFmtId="4" fontId="3" fillId="0" borderId="0" xfId="0" applyNumberFormat="1" applyFont="1"/>
    <xf numFmtId="0" fontId="33" fillId="0" borderId="2" xfId="0" applyFont="1" applyBorder="1" applyAlignment="1" applyProtection="1"/>
    <xf numFmtId="0" fontId="3" fillId="8" borderId="0" xfId="0" applyFont="1" applyFill="1" applyProtection="1">
      <protection locked="0"/>
    </xf>
    <xf numFmtId="0" fontId="3" fillId="0" borderId="0" xfId="0" applyFont="1" applyAlignment="1" applyProtection="1">
      <alignment vertical="center"/>
      <protection locked="0"/>
    </xf>
    <xf numFmtId="0" fontId="7" fillId="8" borderId="0" xfId="0" applyFont="1" applyFill="1" applyProtection="1">
      <protection locked="0"/>
    </xf>
    <xf numFmtId="0" fontId="3" fillId="8" borderId="0" xfId="0" applyFont="1" applyFill="1" applyBorder="1" applyProtection="1">
      <protection locked="0"/>
    </xf>
    <xf numFmtId="14" fontId="4" fillId="12" borderId="4" xfId="0" applyNumberFormat="1" applyFont="1" applyFill="1" applyBorder="1" applyAlignment="1" applyProtection="1">
      <alignment vertical="center" wrapText="1"/>
      <protection locked="0"/>
    </xf>
    <xf numFmtId="14" fontId="4" fillId="12" borderId="1" xfId="0" applyNumberFormat="1" applyFont="1" applyFill="1" applyBorder="1" applyAlignment="1" applyProtection="1">
      <alignment vertical="center" wrapText="1"/>
      <protection locked="0"/>
    </xf>
    <xf numFmtId="4" fontId="18" fillId="5" borderId="2" xfId="0" applyNumberFormat="1" applyFont="1" applyFill="1" applyBorder="1" applyAlignment="1" applyProtection="1">
      <alignment horizontal="right" vertical="center"/>
      <protection locked="0"/>
    </xf>
    <xf numFmtId="0" fontId="39" fillId="8" borderId="0" xfId="0" applyFont="1" applyFill="1" applyProtection="1">
      <protection hidden="1"/>
    </xf>
    <xf numFmtId="0" fontId="39" fillId="8" borderId="0" xfId="0" applyFont="1" applyFill="1" applyProtection="1">
      <protection locked="0"/>
    </xf>
    <xf numFmtId="3" fontId="18" fillId="9" borderId="9" xfId="0" applyNumberFormat="1" applyFont="1" applyFill="1" applyBorder="1" applyAlignment="1" applyProtection="1">
      <alignment horizontal="center" vertical="center" wrapText="1"/>
    </xf>
    <xf numFmtId="0" fontId="21" fillId="0" borderId="4" xfId="0" applyFont="1" applyFill="1" applyBorder="1" applyAlignment="1" applyProtection="1">
      <alignment horizontal="left" vertical="center" wrapText="1"/>
      <protection locked="0"/>
    </xf>
    <xf numFmtId="1" fontId="16" fillId="12" borderId="9" xfId="0" applyNumberFormat="1" applyFont="1" applyFill="1" applyBorder="1" applyAlignment="1" applyProtection="1">
      <alignment horizontal="left" vertical="center"/>
      <protection locked="0"/>
    </xf>
    <xf numFmtId="165" fontId="5" fillId="0" borderId="22" xfId="0" applyNumberFormat="1" applyFont="1" applyFill="1" applyBorder="1" applyAlignment="1" applyProtection="1">
      <alignment horizontal="center" vertical="center" wrapText="1"/>
    </xf>
    <xf numFmtId="167" fontId="18" fillId="9" borderId="9" xfId="0" applyNumberFormat="1" applyFont="1" applyFill="1" applyBorder="1" applyAlignment="1" applyProtection="1">
      <alignment horizontal="center" vertical="center"/>
      <protection hidden="1"/>
    </xf>
    <xf numFmtId="0" fontId="43" fillId="3" borderId="13" xfId="0" applyFont="1" applyFill="1" applyBorder="1" applyAlignment="1" applyProtection="1">
      <alignment horizontal="left" vertical="top"/>
      <protection hidden="1"/>
    </xf>
    <xf numFmtId="0" fontId="45" fillId="3" borderId="16" xfId="0" applyFont="1" applyFill="1" applyBorder="1" applyAlignment="1" applyProtection="1">
      <alignment horizontal="left" vertical="top"/>
      <protection hidden="1"/>
    </xf>
    <xf numFmtId="0" fontId="45" fillId="3" borderId="3" xfId="0" applyFont="1" applyFill="1" applyBorder="1" applyAlignment="1" applyProtection="1">
      <alignment horizontal="left" vertical="top"/>
      <protection hidden="1"/>
    </xf>
    <xf numFmtId="167" fontId="18" fillId="5" borderId="23" xfId="0" applyNumberFormat="1" applyFont="1" applyFill="1" applyBorder="1" applyAlignment="1" applyProtection="1">
      <alignment horizontal="center" vertical="center" wrapText="1"/>
    </xf>
    <xf numFmtId="167" fontId="18" fillId="5" borderId="1" xfId="0" applyNumberFormat="1" applyFont="1" applyFill="1" applyBorder="1" applyAlignment="1" applyProtection="1">
      <alignment horizontal="center" vertical="center" wrapText="1"/>
    </xf>
    <xf numFmtId="167" fontId="18" fillId="5" borderId="57" xfId="0" applyNumberFormat="1" applyFont="1" applyFill="1" applyBorder="1" applyAlignment="1" applyProtection="1">
      <alignment horizontal="center" vertical="center" wrapText="1"/>
    </xf>
    <xf numFmtId="167" fontId="18" fillId="5" borderId="58" xfId="0" applyNumberFormat="1" applyFont="1" applyFill="1" applyBorder="1" applyAlignment="1" applyProtection="1">
      <alignment horizontal="center" vertical="center" wrapText="1"/>
    </xf>
    <xf numFmtId="4" fontId="18" fillId="9" borderId="22" xfId="2" applyNumberFormat="1" applyFont="1" applyFill="1" applyBorder="1" applyAlignment="1" applyProtection="1">
      <alignment horizontal="center" vertical="center"/>
      <protection hidden="1"/>
    </xf>
    <xf numFmtId="4" fontId="18" fillId="9" borderId="10" xfId="0" applyNumberFormat="1" applyFont="1" applyFill="1" applyBorder="1" applyAlignment="1" applyProtection="1">
      <alignment horizontal="center" vertical="center"/>
      <protection hidden="1"/>
    </xf>
    <xf numFmtId="4" fontId="14" fillId="8" borderId="0" xfId="0" applyNumberFormat="1" applyFont="1" applyFill="1" applyBorder="1" applyAlignment="1" applyProtection="1">
      <alignment horizontal="center" vertical="center" wrapText="1"/>
    </xf>
    <xf numFmtId="0" fontId="0" fillId="8" borderId="0" xfId="0" applyFill="1" applyBorder="1" applyAlignment="1" applyProtection="1">
      <alignment wrapText="1"/>
    </xf>
    <xf numFmtId="4" fontId="14" fillId="8" borderId="0" xfId="0" applyNumberFormat="1" applyFont="1" applyFill="1" applyBorder="1" applyAlignment="1" applyProtection="1">
      <alignment horizontal="center" vertical="center" wrapText="1"/>
      <protection locked="0"/>
    </xf>
    <xf numFmtId="0" fontId="42" fillId="3" borderId="26" xfId="0" applyFont="1" applyFill="1" applyBorder="1" applyAlignment="1" applyProtection="1">
      <alignment horizontal="left" vertical="center" wrapText="1" readingOrder="1"/>
      <protection hidden="1"/>
    </xf>
    <xf numFmtId="0" fontId="42" fillId="3" borderId="0" xfId="0" applyFont="1" applyFill="1" applyBorder="1" applyAlignment="1" applyProtection="1">
      <alignment horizontal="left" vertical="center" wrapText="1" readingOrder="1"/>
      <protection hidden="1"/>
    </xf>
    <xf numFmtId="0" fontId="42" fillId="3" borderId="15" xfId="0" applyFont="1" applyFill="1" applyBorder="1" applyAlignment="1" applyProtection="1">
      <alignment horizontal="left" vertical="center" wrapText="1" readingOrder="1"/>
      <protection hidden="1"/>
    </xf>
    <xf numFmtId="0" fontId="44" fillId="3" borderId="4" xfId="4" applyFont="1" applyFill="1" applyBorder="1" applyAlignment="1" applyProtection="1">
      <alignment horizontal="left" vertical="center" wrapText="1"/>
      <protection hidden="1"/>
    </xf>
    <xf numFmtId="0" fontId="44" fillId="3" borderId="11" xfId="4" applyFont="1" applyFill="1" applyBorder="1" applyAlignment="1" applyProtection="1">
      <alignment horizontal="left" vertical="center" wrapText="1"/>
      <protection hidden="1"/>
    </xf>
    <xf numFmtId="0" fontId="44" fillId="3" borderId="1" xfId="4" applyFont="1" applyFill="1" applyBorder="1" applyAlignment="1" applyProtection="1">
      <alignment horizontal="left" vertical="center" wrapText="1"/>
      <protection hidden="1"/>
    </xf>
    <xf numFmtId="0" fontId="42" fillId="3" borderId="4" xfId="4" applyFont="1" applyFill="1" applyBorder="1" applyAlignment="1" applyProtection="1">
      <alignment horizontal="left" vertical="center" wrapText="1"/>
      <protection hidden="1"/>
    </xf>
    <xf numFmtId="0" fontId="42" fillId="3" borderId="11" xfId="4" applyFont="1" applyFill="1" applyBorder="1" applyAlignment="1" applyProtection="1">
      <alignment horizontal="left" vertical="center" wrapText="1"/>
      <protection hidden="1"/>
    </xf>
    <xf numFmtId="0" fontId="42" fillId="3" borderId="1" xfId="4" applyFont="1" applyFill="1" applyBorder="1" applyAlignment="1" applyProtection="1">
      <alignment horizontal="left" vertical="center" wrapText="1"/>
      <protection hidden="1"/>
    </xf>
    <xf numFmtId="0" fontId="42" fillId="3" borderId="0" xfId="0" applyFont="1" applyFill="1" applyBorder="1" applyAlignment="1" applyProtection="1">
      <alignment horizontal="left" vertical="center" readingOrder="1"/>
      <protection hidden="1"/>
    </xf>
    <xf numFmtId="0" fontId="42" fillId="3" borderId="15" xfId="0" applyFont="1" applyFill="1" applyBorder="1" applyAlignment="1" applyProtection="1">
      <alignment horizontal="left" vertical="center" readingOrder="1"/>
      <protection hidden="1"/>
    </xf>
    <xf numFmtId="0" fontId="3" fillId="0" borderId="0" xfId="0" applyFont="1" applyAlignment="1">
      <alignment horizontal="center"/>
    </xf>
    <xf numFmtId="0" fontId="3" fillId="0" borderId="24" xfId="0" applyFont="1" applyBorder="1" applyAlignment="1">
      <alignment horizontal="center"/>
    </xf>
    <xf numFmtId="0" fontId="42" fillId="3" borderId="8" xfId="0" applyFont="1" applyFill="1" applyBorder="1" applyAlignment="1" applyProtection="1">
      <alignment horizontal="left" vertical="center" wrapText="1" readingOrder="1"/>
      <protection hidden="1"/>
    </xf>
    <xf numFmtId="0" fontId="42" fillId="3" borderId="24" xfId="0" applyFont="1" applyFill="1" applyBorder="1" applyAlignment="1" applyProtection="1">
      <alignment horizontal="left" vertical="center" wrapText="1" readingOrder="1"/>
      <protection hidden="1"/>
    </xf>
    <xf numFmtId="0" fontId="42" fillId="3" borderId="7" xfId="0" applyFont="1" applyFill="1" applyBorder="1" applyAlignment="1" applyProtection="1">
      <alignment horizontal="left" vertical="center" wrapText="1" readingOrder="1"/>
      <protection hidden="1"/>
    </xf>
    <xf numFmtId="0" fontId="38" fillId="8" borderId="4" xfId="0" applyFont="1" applyFill="1" applyBorder="1" applyAlignment="1" applyProtection="1">
      <alignment horizontal="left" vertical="center"/>
      <protection hidden="1"/>
    </xf>
    <xf numFmtId="0" fontId="38" fillId="8" borderId="11" xfId="0" applyFont="1" applyFill="1" applyBorder="1" applyAlignment="1" applyProtection="1">
      <alignment horizontal="left" vertical="center"/>
      <protection hidden="1"/>
    </xf>
    <xf numFmtId="0" fontId="38" fillId="8" borderId="1" xfId="0" applyFont="1" applyFill="1" applyBorder="1" applyAlignment="1" applyProtection="1">
      <alignment horizontal="left" vertical="center"/>
      <protection hidden="1"/>
    </xf>
    <xf numFmtId="0" fontId="42" fillId="3" borderId="26" xfId="0" applyFont="1" applyFill="1" applyBorder="1" applyAlignment="1" applyProtection="1">
      <alignment horizontal="left" vertical="top" wrapText="1"/>
      <protection hidden="1"/>
    </xf>
    <xf numFmtId="0" fontId="42" fillId="3" borderId="0" xfId="0" applyFont="1" applyFill="1" applyBorder="1" applyAlignment="1" applyProtection="1">
      <alignment horizontal="left" vertical="top" wrapText="1"/>
      <protection hidden="1"/>
    </xf>
    <xf numFmtId="0" fontId="42" fillId="3" borderId="15" xfId="0" applyFont="1" applyFill="1" applyBorder="1" applyAlignment="1" applyProtection="1">
      <alignment horizontal="left" vertical="top" wrapText="1"/>
      <protection hidden="1"/>
    </xf>
    <xf numFmtId="0" fontId="32" fillId="0" borderId="52" xfId="0" applyFont="1" applyBorder="1" applyAlignment="1" applyProtection="1">
      <alignment horizontal="left" vertical="center" wrapText="1"/>
    </xf>
    <xf numFmtId="0" fontId="3" fillId="0" borderId="53" xfId="0" applyFont="1" applyBorder="1" applyAlignment="1" applyProtection="1">
      <alignment wrapText="1"/>
    </xf>
    <xf numFmtId="0" fontId="34" fillId="0" borderId="52" xfId="0" applyFont="1" applyBorder="1" applyAlignment="1" applyProtection="1">
      <alignment horizontal="left" vertical="center" wrapText="1"/>
    </xf>
    <xf numFmtId="0" fontId="31" fillId="13" borderId="48" xfId="0" applyFont="1" applyFill="1" applyBorder="1" applyAlignment="1" applyProtection="1">
      <alignment horizontal="center" vertical="center" wrapText="1"/>
    </xf>
    <xf numFmtId="0" fontId="3" fillId="0" borderId="49" xfId="0" applyFont="1" applyBorder="1" applyAlignment="1" applyProtection="1">
      <alignment horizontal="center" vertical="center" wrapText="1"/>
    </xf>
    <xf numFmtId="0" fontId="2" fillId="5" borderId="4" xfId="0" applyFont="1" applyFill="1" applyBorder="1" applyAlignment="1" applyProtection="1">
      <alignment horizontal="center" wrapText="1"/>
    </xf>
    <xf numFmtId="0" fontId="3" fillId="5" borderId="1" xfId="0" applyFont="1" applyFill="1" applyBorder="1" applyAlignment="1" applyProtection="1">
      <alignment wrapText="1"/>
    </xf>
    <xf numFmtId="0" fontId="4" fillId="0" borderId="4" xfId="0" applyFont="1" applyFill="1" applyBorder="1" applyAlignment="1" applyProtection="1">
      <alignment horizontal="left" vertical="center"/>
    </xf>
    <xf numFmtId="0" fontId="4" fillId="0" borderId="11" xfId="0" applyFont="1" applyFill="1" applyBorder="1" applyAlignment="1" applyProtection="1">
      <alignment horizontal="left" vertical="center"/>
    </xf>
    <xf numFmtId="0" fontId="4" fillId="12" borderId="8" xfId="0" applyFont="1" applyFill="1" applyBorder="1" applyAlignment="1" applyProtection="1">
      <alignment horizontal="left" vertical="center" wrapText="1"/>
      <protection locked="0"/>
    </xf>
    <xf numFmtId="0" fontId="4" fillId="12" borderId="24" xfId="0" applyFont="1" applyFill="1" applyBorder="1" applyAlignment="1" applyProtection="1">
      <alignment horizontal="left" vertical="center" wrapText="1"/>
      <protection locked="0"/>
    </xf>
    <xf numFmtId="0" fontId="4" fillId="12" borderId="0" xfId="0" applyFont="1" applyFill="1" applyBorder="1" applyAlignment="1" applyProtection="1">
      <alignment horizontal="left" vertical="center" wrapText="1"/>
      <protection locked="0"/>
    </xf>
    <xf numFmtId="0" fontId="4" fillId="12" borderId="15" xfId="0" applyFont="1" applyFill="1" applyBorder="1" applyAlignment="1" applyProtection="1">
      <alignment horizontal="left" vertical="center" wrapText="1"/>
      <protection locked="0"/>
    </xf>
    <xf numFmtId="0" fontId="4" fillId="0" borderId="0" xfId="0" applyFont="1" applyBorder="1" applyAlignment="1" applyProtection="1">
      <alignment horizontal="center" vertical="center" wrapText="1"/>
    </xf>
    <xf numFmtId="0" fontId="4" fillId="12" borderId="4" xfId="0" applyFont="1" applyFill="1" applyBorder="1" applyAlignment="1" applyProtection="1">
      <alignment horizontal="left" vertical="center" wrapText="1"/>
      <protection locked="0"/>
    </xf>
    <xf numFmtId="0" fontId="4" fillId="12" borderId="11" xfId="0" applyFont="1" applyFill="1" applyBorder="1" applyAlignment="1" applyProtection="1">
      <alignment horizontal="left" vertical="center" wrapText="1"/>
      <protection locked="0"/>
    </xf>
    <xf numFmtId="0" fontId="4" fillId="12" borderId="1" xfId="0" applyFont="1" applyFill="1" applyBorder="1" applyAlignment="1" applyProtection="1">
      <alignment horizontal="left" vertical="center" wrapText="1"/>
      <protection locked="0"/>
    </xf>
    <xf numFmtId="49" fontId="4" fillId="12" borderId="8" xfId="0" applyNumberFormat="1" applyFont="1" applyFill="1" applyBorder="1" applyAlignment="1" applyProtection="1">
      <alignment horizontal="left" vertical="center" wrapText="1"/>
      <protection locked="0"/>
    </xf>
    <xf numFmtId="49" fontId="4" fillId="12" borderId="24" xfId="0" applyNumberFormat="1" applyFont="1" applyFill="1" applyBorder="1" applyAlignment="1" applyProtection="1">
      <alignment horizontal="left" vertical="center" wrapText="1"/>
      <protection locked="0"/>
    </xf>
    <xf numFmtId="49" fontId="4" fillId="12" borderId="7" xfId="0" applyNumberFormat="1" applyFont="1" applyFill="1" applyBorder="1" applyAlignment="1" applyProtection="1">
      <alignment horizontal="left" vertical="center" wrapText="1"/>
      <protection locked="0"/>
    </xf>
    <xf numFmtId="0" fontId="18" fillId="7" borderId="13" xfId="0" applyFont="1" applyFill="1" applyBorder="1" applyAlignment="1" applyProtection="1">
      <alignment vertical="center" wrapText="1"/>
    </xf>
    <xf numFmtId="0" fontId="19" fillId="7" borderId="16" xfId="0" applyFont="1" applyFill="1" applyBorder="1" applyAlignment="1" applyProtection="1">
      <alignment vertical="center" wrapText="1"/>
    </xf>
    <xf numFmtId="0" fontId="19" fillId="7" borderId="3" xfId="0" applyFont="1" applyFill="1" applyBorder="1" applyAlignment="1" applyProtection="1">
      <alignment vertical="center" wrapText="1"/>
    </xf>
    <xf numFmtId="0" fontId="4" fillId="0" borderId="4"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19" fillId="0" borderId="4" xfId="0" applyFont="1" applyFill="1" applyBorder="1" applyAlignment="1" applyProtection="1">
      <alignment vertical="center" wrapText="1"/>
    </xf>
    <xf numFmtId="0" fontId="19" fillId="0" borderId="11" xfId="0" applyFont="1" applyFill="1" applyBorder="1" applyAlignment="1" applyProtection="1">
      <alignment vertical="center" wrapText="1"/>
    </xf>
    <xf numFmtId="0" fontId="19" fillId="0" borderId="1" xfId="0" applyFont="1" applyFill="1" applyBorder="1" applyAlignment="1" applyProtection="1">
      <alignment vertical="center" wrapText="1"/>
    </xf>
    <xf numFmtId="0" fontId="18" fillId="0" borderId="4" xfId="0" applyFont="1" applyFill="1" applyBorder="1" applyAlignment="1" applyProtection="1">
      <alignment vertical="center" wrapText="1"/>
    </xf>
    <xf numFmtId="0" fontId="18" fillId="0" borderId="11" xfId="0" applyFont="1" applyFill="1" applyBorder="1" applyAlignment="1" applyProtection="1">
      <alignment vertical="center" wrapText="1"/>
    </xf>
    <xf numFmtId="0" fontId="18" fillId="0" borderId="1" xfId="0" applyFont="1" applyFill="1" applyBorder="1" applyAlignment="1" applyProtection="1">
      <alignment vertical="center" wrapText="1"/>
    </xf>
    <xf numFmtId="4" fontId="14" fillId="7" borderId="23" xfId="0" applyNumberFormat="1" applyFont="1" applyFill="1" applyBorder="1" applyAlignment="1" applyProtection="1">
      <alignment horizontal="center" vertical="center" wrapText="1"/>
    </xf>
    <xf numFmtId="0" fontId="0" fillId="7" borderId="14" xfId="0" applyFill="1" applyBorder="1" applyAlignment="1" applyProtection="1">
      <alignment vertical="center" wrapText="1"/>
    </xf>
    <xf numFmtId="0" fontId="0" fillId="7" borderId="10" xfId="0" applyFill="1" applyBorder="1" applyAlignment="1" applyProtection="1">
      <alignment vertical="center"/>
    </xf>
    <xf numFmtId="0" fontId="4" fillId="0" borderId="4" xfId="0" applyFont="1" applyFill="1" applyBorder="1" applyAlignment="1" applyProtection="1">
      <alignment horizontal="right" vertical="center" wrapText="1"/>
      <protection locked="0"/>
    </xf>
    <xf numFmtId="0" fontId="4" fillId="0" borderId="1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right" vertical="center" wrapText="1"/>
      <protection locked="0"/>
    </xf>
    <xf numFmtId="0" fontId="23" fillId="0" borderId="2" xfId="0" applyFont="1" applyFill="1" applyBorder="1" applyAlignment="1" applyProtection="1">
      <alignment vertical="center" wrapText="1"/>
    </xf>
    <xf numFmtId="0" fontId="19" fillId="0" borderId="2" xfId="0" applyFont="1" applyFill="1" applyBorder="1" applyAlignment="1" applyProtection="1">
      <alignment horizontal="left" vertical="center" wrapText="1"/>
    </xf>
    <xf numFmtId="0" fontId="19" fillId="0" borderId="4" xfId="0" applyFont="1" applyFill="1" applyBorder="1" applyAlignment="1" applyProtection="1">
      <alignment horizontal="left" vertical="center" wrapText="1"/>
    </xf>
    <xf numFmtId="0" fontId="19" fillId="0" borderId="1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xf>
    <xf numFmtId="0" fontId="18" fillId="5" borderId="4" xfId="0" applyFont="1" applyFill="1" applyBorder="1" applyAlignment="1" applyProtection="1">
      <alignment horizontal="center" vertical="center"/>
    </xf>
    <xf numFmtId="0" fontId="18" fillId="5" borderId="11" xfId="0" applyFont="1" applyFill="1" applyBorder="1" applyAlignment="1" applyProtection="1">
      <alignment horizontal="center" vertical="center"/>
    </xf>
    <xf numFmtId="0" fontId="19" fillId="0" borderId="4" xfId="0" applyFont="1" applyFill="1" applyBorder="1" applyAlignment="1" applyProtection="1">
      <alignment horizontal="right" vertical="center" wrapText="1"/>
    </xf>
    <xf numFmtId="0" fontId="19" fillId="0" borderId="11" xfId="0" applyFont="1" applyFill="1" applyBorder="1" applyAlignment="1" applyProtection="1">
      <alignment horizontal="right" vertical="center" wrapText="1"/>
    </xf>
    <xf numFmtId="0" fontId="19" fillId="0" borderId="1" xfId="0" applyFont="1" applyFill="1" applyBorder="1" applyAlignment="1" applyProtection="1">
      <alignment horizontal="right" vertical="center" wrapText="1"/>
    </xf>
    <xf numFmtId="4" fontId="14" fillId="7" borderId="4" xfId="0" applyNumberFormat="1" applyFont="1" applyFill="1" applyBorder="1" applyAlignment="1" applyProtection="1">
      <alignment horizontal="center" vertical="center" wrapText="1"/>
    </xf>
    <xf numFmtId="0" fontId="0" fillId="7" borderId="11" xfId="0" applyFill="1" applyBorder="1" applyAlignment="1" applyProtection="1">
      <alignment wrapText="1"/>
    </xf>
    <xf numFmtId="0" fontId="0" fillId="7" borderId="1" xfId="0" applyFill="1" applyBorder="1" applyAlignment="1" applyProtection="1">
      <alignment wrapText="1"/>
    </xf>
    <xf numFmtId="0" fontId="17" fillId="9" borderId="20" xfId="0" applyFont="1" applyFill="1" applyBorder="1" applyAlignment="1" applyProtection="1">
      <alignment horizontal="center" vertical="center" textRotation="255" wrapText="1"/>
    </xf>
    <xf numFmtId="0" fontId="17" fillId="9" borderId="21" xfId="0" applyFont="1" applyFill="1" applyBorder="1" applyAlignment="1" applyProtection="1">
      <alignment horizontal="center" vertical="center" textRotation="255" wrapText="1"/>
    </xf>
    <xf numFmtId="0" fontId="17" fillId="9" borderId="22" xfId="0" applyFont="1" applyFill="1" applyBorder="1" applyAlignment="1" applyProtection="1">
      <alignment horizontal="center" vertical="center" textRotation="255" wrapText="1"/>
    </xf>
    <xf numFmtId="3" fontId="18" fillId="9" borderId="20" xfId="0" applyNumberFormat="1" applyFont="1" applyFill="1" applyBorder="1" applyAlignment="1" applyProtection="1">
      <alignment horizontal="center" vertical="center" wrapText="1"/>
    </xf>
    <xf numFmtId="3" fontId="18" fillId="9" borderId="21" xfId="0" applyNumberFormat="1" applyFont="1" applyFill="1" applyBorder="1" applyAlignment="1" applyProtection="1">
      <alignment horizontal="center" vertical="center" wrapText="1"/>
    </xf>
    <xf numFmtId="3" fontId="18" fillId="9" borderId="22" xfId="0" applyNumberFormat="1" applyFont="1" applyFill="1" applyBorder="1" applyAlignment="1" applyProtection="1">
      <alignment horizontal="center" vertical="center" wrapText="1"/>
    </xf>
    <xf numFmtId="167" fontId="18" fillId="5" borderId="0" xfId="0" applyNumberFormat="1" applyFont="1" applyFill="1" applyBorder="1" applyAlignment="1" applyProtection="1">
      <alignment horizontal="right" vertical="center" wrapText="1"/>
      <protection hidden="1"/>
    </xf>
    <xf numFmtId="9" fontId="18" fillId="9" borderId="23" xfId="2" applyFont="1" applyFill="1" applyBorder="1" applyAlignment="1" applyProtection="1">
      <alignment horizontal="right" vertical="center"/>
      <protection hidden="1"/>
    </xf>
    <xf numFmtId="9" fontId="18" fillId="9" borderId="14" xfId="2" applyFont="1" applyFill="1" applyBorder="1" applyAlignment="1" applyProtection="1">
      <alignment horizontal="right" vertical="center"/>
      <protection hidden="1"/>
    </xf>
    <xf numFmtId="9" fontId="18" fillId="9" borderId="10" xfId="2" applyFont="1" applyFill="1" applyBorder="1" applyAlignment="1" applyProtection="1">
      <alignment horizontal="right" vertical="center"/>
      <protection hidden="1"/>
    </xf>
    <xf numFmtId="169" fontId="13" fillId="9" borderId="14" xfId="0" applyNumberFormat="1" applyFont="1" applyFill="1" applyBorder="1" applyAlignment="1" applyProtection="1">
      <alignment horizontal="right" vertical="center"/>
      <protection hidden="1"/>
    </xf>
    <xf numFmtId="169" fontId="13" fillId="9" borderId="10" xfId="0" applyNumberFormat="1" applyFont="1" applyFill="1" applyBorder="1" applyAlignment="1" applyProtection="1">
      <alignment horizontal="right" vertical="center"/>
      <protection hidden="1"/>
    </xf>
    <xf numFmtId="167" fontId="18" fillId="5" borderId="17" xfId="0" applyNumberFormat="1" applyFont="1" applyFill="1" applyBorder="1" applyAlignment="1" applyProtection="1">
      <alignment horizontal="right" vertical="center" wrapText="1"/>
    </xf>
    <xf numFmtId="167" fontId="18" fillId="5" borderId="38" xfId="0" applyNumberFormat="1" applyFont="1" applyFill="1" applyBorder="1" applyAlignment="1" applyProtection="1">
      <alignment horizontal="right" vertical="center" wrapText="1"/>
    </xf>
    <xf numFmtId="167" fontId="18" fillId="5" borderId="37" xfId="0" applyNumberFormat="1" applyFont="1" applyFill="1" applyBorder="1" applyAlignment="1" applyProtection="1">
      <alignment horizontal="right" vertical="center" wrapText="1"/>
    </xf>
    <xf numFmtId="172" fontId="17" fillId="0" borderId="0" xfId="0" applyNumberFormat="1" applyFont="1" applyFill="1" applyBorder="1" applyAlignment="1" applyProtection="1">
      <alignment horizontal="left" vertical="center"/>
      <protection locked="0"/>
    </xf>
    <xf numFmtId="0" fontId="28" fillId="0" borderId="0" xfId="0" applyFont="1" applyBorder="1" applyAlignment="1" applyProtection="1">
      <alignment horizontal="left"/>
      <protection locked="0"/>
    </xf>
    <xf numFmtId="9" fontId="18" fillId="9" borderId="29" xfId="2" applyFont="1" applyFill="1" applyBorder="1" applyAlignment="1" applyProtection="1">
      <alignment horizontal="center" vertical="center"/>
      <protection hidden="1"/>
    </xf>
    <xf numFmtId="9" fontId="18" fillId="9" borderId="56" xfId="2" applyFont="1" applyFill="1" applyBorder="1" applyAlignment="1" applyProtection="1">
      <alignment horizontal="center" vertical="center"/>
      <protection hidden="1"/>
    </xf>
    <xf numFmtId="4" fontId="18" fillId="5" borderId="23" xfId="2" applyNumberFormat="1" applyFont="1" applyFill="1" applyBorder="1" applyAlignment="1" applyProtection="1">
      <alignment horizontal="center" vertical="center" wrapText="1"/>
    </xf>
    <xf numFmtId="4" fontId="0" fillId="5" borderId="14" xfId="2" applyNumberFormat="1" applyFont="1" applyFill="1" applyBorder="1" applyAlignment="1" applyProtection="1">
      <alignment horizontal="center" vertical="center" wrapText="1"/>
    </xf>
    <xf numFmtId="4" fontId="0" fillId="5" borderId="10" xfId="2" applyNumberFormat="1" applyFont="1" applyFill="1" applyBorder="1" applyAlignment="1" applyProtection="1">
      <alignment horizontal="center" vertical="center" wrapText="1"/>
    </xf>
    <xf numFmtId="0" fontId="6" fillId="5" borderId="23" xfId="0" applyFont="1" applyFill="1" applyBorder="1" applyAlignment="1" applyProtection="1">
      <alignment horizontal="center" vertical="center" wrapText="1"/>
      <protection locked="0"/>
    </xf>
    <xf numFmtId="0" fontId="0" fillId="5" borderId="14" xfId="0" applyFill="1" applyBorder="1" applyAlignment="1">
      <alignment horizontal="center" vertical="center" wrapText="1"/>
    </xf>
    <xf numFmtId="0" fontId="0" fillId="5" borderId="10" xfId="0" applyFill="1" applyBorder="1" applyAlignment="1">
      <alignment horizontal="center" vertical="center" wrapText="1"/>
    </xf>
    <xf numFmtId="0" fontId="17" fillId="0" borderId="0" xfId="0" applyFont="1" applyBorder="1" applyAlignment="1" applyProtection="1">
      <alignment horizontal="left" vertical="center"/>
      <protection locked="0"/>
    </xf>
    <xf numFmtId="9" fontId="18" fillId="5" borderId="23" xfId="2" applyFont="1" applyFill="1" applyBorder="1" applyAlignment="1" applyProtection="1">
      <alignment horizontal="center" vertical="center" wrapText="1"/>
    </xf>
    <xf numFmtId="9" fontId="18" fillId="5" borderId="14" xfId="2" applyFont="1" applyFill="1" applyBorder="1" applyAlignment="1" applyProtection="1">
      <alignment horizontal="center" vertical="center" wrapText="1"/>
    </xf>
    <xf numFmtId="9" fontId="18" fillId="5" borderId="10" xfId="2" applyFont="1" applyFill="1" applyBorder="1" applyAlignment="1" applyProtection="1">
      <alignment horizontal="center" vertical="center" wrapText="1"/>
    </xf>
    <xf numFmtId="0" fontId="21" fillId="5" borderId="28" xfId="0" applyFont="1" applyFill="1" applyBorder="1" applyAlignment="1" applyProtection="1">
      <alignment horizontal="center" vertical="top" wrapText="1"/>
      <protection hidden="1"/>
    </xf>
    <xf numFmtId="0" fontId="21" fillId="5" borderId="41" xfId="0" applyFont="1" applyFill="1" applyBorder="1" applyAlignment="1" applyProtection="1">
      <alignment horizontal="center" vertical="top" wrapText="1"/>
      <protection hidden="1"/>
    </xf>
    <xf numFmtId="0" fontId="22" fillId="8" borderId="0" xfId="0" applyFont="1" applyFill="1" applyAlignment="1" applyProtection="1">
      <alignment horizontal="left" vertical="center" wrapText="1"/>
      <protection locked="0"/>
    </xf>
    <xf numFmtId="0" fontId="16" fillId="7" borderId="0" xfId="0" applyFont="1" applyFill="1" applyBorder="1" applyAlignment="1" applyProtection="1">
      <alignment horizontal="center" vertical="center"/>
      <protection locked="0"/>
    </xf>
    <xf numFmtId="0" fontId="16" fillId="7" borderId="15" xfId="0" applyFont="1" applyFill="1" applyBorder="1" applyAlignment="1" applyProtection="1">
      <alignment horizontal="center" vertical="center"/>
      <protection locked="0"/>
    </xf>
    <xf numFmtId="0" fontId="16" fillId="5" borderId="13" xfId="0" applyNumberFormat="1" applyFont="1" applyFill="1" applyBorder="1" applyAlignment="1" applyProtection="1">
      <alignment horizontal="left" vertical="center"/>
      <protection hidden="1"/>
    </xf>
    <xf numFmtId="0" fontId="16" fillId="5" borderId="11" xfId="0" applyNumberFormat="1" applyFont="1" applyFill="1" applyBorder="1" applyAlignment="1" applyProtection="1">
      <alignment horizontal="left" vertical="center"/>
      <protection hidden="1"/>
    </xf>
    <xf numFmtId="0" fontId="16" fillId="5" borderId="1" xfId="0" applyNumberFormat="1" applyFont="1" applyFill="1" applyBorder="1" applyAlignment="1" applyProtection="1">
      <alignment horizontal="left" vertical="center"/>
      <protection hidden="1"/>
    </xf>
    <xf numFmtId="0" fontId="41" fillId="5" borderId="4" xfId="0" applyFont="1" applyFill="1" applyBorder="1" applyAlignment="1" applyProtection="1">
      <alignment horizontal="center" vertical="center"/>
      <protection locked="0"/>
    </xf>
    <xf numFmtId="0" fontId="41" fillId="5" borderId="24" xfId="0" applyFont="1" applyFill="1" applyBorder="1" applyAlignment="1" applyProtection="1">
      <alignment horizontal="center" vertical="center"/>
      <protection locked="0"/>
    </xf>
    <xf numFmtId="0" fontId="41" fillId="5" borderId="11" xfId="0" applyFont="1" applyFill="1" applyBorder="1" applyAlignment="1" applyProtection="1">
      <alignment horizontal="center" vertical="center"/>
      <protection locked="0"/>
    </xf>
    <xf numFmtId="0" fontId="41" fillId="5" borderId="1" xfId="0" applyFont="1" applyFill="1" applyBorder="1" applyAlignment="1" applyProtection="1">
      <alignment horizontal="center" vertical="center"/>
      <protection locked="0"/>
    </xf>
    <xf numFmtId="0" fontId="21" fillId="5" borderId="18" xfId="0" applyFont="1" applyFill="1" applyBorder="1" applyAlignment="1" applyProtection="1">
      <alignment horizontal="center" vertical="center" wrapText="1"/>
      <protection locked="0"/>
    </xf>
    <xf numFmtId="0" fontId="21" fillId="5" borderId="19" xfId="0" applyFont="1" applyFill="1" applyBorder="1" applyAlignment="1" applyProtection="1">
      <alignment horizontal="center" vertical="center" wrapText="1"/>
      <protection locked="0"/>
    </xf>
    <xf numFmtId="0" fontId="21" fillId="5" borderId="30" xfId="0" applyFont="1" applyFill="1" applyBorder="1" applyAlignment="1" applyProtection="1">
      <alignment horizontal="center" vertical="center" wrapText="1"/>
      <protection locked="0"/>
    </xf>
    <xf numFmtId="0" fontId="21" fillId="5" borderId="23"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protection locked="0"/>
    </xf>
    <xf numFmtId="0" fontId="21" fillId="5" borderId="10" xfId="0" applyFont="1" applyFill="1" applyBorder="1" applyAlignment="1" applyProtection="1">
      <alignment horizontal="center" vertical="center"/>
      <protection locked="0"/>
    </xf>
    <xf numFmtId="0" fontId="21" fillId="5" borderId="20" xfId="0" applyFont="1" applyFill="1" applyBorder="1" applyAlignment="1" applyProtection="1">
      <alignment horizontal="center" vertical="center" wrapText="1"/>
      <protection locked="0"/>
    </xf>
    <xf numFmtId="0" fontId="21" fillId="5" borderId="21" xfId="0" applyFont="1" applyFill="1" applyBorder="1" applyAlignment="1" applyProtection="1">
      <alignment horizontal="center" vertical="center" wrapText="1"/>
      <protection locked="0"/>
    </xf>
    <xf numFmtId="0" fontId="21" fillId="5" borderId="22" xfId="0" applyFont="1" applyFill="1" applyBorder="1" applyAlignment="1" applyProtection="1">
      <alignment horizontal="center" vertical="center" wrapText="1"/>
      <protection locked="0"/>
    </xf>
    <xf numFmtId="0" fontId="21" fillId="5" borderId="39" xfId="0" applyFont="1" applyFill="1" applyBorder="1" applyAlignment="1" applyProtection="1">
      <alignment horizontal="center" vertical="top" wrapText="1"/>
      <protection hidden="1"/>
    </xf>
    <xf numFmtId="0" fontId="21" fillId="5" borderId="36" xfId="0" applyFont="1" applyFill="1" applyBorder="1" applyAlignment="1" applyProtection="1">
      <alignment horizontal="center" vertical="top" wrapText="1"/>
      <protection hidden="1"/>
    </xf>
    <xf numFmtId="0" fontId="21" fillId="5" borderId="40" xfId="0" applyFont="1" applyFill="1" applyBorder="1" applyAlignment="1" applyProtection="1">
      <alignment horizontal="center" vertical="top" wrapText="1"/>
      <protection hidden="1"/>
    </xf>
    <xf numFmtId="0" fontId="21" fillId="5" borderId="35" xfId="0" applyFont="1" applyFill="1" applyBorder="1" applyAlignment="1" applyProtection="1">
      <alignment horizontal="center" vertical="top" wrapText="1"/>
      <protection hidden="1"/>
    </xf>
    <xf numFmtId="0" fontId="21" fillId="5" borderId="21" xfId="0" applyFont="1" applyFill="1" applyBorder="1" applyAlignment="1" applyProtection="1">
      <alignment horizontal="center" vertical="top" wrapText="1"/>
      <protection locked="0"/>
    </xf>
    <xf numFmtId="0" fontId="21" fillId="5" borderId="22" xfId="0" applyFont="1" applyFill="1" applyBorder="1" applyAlignment="1" applyProtection="1">
      <alignment horizontal="center" vertical="top" wrapText="1"/>
      <protection locked="0"/>
    </xf>
    <xf numFmtId="4" fontId="5" fillId="6" borderId="6" xfId="0" applyNumberFormat="1" applyFont="1" applyFill="1" applyBorder="1" applyAlignment="1" applyProtection="1">
      <alignment horizontal="center" vertical="center"/>
    </xf>
    <xf numFmtId="4" fontId="5" fillId="6" borderId="5" xfId="0" applyNumberFormat="1" applyFont="1" applyFill="1" applyBorder="1" applyAlignment="1" applyProtection="1">
      <alignment horizontal="center" vertical="center"/>
    </xf>
    <xf numFmtId="0" fontId="17" fillId="0" borderId="0" xfId="0" applyFont="1" applyBorder="1" applyAlignment="1" applyProtection="1">
      <alignment horizontal="left" vertical="center"/>
    </xf>
    <xf numFmtId="172" fontId="17" fillId="0" borderId="0" xfId="0" applyNumberFormat="1" applyFont="1" applyFill="1" applyBorder="1" applyAlignment="1" applyProtection="1">
      <alignment horizontal="left" vertical="center"/>
    </xf>
    <xf numFmtId="0" fontId="0" fillId="0" borderId="0" xfId="0" applyAlignment="1" applyProtection="1">
      <alignment horizontal="left" vertical="center"/>
    </xf>
    <xf numFmtId="0" fontId="0" fillId="0" borderId="0" xfId="0" applyBorder="1" applyAlignment="1"/>
    <xf numFmtId="169" fontId="18" fillId="12" borderId="23" xfId="0" applyNumberFormat="1" applyFont="1" applyFill="1" applyBorder="1" applyAlignment="1" applyProtection="1">
      <alignment horizontal="center" vertical="center" wrapText="1"/>
      <protection locked="0"/>
    </xf>
    <xf numFmtId="169" fontId="18" fillId="12" borderId="14" xfId="0" applyNumberFormat="1" applyFont="1" applyFill="1" applyBorder="1" applyAlignment="1" applyProtection="1">
      <alignment horizontal="center" vertical="center" wrapText="1"/>
      <protection locked="0"/>
    </xf>
    <xf numFmtId="169" fontId="18" fillId="12" borderId="10" xfId="0" applyNumberFormat="1" applyFont="1" applyFill="1" applyBorder="1" applyAlignment="1" applyProtection="1">
      <alignment horizontal="center" vertical="center" wrapText="1"/>
      <protection locked="0"/>
    </xf>
    <xf numFmtId="0" fontId="0" fillId="7" borderId="11" xfId="0" applyFill="1" applyBorder="1" applyAlignment="1">
      <alignment wrapText="1"/>
    </xf>
    <xf numFmtId="0" fontId="0" fillId="7" borderId="1" xfId="0" applyFill="1" applyBorder="1" applyAlignment="1">
      <alignment wrapText="1"/>
    </xf>
    <xf numFmtId="0" fontId="28" fillId="0" borderId="0" xfId="0" applyFont="1" applyBorder="1" applyAlignment="1">
      <alignment horizontal="left"/>
    </xf>
    <xf numFmtId="0" fontId="28" fillId="0" borderId="0" xfId="0" applyFont="1" applyBorder="1" applyAlignment="1" applyProtection="1">
      <alignment horizontal="left" vertical="top" wrapText="1"/>
    </xf>
    <xf numFmtId="169" fontId="18" fillId="9" borderId="29" xfId="0" applyNumberFormat="1" applyFont="1" applyFill="1" applyBorder="1" applyAlignment="1" applyProtection="1">
      <alignment horizontal="center" vertical="center"/>
      <protection hidden="1"/>
    </xf>
    <xf numFmtId="0" fontId="0" fillId="12" borderId="4" xfId="0" applyFill="1" applyBorder="1" applyAlignment="1" applyProtection="1">
      <alignment horizontal="center" vertical="center" wrapText="1"/>
      <protection locked="0"/>
    </xf>
    <xf numFmtId="0" fontId="0" fillId="12" borderId="11" xfId="0" applyFill="1" applyBorder="1" applyAlignment="1" applyProtection="1">
      <alignment horizontal="center" vertical="center" wrapText="1"/>
      <protection locked="0"/>
    </xf>
    <xf numFmtId="0" fontId="7" fillId="12" borderId="4" xfId="0" applyFont="1" applyFill="1" applyBorder="1" applyAlignment="1" applyProtection="1">
      <alignment horizontal="left" vertical="center" wrapText="1"/>
      <protection locked="0"/>
    </xf>
    <xf numFmtId="0" fontId="7" fillId="12" borderId="11" xfId="0" applyFont="1" applyFill="1" applyBorder="1" applyAlignment="1" applyProtection="1">
      <alignment horizontal="left" vertical="center" wrapText="1"/>
      <protection locked="0"/>
    </xf>
    <xf numFmtId="0" fontId="7" fillId="12" borderId="1" xfId="0" applyFont="1" applyFill="1" applyBorder="1" applyAlignment="1" applyProtection="1">
      <alignment horizontal="left" vertical="center" wrapText="1"/>
      <protection locked="0"/>
    </xf>
    <xf numFmtId="0" fontId="7" fillId="12" borderId="8" xfId="0" applyFont="1" applyFill="1" applyBorder="1" applyAlignment="1" applyProtection="1">
      <alignment horizontal="left" vertical="center" wrapText="1"/>
      <protection locked="0"/>
    </xf>
    <xf numFmtId="0" fontId="7" fillId="12" borderId="24" xfId="0" applyFont="1" applyFill="1" applyBorder="1" applyAlignment="1" applyProtection="1">
      <alignment horizontal="left" vertical="center" wrapText="1"/>
      <protection locked="0"/>
    </xf>
    <xf numFmtId="0" fontId="7" fillId="12" borderId="7" xfId="0" applyFont="1" applyFill="1" applyBorder="1" applyAlignment="1" applyProtection="1">
      <alignment horizontal="left" vertical="center" wrapText="1"/>
      <protection locked="0"/>
    </xf>
    <xf numFmtId="0" fontId="5" fillId="7" borderId="4" xfId="0" applyFont="1" applyFill="1" applyBorder="1" applyAlignment="1" applyProtection="1">
      <alignment horizontal="left" vertical="center" wrapText="1"/>
    </xf>
    <xf numFmtId="0" fontId="5" fillId="7" borderId="11"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wrapText="1"/>
    </xf>
    <xf numFmtId="0" fontId="5" fillId="6" borderId="4" xfId="0" applyFont="1" applyFill="1" applyBorder="1" applyAlignment="1" applyProtection="1">
      <alignment vertical="center" wrapText="1"/>
    </xf>
    <xf numFmtId="0" fontId="5" fillId="6" borderId="11" xfId="0" applyFont="1" applyFill="1" applyBorder="1" applyAlignment="1" applyProtection="1">
      <alignment vertical="center" wrapText="1"/>
    </xf>
    <xf numFmtId="0" fontId="5" fillId="6" borderId="1" xfId="0" applyFont="1" applyFill="1" applyBorder="1" applyAlignment="1" applyProtection="1">
      <alignment vertical="center" wrapText="1"/>
    </xf>
    <xf numFmtId="164" fontId="5" fillId="0" borderId="12" xfId="0" applyNumberFormat="1" applyFont="1" applyFill="1" applyBorder="1" applyAlignment="1" applyProtection="1">
      <alignment horizontal="center" vertical="center" wrapText="1"/>
    </xf>
    <xf numFmtId="164" fontId="5" fillId="0" borderId="46" xfId="0" applyNumberFormat="1" applyFont="1" applyFill="1" applyBorder="1" applyAlignment="1" applyProtection="1">
      <alignment horizontal="center" vertical="center" wrapText="1"/>
    </xf>
    <xf numFmtId="164" fontId="5" fillId="0" borderId="25" xfId="0" applyNumberFormat="1" applyFont="1" applyFill="1" applyBorder="1" applyAlignment="1" applyProtection="1">
      <alignment horizontal="center" vertical="center" wrapText="1"/>
    </xf>
    <xf numFmtId="164" fontId="5" fillId="0" borderId="20" xfId="0" applyNumberFormat="1" applyFont="1" applyFill="1" applyBorder="1" applyAlignment="1" applyProtection="1">
      <alignment horizontal="center" vertical="center" wrapText="1"/>
    </xf>
    <xf numFmtId="164" fontId="5" fillId="0" borderId="21" xfId="0" applyNumberFormat="1" applyFont="1" applyFill="1" applyBorder="1" applyAlignment="1" applyProtection="1">
      <alignment horizontal="center" vertical="center" wrapText="1"/>
    </xf>
    <xf numFmtId="0" fontId="8" fillId="6" borderId="4" xfId="0" applyFont="1" applyFill="1" applyBorder="1" applyAlignment="1" applyProtection="1">
      <alignment horizontal="center" vertical="center"/>
    </xf>
    <xf numFmtId="0" fontId="8" fillId="6" borderId="11" xfId="0" applyFont="1" applyFill="1" applyBorder="1" applyAlignment="1" applyProtection="1">
      <alignment horizontal="center" vertical="center"/>
    </xf>
    <xf numFmtId="0" fontId="5" fillId="6" borderId="4" xfId="0" applyFont="1" applyFill="1" applyBorder="1" applyAlignment="1" applyProtection="1">
      <alignment horizontal="center" vertical="center"/>
    </xf>
    <xf numFmtId="0" fontId="5" fillId="6" borderId="11"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7" fillId="12" borderId="5" xfId="0" applyFont="1" applyFill="1" applyBorder="1" applyAlignment="1" applyProtection="1">
      <alignment horizontal="left" vertical="center" wrapText="1"/>
      <protection locked="0"/>
    </xf>
    <xf numFmtId="0" fontId="7" fillId="12" borderId="2" xfId="0" applyFont="1" applyFill="1" applyBorder="1" applyAlignment="1" applyProtection="1">
      <alignment horizontal="left" vertical="center" wrapText="1"/>
      <protection locked="0"/>
    </xf>
    <xf numFmtId="0" fontId="4" fillId="7" borderId="4" xfId="0" applyFont="1" applyFill="1" applyBorder="1" applyAlignment="1" applyProtection="1">
      <alignment horizontal="center" vertical="center" wrapText="1"/>
    </xf>
    <xf numFmtId="0" fontId="4" fillId="7" borderId="11"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5" fillId="7" borderId="13" xfId="0" applyFont="1" applyFill="1" applyBorder="1" applyAlignment="1" applyProtection="1">
      <alignment vertical="center" wrapText="1"/>
    </xf>
    <xf numFmtId="0" fontId="7" fillId="7" borderId="16" xfId="0" applyFont="1" applyFill="1" applyBorder="1" applyAlignment="1" applyProtection="1">
      <alignment vertical="center" wrapText="1"/>
    </xf>
    <xf numFmtId="0" fontId="7" fillId="7" borderId="3" xfId="0" applyFont="1" applyFill="1" applyBorder="1" applyAlignment="1" applyProtection="1">
      <alignment vertical="center" wrapText="1"/>
    </xf>
    <xf numFmtId="0" fontId="4" fillId="5" borderId="4" xfId="0" applyFont="1" applyFill="1" applyBorder="1" applyAlignment="1" applyProtection="1">
      <alignment horizontal="left" vertical="center" wrapText="1"/>
    </xf>
    <xf numFmtId="0" fontId="4" fillId="5" borderId="11" xfId="0" applyFont="1" applyFill="1" applyBorder="1" applyAlignment="1" applyProtection="1">
      <alignment horizontal="left" vertical="center" wrapText="1"/>
    </xf>
    <xf numFmtId="0" fontId="4" fillId="5" borderId="1" xfId="0" applyFont="1" applyFill="1" applyBorder="1" applyAlignment="1" applyProtection="1">
      <alignment horizontal="left" vertical="center" wrapText="1"/>
    </xf>
    <xf numFmtId="49" fontId="5" fillId="0" borderId="18" xfId="0" applyNumberFormat="1" applyFont="1" applyBorder="1" applyAlignment="1" applyProtection="1">
      <alignment horizontal="center" vertical="center" wrapText="1"/>
    </xf>
    <xf numFmtId="49" fontId="5" fillId="0" borderId="19" xfId="0" applyNumberFormat="1" applyFont="1" applyBorder="1" applyAlignment="1" applyProtection="1">
      <alignment horizontal="center" vertical="center" wrapText="1"/>
    </xf>
    <xf numFmtId="49" fontId="5" fillId="0" borderId="17" xfId="0" applyNumberFormat="1" applyFont="1" applyBorder="1" applyAlignment="1" applyProtection="1">
      <alignment horizontal="center" vertical="center" wrapText="1"/>
    </xf>
    <xf numFmtId="0" fontId="5" fillId="6" borderId="11" xfId="0" applyFont="1" applyFill="1" applyBorder="1" applyAlignment="1" applyProtection="1">
      <alignment vertical="center"/>
    </xf>
    <xf numFmtId="0" fontId="5" fillId="6" borderId="1" xfId="0" applyFont="1" applyFill="1" applyBorder="1" applyAlignment="1" applyProtection="1">
      <alignment vertical="center"/>
    </xf>
    <xf numFmtId="0" fontId="4" fillId="11" borderId="4" xfId="0" applyFont="1" applyFill="1" applyBorder="1" applyAlignment="1" applyProtection="1">
      <alignment horizontal="left" vertical="center" wrapText="1"/>
    </xf>
    <xf numFmtId="0" fontId="4" fillId="11" borderId="11" xfId="0" applyFont="1" applyFill="1" applyBorder="1" applyAlignment="1" applyProtection="1">
      <alignment horizontal="left" vertical="center" wrapText="1"/>
    </xf>
    <xf numFmtId="0" fontId="4" fillId="11" borderId="1" xfId="0" applyFont="1" applyFill="1" applyBorder="1" applyAlignment="1" applyProtection="1">
      <alignment horizontal="left" vertical="center" wrapText="1"/>
    </xf>
    <xf numFmtId="0" fontId="0" fillId="12" borderId="1" xfId="0" applyFill="1" applyBorder="1" applyAlignment="1" applyProtection="1">
      <alignment horizontal="center" vertical="center" wrapText="1"/>
      <protection locked="0"/>
    </xf>
    <xf numFmtId="0" fontId="5" fillId="7" borderId="4" xfId="0" applyFont="1" applyFill="1" applyBorder="1" applyAlignment="1" applyProtection="1">
      <alignment vertical="center" wrapText="1"/>
    </xf>
    <xf numFmtId="0" fontId="5" fillId="7" borderId="11" xfId="0" applyFont="1" applyFill="1" applyBorder="1" applyAlignment="1" applyProtection="1">
      <alignment vertical="center" wrapText="1"/>
    </xf>
    <xf numFmtId="0" fontId="5" fillId="7" borderId="1" xfId="0" applyFont="1" applyFill="1" applyBorder="1" applyAlignment="1" applyProtection="1">
      <alignment vertical="center" wrapText="1"/>
    </xf>
    <xf numFmtId="0" fontId="5" fillId="6" borderId="6" xfId="0" applyNumberFormat="1" applyFont="1" applyFill="1" applyBorder="1" applyAlignment="1" applyProtection="1">
      <alignment horizontal="left" vertical="center"/>
    </xf>
    <xf numFmtId="0" fontId="5" fillId="6" borderId="5" xfId="0" applyNumberFormat="1" applyFont="1" applyFill="1" applyBorder="1" applyAlignment="1" applyProtection="1">
      <alignment horizontal="left" vertical="center"/>
    </xf>
    <xf numFmtId="49" fontId="5" fillId="6" borderId="6" xfId="0" applyNumberFormat="1" applyFont="1" applyFill="1" applyBorder="1" applyAlignment="1" applyProtection="1">
      <alignment horizontal="center" vertical="center" wrapText="1"/>
    </xf>
    <xf numFmtId="49" fontId="5" fillId="6" borderId="5" xfId="0" applyNumberFormat="1" applyFont="1" applyFill="1" applyBorder="1" applyAlignment="1" applyProtection="1">
      <alignment horizontal="center" vertical="center" wrapText="1"/>
    </xf>
    <xf numFmtId="0" fontId="7" fillId="0" borderId="2" xfId="0" quotePrefix="1"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4" fontId="5" fillId="6" borderId="6" xfId="0" applyNumberFormat="1" applyFont="1" applyFill="1" applyBorder="1" applyAlignment="1" applyProtection="1">
      <alignment horizontal="right" vertical="center"/>
    </xf>
    <xf numFmtId="4" fontId="5" fillId="6" borderId="5" xfId="0" applyNumberFormat="1" applyFont="1" applyFill="1" applyBorder="1" applyAlignment="1" applyProtection="1">
      <alignment horizontal="right" vertical="center"/>
    </xf>
    <xf numFmtId="0" fontId="11" fillId="6" borderId="4" xfId="0" applyFont="1" applyFill="1" applyBorder="1" applyAlignment="1" applyProtection="1">
      <alignment horizontal="center" vertical="center" wrapText="1"/>
    </xf>
    <xf numFmtId="0" fontId="11" fillId="6" borderId="11" xfId="0" applyFont="1" applyFill="1" applyBorder="1" applyAlignment="1" applyProtection="1">
      <alignment horizontal="center" vertical="center" wrapText="1"/>
    </xf>
    <xf numFmtId="0" fontId="11" fillId="6" borderId="1" xfId="0" applyFont="1" applyFill="1" applyBorder="1" applyAlignment="1" applyProtection="1">
      <alignment horizontal="center" vertical="center" wrapText="1"/>
    </xf>
    <xf numFmtId="0" fontId="7" fillId="0" borderId="25" xfId="0" applyFont="1" applyBorder="1" applyAlignment="1" applyProtection="1">
      <alignment horizontal="center" vertical="center" wrapText="1"/>
    </xf>
    <xf numFmtId="164" fontId="5" fillId="0" borderId="22" xfId="0" applyNumberFormat="1" applyFont="1" applyFill="1" applyBorder="1" applyAlignment="1" applyProtection="1">
      <alignment horizontal="center" vertical="center" wrapText="1"/>
    </xf>
    <xf numFmtId="49" fontId="5" fillId="0" borderId="20" xfId="0" applyNumberFormat="1" applyFont="1" applyBorder="1" applyAlignment="1" applyProtection="1">
      <alignment horizontal="center" vertical="center" wrapText="1"/>
    </xf>
    <xf numFmtId="49" fontId="5" fillId="0" borderId="21" xfId="0" applyNumberFormat="1" applyFont="1" applyBorder="1" applyAlignment="1" applyProtection="1">
      <alignment horizontal="center" vertical="center" wrapText="1"/>
    </xf>
    <xf numFmtId="49" fontId="5" fillId="0" borderId="22" xfId="0" applyNumberFormat="1" applyFont="1" applyBorder="1" applyAlignment="1" applyProtection="1">
      <alignment horizontal="center" vertical="center" wrapText="1"/>
    </xf>
    <xf numFmtId="0" fontId="4" fillId="7" borderId="24" xfId="0" applyFont="1" applyFill="1" applyBorder="1" applyAlignment="1" applyProtection="1">
      <alignment horizontal="center" vertical="center" wrapText="1"/>
    </xf>
    <xf numFmtId="0" fontId="10" fillId="0" borderId="2" xfId="0" quotePrefix="1"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4" fontId="14" fillId="10" borderId="2" xfId="0" applyNumberFormat="1" applyFont="1" applyFill="1" applyBorder="1" applyAlignment="1" applyProtection="1">
      <alignment horizontal="center" vertical="center" wrapText="1"/>
      <protection hidden="1"/>
    </xf>
  </cellXfs>
  <cellStyles count="6">
    <cellStyle name="Comma 2" xfId="3"/>
    <cellStyle name="Normal" xfId="0" builtinId="0"/>
    <cellStyle name="Normal 2" xfId="1"/>
    <cellStyle name="Normal 4" xfId="4"/>
    <cellStyle name="Percent" xfId="2" builtinId="5"/>
    <cellStyle name="Percent 3" xfId="5"/>
  </cellStyles>
  <dxfs count="58">
    <dxf>
      <font>
        <color rgb="FF9C0006"/>
      </font>
    </dxf>
    <dxf>
      <font>
        <b/>
        <i val="0"/>
        <condense val="0"/>
        <extend val="0"/>
        <color indexed="10"/>
      </font>
    </dxf>
    <dxf>
      <font>
        <b/>
        <i val="0"/>
        <condense val="0"/>
        <extend val="0"/>
        <color indexed="10"/>
      </font>
    </dxf>
    <dxf>
      <font>
        <b/>
        <i val="0"/>
        <condense val="0"/>
        <extend val="0"/>
        <color indexed="10"/>
      </font>
    </dxf>
    <dxf>
      <font>
        <color auto="1"/>
      </font>
      <fill>
        <patternFill>
          <bgColor rgb="FFFF0000"/>
        </patternFill>
      </fill>
    </dxf>
    <dxf>
      <font>
        <color rgb="FF9C0006"/>
      </font>
    </dxf>
    <dxf>
      <font>
        <b/>
        <i val="0"/>
        <condense val="0"/>
        <extend val="0"/>
        <color indexed="10"/>
      </font>
    </dxf>
    <dxf>
      <font>
        <b/>
        <i val="0"/>
        <condense val="0"/>
        <extend val="0"/>
        <color indexed="10"/>
      </font>
    </dxf>
    <dxf>
      <font>
        <b/>
        <i val="0"/>
        <condense val="0"/>
        <extend val="0"/>
        <color indexed="10"/>
      </font>
    </dxf>
    <dxf>
      <font>
        <color auto="1"/>
      </font>
      <fill>
        <patternFill>
          <bgColor rgb="FFFF0000"/>
        </patternFill>
      </fill>
    </dxf>
    <dxf>
      <font>
        <color rgb="FF9C0006"/>
      </font>
    </dxf>
    <dxf>
      <font>
        <b/>
        <i val="0"/>
        <condense val="0"/>
        <extend val="0"/>
        <color indexed="10"/>
      </font>
    </dxf>
    <dxf>
      <font>
        <b/>
        <i val="0"/>
        <condense val="0"/>
        <extend val="0"/>
        <color indexed="10"/>
      </font>
    </dxf>
    <dxf>
      <font>
        <b/>
        <i val="0"/>
        <condense val="0"/>
        <extend val="0"/>
        <color indexed="10"/>
      </font>
    </dxf>
    <dxf>
      <font>
        <color rgb="FF9C0006"/>
      </font>
    </dxf>
    <dxf>
      <font>
        <b/>
        <i val="0"/>
        <condense val="0"/>
        <extend val="0"/>
        <color indexed="10"/>
      </font>
    </dxf>
    <dxf>
      <font>
        <b/>
        <i val="0"/>
        <condense val="0"/>
        <extend val="0"/>
        <color indexed="10"/>
      </font>
    </dxf>
    <dxf>
      <font>
        <b/>
        <i val="0"/>
        <condense val="0"/>
        <extend val="0"/>
        <color indexed="10"/>
      </font>
    </dxf>
    <dxf>
      <font>
        <color auto="1"/>
      </font>
      <fill>
        <patternFill>
          <bgColor rgb="FFFF0000"/>
        </patternFill>
      </fill>
    </dxf>
    <dxf>
      <font>
        <color rgb="FF9C0006"/>
      </font>
    </dxf>
    <dxf>
      <font>
        <b/>
        <i val="0"/>
        <condense val="0"/>
        <extend val="0"/>
        <color indexed="10"/>
      </font>
    </dxf>
    <dxf>
      <font>
        <b/>
        <i val="0"/>
        <condense val="0"/>
        <extend val="0"/>
        <color indexed="10"/>
      </font>
    </dxf>
    <dxf>
      <font>
        <b/>
        <i val="0"/>
        <condense val="0"/>
        <extend val="0"/>
        <color indexed="10"/>
      </font>
    </dxf>
    <dxf>
      <font>
        <color auto="1"/>
      </font>
      <fill>
        <patternFill>
          <bgColor rgb="FFFF0000"/>
        </patternFill>
      </fill>
    </dxf>
    <dxf>
      <font>
        <color rgb="FF9C0006"/>
      </font>
    </dxf>
    <dxf>
      <font>
        <b/>
        <i val="0"/>
        <condense val="0"/>
        <extend val="0"/>
        <color indexed="10"/>
      </font>
    </dxf>
    <dxf>
      <font>
        <b/>
        <i val="0"/>
        <condense val="0"/>
        <extend val="0"/>
        <color indexed="10"/>
      </font>
    </dxf>
    <dxf>
      <font>
        <b/>
        <i val="0"/>
        <condense val="0"/>
        <extend val="0"/>
        <color indexed="10"/>
      </font>
    </dxf>
    <dxf>
      <font>
        <color auto="1"/>
      </font>
      <fill>
        <patternFill>
          <bgColor rgb="FFFF0000"/>
        </patternFill>
      </fill>
    </dxf>
    <dxf>
      <font>
        <color rgb="FF9C0006"/>
      </font>
    </dxf>
    <dxf>
      <font>
        <b/>
        <i val="0"/>
        <condense val="0"/>
        <extend val="0"/>
        <color indexed="10"/>
      </font>
    </dxf>
    <dxf>
      <font>
        <b/>
        <i val="0"/>
        <condense val="0"/>
        <extend val="0"/>
        <color indexed="10"/>
      </font>
    </dxf>
    <dxf>
      <font>
        <b/>
        <i val="0"/>
        <condense val="0"/>
        <extend val="0"/>
        <color indexed="10"/>
      </font>
    </dxf>
    <dxf>
      <font>
        <color rgb="FF9C0006"/>
      </font>
    </dxf>
    <dxf>
      <font>
        <b/>
        <i val="0"/>
        <condense val="0"/>
        <extend val="0"/>
        <color indexed="10"/>
      </font>
    </dxf>
    <dxf>
      <font>
        <b/>
        <i val="0"/>
        <condense val="0"/>
        <extend val="0"/>
        <color indexed="10"/>
      </font>
    </dxf>
    <dxf>
      <font>
        <b/>
        <i val="0"/>
        <condense val="0"/>
        <extend val="0"/>
        <color indexed="10"/>
      </font>
    </dxf>
    <dxf>
      <font>
        <color rgb="FF9C0006"/>
      </font>
    </dxf>
    <dxf>
      <font>
        <b/>
        <i val="0"/>
        <condense val="0"/>
        <extend val="0"/>
        <color indexed="10"/>
      </font>
    </dxf>
    <dxf>
      <font>
        <b/>
        <i val="0"/>
        <condense val="0"/>
        <extend val="0"/>
        <color indexed="10"/>
      </font>
    </dxf>
    <dxf>
      <font>
        <b/>
        <i val="0"/>
        <condense val="0"/>
        <extend val="0"/>
        <color indexed="10"/>
      </font>
    </dxf>
    <dxf>
      <font>
        <color rgb="FF9C0006"/>
      </font>
    </dxf>
    <dxf>
      <font>
        <b/>
        <i val="0"/>
        <condense val="0"/>
        <extend val="0"/>
        <color indexed="10"/>
      </font>
    </dxf>
    <dxf>
      <font>
        <b/>
        <i val="0"/>
        <condense val="0"/>
        <extend val="0"/>
        <color indexed="10"/>
      </font>
    </dxf>
    <dxf>
      <font>
        <b/>
        <i val="0"/>
        <condense val="0"/>
        <extend val="0"/>
        <color indexed="10"/>
      </font>
    </dxf>
    <dxf>
      <font>
        <color rgb="FF9C0006"/>
      </font>
    </dxf>
    <dxf>
      <font>
        <b/>
        <i val="0"/>
        <condense val="0"/>
        <extend val="0"/>
        <color indexed="10"/>
      </font>
    </dxf>
    <dxf>
      <font>
        <b/>
        <i val="0"/>
        <condense val="0"/>
        <extend val="0"/>
        <color indexed="10"/>
      </font>
    </dxf>
    <dxf>
      <font>
        <b/>
        <i val="0"/>
        <condense val="0"/>
        <extend val="0"/>
        <color indexed="10"/>
      </font>
    </dxf>
    <dxf>
      <fill>
        <patternFill>
          <bgColor rgb="FFFF0000"/>
        </patternFill>
      </fill>
    </dxf>
    <dxf>
      <fill>
        <patternFill>
          <bgColor rgb="FFFF0000"/>
        </patternFill>
      </fill>
    </dxf>
    <dxf>
      <font>
        <b/>
        <i val="0"/>
        <condense val="0"/>
        <extend val="0"/>
        <color indexed="10"/>
      </font>
    </dxf>
    <dxf>
      <fill>
        <patternFill>
          <bgColor rgb="FFFF000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FFFF99"/>
      <color rgb="FFFFFFCC"/>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95251</xdr:colOff>
      <xdr:row>7</xdr:row>
      <xdr:rowOff>48042</xdr:rowOff>
    </xdr:to>
    <xdr:pic>
      <xdr:nvPicPr>
        <xdr:cNvPr id="2" name="Picture 1"/>
        <xdr:cNvPicPr>
          <a:picLocks noChangeAspect="1"/>
        </xdr:cNvPicPr>
      </xdr:nvPicPr>
      <xdr:blipFill>
        <a:blip xmlns:r="http://schemas.openxmlformats.org/officeDocument/2006/relationships" r:embed="rId1"/>
        <a:stretch>
          <a:fillRect/>
        </a:stretch>
      </xdr:blipFill>
      <xdr:spPr>
        <a:xfrm>
          <a:off x="1" y="0"/>
          <a:ext cx="5581650" cy="11815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acea.ec.europa.eu/sites/eacea-site/files/annex_3.1_coop2020_budget_excel_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 Consolidated Summary Budget"/>
      <sheetName val="2 Expenditure per partner"/>
      <sheetName val="3 Expenditure per WPs"/>
      <sheetName val="Countries"/>
      <sheetName val="Sheet1"/>
    </sheetNames>
    <sheetDataSet>
      <sheetData sheetId="0"/>
      <sheetData sheetId="1"/>
      <sheetData sheetId="2">
        <row r="7">
          <cell r="G7" t="str">
            <v>2
Communication, promotion and dissemination costs and costs of exploitation of results</v>
          </cell>
          <cell r="H7" t="str">
            <v xml:space="preserve">3
Travel and subsistence costs </v>
          </cell>
          <cell r="L7" t="str">
            <v>5
Indirect costs</v>
          </cell>
        </row>
        <row r="8">
          <cell r="I8" t="str">
            <v>4.1
Salaries</v>
          </cell>
        </row>
      </sheetData>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21"/>
  <sheetViews>
    <sheetView zoomScale="110" zoomScaleNormal="110" workbookViewId="0">
      <selection activeCell="A16" sqref="A16:P16"/>
    </sheetView>
  </sheetViews>
  <sheetFormatPr defaultColWidth="9.140625" defaultRowHeight="12.75" x14ac:dyDescent="0.2"/>
  <cols>
    <col min="1" max="16384" width="9.140625" style="301"/>
  </cols>
  <sheetData>
    <row r="1" spans="1:16" x14ac:dyDescent="0.2">
      <c r="A1" s="352"/>
      <c r="B1" s="352"/>
      <c r="C1" s="352"/>
      <c r="D1" s="352"/>
      <c r="E1" s="352"/>
      <c r="F1" s="352"/>
      <c r="G1" s="352"/>
      <c r="H1" s="352"/>
      <c r="I1" s="352"/>
      <c r="J1" s="352"/>
      <c r="K1" s="352"/>
      <c r="L1" s="352"/>
      <c r="M1" s="352"/>
      <c r="N1" s="352"/>
      <c r="O1" s="352"/>
      <c r="P1" s="352"/>
    </row>
    <row r="2" spans="1:16" x14ac:dyDescent="0.2">
      <c r="A2" s="352"/>
      <c r="B2" s="352"/>
      <c r="C2" s="352"/>
      <c r="D2" s="352"/>
      <c r="E2" s="352"/>
      <c r="F2" s="352"/>
      <c r="G2" s="352"/>
      <c r="H2" s="352"/>
      <c r="I2" s="352"/>
      <c r="J2" s="352"/>
      <c r="K2" s="352"/>
      <c r="L2" s="352"/>
      <c r="M2" s="352"/>
      <c r="N2" s="352"/>
      <c r="O2" s="352"/>
      <c r="P2" s="352"/>
    </row>
    <row r="3" spans="1:16" x14ac:dyDescent="0.2">
      <c r="A3" s="352"/>
      <c r="B3" s="352"/>
      <c r="C3" s="352"/>
      <c r="D3" s="352"/>
      <c r="E3" s="352"/>
      <c r="F3" s="352"/>
      <c r="G3" s="352"/>
      <c r="H3" s="352"/>
      <c r="I3" s="352"/>
      <c r="J3" s="352"/>
      <c r="K3" s="352"/>
      <c r="L3" s="352"/>
      <c r="M3" s="352"/>
      <c r="N3" s="352"/>
      <c r="O3" s="352"/>
      <c r="P3" s="352"/>
    </row>
    <row r="4" spans="1:16" x14ac:dyDescent="0.2">
      <c r="A4" s="352"/>
      <c r="B4" s="352"/>
      <c r="C4" s="352"/>
      <c r="D4" s="352"/>
      <c r="E4" s="352"/>
      <c r="F4" s="352"/>
      <c r="G4" s="352"/>
      <c r="H4" s="352"/>
      <c r="I4" s="352"/>
      <c r="J4" s="352"/>
      <c r="K4" s="352"/>
      <c r="L4" s="352"/>
      <c r="M4" s="352"/>
      <c r="N4" s="352"/>
      <c r="O4" s="352"/>
      <c r="P4" s="352"/>
    </row>
    <row r="5" spans="1:16" x14ac:dyDescent="0.2">
      <c r="A5" s="352"/>
      <c r="B5" s="352"/>
      <c r="C5" s="352"/>
      <c r="D5" s="352"/>
      <c r="E5" s="352"/>
      <c r="F5" s="352"/>
      <c r="G5" s="352"/>
      <c r="H5" s="352"/>
      <c r="I5" s="352"/>
      <c r="J5" s="352"/>
      <c r="K5" s="352"/>
      <c r="L5" s="352"/>
      <c r="M5" s="352"/>
      <c r="N5" s="352"/>
      <c r="O5" s="352"/>
      <c r="P5" s="352"/>
    </row>
    <row r="6" spans="1:16" x14ac:dyDescent="0.2">
      <c r="A6" s="352"/>
      <c r="B6" s="352"/>
      <c r="C6" s="352"/>
      <c r="D6" s="352"/>
      <c r="E6" s="352"/>
      <c r="F6" s="352"/>
      <c r="G6" s="352"/>
      <c r="H6" s="352"/>
      <c r="I6" s="352"/>
      <c r="J6" s="352"/>
      <c r="K6" s="352"/>
      <c r="L6" s="352"/>
      <c r="M6" s="352"/>
      <c r="N6" s="352"/>
      <c r="O6" s="352"/>
      <c r="P6" s="352"/>
    </row>
    <row r="7" spans="1:16" x14ac:dyDescent="0.2">
      <c r="A7" s="352"/>
      <c r="B7" s="352"/>
      <c r="C7" s="352"/>
      <c r="D7" s="352"/>
      <c r="E7" s="352"/>
      <c r="F7" s="352"/>
      <c r="G7" s="352"/>
      <c r="H7" s="352"/>
      <c r="I7" s="352"/>
      <c r="J7" s="352"/>
      <c r="K7" s="352"/>
      <c r="L7" s="352"/>
      <c r="M7" s="352"/>
      <c r="N7" s="352"/>
      <c r="O7" s="352"/>
      <c r="P7" s="352"/>
    </row>
    <row r="8" spans="1:16" s="104" customFormat="1" ht="11.45" customHeight="1" x14ac:dyDescent="0.2">
      <c r="A8" s="353"/>
      <c r="B8" s="353"/>
      <c r="C8" s="353"/>
      <c r="D8" s="353"/>
      <c r="E8" s="353"/>
      <c r="F8" s="353"/>
      <c r="G8" s="353"/>
      <c r="H8" s="353"/>
      <c r="I8" s="353"/>
      <c r="J8" s="353"/>
      <c r="K8" s="353"/>
      <c r="L8" s="353"/>
      <c r="M8" s="353"/>
      <c r="N8" s="353"/>
      <c r="O8" s="353"/>
      <c r="P8" s="353"/>
    </row>
    <row r="9" spans="1:16" s="104" customFormat="1" ht="22.9" customHeight="1" x14ac:dyDescent="0.2">
      <c r="A9" s="357" t="s">
        <v>169</v>
      </c>
      <c r="B9" s="358"/>
      <c r="C9" s="358"/>
      <c r="D9" s="358"/>
      <c r="E9" s="358"/>
      <c r="F9" s="358"/>
      <c r="G9" s="358"/>
      <c r="H9" s="358"/>
      <c r="I9" s="358"/>
      <c r="J9" s="358"/>
      <c r="K9" s="358"/>
      <c r="L9" s="358"/>
      <c r="M9" s="358"/>
      <c r="N9" s="358"/>
      <c r="O9" s="358"/>
      <c r="P9" s="359"/>
    </row>
    <row r="10" spans="1:16" s="315" customFormat="1" x14ac:dyDescent="0.2">
      <c r="A10" s="322"/>
      <c r="B10" s="322"/>
      <c r="C10" s="322"/>
      <c r="D10" s="322"/>
      <c r="E10" s="322"/>
      <c r="F10" s="322"/>
      <c r="G10" s="322"/>
      <c r="H10" s="322"/>
      <c r="I10" s="323"/>
      <c r="J10" s="323"/>
      <c r="K10" s="323"/>
      <c r="L10" s="323"/>
      <c r="M10" s="323"/>
      <c r="N10" s="323"/>
      <c r="O10" s="323"/>
      <c r="P10" s="323"/>
    </row>
    <row r="11" spans="1:16" s="316" customFormat="1" ht="168.75" customHeight="1" x14ac:dyDescent="0.2">
      <c r="A11" s="344" t="s">
        <v>184</v>
      </c>
      <c r="B11" s="345"/>
      <c r="C11" s="345"/>
      <c r="D11" s="345"/>
      <c r="E11" s="345"/>
      <c r="F11" s="345"/>
      <c r="G11" s="345"/>
      <c r="H11" s="345"/>
      <c r="I11" s="345"/>
      <c r="J11" s="345"/>
      <c r="K11" s="345"/>
      <c r="L11" s="345"/>
      <c r="M11" s="345"/>
      <c r="N11" s="345"/>
      <c r="O11" s="345"/>
      <c r="P11" s="346"/>
    </row>
    <row r="12" spans="1:16" s="317" customFormat="1" ht="209.25" customHeight="1" x14ac:dyDescent="0.2">
      <c r="A12" s="341" t="s">
        <v>181</v>
      </c>
      <c r="B12" s="350"/>
      <c r="C12" s="350"/>
      <c r="D12" s="350"/>
      <c r="E12" s="350"/>
      <c r="F12" s="350"/>
      <c r="G12" s="350"/>
      <c r="H12" s="350"/>
      <c r="I12" s="350"/>
      <c r="J12" s="350"/>
      <c r="K12" s="350"/>
      <c r="L12" s="350"/>
      <c r="M12" s="350"/>
      <c r="N12" s="350"/>
      <c r="O12" s="350"/>
      <c r="P12" s="351"/>
    </row>
    <row r="13" spans="1:16" s="317" customFormat="1" ht="21" customHeight="1" x14ac:dyDescent="0.2">
      <c r="A13" s="329" t="s">
        <v>176</v>
      </c>
      <c r="B13" s="330"/>
      <c r="C13" s="330"/>
      <c r="D13" s="330"/>
      <c r="E13" s="330"/>
      <c r="F13" s="330"/>
      <c r="G13" s="330"/>
      <c r="H13" s="330"/>
      <c r="I13" s="330"/>
      <c r="J13" s="330"/>
      <c r="K13" s="330"/>
      <c r="L13" s="330"/>
      <c r="M13" s="330"/>
      <c r="N13" s="330"/>
      <c r="O13" s="330"/>
      <c r="P13" s="331"/>
    </row>
    <row r="14" spans="1:16" s="317" customFormat="1" ht="222.75" customHeight="1" x14ac:dyDescent="0.2">
      <c r="A14" s="360" t="s">
        <v>179</v>
      </c>
      <c r="B14" s="361"/>
      <c r="C14" s="361"/>
      <c r="D14" s="361"/>
      <c r="E14" s="361"/>
      <c r="F14" s="361"/>
      <c r="G14" s="361"/>
      <c r="H14" s="361"/>
      <c r="I14" s="361"/>
      <c r="J14" s="361"/>
      <c r="K14" s="361"/>
      <c r="L14" s="361"/>
      <c r="M14" s="361"/>
      <c r="N14" s="361"/>
      <c r="O14" s="361"/>
      <c r="P14" s="362"/>
    </row>
    <row r="15" spans="1:16" s="318" customFormat="1" ht="134.25" customHeight="1" x14ac:dyDescent="0.2">
      <c r="A15" s="341" t="s">
        <v>185</v>
      </c>
      <c r="B15" s="342"/>
      <c r="C15" s="342"/>
      <c r="D15" s="342"/>
      <c r="E15" s="342"/>
      <c r="F15" s="342"/>
      <c r="G15" s="342"/>
      <c r="H15" s="342"/>
      <c r="I15" s="342"/>
      <c r="J15" s="342"/>
      <c r="K15" s="342"/>
      <c r="L15" s="342"/>
      <c r="M15" s="342"/>
      <c r="N15" s="342"/>
      <c r="O15" s="342"/>
      <c r="P15" s="343"/>
    </row>
    <row r="16" spans="1:16" s="318" customFormat="1" ht="73.5" customHeight="1" x14ac:dyDescent="0.2">
      <c r="A16" s="341" t="s">
        <v>186</v>
      </c>
      <c r="B16" s="342"/>
      <c r="C16" s="342"/>
      <c r="D16" s="342"/>
      <c r="E16" s="342"/>
      <c r="F16" s="342"/>
      <c r="G16" s="342"/>
      <c r="H16" s="342"/>
      <c r="I16" s="342"/>
      <c r="J16" s="342"/>
      <c r="K16" s="342"/>
      <c r="L16" s="342"/>
      <c r="M16" s="342"/>
      <c r="N16" s="342"/>
      <c r="O16" s="342"/>
      <c r="P16" s="343"/>
    </row>
    <row r="17" spans="1:16" s="318" customFormat="1" ht="56.25" customHeight="1" x14ac:dyDescent="0.2">
      <c r="A17" s="341" t="s">
        <v>177</v>
      </c>
      <c r="B17" s="342"/>
      <c r="C17" s="342"/>
      <c r="D17" s="342"/>
      <c r="E17" s="342"/>
      <c r="F17" s="342"/>
      <c r="G17" s="342"/>
      <c r="H17" s="342"/>
      <c r="I17" s="342"/>
      <c r="J17" s="342"/>
      <c r="K17" s="342"/>
      <c r="L17" s="342"/>
      <c r="M17" s="342"/>
      <c r="N17" s="342"/>
      <c r="O17" s="342"/>
      <c r="P17" s="343"/>
    </row>
    <row r="18" spans="1:16" s="318" customFormat="1" ht="91.5" customHeight="1" x14ac:dyDescent="0.2">
      <c r="A18" s="341" t="s">
        <v>187</v>
      </c>
      <c r="B18" s="342"/>
      <c r="C18" s="342"/>
      <c r="D18" s="342"/>
      <c r="E18" s="342"/>
      <c r="F18" s="342"/>
      <c r="G18" s="342"/>
      <c r="H18" s="342"/>
      <c r="I18" s="342"/>
      <c r="J18" s="342"/>
      <c r="K18" s="342"/>
      <c r="L18" s="342"/>
      <c r="M18" s="342"/>
      <c r="N18" s="342"/>
      <c r="O18" s="342"/>
      <c r="P18" s="343"/>
    </row>
    <row r="19" spans="1:16" s="318" customFormat="1" ht="51" customHeight="1" x14ac:dyDescent="0.2">
      <c r="A19" s="341" t="s">
        <v>178</v>
      </c>
      <c r="B19" s="342"/>
      <c r="C19" s="342"/>
      <c r="D19" s="342"/>
      <c r="E19" s="342"/>
      <c r="F19" s="342"/>
      <c r="G19" s="342"/>
      <c r="H19" s="342"/>
      <c r="I19" s="342"/>
      <c r="J19" s="342"/>
      <c r="K19" s="342"/>
      <c r="L19" s="342"/>
      <c r="M19" s="342"/>
      <c r="N19" s="342"/>
      <c r="O19" s="342"/>
      <c r="P19" s="343"/>
    </row>
    <row r="20" spans="1:16" s="318" customFormat="1" ht="66.599999999999994" customHeight="1" x14ac:dyDescent="0.2">
      <c r="A20" s="354" t="s">
        <v>180</v>
      </c>
      <c r="B20" s="355"/>
      <c r="C20" s="355"/>
      <c r="D20" s="355"/>
      <c r="E20" s="355"/>
      <c r="F20" s="355"/>
      <c r="G20" s="355"/>
      <c r="H20" s="355"/>
      <c r="I20" s="355"/>
      <c r="J20" s="355"/>
      <c r="K20" s="355"/>
      <c r="L20" s="355"/>
      <c r="M20" s="355"/>
      <c r="N20" s="355"/>
      <c r="O20" s="355"/>
      <c r="P20" s="356"/>
    </row>
    <row r="21" spans="1:16" s="316" customFormat="1" ht="192.75" customHeight="1" x14ac:dyDescent="0.2">
      <c r="A21" s="347" t="s">
        <v>182</v>
      </c>
      <c r="B21" s="348"/>
      <c r="C21" s="348"/>
      <c r="D21" s="348"/>
      <c r="E21" s="348"/>
      <c r="F21" s="348"/>
      <c r="G21" s="348"/>
      <c r="H21" s="348"/>
      <c r="I21" s="348"/>
      <c r="J21" s="348"/>
      <c r="K21" s="348"/>
      <c r="L21" s="348"/>
      <c r="M21" s="348"/>
      <c r="N21" s="348"/>
      <c r="O21" s="348"/>
      <c r="P21" s="349"/>
    </row>
  </sheetData>
  <sheetProtection algorithmName="SHA-512" hashValue="r21vtRzjdkTR1KDqU03chVPM+5jyJtdGVamQxz7+yMNcHnvqu4/ddPXgrNdYZ15vpzp4IVhk5MoQ8bgFv1h07Q==" saltValue="ZUo5SIpzxwJWmjZKH7Ez1w==" spinCount="100000" sheet="1"/>
  <mergeCells count="12">
    <mergeCell ref="A15:P15"/>
    <mergeCell ref="A11:P11"/>
    <mergeCell ref="A21:P21"/>
    <mergeCell ref="A12:P12"/>
    <mergeCell ref="A1:P8"/>
    <mergeCell ref="A20:P20"/>
    <mergeCell ref="A9:P9"/>
    <mergeCell ref="A16:P16"/>
    <mergeCell ref="A17:P17"/>
    <mergeCell ref="A18:P18"/>
    <mergeCell ref="A19:P19"/>
    <mergeCell ref="A14:P14"/>
  </mergeCells>
  <pageMargins left="0.7" right="0.7" top="0.75" bottom="0.75" header="0.3" footer="0.3"/>
  <pageSetup paperSize="9" orientation="portrait" verticalDpi="9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93"/>
  <sheetViews>
    <sheetView tabSelected="1" view="pageBreakPreview" zoomScale="80" zoomScaleNormal="100" zoomScaleSheetLayoutView="80" workbookViewId="0">
      <pane xSplit="8" ySplit="7" topLeftCell="I163" activePane="bottomRight" state="frozen"/>
      <selection activeCell="C54" sqref="C54"/>
      <selection pane="topRight" activeCell="C54" sqref="C54"/>
      <selection pane="bottomLeft" activeCell="C54" sqref="C54"/>
      <selection pane="bottomRight" activeCell="C169" sqref="C169:G169"/>
    </sheetView>
  </sheetViews>
  <sheetFormatPr defaultColWidth="9.140625" defaultRowHeight="15" x14ac:dyDescent="0.2"/>
  <cols>
    <col min="1" max="1" width="12.7109375" style="1" customWidth="1"/>
    <col min="2" max="6" width="15.28515625" style="15" customWidth="1"/>
    <col min="7" max="7" width="19.7109375" style="15" customWidth="1"/>
    <col min="8" max="8" width="26.28515625" style="20" customWidth="1"/>
    <col min="9" max="9" width="21.28515625" style="20" customWidth="1"/>
    <col min="10" max="11" width="25.28515625" style="4" customWidth="1"/>
    <col min="12" max="12" width="24.28515625" style="4" customWidth="1"/>
    <col min="13" max="13" width="21.85546875" style="4" hidden="1" customWidth="1"/>
    <col min="14" max="14" width="16.28515625" style="15" hidden="1" customWidth="1"/>
    <col min="15" max="15" width="18.7109375" style="15" hidden="1" customWidth="1"/>
    <col min="16" max="16" width="16.28515625" style="15" hidden="1" customWidth="1"/>
    <col min="17" max="17" width="28.42578125" style="15" hidden="1" customWidth="1"/>
    <col min="18" max="16384" width="9.140625" style="15"/>
  </cols>
  <sheetData>
    <row r="1" spans="1:17" s="3" customFormat="1" ht="24" customHeight="1" x14ac:dyDescent="0.2">
      <c r="A1" s="550" t="s">
        <v>164</v>
      </c>
      <c r="B1" s="550"/>
      <c r="C1" s="550"/>
      <c r="D1" s="550"/>
      <c r="E1" s="550"/>
      <c r="F1" s="550"/>
      <c r="G1" s="550"/>
      <c r="H1" s="550"/>
      <c r="I1" s="550"/>
      <c r="J1" s="550"/>
      <c r="K1" s="550"/>
      <c r="L1" s="550"/>
      <c r="M1" s="200"/>
      <c r="P1" s="5"/>
    </row>
    <row r="2" spans="1:17" s="5" customFormat="1" ht="20.25" customHeight="1" x14ac:dyDescent="0.2">
      <c r="A2" s="508" t="s">
        <v>91</v>
      </c>
      <c r="B2" s="509"/>
      <c r="C2" s="509"/>
      <c r="D2" s="509"/>
      <c r="E2" s="509"/>
      <c r="F2" s="510"/>
      <c r="G2" s="377"/>
      <c r="H2" s="378"/>
      <c r="I2" s="378"/>
      <c r="J2" s="378"/>
      <c r="K2" s="378"/>
      <c r="L2" s="378"/>
      <c r="M2" s="59"/>
    </row>
    <row r="3" spans="1:17" s="5" customFormat="1" ht="20.25" customHeight="1" x14ac:dyDescent="0.2">
      <c r="A3" s="508" t="s">
        <v>17</v>
      </c>
      <c r="B3" s="509"/>
      <c r="C3" s="509"/>
      <c r="D3" s="509"/>
      <c r="E3" s="509"/>
      <c r="F3" s="510"/>
      <c r="G3" s="519">
        <f>'1 Consolidated Summary  Budget'!D4</f>
        <v>0</v>
      </c>
      <c r="H3" s="520"/>
      <c r="I3" s="520"/>
      <c r="J3" s="520"/>
      <c r="K3" s="520"/>
      <c r="L3" s="520"/>
      <c r="M3" s="59"/>
    </row>
    <row r="4" spans="1:17" s="5" customFormat="1" ht="20.25" customHeight="1" thickBot="1" x14ac:dyDescent="0.25">
      <c r="A4" s="508" t="str">
        <f>'1 Consolidated Summary  Budget'!A5:C5</f>
        <v>Implementation period of the project:</v>
      </c>
      <c r="B4" s="509"/>
      <c r="C4" s="509"/>
      <c r="D4" s="509"/>
      <c r="E4" s="509"/>
      <c r="F4" s="510"/>
      <c r="G4" s="214" t="str">
        <f>'1 Consolidated Summary  Budget'!D5</f>
        <v>from:</v>
      </c>
      <c r="H4" s="215">
        <f>'1 Consolidated Summary  Budget'!E5</f>
        <v>0</v>
      </c>
      <c r="I4" s="215"/>
      <c r="J4" s="214" t="s">
        <v>75</v>
      </c>
      <c r="K4" s="216">
        <f>'1 Consolidated Summary  Budget'!I5</f>
        <v>0</v>
      </c>
      <c r="L4" s="214"/>
      <c r="M4" s="59"/>
      <c r="P4" s="3"/>
    </row>
    <row r="5" spans="1:17" s="8" customFormat="1" ht="26.25" customHeight="1" x14ac:dyDescent="0.2">
      <c r="A5" s="6"/>
      <c r="B5" s="7"/>
      <c r="H5" s="522" t="s">
        <v>160</v>
      </c>
      <c r="I5" s="547" t="s">
        <v>161</v>
      </c>
      <c r="J5" s="499" t="s">
        <v>15</v>
      </c>
      <c r="K5" s="502" t="s">
        <v>22</v>
      </c>
      <c r="L5" s="502" t="s">
        <v>76</v>
      </c>
      <c r="M5" s="499" t="s">
        <v>127</v>
      </c>
      <c r="N5" s="499" t="s">
        <v>128</v>
      </c>
      <c r="O5" s="502" t="s">
        <v>126</v>
      </c>
      <c r="P5" s="502" t="s">
        <v>129</v>
      </c>
      <c r="Q5" s="502" t="s">
        <v>130</v>
      </c>
    </row>
    <row r="6" spans="1:17" s="8" customFormat="1" ht="31.5" customHeight="1" thickBot="1" x14ac:dyDescent="0.25">
      <c r="A6" s="9"/>
      <c r="H6" s="523"/>
      <c r="I6" s="548"/>
      <c r="J6" s="545"/>
      <c r="K6" s="546"/>
      <c r="L6" s="503"/>
      <c r="M6" s="500"/>
      <c r="N6" s="500"/>
      <c r="O6" s="503"/>
      <c r="P6" s="503"/>
      <c r="Q6" s="503"/>
    </row>
    <row r="7" spans="1:17" s="8" customFormat="1" ht="28.5" customHeight="1" thickBot="1" x14ac:dyDescent="0.25">
      <c r="A7" s="9"/>
      <c r="H7" s="524"/>
      <c r="I7" s="549"/>
      <c r="J7" s="21" t="s">
        <v>13</v>
      </c>
      <c r="K7" s="21" t="s">
        <v>2</v>
      </c>
      <c r="L7" s="546"/>
      <c r="M7" s="501"/>
      <c r="N7" s="501"/>
      <c r="O7" s="503"/>
      <c r="P7" s="503"/>
      <c r="Q7" s="503"/>
    </row>
    <row r="8" spans="1:17" s="35" customFormat="1" ht="39" customHeight="1" thickBot="1" x14ac:dyDescent="0.25">
      <c r="A8" s="74">
        <v>1</v>
      </c>
      <c r="B8" s="516" t="s">
        <v>14</v>
      </c>
      <c r="C8" s="517"/>
      <c r="D8" s="517"/>
      <c r="E8" s="517"/>
      <c r="F8" s="517"/>
      <c r="G8" s="518"/>
      <c r="H8" s="32"/>
      <c r="I8" s="32"/>
      <c r="J8" s="33">
        <f>J9+J17</f>
        <v>0</v>
      </c>
      <c r="K8" s="33"/>
      <c r="L8" s="34"/>
      <c r="M8" s="34"/>
      <c r="N8" s="201">
        <f>SUM(N9:N42)</f>
        <v>0</v>
      </c>
      <c r="O8" s="201">
        <f>SUM(O9:O42)</f>
        <v>0</v>
      </c>
      <c r="P8" s="201">
        <f>N8+O8</f>
        <v>0</v>
      </c>
      <c r="Q8" s="207"/>
    </row>
    <row r="9" spans="1:17" s="35" customFormat="1" ht="39" customHeight="1" x14ac:dyDescent="0.2">
      <c r="A9" s="534" t="s">
        <v>5</v>
      </c>
      <c r="B9" s="496" t="s">
        <v>29</v>
      </c>
      <c r="C9" s="525"/>
      <c r="D9" s="525"/>
      <c r="E9" s="525"/>
      <c r="F9" s="525"/>
      <c r="G9" s="526"/>
      <c r="H9" s="536"/>
      <c r="I9" s="85"/>
      <c r="J9" s="540">
        <f>SUM(J11:J16)</f>
        <v>0</v>
      </c>
      <c r="K9" s="82"/>
      <c r="L9" s="471"/>
      <c r="M9" s="471"/>
      <c r="N9" s="471"/>
      <c r="O9" s="471"/>
      <c r="P9" s="471"/>
      <c r="Q9" s="471"/>
    </row>
    <row r="10" spans="1:17" s="35" customFormat="1" ht="65.25" customHeight="1" x14ac:dyDescent="0.2">
      <c r="A10" s="535"/>
      <c r="B10" s="542" t="s">
        <v>28</v>
      </c>
      <c r="C10" s="544"/>
      <c r="D10" s="542" t="s">
        <v>26</v>
      </c>
      <c r="E10" s="543"/>
      <c r="F10" s="543"/>
      <c r="G10" s="544"/>
      <c r="H10" s="537"/>
      <c r="I10" s="86"/>
      <c r="J10" s="541"/>
      <c r="K10" s="83"/>
      <c r="L10" s="472"/>
      <c r="M10" s="472"/>
      <c r="N10" s="472"/>
      <c r="O10" s="472"/>
      <c r="P10" s="472"/>
      <c r="Q10" s="472"/>
    </row>
    <row r="11" spans="1:17" s="35" customFormat="1" x14ac:dyDescent="0.2">
      <c r="A11" s="2"/>
      <c r="B11" s="485"/>
      <c r="C11" s="530"/>
      <c r="D11" s="487"/>
      <c r="E11" s="488"/>
      <c r="F11" s="488"/>
      <c r="G11" s="489"/>
      <c r="H11" s="168"/>
      <c r="I11" s="168"/>
      <c r="J11" s="166"/>
      <c r="K11" s="166"/>
      <c r="L11" s="167"/>
      <c r="M11" s="26"/>
      <c r="N11" s="236">
        <f>IF(M11="Yes",J11,0)</f>
        <v>0</v>
      </c>
      <c r="O11" s="253"/>
      <c r="P11" s="30">
        <f t="shared" ref="P11:P16" si="0">N11+O11</f>
        <v>0</v>
      </c>
      <c r="Q11" s="30"/>
    </row>
    <row r="12" spans="1:17" s="35" customFormat="1" x14ac:dyDescent="0.2">
      <c r="A12" s="2"/>
      <c r="B12" s="485"/>
      <c r="C12" s="486"/>
      <c r="D12" s="487"/>
      <c r="E12" s="488"/>
      <c r="F12" s="488"/>
      <c r="G12" s="489"/>
      <c r="H12" s="168"/>
      <c r="I12" s="168"/>
      <c r="J12" s="166"/>
      <c r="K12" s="166"/>
      <c r="L12" s="167"/>
      <c r="M12" s="26"/>
      <c r="N12" s="236">
        <f>IF(M12="Yes",J12,0)</f>
        <v>0</v>
      </c>
      <c r="O12" s="253"/>
      <c r="P12" s="30">
        <f t="shared" si="0"/>
        <v>0</v>
      </c>
      <c r="Q12" s="30"/>
    </row>
    <row r="13" spans="1:17" s="35" customFormat="1" x14ac:dyDescent="0.2">
      <c r="A13" s="2"/>
      <c r="B13" s="485"/>
      <c r="C13" s="486"/>
      <c r="D13" s="487"/>
      <c r="E13" s="488"/>
      <c r="F13" s="488"/>
      <c r="G13" s="489"/>
      <c r="H13" s="168"/>
      <c r="I13" s="168"/>
      <c r="J13" s="166"/>
      <c r="K13" s="166"/>
      <c r="L13" s="167"/>
      <c r="M13" s="26"/>
      <c r="N13" s="236">
        <f>IF(M13="Yes",J13,0)</f>
        <v>0</v>
      </c>
      <c r="O13" s="253"/>
      <c r="P13" s="30">
        <f t="shared" si="0"/>
        <v>0</v>
      </c>
      <c r="Q13" s="30"/>
    </row>
    <row r="14" spans="1:17" s="35" customFormat="1" x14ac:dyDescent="0.2">
      <c r="A14" s="2"/>
      <c r="B14" s="485"/>
      <c r="C14" s="486"/>
      <c r="D14" s="487"/>
      <c r="E14" s="488"/>
      <c r="F14" s="488"/>
      <c r="G14" s="489"/>
      <c r="H14" s="168"/>
      <c r="I14" s="168"/>
      <c r="J14" s="166"/>
      <c r="K14" s="166"/>
      <c r="L14" s="167"/>
      <c r="M14" s="26"/>
      <c r="N14" s="236">
        <f>IF(M14="Yes",J14,0)</f>
        <v>0</v>
      </c>
      <c r="O14" s="253"/>
      <c r="P14" s="30">
        <f t="shared" si="0"/>
        <v>0</v>
      </c>
      <c r="Q14" s="30"/>
    </row>
    <row r="15" spans="1:17" s="25" customFormat="1" ht="15.75" x14ac:dyDescent="0.2">
      <c r="A15" s="2"/>
      <c r="B15" s="485"/>
      <c r="C15" s="486"/>
      <c r="D15" s="487"/>
      <c r="E15" s="488"/>
      <c r="F15" s="488"/>
      <c r="G15" s="489"/>
      <c r="H15" s="168"/>
      <c r="I15" s="168"/>
      <c r="J15" s="166"/>
      <c r="K15" s="166"/>
      <c r="L15" s="167"/>
      <c r="M15" s="26"/>
      <c r="N15" s="236">
        <f t="shared" ref="N15:N77" si="1">IF(M15="Yes",J15,0)</f>
        <v>0</v>
      </c>
      <c r="O15" s="253"/>
      <c r="P15" s="30">
        <f t="shared" si="0"/>
        <v>0</v>
      </c>
      <c r="Q15" s="30"/>
    </row>
    <row r="16" spans="1:17" s="27" customFormat="1" x14ac:dyDescent="0.2">
      <c r="A16" s="2"/>
      <c r="B16" s="485"/>
      <c r="C16" s="486"/>
      <c r="D16" s="487"/>
      <c r="E16" s="488"/>
      <c r="F16" s="488"/>
      <c r="G16" s="489"/>
      <c r="H16" s="168"/>
      <c r="I16" s="168"/>
      <c r="J16" s="166"/>
      <c r="K16" s="166"/>
      <c r="L16" s="167"/>
      <c r="M16" s="26"/>
      <c r="N16" s="236">
        <f t="shared" si="1"/>
        <v>0</v>
      </c>
      <c r="O16" s="253"/>
      <c r="P16" s="206">
        <f t="shared" si="0"/>
        <v>0</v>
      </c>
      <c r="Q16" s="206"/>
    </row>
    <row r="17" spans="1:17" s="27" customFormat="1" ht="49.9" customHeight="1" x14ac:dyDescent="0.2">
      <c r="A17" s="16" t="s">
        <v>6</v>
      </c>
      <c r="B17" s="496" t="s">
        <v>172</v>
      </c>
      <c r="C17" s="497"/>
      <c r="D17" s="497"/>
      <c r="E17" s="497"/>
      <c r="F17" s="497"/>
      <c r="G17" s="498"/>
      <c r="H17" s="17"/>
      <c r="I17" s="19"/>
      <c r="J17" s="24">
        <f>SUM(J18:J42)</f>
        <v>0</v>
      </c>
      <c r="K17" s="24"/>
      <c r="L17" s="84"/>
      <c r="M17" s="234"/>
      <c r="N17" s="234"/>
      <c r="O17" s="235"/>
      <c r="P17" s="234"/>
      <c r="Q17" s="234"/>
    </row>
    <row r="18" spans="1:17" s="27" customFormat="1" x14ac:dyDescent="0.2">
      <c r="A18" s="2"/>
      <c r="B18" s="511"/>
      <c r="C18" s="511"/>
      <c r="D18" s="511"/>
      <c r="E18" s="511"/>
      <c r="F18" s="511"/>
      <c r="G18" s="511"/>
      <c r="H18" s="169"/>
      <c r="I18" s="169"/>
      <c r="J18" s="166"/>
      <c r="K18" s="170"/>
      <c r="L18" s="167"/>
      <c r="M18" s="26"/>
      <c r="N18" s="236">
        <f t="shared" si="1"/>
        <v>0</v>
      </c>
      <c r="O18" s="252"/>
      <c r="P18" s="206">
        <f>N18+O18</f>
        <v>0</v>
      </c>
      <c r="Q18" s="206"/>
    </row>
    <row r="19" spans="1:17" s="27" customFormat="1" x14ac:dyDescent="0.2">
      <c r="A19" s="2"/>
      <c r="B19" s="487"/>
      <c r="C19" s="488"/>
      <c r="D19" s="488"/>
      <c r="E19" s="488"/>
      <c r="F19" s="488"/>
      <c r="G19" s="489"/>
      <c r="H19" s="168"/>
      <c r="I19" s="168"/>
      <c r="J19" s="166"/>
      <c r="K19" s="170"/>
      <c r="L19" s="167"/>
      <c r="M19" s="26"/>
      <c r="N19" s="236">
        <f t="shared" si="1"/>
        <v>0</v>
      </c>
      <c r="O19" s="252"/>
      <c r="P19" s="206">
        <f t="shared" ref="P19:P42" si="2">N19+O19</f>
        <v>0</v>
      </c>
      <c r="Q19" s="206"/>
    </row>
    <row r="20" spans="1:17" s="35" customFormat="1" x14ac:dyDescent="0.2">
      <c r="A20" s="2"/>
      <c r="B20" s="487"/>
      <c r="C20" s="488"/>
      <c r="D20" s="488"/>
      <c r="E20" s="488"/>
      <c r="F20" s="488"/>
      <c r="G20" s="489"/>
      <c r="H20" s="168"/>
      <c r="I20" s="168"/>
      <c r="J20" s="166"/>
      <c r="K20" s="170"/>
      <c r="L20" s="167"/>
      <c r="M20" s="26"/>
      <c r="N20" s="236">
        <f t="shared" si="1"/>
        <v>0</v>
      </c>
      <c r="O20" s="252"/>
      <c r="P20" s="206">
        <f t="shared" si="2"/>
        <v>0</v>
      </c>
      <c r="Q20" s="30"/>
    </row>
    <row r="21" spans="1:17" s="25" customFormat="1" ht="15.75" x14ac:dyDescent="0.2">
      <c r="A21" s="2"/>
      <c r="B21" s="487"/>
      <c r="C21" s="488"/>
      <c r="D21" s="488"/>
      <c r="E21" s="488"/>
      <c r="F21" s="488"/>
      <c r="G21" s="489"/>
      <c r="H21" s="168"/>
      <c r="I21" s="168"/>
      <c r="J21" s="166"/>
      <c r="K21" s="170"/>
      <c r="L21" s="167"/>
      <c r="M21" s="26"/>
      <c r="N21" s="236">
        <f t="shared" si="1"/>
        <v>0</v>
      </c>
      <c r="O21" s="252"/>
      <c r="P21" s="206">
        <f t="shared" si="2"/>
        <v>0</v>
      </c>
      <c r="Q21" s="237"/>
    </row>
    <row r="22" spans="1:17" s="27" customFormat="1" x14ac:dyDescent="0.2">
      <c r="A22" s="2"/>
      <c r="B22" s="487"/>
      <c r="C22" s="488"/>
      <c r="D22" s="488"/>
      <c r="E22" s="488"/>
      <c r="F22" s="488"/>
      <c r="G22" s="489"/>
      <c r="H22" s="168"/>
      <c r="I22" s="168"/>
      <c r="J22" s="166"/>
      <c r="K22" s="170"/>
      <c r="L22" s="167"/>
      <c r="M22" s="26"/>
      <c r="N22" s="236">
        <f t="shared" si="1"/>
        <v>0</v>
      </c>
      <c r="O22" s="252"/>
      <c r="P22" s="206">
        <f t="shared" si="2"/>
        <v>0</v>
      </c>
      <c r="Q22" s="206"/>
    </row>
    <row r="23" spans="1:17" s="27" customFormat="1" x14ac:dyDescent="0.2">
      <c r="A23" s="2"/>
      <c r="B23" s="487"/>
      <c r="C23" s="488"/>
      <c r="D23" s="488"/>
      <c r="E23" s="488"/>
      <c r="F23" s="488"/>
      <c r="G23" s="489"/>
      <c r="H23" s="168"/>
      <c r="I23" s="168"/>
      <c r="J23" s="166"/>
      <c r="K23" s="170"/>
      <c r="L23" s="167"/>
      <c r="M23" s="26"/>
      <c r="N23" s="236">
        <f t="shared" si="1"/>
        <v>0</v>
      </c>
      <c r="O23" s="252"/>
      <c r="P23" s="206">
        <f t="shared" si="2"/>
        <v>0</v>
      </c>
      <c r="Q23" s="206"/>
    </row>
    <row r="24" spans="1:17" s="27" customFormat="1" x14ac:dyDescent="0.2">
      <c r="A24" s="2"/>
      <c r="B24" s="487"/>
      <c r="C24" s="488"/>
      <c r="D24" s="488"/>
      <c r="E24" s="488"/>
      <c r="F24" s="488"/>
      <c r="G24" s="489"/>
      <c r="H24" s="168"/>
      <c r="I24" s="168"/>
      <c r="J24" s="166"/>
      <c r="K24" s="170"/>
      <c r="L24" s="167"/>
      <c r="M24" s="26"/>
      <c r="N24" s="236">
        <f t="shared" si="1"/>
        <v>0</v>
      </c>
      <c r="O24" s="252"/>
      <c r="P24" s="206">
        <f t="shared" si="2"/>
        <v>0</v>
      </c>
      <c r="Q24" s="206"/>
    </row>
    <row r="25" spans="1:17" s="25" customFormat="1" ht="15.75" x14ac:dyDescent="0.2">
      <c r="A25" s="2"/>
      <c r="B25" s="487"/>
      <c r="C25" s="488"/>
      <c r="D25" s="488"/>
      <c r="E25" s="488"/>
      <c r="F25" s="488"/>
      <c r="G25" s="489"/>
      <c r="H25" s="168"/>
      <c r="I25" s="168"/>
      <c r="J25" s="166"/>
      <c r="K25" s="170"/>
      <c r="L25" s="167"/>
      <c r="M25" s="26"/>
      <c r="N25" s="236">
        <f t="shared" si="1"/>
        <v>0</v>
      </c>
      <c r="O25" s="252"/>
      <c r="P25" s="206">
        <f t="shared" si="2"/>
        <v>0</v>
      </c>
      <c r="Q25" s="237"/>
    </row>
    <row r="26" spans="1:17" s="25" customFormat="1" ht="15.75" x14ac:dyDescent="0.2">
      <c r="A26" s="2"/>
      <c r="B26" s="487"/>
      <c r="C26" s="488"/>
      <c r="D26" s="488"/>
      <c r="E26" s="488"/>
      <c r="F26" s="488"/>
      <c r="G26" s="489"/>
      <c r="H26" s="168"/>
      <c r="I26" s="168"/>
      <c r="J26" s="166"/>
      <c r="K26" s="170"/>
      <c r="L26" s="167"/>
      <c r="M26" s="26"/>
      <c r="N26" s="236">
        <f t="shared" si="1"/>
        <v>0</v>
      </c>
      <c r="O26" s="252"/>
      <c r="P26" s="206">
        <f t="shared" si="2"/>
        <v>0</v>
      </c>
      <c r="Q26" s="237"/>
    </row>
    <row r="27" spans="1:17" s="27" customFormat="1" x14ac:dyDescent="0.2">
      <c r="A27" s="2"/>
      <c r="B27" s="487"/>
      <c r="C27" s="488"/>
      <c r="D27" s="488"/>
      <c r="E27" s="488"/>
      <c r="F27" s="488"/>
      <c r="G27" s="489"/>
      <c r="H27" s="168"/>
      <c r="I27" s="168"/>
      <c r="J27" s="166"/>
      <c r="K27" s="170"/>
      <c r="L27" s="167"/>
      <c r="M27" s="26"/>
      <c r="N27" s="236">
        <f t="shared" si="1"/>
        <v>0</v>
      </c>
      <c r="O27" s="252"/>
      <c r="P27" s="206">
        <f t="shared" si="2"/>
        <v>0</v>
      </c>
      <c r="Q27" s="206"/>
    </row>
    <row r="28" spans="1:17" s="27" customFormat="1" x14ac:dyDescent="0.2">
      <c r="A28" s="2"/>
      <c r="B28" s="487"/>
      <c r="C28" s="488"/>
      <c r="D28" s="488"/>
      <c r="E28" s="488"/>
      <c r="F28" s="488"/>
      <c r="G28" s="489"/>
      <c r="H28" s="168"/>
      <c r="I28" s="168"/>
      <c r="J28" s="166"/>
      <c r="K28" s="170"/>
      <c r="L28" s="167"/>
      <c r="M28" s="26"/>
      <c r="N28" s="236">
        <f t="shared" si="1"/>
        <v>0</v>
      </c>
      <c r="O28" s="252"/>
      <c r="P28" s="206">
        <f t="shared" si="2"/>
        <v>0</v>
      </c>
      <c r="Q28" s="206"/>
    </row>
    <row r="29" spans="1:17" s="27" customFormat="1" x14ac:dyDescent="0.2">
      <c r="A29" s="2"/>
      <c r="B29" s="487"/>
      <c r="C29" s="488"/>
      <c r="D29" s="488"/>
      <c r="E29" s="488"/>
      <c r="F29" s="488"/>
      <c r="G29" s="489"/>
      <c r="H29" s="168"/>
      <c r="I29" s="168"/>
      <c r="J29" s="166"/>
      <c r="K29" s="170"/>
      <c r="L29" s="167"/>
      <c r="M29" s="26"/>
      <c r="N29" s="236">
        <f t="shared" si="1"/>
        <v>0</v>
      </c>
      <c r="O29" s="252"/>
      <c r="P29" s="206">
        <f t="shared" si="2"/>
        <v>0</v>
      </c>
      <c r="Q29" s="206"/>
    </row>
    <row r="30" spans="1:17" s="25" customFormat="1" ht="15.75" x14ac:dyDescent="0.2">
      <c r="A30" s="2"/>
      <c r="B30" s="487"/>
      <c r="C30" s="488"/>
      <c r="D30" s="488"/>
      <c r="E30" s="488"/>
      <c r="F30" s="488"/>
      <c r="G30" s="489"/>
      <c r="H30" s="168"/>
      <c r="I30" s="168"/>
      <c r="J30" s="166"/>
      <c r="K30" s="170"/>
      <c r="L30" s="167"/>
      <c r="M30" s="26"/>
      <c r="N30" s="236">
        <f t="shared" si="1"/>
        <v>0</v>
      </c>
      <c r="O30" s="252"/>
      <c r="P30" s="206">
        <f t="shared" si="2"/>
        <v>0</v>
      </c>
      <c r="Q30" s="237"/>
    </row>
    <row r="31" spans="1:17" s="29" customFormat="1" x14ac:dyDescent="0.2">
      <c r="A31" s="2"/>
      <c r="B31" s="487"/>
      <c r="C31" s="488"/>
      <c r="D31" s="488"/>
      <c r="E31" s="488"/>
      <c r="F31" s="488"/>
      <c r="G31" s="489"/>
      <c r="H31" s="168"/>
      <c r="I31" s="168"/>
      <c r="J31" s="166"/>
      <c r="K31" s="170"/>
      <c r="L31" s="167"/>
      <c r="M31" s="26"/>
      <c r="N31" s="236">
        <f t="shared" si="1"/>
        <v>0</v>
      </c>
      <c r="O31" s="252"/>
      <c r="P31" s="206">
        <f t="shared" si="2"/>
        <v>0</v>
      </c>
      <c r="Q31" s="206"/>
    </row>
    <row r="32" spans="1:17" s="27" customFormat="1" x14ac:dyDescent="0.2">
      <c r="A32" s="2"/>
      <c r="B32" s="487"/>
      <c r="C32" s="488"/>
      <c r="D32" s="488"/>
      <c r="E32" s="488"/>
      <c r="F32" s="488"/>
      <c r="G32" s="489"/>
      <c r="H32" s="168"/>
      <c r="I32" s="168"/>
      <c r="J32" s="166"/>
      <c r="K32" s="170"/>
      <c r="L32" s="167"/>
      <c r="M32" s="26"/>
      <c r="N32" s="236">
        <f t="shared" si="1"/>
        <v>0</v>
      </c>
      <c r="O32" s="252"/>
      <c r="P32" s="206">
        <f t="shared" si="2"/>
        <v>0</v>
      </c>
      <c r="Q32" s="206"/>
    </row>
    <row r="33" spans="1:17" s="29" customFormat="1" x14ac:dyDescent="0.2">
      <c r="A33" s="2"/>
      <c r="B33" s="487"/>
      <c r="C33" s="488"/>
      <c r="D33" s="488"/>
      <c r="E33" s="488"/>
      <c r="F33" s="488"/>
      <c r="G33" s="489"/>
      <c r="H33" s="168"/>
      <c r="I33" s="168"/>
      <c r="J33" s="166"/>
      <c r="K33" s="170"/>
      <c r="L33" s="167"/>
      <c r="M33" s="26"/>
      <c r="N33" s="236">
        <f t="shared" si="1"/>
        <v>0</v>
      </c>
      <c r="O33" s="252"/>
      <c r="P33" s="206">
        <f t="shared" si="2"/>
        <v>0</v>
      </c>
      <c r="Q33" s="206"/>
    </row>
    <row r="34" spans="1:17" s="25" customFormat="1" ht="15.75" x14ac:dyDescent="0.2">
      <c r="A34" s="2"/>
      <c r="B34" s="487"/>
      <c r="C34" s="488"/>
      <c r="D34" s="488"/>
      <c r="E34" s="488"/>
      <c r="F34" s="488"/>
      <c r="G34" s="489"/>
      <c r="H34" s="168"/>
      <c r="I34" s="168"/>
      <c r="J34" s="166"/>
      <c r="K34" s="170"/>
      <c r="L34" s="167"/>
      <c r="M34" s="26"/>
      <c r="N34" s="236">
        <f t="shared" si="1"/>
        <v>0</v>
      </c>
      <c r="O34" s="252"/>
      <c r="P34" s="206">
        <f t="shared" si="2"/>
        <v>0</v>
      </c>
      <c r="Q34" s="237"/>
    </row>
    <row r="35" spans="1:17" s="27" customFormat="1" x14ac:dyDescent="0.2">
      <c r="A35" s="2"/>
      <c r="B35" s="487"/>
      <c r="C35" s="488"/>
      <c r="D35" s="488"/>
      <c r="E35" s="488"/>
      <c r="F35" s="488"/>
      <c r="G35" s="489"/>
      <c r="H35" s="168"/>
      <c r="I35" s="168"/>
      <c r="J35" s="166"/>
      <c r="K35" s="170"/>
      <c r="L35" s="167"/>
      <c r="M35" s="26"/>
      <c r="N35" s="236">
        <f t="shared" si="1"/>
        <v>0</v>
      </c>
      <c r="O35" s="252"/>
      <c r="P35" s="206">
        <f t="shared" si="2"/>
        <v>0</v>
      </c>
      <c r="Q35" s="206"/>
    </row>
    <row r="36" spans="1:17" s="27" customFormat="1" x14ac:dyDescent="0.2">
      <c r="A36" s="2"/>
      <c r="B36" s="487"/>
      <c r="C36" s="488"/>
      <c r="D36" s="488"/>
      <c r="E36" s="488"/>
      <c r="F36" s="488"/>
      <c r="G36" s="489"/>
      <c r="H36" s="168"/>
      <c r="I36" s="168"/>
      <c r="J36" s="166"/>
      <c r="K36" s="170"/>
      <c r="L36" s="167"/>
      <c r="M36" s="26"/>
      <c r="N36" s="236">
        <f t="shared" si="1"/>
        <v>0</v>
      </c>
      <c r="O36" s="252"/>
      <c r="P36" s="206">
        <f t="shared" si="2"/>
        <v>0</v>
      </c>
      <c r="Q36" s="206"/>
    </row>
    <row r="37" spans="1:17" s="27" customFormat="1" x14ac:dyDescent="0.2">
      <c r="A37" s="2"/>
      <c r="B37" s="487"/>
      <c r="C37" s="488"/>
      <c r="D37" s="488"/>
      <c r="E37" s="488"/>
      <c r="F37" s="488"/>
      <c r="G37" s="489"/>
      <c r="H37" s="168"/>
      <c r="I37" s="168"/>
      <c r="J37" s="166"/>
      <c r="K37" s="170"/>
      <c r="L37" s="167"/>
      <c r="M37" s="26"/>
      <c r="N37" s="236">
        <f t="shared" si="1"/>
        <v>0</v>
      </c>
      <c r="O37" s="252"/>
      <c r="P37" s="206">
        <f t="shared" si="2"/>
        <v>0</v>
      </c>
      <c r="Q37" s="206"/>
    </row>
    <row r="38" spans="1:17" s="25" customFormat="1" ht="15.75" x14ac:dyDescent="0.2">
      <c r="A38" s="2"/>
      <c r="B38" s="487"/>
      <c r="C38" s="488"/>
      <c r="D38" s="488"/>
      <c r="E38" s="488"/>
      <c r="F38" s="488"/>
      <c r="G38" s="489"/>
      <c r="H38" s="168"/>
      <c r="I38" s="168"/>
      <c r="J38" s="166"/>
      <c r="K38" s="170"/>
      <c r="L38" s="167"/>
      <c r="M38" s="26"/>
      <c r="N38" s="236">
        <f t="shared" si="1"/>
        <v>0</v>
      </c>
      <c r="O38" s="252"/>
      <c r="P38" s="206">
        <f t="shared" si="2"/>
        <v>0</v>
      </c>
      <c r="Q38" s="237"/>
    </row>
    <row r="39" spans="1:17" s="25" customFormat="1" ht="15.75" x14ac:dyDescent="0.2">
      <c r="A39" s="2"/>
      <c r="B39" s="487"/>
      <c r="C39" s="488"/>
      <c r="D39" s="488"/>
      <c r="E39" s="488"/>
      <c r="F39" s="488"/>
      <c r="G39" s="489"/>
      <c r="H39" s="168"/>
      <c r="I39" s="168"/>
      <c r="J39" s="166"/>
      <c r="K39" s="170"/>
      <c r="L39" s="167"/>
      <c r="M39" s="26"/>
      <c r="N39" s="236">
        <f t="shared" si="1"/>
        <v>0</v>
      </c>
      <c r="O39" s="252"/>
      <c r="P39" s="206">
        <f t="shared" si="2"/>
        <v>0</v>
      </c>
      <c r="Q39" s="237"/>
    </row>
    <row r="40" spans="1:17" s="27" customFormat="1" x14ac:dyDescent="0.2">
      <c r="A40" s="2"/>
      <c r="B40" s="487"/>
      <c r="C40" s="488"/>
      <c r="D40" s="488"/>
      <c r="E40" s="488"/>
      <c r="F40" s="488"/>
      <c r="G40" s="489"/>
      <c r="H40" s="168"/>
      <c r="I40" s="168"/>
      <c r="J40" s="166"/>
      <c r="K40" s="170"/>
      <c r="L40" s="167"/>
      <c r="M40" s="26"/>
      <c r="N40" s="236">
        <f t="shared" si="1"/>
        <v>0</v>
      </c>
      <c r="O40" s="252"/>
      <c r="P40" s="206">
        <f t="shared" si="2"/>
        <v>0</v>
      </c>
      <c r="Q40" s="206"/>
    </row>
    <row r="41" spans="1:17" s="27" customFormat="1" x14ac:dyDescent="0.2">
      <c r="A41" s="2"/>
      <c r="B41" s="487"/>
      <c r="C41" s="488"/>
      <c r="D41" s="488"/>
      <c r="E41" s="488"/>
      <c r="F41" s="488"/>
      <c r="G41" s="489"/>
      <c r="H41" s="168"/>
      <c r="I41" s="168"/>
      <c r="J41" s="166"/>
      <c r="K41" s="170"/>
      <c r="L41" s="167"/>
      <c r="M41" s="26"/>
      <c r="N41" s="236">
        <f t="shared" si="1"/>
        <v>0</v>
      </c>
      <c r="O41" s="252"/>
      <c r="P41" s="206">
        <f t="shared" si="2"/>
        <v>0</v>
      </c>
      <c r="Q41" s="206"/>
    </row>
    <row r="42" spans="1:17" s="27" customFormat="1" x14ac:dyDescent="0.2">
      <c r="A42" s="2"/>
      <c r="B42" s="487"/>
      <c r="C42" s="488"/>
      <c r="D42" s="488"/>
      <c r="E42" s="488"/>
      <c r="F42" s="488"/>
      <c r="G42" s="489"/>
      <c r="H42" s="168"/>
      <c r="I42" s="168"/>
      <c r="J42" s="166"/>
      <c r="K42" s="170"/>
      <c r="L42" s="167"/>
      <c r="M42" s="26"/>
      <c r="N42" s="238">
        <f t="shared" si="1"/>
        <v>0</v>
      </c>
      <c r="O42" s="252"/>
      <c r="P42" s="206">
        <f t="shared" si="2"/>
        <v>0</v>
      </c>
      <c r="Q42" s="206"/>
    </row>
    <row r="43" spans="1:17" s="27" customFormat="1" ht="39" customHeight="1" x14ac:dyDescent="0.2">
      <c r="A43" s="31">
        <v>2</v>
      </c>
      <c r="B43" s="516" t="s">
        <v>162</v>
      </c>
      <c r="C43" s="517"/>
      <c r="D43" s="517"/>
      <c r="E43" s="517"/>
      <c r="F43" s="517"/>
      <c r="G43" s="518"/>
      <c r="H43" s="32"/>
      <c r="I43" s="32"/>
      <c r="J43" s="33">
        <f>SUM(J44:J63)</f>
        <v>0</v>
      </c>
      <c r="K43" s="33"/>
      <c r="L43" s="34"/>
      <c r="M43" s="34"/>
      <c r="N43" s="239">
        <f>SUM(N44:N63)</f>
        <v>0</v>
      </c>
      <c r="O43" s="239">
        <f>SUM(O44:O63)</f>
        <v>0</v>
      </c>
      <c r="P43" s="239">
        <f>N43+O43</f>
        <v>0</v>
      </c>
      <c r="Q43" s="34"/>
    </row>
    <row r="44" spans="1:17" s="27" customFormat="1" x14ac:dyDescent="0.2">
      <c r="A44" s="2"/>
      <c r="B44" s="512"/>
      <c r="C44" s="512"/>
      <c r="D44" s="512"/>
      <c r="E44" s="512"/>
      <c r="F44" s="512"/>
      <c r="G44" s="512"/>
      <c r="H44" s="171"/>
      <c r="I44" s="171"/>
      <c r="J44" s="166"/>
      <c r="K44" s="166"/>
      <c r="L44" s="167"/>
      <c r="M44" s="26"/>
      <c r="N44" s="240">
        <f t="shared" si="1"/>
        <v>0</v>
      </c>
      <c r="O44" s="252"/>
      <c r="P44" s="208">
        <f>N44+O44</f>
        <v>0</v>
      </c>
      <c r="Q44" s="206"/>
    </row>
    <row r="45" spans="1:17" s="27" customFormat="1" x14ac:dyDescent="0.2">
      <c r="A45" s="2"/>
      <c r="B45" s="512"/>
      <c r="C45" s="512"/>
      <c r="D45" s="512"/>
      <c r="E45" s="512"/>
      <c r="F45" s="512"/>
      <c r="G45" s="512"/>
      <c r="H45" s="171"/>
      <c r="I45" s="171"/>
      <c r="J45" s="166"/>
      <c r="K45" s="166"/>
      <c r="L45" s="167"/>
      <c r="M45" s="26"/>
      <c r="N45" s="236">
        <f t="shared" si="1"/>
        <v>0</v>
      </c>
      <c r="O45" s="252"/>
      <c r="P45" s="208">
        <f t="shared" ref="P45:P63" si="3">N45+O45</f>
        <v>0</v>
      </c>
      <c r="Q45" s="206"/>
    </row>
    <row r="46" spans="1:17" s="27" customFormat="1" x14ac:dyDescent="0.2">
      <c r="A46" s="2"/>
      <c r="B46" s="512"/>
      <c r="C46" s="512"/>
      <c r="D46" s="512"/>
      <c r="E46" s="512"/>
      <c r="F46" s="512"/>
      <c r="G46" s="512"/>
      <c r="H46" s="171"/>
      <c r="I46" s="171"/>
      <c r="J46" s="166"/>
      <c r="K46" s="166"/>
      <c r="L46" s="167"/>
      <c r="M46" s="26"/>
      <c r="N46" s="236">
        <f t="shared" si="1"/>
        <v>0</v>
      </c>
      <c r="O46" s="252"/>
      <c r="P46" s="208">
        <f t="shared" si="3"/>
        <v>0</v>
      </c>
      <c r="Q46" s="206"/>
    </row>
    <row r="47" spans="1:17" s="27" customFormat="1" x14ac:dyDescent="0.2">
      <c r="A47" s="2"/>
      <c r="B47" s="512"/>
      <c r="C47" s="512"/>
      <c r="D47" s="512"/>
      <c r="E47" s="512"/>
      <c r="F47" s="512"/>
      <c r="G47" s="512"/>
      <c r="H47" s="171"/>
      <c r="I47" s="171"/>
      <c r="J47" s="166"/>
      <c r="K47" s="166"/>
      <c r="L47" s="167"/>
      <c r="M47" s="26"/>
      <c r="N47" s="236">
        <f t="shared" si="1"/>
        <v>0</v>
      </c>
      <c r="O47" s="252"/>
      <c r="P47" s="208">
        <f t="shared" si="3"/>
        <v>0</v>
      </c>
      <c r="Q47" s="206"/>
    </row>
    <row r="48" spans="1:17" s="27" customFormat="1" x14ac:dyDescent="0.2">
      <c r="A48" s="2"/>
      <c r="B48" s="512"/>
      <c r="C48" s="512"/>
      <c r="D48" s="512"/>
      <c r="E48" s="512"/>
      <c r="F48" s="512"/>
      <c r="G48" s="512"/>
      <c r="H48" s="171"/>
      <c r="I48" s="171"/>
      <c r="J48" s="166"/>
      <c r="K48" s="166"/>
      <c r="L48" s="167"/>
      <c r="M48" s="26"/>
      <c r="N48" s="236">
        <f t="shared" si="1"/>
        <v>0</v>
      </c>
      <c r="O48" s="252"/>
      <c r="P48" s="208">
        <f t="shared" si="3"/>
        <v>0</v>
      </c>
      <c r="Q48" s="206"/>
    </row>
    <row r="49" spans="1:17" s="29" customFormat="1" ht="15.75" x14ac:dyDescent="0.2">
      <c r="A49" s="2"/>
      <c r="B49" s="512"/>
      <c r="C49" s="512"/>
      <c r="D49" s="512"/>
      <c r="E49" s="512"/>
      <c r="F49" s="512"/>
      <c r="G49" s="512"/>
      <c r="H49" s="171"/>
      <c r="I49" s="171"/>
      <c r="J49" s="166"/>
      <c r="K49" s="166"/>
      <c r="L49" s="167"/>
      <c r="M49" s="26"/>
      <c r="N49" s="236">
        <f t="shared" si="1"/>
        <v>0</v>
      </c>
      <c r="O49" s="252"/>
      <c r="P49" s="208">
        <f t="shared" si="3"/>
        <v>0</v>
      </c>
      <c r="Q49" s="237"/>
    </row>
    <row r="50" spans="1:17" s="29" customFormat="1" x14ac:dyDescent="0.2">
      <c r="A50" s="2"/>
      <c r="B50" s="512"/>
      <c r="C50" s="512"/>
      <c r="D50" s="512"/>
      <c r="E50" s="512"/>
      <c r="F50" s="512"/>
      <c r="G50" s="512"/>
      <c r="H50" s="171"/>
      <c r="I50" s="171"/>
      <c r="J50" s="166"/>
      <c r="K50" s="166"/>
      <c r="L50" s="167"/>
      <c r="M50" s="26"/>
      <c r="N50" s="236">
        <f t="shared" si="1"/>
        <v>0</v>
      </c>
      <c r="O50" s="252"/>
      <c r="P50" s="208">
        <f t="shared" si="3"/>
        <v>0</v>
      </c>
      <c r="Q50" s="206"/>
    </row>
    <row r="51" spans="1:17" s="29" customFormat="1" x14ac:dyDescent="0.2">
      <c r="A51" s="2"/>
      <c r="B51" s="512"/>
      <c r="C51" s="512"/>
      <c r="D51" s="512"/>
      <c r="E51" s="512"/>
      <c r="F51" s="512"/>
      <c r="G51" s="512"/>
      <c r="H51" s="171"/>
      <c r="I51" s="171"/>
      <c r="J51" s="166"/>
      <c r="K51" s="166"/>
      <c r="L51" s="167"/>
      <c r="M51" s="26"/>
      <c r="N51" s="236">
        <f t="shared" si="1"/>
        <v>0</v>
      </c>
      <c r="O51" s="252"/>
      <c r="P51" s="208">
        <f t="shared" si="3"/>
        <v>0</v>
      </c>
      <c r="Q51" s="206"/>
    </row>
    <row r="52" spans="1:17" s="29" customFormat="1" x14ac:dyDescent="0.2">
      <c r="A52" s="2"/>
      <c r="B52" s="512"/>
      <c r="C52" s="512"/>
      <c r="D52" s="512"/>
      <c r="E52" s="512"/>
      <c r="F52" s="512"/>
      <c r="G52" s="512"/>
      <c r="H52" s="171"/>
      <c r="I52" s="171"/>
      <c r="J52" s="166"/>
      <c r="K52" s="166"/>
      <c r="L52" s="167"/>
      <c r="M52" s="26"/>
      <c r="N52" s="236">
        <f t="shared" si="1"/>
        <v>0</v>
      </c>
      <c r="O52" s="252"/>
      <c r="P52" s="208">
        <f t="shared" si="3"/>
        <v>0</v>
      </c>
      <c r="Q52" s="206"/>
    </row>
    <row r="53" spans="1:17" s="29" customFormat="1" x14ac:dyDescent="0.2">
      <c r="A53" s="2"/>
      <c r="B53" s="512"/>
      <c r="C53" s="512"/>
      <c r="D53" s="512"/>
      <c r="E53" s="512"/>
      <c r="F53" s="512"/>
      <c r="G53" s="512"/>
      <c r="H53" s="171"/>
      <c r="I53" s="171"/>
      <c r="J53" s="166"/>
      <c r="K53" s="166"/>
      <c r="L53" s="167"/>
      <c r="M53" s="26"/>
      <c r="N53" s="236">
        <f t="shared" si="1"/>
        <v>0</v>
      </c>
      <c r="O53" s="252"/>
      <c r="P53" s="208">
        <f t="shared" si="3"/>
        <v>0</v>
      </c>
      <c r="Q53" s="206"/>
    </row>
    <row r="54" spans="1:17" s="29" customFormat="1" x14ac:dyDescent="0.2">
      <c r="A54" s="2"/>
      <c r="B54" s="512"/>
      <c r="C54" s="512"/>
      <c r="D54" s="512"/>
      <c r="E54" s="512"/>
      <c r="F54" s="512"/>
      <c r="G54" s="512"/>
      <c r="H54" s="171"/>
      <c r="I54" s="171"/>
      <c r="J54" s="166"/>
      <c r="K54" s="166"/>
      <c r="L54" s="167"/>
      <c r="M54" s="26"/>
      <c r="N54" s="236">
        <f t="shared" si="1"/>
        <v>0</v>
      </c>
      <c r="O54" s="252"/>
      <c r="P54" s="208">
        <f t="shared" si="3"/>
        <v>0</v>
      </c>
      <c r="Q54" s="206"/>
    </row>
    <row r="55" spans="1:17" s="29" customFormat="1" x14ac:dyDescent="0.2">
      <c r="A55" s="2"/>
      <c r="B55" s="512"/>
      <c r="C55" s="512"/>
      <c r="D55" s="512"/>
      <c r="E55" s="512"/>
      <c r="F55" s="512"/>
      <c r="G55" s="512"/>
      <c r="H55" s="171"/>
      <c r="I55" s="171"/>
      <c r="J55" s="166"/>
      <c r="K55" s="166"/>
      <c r="L55" s="167"/>
      <c r="M55" s="26"/>
      <c r="N55" s="236">
        <f t="shared" si="1"/>
        <v>0</v>
      </c>
      <c r="O55" s="252"/>
      <c r="P55" s="208">
        <f t="shared" si="3"/>
        <v>0</v>
      </c>
      <c r="Q55" s="206"/>
    </row>
    <row r="56" spans="1:17" s="29" customFormat="1" x14ac:dyDescent="0.2">
      <c r="A56" s="2"/>
      <c r="B56" s="487"/>
      <c r="C56" s="488"/>
      <c r="D56" s="488"/>
      <c r="E56" s="488"/>
      <c r="F56" s="488"/>
      <c r="G56" s="489"/>
      <c r="H56" s="172"/>
      <c r="I56" s="172"/>
      <c r="J56" s="166"/>
      <c r="K56" s="166"/>
      <c r="L56" s="167"/>
      <c r="M56" s="26"/>
      <c r="N56" s="236">
        <f t="shared" si="1"/>
        <v>0</v>
      </c>
      <c r="O56" s="252"/>
      <c r="P56" s="208">
        <f t="shared" si="3"/>
        <v>0</v>
      </c>
      <c r="Q56" s="206"/>
    </row>
    <row r="57" spans="1:17" s="25" customFormat="1" ht="15.75" x14ac:dyDescent="0.2">
      <c r="A57" s="2"/>
      <c r="B57" s="487"/>
      <c r="C57" s="488"/>
      <c r="D57" s="488"/>
      <c r="E57" s="488"/>
      <c r="F57" s="488"/>
      <c r="G57" s="489"/>
      <c r="H57" s="172"/>
      <c r="I57" s="172"/>
      <c r="J57" s="166"/>
      <c r="K57" s="166"/>
      <c r="L57" s="167"/>
      <c r="M57" s="26"/>
      <c r="N57" s="236">
        <f t="shared" si="1"/>
        <v>0</v>
      </c>
      <c r="O57" s="252"/>
      <c r="P57" s="208">
        <f t="shared" si="3"/>
        <v>0</v>
      </c>
      <c r="Q57" s="206"/>
    </row>
    <row r="58" spans="1:17" s="29" customFormat="1" ht="15.75" x14ac:dyDescent="0.2">
      <c r="A58" s="2"/>
      <c r="B58" s="487"/>
      <c r="C58" s="488"/>
      <c r="D58" s="488"/>
      <c r="E58" s="488"/>
      <c r="F58" s="488"/>
      <c r="G58" s="489"/>
      <c r="H58" s="172"/>
      <c r="I58" s="172"/>
      <c r="J58" s="166"/>
      <c r="K58" s="166"/>
      <c r="L58" s="167"/>
      <c r="M58" s="26"/>
      <c r="N58" s="236">
        <f t="shared" si="1"/>
        <v>0</v>
      </c>
      <c r="O58" s="252"/>
      <c r="P58" s="208">
        <f t="shared" si="3"/>
        <v>0</v>
      </c>
      <c r="Q58" s="237"/>
    </row>
    <row r="59" spans="1:17" s="29" customFormat="1" x14ac:dyDescent="0.2">
      <c r="A59" s="2"/>
      <c r="B59" s="512"/>
      <c r="C59" s="512"/>
      <c r="D59" s="512"/>
      <c r="E59" s="512"/>
      <c r="F59" s="512"/>
      <c r="G59" s="512"/>
      <c r="H59" s="171"/>
      <c r="I59" s="171"/>
      <c r="J59" s="166"/>
      <c r="K59" s="166"/>
      <c r="L59" s="167"/>
      <c r="M59" s="26"/>
      <c r="N59" s="236">
        <f t="shared" si="1"/>
        <v>0</v>
      </c>
      <c r="O59" s="252"/>
      <c r="P59" s="208">
        <f t="shared" si="3"/>
        <v>0</v>
      </c>
      <c r="Q59" s="206"/>
    </row>
    <row r="60" spans="1:17" s="29" customFormat="1" x14ac:dyDescent="0.2">
      <c r="A60" s="2"/>
      <c r="B60" s="512"/>
      <c r="C60" s="512"/>
      <c r="D60" s="512"/>
      <c r="E60" s="512"/>
      <c r="F60" s="512"/>
      <c r="G60" s="512"/>
      <c r="H60" s="171"/>
      <c r="I60" s="171"/>
      <c r="J60" s="166"/>
      <c r="K60" s="166"/>
      <c r="L60" s="167"/>
      <c r="M60" s="26"/>
      <c r="N60" s="236">
        <f t="shared" si="1"/>
        <v>0</v>
      </c>
      <c r="O60" s="252"/>
      <c r="P60" s="208">
        <f t="shared" si="3"/>
        <v>0</v>
      </c>
      <c r="Q60" s="206"/>
    </row>
    <row r="61" spans="1:17" s="29" customFormat="1" x14ac:dyDescent="0.2">
      <c r="A61" s="2"/>
      <c r="B61" s="512"/>
      <c r="C61" s="512"/>
      <c r="D61" s="512"/>
      <c r="E61" s="512"/>
      <c r="F61" s="512"/>
      <c r="G61" s="512"/>
      <c r="H61" s="171"/>
      <c r="I61" s="171"/>
      <c r="J61" s="166"/>
      <c r="K61" s="166"/>
      <c r="L61" s="167"/>
      <c r="M61" s="26"/>
      <c r="N61" s="236">
        <f t="shared" si="1"/>
        <v>0</v>
      </c>
      <c r="O61" s="252"/>
      <c r="P61" s="208">
        <f t="shared" si="3"/>
        <v>0</v>
      </c>
      <c r="Q61" s="206"/>
    </row>
    <row r="62" spans="1:17" s="29" customFormat="1" x14ac:dyDescent="0.2">
      <c r="A62" s="2"/>
      <c r="B62" s="512"/>
      <c r="C62" s="512"/>
      <c r="D62" s="512"/>
      <c r="E62" s="512"/>
      <c r="F62" s="512"/>
      <c r="G62" s="512"/>
      <c r="H62" s="168"/>
      <c r="I62" s="168"/>
      <c r="J62" s="166"/>
      <c r="K62" s="166"/>
      <c r="L62" s="167"/>
      <c r="M62" s="26"/>
      <c r="N62" s="236">
        <f t="shared" si="1"/>
        <v>0</v>
      </c>
      <c r="O62" s="252"/>
      <c r="P62" s="208">
        <f t="shared" si="3"/>
        <v>0</v>
      </c>
      <c r="Q62" s="206"/>
    </row>
    <row r="63" spans="1:17" s="29" customFormat="1" x14ac:dyDescent="0.2">
      <c r="A63" s="2"/>
      <c r="B63" s="512"/>
      <c r="C63" s="512"/>
      <c r="D63" s="512"/>
      <c r="E63" s="512"/>
      <c r="F63" s="512"/>
      <c r="G63" s="512"/>
      <c r="H63" s="168"/>
      <c r="I63" s="168"/>
      <c r="J63" s="166"/>
      <c r="K63" s="166"/>
      <c r="L63" s="167"/>
      <c r="M63" s="26"/>
      <c r="N63" s="238">
        <f t="shared" si="1"/>
        <v>0</v>
      </c>
      <c r="O63" s="252"/>
      <c r="P63" s="208">
        <f t="shared" si="3"/>
        <v>0</v>
      </c>
      <c r="Q63" s="206"/>
    </row>
    <row r="64" spans="1:17" s="29" customFormat="1" ht="39" customHeight="1" x14ac:dyDescent="0.2">
      <c r="A64" s="31">
        <v>3</v>
      </c>
      <c r="B64" s="531" t="s">
        <v>9</v>
      </c>
      <c r="C64" s="532"/>
      <c r="D64" s="532"/>
      <c r="E64" s="532"/>
      <c r="F64" s="532"/>
      <c r="G64" s="533"/>
      <c r="H64" s="36"/>
      <c r="I64" s="36"/>
      <c r="J64" s="33">
        <f>SUM(J65:J94)</f>
        <v>0</v>
      </c>
      <c r="K64" s="33"/>
      <c r="L64" s="34"/>
      <c r="M64" s="34"/>
      <c r="N64" s="33">
        <f>SUM(N65:N94)</f>
        <v>0</v>
      </c>
      <c r="O64" s="239">
        <f>SUM(O65:O94)</f>
        <v>0</v>
      </c>
      <c r="P64" s="33">
        <f>N64+O64</f>
        <v>0</v>
      </c>
      <c r="Q64" s="34"/>
    </row>
    <row r="65" spans="1:17" s="29" customFormat="1" x14ac:dyDescent="0.2">
      <c r="A65" s="2"/>
      <c r="B65" s="487"/>
      <c r="C65" s="488"/>
      <c r="D65" s="488"/>
      <c r="E65" s="488"/>
      <c r="F65" s="488"/>
      <c r="G65" s="489"/>
      <c r="H65" s="171"/>
      <c r="I65" s="171"/>
      <c r="J65" s="166"/>
      <c r="K65" s="166"/>
      <c r="L65" s="167"/>
      <c r="M65" s="26"/>
      <c r="N65" s="240">
        <f t="shared" si="1"/>
        <v>0</v>
      </c>
      <c r="O65" s="252"/>
      <c r="P65" s="208">
        <f>N65+O65</f>
        <v>0</v>
      </c>
      <c r="Q65" s="206"/>
    </row>
    <row r="66" spans="1:17" s="29" customFormat="1" x14ac:dyDescent="0.2">
      <c r="A66" s="2"/>
      <c r="B66" s="487"/>
      <c r="C66" s="488"/>
      <c r="D66" s="488"/>
      <c r="E66" s="488"/>
      <c r="F66" s="488"/>
      <c r="G66" s="489"/>
      <c r="H66" s="171"/>
      <c r="I66" s="171"/>
      <c r="J66" s="166"/>
      <c r="K66" s="166"/>
      <c r="L66" s="167"/>
      <c r="M66" s="26"/>
      <c r="N66" s="236">
        <f t="shared" si="1"/>
        <v>0</v>
      </c>
      <c r="O66" s="252"/>
      <c r="P66" s="208">
        <f t="shared" ref="P66:P94" si="4">N66+O66</f>
        <v>0</v>
      </c>
      <c r="Q66" s="206"/>
    </row>
    <row r="67" spans="1:17" s="29" customFormat="1" x14ac:dyDescent="0.2">
      <c r="A67" s="2"/>
      <c r="B67" s="487"/>
      <c r="C67" s="488"/>
      <c r="D67" s="488"/>
      <c r="E67" s="488"/>
      <c r="F67" s="488"/>
      <c r="G67" s="489"/>
      <c r="H67" s="171"/>
      <c r="I67" s="171"/>
      <c r="J67" s="166"/>
      <c r="K67" s="166"/>
      <c r="L67" s="167"/>
      <c r="M67" s="26"/>
      <c r="N67" s="236">
        <f t="shared" si="1"/>
        <v>0</v>
      </c>
      <c r="O67" s="252"/>
      <c r="P67" s="208">
        <f t="shared" si="4"/>
        <v>0</v>
      </c>
      <c r="Q67" s="206"/>
    </row>
    <row r="68" spans="1:17" s="29" customFormat="1" x14ac:dyDescent="0.2">
      <c r="A68" s="2"/>
      <c r="B68" s="487"/>
      <c r="C68" s="488"/>
      <c r="D68" s="488"/>
      <c r="E68" s="488"/>
      <c r="F68" s="488"/>
      <c r="G68" s="489"/>
      <c r="H68" s="171"/>
      <c r="I68" s="171"/>
      <c r="J68" s="166"/>
      <c r="K68" s="166"/>
      <c r="L68" s="167"/>
      <c r="M68" s="26"/>
      <c r="N68" s="236">
        <f t="shared" si="1"/>
        <v>0</v>
      </c>
      <c r="O68" s="252"/>
      <c r="P68" s="208">
        <f t="shared" si="4"/>
        <v>0</v>
      </c>
      <c r="Q68" s="206"/>
    </row>
    <row r="69" spans="1:17" s="29" customFormat="1" x14ac:dyDescent="0.2">
      <c r="A69" s="2"/>
      <c r="B69" s="487"/>
      <c r="C69" s="488"/>
      <c r="D69" s="488"/>
      <c r="E69" s="488"/>
      <c r="F69" s="488"/>
      <c r="G69" s="489"/>
      <c r="H69" s="171"/>
      <c r="I69" s="171"/>
      <c r="J69" s="166"/>
      <c r="K69" s="166"/>
      <c r="L69" s="167"/>
      <c r="M69" s="26"/>
      <c r="N69" s="236">
        <f t="shared" si="1"/>
        <v>0</v>
      </c>
      <c r="O69" s="252"/>
      <c r="P69" s="208">
        <f t="shared" si="4"/>
        <v>0</v>
      </c>
      <c r="Q69" s="206"/>
    </row>
    <row r="70" spans="1:17" s="29" customFormat="1" x14ac:dyDescent="0.2">
      <c r="A70" s="2"/>
      <c r="B70" s="487"/>
      <c r="C70" s="488"/>
      <c r="D70" s="488"/>
      <c r="E70" s="488"/>
      <c r="F70" s="488"/>
      <c r="G70" s="489"/>
      <c r="H70" s="171"/>
      <c r="I70" s="171"/>
      <c r="J70" s="166"/>
      <c r="K70" s="166"/>
      <c r="L70" s="167"/>
      <c r="M70" s="26"/>
      <c r="N70" s="236">
        <f t="shared" si="1"/>
        <v>0</v>
      </c>
      <c r="O70" s="252"/>
      <c r="P70" s="208">
        <f t="shared" si="4"/>
        <v>0</v>
      </c>
      <c r="Q70" s="206"/>
    </row>
    <row r="71" spans="1:17" s="37" customFormat="1" ht="15.75" x14ac:dyDescent="0.2">
      <c r="A71" s="2"/>
      <c r="B71" s="487"/>
      <c r="C71" s="488"/>
      <c r="D71" s="488"/>
      <c r="E71" s="488"/>
      <c r="F71" s="488"/>
      <c r="G71" s="489"/>
      <c r="H71" s="171"/>
      <c r="I71" s="171"/>
      <c r="J71" s="166"/>
      <c r="K71" s="166"/>
      <c r="L71" s="167"/>
      <c r="M71" s="26"/>
      <c r="N71" s="236">
        <f t="shared" si="1"/>
        <v>0</v>
      </c>
      <c r="O71" s="252"/>
      <c r="P71" s="208">
        <f t="shared" si="4"/>
        <v>0</v>
      </c>
      <c r="Q71" s="237"/>
    </row>
    <row r="72" spans="1:17" s="25" customFormat="1" ht="15.75" x14ac:dyDescent="0.2">
      <c r="A72" s="2"/>
      <c r="B72" s="487"/>
      <c r="C72" s="488"/>
      <c r="D72" s="488"/>
      <c r="E72" s="488"/>
      <c r="F72" s="488"/>
      <c r="G72" s="489"/>
      <c r="H72" s="171"/>
      <c r="I72" s="171"/>
      <c r="J72" s="166"/>
      <c r="K72" s="166"/>
      <c r="L72" s="167"/>
      <c r="M72" s="26"/>
      <c r="N72" s="236">
        <f t="shared" si="1"/>
        <v>0</v>
      </c>
      <c r="O72" s="252"/>
      <c r="P72" s="208">
        <f t="shared" si="4"/>
        <v>0</v>
      </c>
      <c r="Q72" s="237"/>
    </row>
    <row r="73" spans="1:17" s="8" customFormat="1" x14ac:dyDescent="0.2">
      <c r="A73" s="2"/>
      <c r="B73" s="487"/>
      <c r="C73" s="488"/>
      <c r="D73" s="488"/>
      <c r="E73" s="488"/>
      <c r="F73" s="488"/>
      <c r="G73" s="489"/>
      <c r="H73" s="171"/>
      <c r="I73" s="171"/>
      <c r="J73" s="166"/>
      <c r="K73" s="166"/>
      <c r="L73" s="167"/>
      <c r="M73" s="26"/>
      <c r="N73" s="236">
        <f t="shared" si="1"/>
        <v>0</v>
      </c>
      <c r="O73" s="252"/>
      <c r="P73" s="208">
        <f t="shared" si="4"/>
        <v>0</v>
      </c>
      <c r="Q73" s="30"/>
    </row>
    <row r="74" spans="1:17" s="25" customFormat="1" ht="15.75" x14ac:dyDescent="0.2">
      <c r="A74" s="2"/>
      <c r="B74" s="487"/>
      <c r="C74" s="488"/>
      <c r="D74" s="488"/>
      <c r="E74" s="488"/>
      <c r="F74" s="488"/>
      <c r="G74" s="489"/>
      <c r="H74" s="171"/>
      <c r="I74" s="171"/>
      <c r="J74" s="166"/>
      <c r="K74" s="166"/>
      <c r="L74" s="167"/>
      <c r="M74" s="26"/>
      <c r="N74" s="236">
        <f t="shared" si="1"/>
        <v>0</v>
      </c>
      <c r="O74" s="252"/>
      <c r="P74" s="208">
        <f t="shared" si="4"/>
        <v>0</v>
      </c>
      <c r="Q74" s="237"/>
    </row>
    <row r="75" spans="1:17" s="29" customFormat="1" x14ac:dyDescent="0.2">
      <c r="A75" s="2"/>
      <c r="B75" s="487"/>
      <c r="C75" s="488"/>
      <c r="D75" s="488"/>
      <c r="E75" s="488"/>
      <c r="F75" s="488"/>
      <c r="G75" s="489"/>
      <c r="H75" s="171"/>
      <c r="I75" s="171"/>
      <c r="J75" s="166"/>
      <c r="K75" s="166"/>
      <c r="L75" s="167"/>
      <c r="M75" s="26"/>
      <c r="N75" s="236">
        <f t="shared" si="1"/>
        <v>0</v>
      </c>
      <c r="O75" s="252"/>
      <c r="P75" s="208">
        <f t="shared" si="4"/>
        <v>0</v>
      </c>
      <c r="Q75" s="206"/>
    </row>
    <row r="76" spans="1:17" s="25" customFormat="1" ht="15.75" x14ac:dyDescent="0.2">
      <c r="A76" s="2"/>
      <c r="B76" s="487"/>
      <c r="C76" s="488"/>
      <c r="D76" s="488"/>
      <c r="E76" s="488"/>
      <c r="F76" s="488"/>
      <c r="G76" s="489"/>
      <c r="H76" s="171"/>
      <c r="I76" s="171"/>
      <c r="J76" s="166"/>
      <c r="K76" s="166"/>
      <c r="L76" s="167"/>
      <c r="M76" s="26"/>
      <c r="N76" s="236">
        <f t="shared" si="1"/>
        <v>0</v>
      </c>
      <c r="O76" s="252"/>
      <c r="P76" s="208">
        <f t="shared" si="4"/>
        <v>0</v>
      </c>
      <c r="Q76" s="237"/>
    </row>
    <row r="77" spans="1:17" s="29" customFormat="1" x14ac:dyDescent="0.2">
      <c r="A77" s="2"/>
      <c r="B77" s="487"/>
      <c r="C77" s="488"/>
      <c r="D77" s="488"/>
      <c r="E77" s="488"/>
      <c r="F77" s="488"/>
      <c r="G77" s="489"/>
      <c r="H77" s="171"/>
      <c r="I77" s="171"/>
      <c r="J77" s="166"/>
      <c r="K77" s="166"/>
      <c r="L77" s="167"/>
      <c r="M77" s="26"/>
      <c r="N77" s="236">
        <f t="shared" si="1"/>
        <v>0</v>
      </c>
      <c r="O77" s="252"/>
      <c r="P77" s="208">
        <f t="shared" si="4"/>
        <v>0</v>
      </c>
      <c r="Q77" s="206"/>
    </row>
    <row r="78" spans="1:17" s="29" customFormat="1" x14ac:dyDescent="0.2">
      <c r="A78" s="2"/>
      <c r="B78" s="487"/>
      <c r="C78" s="488"/>
      <c r="D78" s="488"/>
      <c r="E78" s="488"/>
      <c r="F78" s="488"/>
      <c r="G78" s="489"/>
      <c r="H78" s="171"/>
      <c r="I78" s="171"/>
      <c r="J78" s="166"/>
      <c r="K78" s="166"/>
      <c r="L78" s="167"/>
      <c r="M78" s="26"/>
      <c r="N78" s="236">
        <f t="shared" ref="N78:N140" si="5">IF(M78="Yes",J78,0)</f>
        <v>0</v>
      </c>
      <c r="O78" s="252"/>
      <c r="P78" s="208">
        <f t="shared" si="4"/>
        <v>0</v>
      </c>
      <c r="Q78" s="206"/>
    </row>
    <row r="79" spans="1:17" s="29" customFormat="1" x14ac:dyDescent="0.2">
      <c r="A79" s="2"/>
      <c r="B79" s="487"/>
      <c r="C79" s="488"/>
      <c r="D79" s="488"/>
      <c r="E79" s="488"/>
      <c r="F79" s="488"/>
      <c r="G79" s="489"/>
      <c r="H79" s="171"/>
      <c r="I79" s="171"/>
      <c r="J79" s="166"/>
      <c r="K79" s="166"/>
      <c r="L79" s="167"/>
      <c r="M79" s="26"/>
      <c r="N79" s="236">
        <f t="shared" si="5"/>
        <v>0</v>
      </c>
      <c r="O79" s="252"/>
      <c r="P79" s="208">
        <f t="shared" si="4"/>
        <v>0</v>
      </c>
      <c r="Q79" s="206"/>
    </row>
    <row r="80" spans="1:17" s="29" customFormat="1" x14ac:dyDescent="0.2">
      <c r="A80" s="2"/>
      <c r="B80" s="487"/>
      <c r="C80" s="488"/>
      <c r="D80" s="488"/>
      <c r="E80" s="488"/>
      <c r="F80" s="488"/>
      <c r="G80" s="489"/>
      <c r="H80" s="171"/>
      <c r="I80" s="171"/>
      <c r="J80" s="166"/>
      <c r="K80" s="166"/>
      <c r="L80" s="167"/>
      <c r="M80" s="26"/>
      <c r="N80" s="236">
        <f t="shared" si="5"/>
        <v>0</v>
      </c>
      <c r="O80" s="252"/>
      <c r="P80" s="208">
        <f t="shared" si="4"/>
        <v>0</v>
      </c>
      <c r="Q80" s="206"/>
    </row>
    <row r="81" spans="1:17" s="29" customFormat="1" x14ac:dyDescent="0.2">
      <c r="A81" s="2"/>
      <c r="B81" s="487"/>
      <c r="C81" s="488"/>
      <c r="D81" s="488"/>
      <c r="E81" s="488"/>
      <c r="F81" s="488"/>
      <c r="G81" s="489"/>
      <c r="H81" s="171"/>
      <c r="I81" s="171"/>
      <c r="J81" s="166"/>
      <c r="K81" s="166"/>
      <c r="L81" s="167"/>
      <c r="M81" s="26"/>
      <c r="N81" s="236">
        <f t="shared" si="5"/>
        <v>0</v>
      </c>
      <c r="O81" s="252"/>
      <c r="P81" s="208">
        <f t="shared" si="4"/>
        <v>0</v>
      </c>
      <c r="Q81" s="206"/>
    </row>
    <row r="82" spans="1:17" s="25" customFormat="1" ht="15.75" x14ac:dyDescent="0.2">
      <c r="A82" s="2"/>
      <c r="B82" s="487"/>
      <c r="C82" s="488"/>
      <c r="D82" s="488"/>
      <c r="E82" s="488"/>
      <c r="F82" s="488"/>
      <c r="G82" s="489"/>
      <c r="H82" s="171"/>
      <c r="I82" s="171"/>
      <c r="J82" s="166"/>
      <c r="K82" s="166"/>
      <c r="L82" s="167"/>
      <c r="M82" s="26"/>
      <c r="N82" s="236">
        <f t="shared" si="5"/>
        <v>0</v>
      </c>
      <c r="O82" s="252"/>
      <c r="P82" s="208">
        <f t="shared" si="4"/>
        <v>0</v>
      </c>
      <c r="Q82" s="237"/>
    </row>
    <row r="83" spans="1:17" s="29" customFormat="1" x14ac:dyDescent="0.2">
      <c r="A83" s="2"/>
      <c r="B83" s="487"/>
      <c r="C83" s="488"/>
      <c r="D83" s="488"/>
      <c r="E83" s="488"/>
      <c r="F83" s="488"/>
      <c r="G83" s="489"/>
      <c r="H83" s="171"/>
      <c r="I83" s="171"/>
      <c r="J83" s="166"/>
      <c r="K83" s="166"/>
      <c r="L83" s="167"/>
      <c r="M83" s="26"/>
      <c r="N83" s="236">
        <f t="shared" si="5"/>
        <v>0</v>
      </c>
      <c r="O83" s="252"/>
      <c r="P83" s="208">
        <f t="shared" si="4"/>
        <v>0</v>
      </c>
      <c r="Q83" s="206"/>
    </row>
    <row r="84" spans="1:17" s="29" customFormat="1" x14ac:dyDescent="0.2">
      <c r="A84" s="2"/>
      <c r="B84" s="487"/>
      <c r="C84" s="488"/>
      <c r="D84" s="488"/>
      <c r="E84" s="488"/>
      <c r="F84" s="488"/>
      <c r="G84" s="489"/>
      <c r="H84" s="171"/>
      <c r="I84" s="171"/>
      <c r="J84" s="166"/>
      <c r="K84" s="166"/>
      <c r="L84" s="167"/>
      <c r="M84" s="26"/>
      <c r="N84" s="236">
        <f t="shared" si="5"/>
        <v>0</v>
      </c>
      <c r="O84" s="252"/>
      <c r="P84" s="208">
        <f t="shared" si="4"/>
        <v>0</v>
      </c>
      <c r="Q84" s="206"/>
    </row>
    <row r="85" spans="1:17" s="29" customFormat="1" x14ac:dyDescent="0.2">
      <c r="A85" s="2"/>
      <c r="B85" s="487"/>
      <c r="C85" s="488"/>
      <c r="D85" s="488"/>
      <c r="E85" s="488"/>
      <c r="F85" s="488"/>
      <c r="G85" s="489"/>
      <c r="H85" s="171"/>
      <c r="I85" s="171"/>
      <c r="J85" s="166"/>
      <c r="K85" s="166"/>
      <c r="L85" s="167"/>
      <c r="M85" s="26"/>
      <c r="N85" s="236">
        <f t="shared" si="5"/>
        <v>0</v>
      </c>
      <c r="O85" s="252"/>
      <c r="P85" s="208">
        <f t="shared" si="4"/>
        <v>0</v>
      </c>
      <c r="Q85" s="206"/>
    </row>
    <row r="86" spans="1:17" s="29" customFormat="1" x14ac:dyDescent="0.2">
      <c r="A86" s="2"/>
      <c r="B86" s="487"/>
      <c r="C86" s="488"/>
      <c r="D86" s="488"/>
      <c r="E86" s="488"/>
      <c r="F86" s="488"/>
      <c r="G86" s="489"/>
      <c r="H86" s="171"/>
      <c r="I86" s="171"/>
      <c r="J86" s="166"/>
      <c r="K86" s="166"/>
      <c r="L86" s="167"/>
      <c r="M86" s="26"/>
      <c r="N86" s="236">
        <f t="shared" si="5"/>
        <v>0</v>
      </c>
      <c r="O86" s="252"/>
      <c r="P86" s="208">
        <f t="shared" si="4"/>
        <v>0</v>
      </c>
      <c r="Q86" s="206"/>
    </row>
    <row r="87" spans="1:17" s="25" customFormat="1" ht="15.75" x14ac:dyDescent="0.2">
      <c r="A87" s="2"/>
      <c r="B87" s="487"/>
      <c r="C87" s="488"/>
      <c r="D87" s="488"/>
      <c r="E87" s="488"/>
      <c r="F87" s="488"/>
      <c r="G87" s="489"/>
      <c r="H87" s="171"/>
      <c r="I87" s="171"/>
      <c r="J87" s="166"/>
      <c r="K87" s="166"/>
      <c r="L87" s="167"/>
      <c r="M87" s="26"/>
      <c r="N87" s="236">
        <f t="shared" si="5"/>
        <v>0</v>
      </c>
      <c r="O87" s="252"/>
      <c r="P87" s="208">
        <f t="shared" si="4"/>
        <v>0</v>
      </c>
      <c r="Q87" s="237"/>
    </row>
    <row r="88" spans="1:17" s="29" customFormat="1" x14ac:dyDescent="0.2">
      <c r="A88" s="2"/>
      <c r="B88" s="487"/>
      <c r="C88" s="488"/>
      <c r="D88" s="488"/>
      <c r="E88" s="488"/>
      <c r="F88" s="488"/>
      <c r="G88" s="489"/>
      <c r="H88" s="171"/>
      <c r="I88" s="171"/>
      <c r="J88" s="166"/>
      <c r="K88" s="166"/>
      <c r="L88" s="167"/>
      <c r="M88" s="26"/>
      <c r="N88" s="236">
        <f t="shared" si="5"/>
        <v>0</v>
      </c>
      <c r="O88" s="252"/>
      <c r="P88" s="208">
        <f t="shared" si="4"/>
        <v>0</v>
      </c>
      <c r="Q88" s="206"/>
    </row>
    <row r="89" spans="1:17" s="29" customFormat="1" x14ac:dyDescent="0.2">
      <c r="A89" s="2"/>
      <c r="B89" s="487"/>
      <c r="C89" s="488"/>
      <c r="D89" s="488"/>
      <c r="E89" s="488"/>
      <c r="F89" s="488"/>
      <c r="G89" s="489"/>
      <c r="H89" s="171"/>
      <c r="I89" s="171"/>
      <c r="J89" s="166"/>
      <c r="K89" s="166"/>
      <c r="L89" s="167"/>
      <c r="M89" s="26"/>
      <c r="N89" s="236">
        <f t="shared" si="5"/>
        <v>0</v>
      </c>
      <c r="O89" s="252"/>
      <c r="P89" s="208">
        <f t="shared" si="4"/>
        <v>0</v>
      </c>
      <c r="Q89" s="206"/>
    </row>
    <row r="90" spans="1:17" s="29" customFormat="1" x14ac:dyDescent="0.2">
      <c r="A90" s="2"/>
      <c r="B90" s="487"/>
      <c r="C90" s="488"/>
      <c r="D90" s="488"/>
      <c r="E90" s="488"/>
      <c r="F90" s="488"/>
      <c r="G90" s="489"/>
      <c r="H90" s="171"/>
      <c r="I90" s="171"/>
      <c r="J90" s="166"/>
      <c r="K90" s="166"/>
      <c r="L90" s="167"/>
      <c r="M90" s="26"/>
      <c r="N90" s="236">
        <f t="shared" si="5"/>
        <v>0</v>
      </c>
      <c r="O90" s="252"/>
      <c r="P90" s="208">
        <f t="shared" si="4"/>
        <v>0</v>
      </c>
      <c r="Q90" s="206"/>
    </row>
    <row r="91" spans="1:17" s="25" customFormat="1" ht="15.75" x14ac:dyDescent="0.2">
      <c r="A91" s="2"/>
      <c r="B91" s="487"/>
      <c r="C91" s="488"/>
      <c r="D91" s="488"/>
      <c r="E91" s="488"/>
      <c r="F91" s="488"/>
      <c r="G91" s="489"/>
      <c r="H91" s="171"/>
      <c r="I91" s="171"/>
      <c r="J91" s="166"/>
      <c r="K91" s="166"/>
      <c r="L91" s="167"/>
      <c r="M91" s="26"/>
      <c r="N91" s="236">
        <f t="shared" si="5"/>
        <v>0</v>
      </c>
      <c r="O91" s="252"/>
      <c r="P91" s="208">
        <f t="shared" si="4"/>
        <v>0</v>
      </c>
      <c r="Q91" s="237"/>
    </row>
    <row r="92" spans="1:17" s="25" customFormat="1" ht="15.75" x14ac:dyDescent="0.2">
      <c r="A92" s="2"/>
      <c r="B92" s="487"/>
      <c r="C92" s="488"/>
      <c r="D92" s="488"/>
      <c r="E92" s="488"/>
      <c r="F92" s="488"/>
      <c r="G92" s="489"/>
      <c r="H92" s="171"/>
      <c r="I92" s="171"/>
      <c r="J92" s="166"/>
      <c r="K92" s="166"/>
      <c r="L92" s="167"/>
      <c r="M92" s="26"/>
      <c r="N92" s="236">
        <f t="shared" si="5"/>
        <v>0</v>
      </c>
      <c r="O92" s="252"/>
      <c r="P92" s="208">
        <f t="shared" si="4"/>
        <v>0</v>
      </c>
      <c r="Q92" s="237"/>
    </row>
    <row r="93" spans="1:17" s="27" customFormat="1" x14ac:dyDescent="0.2">
      <c r="A93" s="2"/>
      <c r="B93" s="487"/>
      <c r="C93" s="488"/>
      <c r="D93" s="488"/>
      <c r="E93" s="488"/>
      <c r="F93" s="488"/>
      <c r="G93" s="489"/>
      <c r="H93" s="171"/>
      <c r="I93" s="171"/>
      <c r="J93" s="166"/>
      <c r="K93" s="166"/>
      <c r="L93" s="167"/>
      <c r="M93" s="26"/>
      <c r="N93" s="236">
        <f t="shared" si="5"/>
        <v>0</v>
      </c>
      <c r="O93" s="252"/>
      <c r="P93" s="208">
        <f t="shared" si="4"/>
        <v>0</v>
      </c>
      <c r="Q93" s="206"/>
    </row>
    <row r="94" spans="1:17" s="27" customFormat="1" x14ac:dyDescent="0.2">
      <c r="A94" s="2"/>
      <c r="B94" s="487"/>
      <c r="C94" s="488"/>
      <c r="D94" s="488"/>
      <c r="E94" s="488"/>
      <c r="F94" s="488"/>
      <c r="G94" s="489"/>
      <c r="H94" s="171"/>
      <c r="I94" s="171"/>
      <c r="J94" s="166"/>
      <c r="K94" s="166"/>
      <c r="L94" s="167"/>
      <c r="M94" s="26"/>
      <c r="N94" s="238">
        <f t="shared" si="5"/>
        <v>0</v>
      </c>
      <c r="O94" s="252"/>
      <c r="P94" s="208">
        <f t="shared" si="4"/>
        <v>0</v>
      </c>
      <c r="Q94" s="206"/>
    </row>
    <row r="95" spans="1:17" s="25" customFormat="1" ht="39" customHeight="1" x14ac:dyDescent="0.2">
      <c r="A95" s="38">
        <v>4</v>
      </c>
      <c r="B95" s="493" t="s">
        <v>4</v>
      </c>
      <c r="C95" s="494"/>
      <c r="D95" s="494"/>
      <c r="E95" s="494"/>
      <c r="F95" s="494"/>
      <c r="G95" s="495"/>
      <c r="H95" s="39"/>
      <c r="I95" s="39"/>
      <c r="J95" s="40">
        <f>J96+J117+J138</f>
        <v>0</v>
      </c>
      <c r="K95" s="40"/>
      <c r="L95" s="41"/>
      <c r="M95" s="34"/>
      <c r="N95" s="33">
        <f>SUM(N96:N159)</f>
        <v>0</v>
      </c>
      <c r="O95" s="239">
        <f>SUM(O96:O159)</f>
        <v>0</v>
      </c>
      <c r="P95" s="33">
        <f>N95+O95</f>
        <v>0</v>
      </c>
      <c r="Q95" s="34"/>
    </row>
    <row r="96" spans="1:17" s="27" customFormat="1" ht="39" customHeight="1" x14ac:dyDescent="0.2">
      <c r="A96" s="18" t="s">
        <v>7</v>
      </c>
      <c r="B96" s="496" t="s">
        <v>18</v>
      </c>
      <c r="C96" s="497"/>
      <c r="D96" s="497"/>
      <c r="E96" s="497"/>
      <c r="F96" s="497"/>
      <c r="G96" s="498"/>
      <c r="H96" s="19"/>
      <c r="I96" s="19"/>
      <c r="J96" s="22">
        <f>SUM(J97:J116)</f>
        <v>0</v>
      </c>
      <c r="K96" s="22"/>
      <c r="L96" s="23"/>
      <c r="M96" s="23"/>
      <c r="N96" s="23"/>
      <c r="O96" s="254"/>
      <c r="P96" s="23"/>
      <c r="Q96" s="23"/>
    </row>
    <row r="97" spans="1:17" s="27" customFormat="1" x14ac:dyDescent="0.2">
      <c r="A97" s="2"/>
      <c r="B97" s="490"/>
      <c r="C97" s="491"/>
      <c r="D97" s="491"/>
      <c r="E97" s="491"/>
      <c r="F97" s="491"/>
      <c r="G97" s="492"/>
      <c r="H97" s="173"/>
      <c r="I97" s="173"/>
      <c r="J97" s="166"/>
      <c r="K97" s="170"/>
      <c r="L97" s="167"/>
      <c r="M97" s="26"/>
      <c r="N97" s="236">
        <f t="shared" si="5"/>
        <v>0</v>
      </c>
      <c r="O97" s="252"/>
      <c r="P97" s="206">
        <f>N97+O97</f>
        <v>0</v>
      </c>
      <c r="Q97" s="206"/>
    </row>
    <row r="98" spans="1:17" s="27" customFormat="1" x14ac:dyDescent="0.2">
      <c r="A98" s="2"/>
      <c r="B98" s="490"/>
      <c r="C98" s="491"/>
      <c r="D98" s="491"/>
      <c r="E98" s="491"/>
      <c r="F98" s="491"/>
      <c r="G98" s="492"/>
      <c r="H98" s="173"/>
      <c r="I98" s="173"/>
      <c r="J98" s="166"/>
      <c r="K98" s="170"/>
      <c r="L98" s="167"/>
      <c r="M98" s="26"/>
      <c r="N98" s="236">
        <f t="shared" si="5"/>
        <v>0</v>
      </c>
      <c r="O98" s="252"/>
      <c r="P98" s="206">
        <f t="shared" ref="P98:P116" si="6">N98+O98</f>
        <v>0</v>
      </c>
      <c r="Q98" s="206"/>
    </row>
    <row r="99" spans="1:17" s="27" customFormat="1" x14ac:dyDescent="0.2">
      <c r="A99" s="2"/>
      <c r="B99" s="487"/>
      <c r="C99" s="488"/>
      <c r="D99" s="488"/>
      <c r="E99" s="488"/>
      <c r="F99" s="488"/>
      <c r="G99" s="489"/>
      <c r="H99" s="171"/>
      <c r="I99" s="171"/>
      <c r="J99" s="166"/>
      <c r="K99" s="170"/>
      <c r="L99" s="167"/>
      <c r="M99" s="26"/>
      <c r="N99" s="236">
        <f t="shared" si="5"/>
        <v>0</v>
      </c>
      <c r="O99" s="252"/>
      <c r="P99" s="206">
        <f t="shared" si="6"/>
        <v>0</v>
      </c>
      <c r="Q99" s="206"/>
    </row>
    <row r="100" spans="1:17" s="27" customFormat="1" x14ac:dyDescent="0.2">
      <c r="A100" s="2"/>
      <c r="B100" s="487"/>
      <c r="C100" s="488"/>
      <c r="D100" s="488"/>
      <c r="E100" s="488"/>
      <c r="F100" s="488"/>
      <c r="G100" s="489"/>
      <c r="H100" s="171"/>
      <c r="I100" s="171"/>
      <c r="J100" s="166"/>
      <c r="K100" s="170"/>
      <c r="L100" s="167"/>
      <c r="M100" s="26"/>
      <c r="N100" s="236">
        <f t="shared" si="5"/>
        <v>0</v>
      </c>
      <c r="O100" s="252"/>
      <c r="P100" s="206">
        <f t="shared" si="6"/>
        <v>0</v>
      </c>
      <c r="Q100" s="206"/>
    </row>
    <row r="101" spans="1:17" s="25" customFormat="1" ht="15.75" x14ac:dyDescent="0.2">
      <c r="A101" s="2"/>
      <c r="B101" s="487"/>
      <c r="C101" s="488"/>
      <c r="D101" s="488"/>
      <c r="E101" s="488"/>
      <c r="F101" s="488"/>
      <c r="G101" s="489"/>
      <c r="H101" s="171"/>
      <c r="I101" s="171"/>
      <c r="J101" s="166"/>
      <c r="K101" s="170"/>
      <c r="L101" s="167"/>
      <c r="M101" s="26"/>
      <c r="N101" s="236">
        <f t="shared" si="5"/>
        <v>0</v>
      </c>
      <c r="O101" s="252"/>
      <c r="P101" s="206">
        <f t="shared" si="6"/>
        <v>0</v>
      </c>
      <c r="Q101" s="237"/>
    </row>
    <row r="102" spans="1:17" s="27" customFormat="1" x14ac:dyDescent="0.2">
      <c r="A102" s="2"/>
      <c r="B102" s="487"/>
      <c r="C102" s="488"/>
      <c r="D102" s="488"/>
      <c r="E102" s="488"/>
      <c r="F102" s="488"/>
      <c r="G102" s="489"/>
      <c r="H102" s="171"/>
      <c r="I102" s="171"/>
      <c r="J102" s="166"/>
      <c r="K102" s="170"/>
      <c r="L102" s="167"/>
      <c r="M102" s="26"/>
      <c r="N102" s="236">
        <f t="shared" si="5"/>
        <v>0</v>
      </c>
      <c r="O102" s="252"/>
      <c r="P102" s="206">
        <f t="shared" si="6"/>
        <v>0</v>
      </c>
      <c r="Q102" s="206"/>
    </row>
    <row r="103" spans="1:17" s="27" customFormat="1" x14ac:dyDescent="0.2">
      <c r="A103" s="2"/>
      <c r="B103" s="487"/>
      <c r="C103" s="488"/>
      <c r="D103" s="488"/>
      <c r="E103" s="488"/>
      <c r="F103" s="488"/>
      <c r="G103" s="489"/>
      <c r="H103" s="171"/>
      <c r="I103" s="171"/>
      <c r="J103" s="166"/>
      <c r="K103" s="170"/>
      <c r="L103" s="167"/>
      <c r="M103" s="26"/>
      <c r="N103" s="236">
        <f t="shared" si="5"/>
        <v>0</v>
      </c>
      <c r="O103" s="252"/>
      <c r="P103" s="206">
        <f t="shared" si="6"/>
        <v>0</v>
      </c>
      <c r="Q103" s="206"/>
    </row>
    <row r="104" spans="1:17" s="27" customFormat="1" x14ac:dyDescent="0.2">
      <c r="A104" s="2"/>
      <c r="B104" s="487"/>
      <c r="C104" s="488"/>
      <c r="D104" s="488"/>
      <c r="E104" s="488"/>
      <c r="F104" s="488"/>
      <c r="G104" s="489"/>
      <c r="H104" s="171"/>
      <c r="I104" s="171"/>
      <c r="J104" s="166"/>
      <c r="K104" s="170"/>
      <c r="L104" s="167"/>
      <c r="M104" s="26"/>
      <c r="N104" s="236">
        <f t="shared" si="5"/>
        <v>0</v>
      </c>
      <c r="O104" s="252"/>
      <c r="P104" s="206">
        <f t="shared" si="6"/>
        <v>0</v>
      </c>
      <c r="Q104" s="206"/>
    </row>
    <row r="105" spans="1:17" s="25" customFormat="1" ht="15.75" x14ac:dyDescent="0.2">
      <c r="A105" s="2"/>
      <c r="B105" s="487"/>
      <c r="C105" s="488"/>
      <c r="D105" s="488"/>
      <c r="E105" s="488"/>
      <c r="F105" s="488"/>
      <c r="G105" s="489"/>
      <c r="H105" s="171"/>
      <c r="I105" s="171"/>
      <c r="J105" s="166"/>
      <c r="K105" s="170"/>
      <c r="L105" s="167"/>
      <c r="M105" s="26"/>
      <c r="N105" s="236">
        <f t="shared" si="5"/>
        <v>0</v>
      </c>
      <c r="O105" s="252"/>
      <c r="P105" s="206">
        <f t="shared" si="6"/>
        <v>0</v>
      </c>
      <c r="Q105" s="237"/>
    </row>
    <row r="106" spans="1:17" s="29" customFormat="1" x14ac:dyDescent="0.2">
      <c r="A106" s="2"/>
      <c r="B106" s="487"/>
      <c r="C106" s="488"/>
      <c r="D106" s="488"/>
      <c r="E106" s="488"/>
      <c r="F106" s="488"/>
      <c r="G106" s="489"/>
      <c r="H106" s="171"/>
      <c r="I106" s="171"/>
      <c r="J106" s="166"/>
      <c r="K106" s="170"/>
      <c r="L106" s="167"/>
      <c r="M106" s="26"/>
      <c r="N106" s="236">
        <f t="shared" si="5"/>
        <v>0</v>
      </c>
      <c r="O106" s="252"/>
      <c r="P106" s="206">
        <f t="shared" si="6"/>
        <v>0</v>
      </c>
      <c r="Q106" s="206"/>
    </row>
    <row r="107" spans="1:17" s="29" customFormat="1" x14ac:dyDescent="0.2">
      <c r="A107" s="2"/>
      <c r="B107" s="487"/>
      <c r="C107" s="488"/>
      <c r="D107" s="488"/>
      <c r="E107" s="488"/>
      <c r="F107" s="488"/>
      <c r="G107" s="489"/>
      <c r="H107" s="171"/>
      <c r="I107" s="171"/>
      <c r="J107" s="166"/>
      <c r="K107" s="170"/>
      <c r="L107" s="167"/>
      <c r="M107" s="26"/>
      <c r="N107" s="236">
        <f t="shared" si="5"/>
        <v>0</v>
      </c>
      <c r="O107" s="252"/>
      <c r="P107" s="206">
        <f t="shared" si="6"/>
        <v>0</v>
      </c>
      <c r="Q107" s="206"/>
    </row>
    <row r="108" spans="1:17" s="27" customFormat="1" x14ac:dyDescent="0.2">
      <c r="A108" s="2"/>
      <c r="B108" s="487"/>
      <c r="C108" s="488"/>
      <c r="D108" s="488"/>
      <c r="E108" s="488"/>
      <c r="F108" s="488"/>
      <c r="G108" s="489"/>
      <c r="H108" s="171"/>
      <c r="I108" s="171"/>
      <c r="J108" s="166"/>
      <c r="K108" s="170"/>
      <c r="L108" s="167"/>
      <c r="M108" s="26"/>
      <c r="N108" s="236">
        <f t="shared" si="5"/>
        <v>0</v>
      </c>
      <c r="O108" s="252"/>
      <c r="P108" s="206">
        <f t="shared" si="6"/>
        <v>0</v>
      </c>
      <c r="Q108" s="206"/>
    </row>
    <row r="109" spans="1:17" s="27" customFormat="1" x14ac:dyDescent="0.2">
      <c r="A109" s="2"/>
      <c r="B109" s="487"/>
      <c r="C109" s="488"/>
      <c r="D109" s="488"/>
      <c r="E109" s="488"/>
      <c r="F109" s="488"/>
      <c r="G109" s="489"/>
      <c r="H109" s="171"/>
      <c r="I109" s="171"/>
      <c r="J109" s="166"/>
      <c r="K109" s="170"/>
      <c r="L109" s="167"/>
      <c r="M109" s="26"/>
      <c r="N109" s="236">
        <f t="shared" si="5"/>
        <v>0</v>
      </c>
      <c r="O109" s="252"/>
      <c r="P109" s="206">
        <f t="shared" si="6"/>
        <v>0</v>
      </c>
      <c r="Q109" s="206"/>
    </row>
    <row r="110" spans="1:17" s="27" customFormat="1" x14ac:dyDescent="0.2">
      <c r="A110" s="2"/>
      <c r="B110" s="487"/>
      <c r="C110" s="488"/>
      <c r="D110" s="488"/>
      <c r="E110" s="488"/>
      <c r="F110" s="488"/>
      <c r="G110" s="489"/>
      <c r="H110" s="171"/>
      <c r="I110" s="171"/>
      <c r="J110" s="166"/>
      <c r="K110" s="170"/>
      <c r="L110" s="167"/>
      <c r="M110" s="26"/>
      <c r="N110" s="236">
        <f t="shared" si="5"/>
        <v>0</v>
      </c>
      <c r="O110" s="252"/>
      <c r="P110" s="206">
        <f t="shared" si="6"/>
        <v>0</v>
      </c>
      <c r="Q110" s="206"/>
    </row>
    <row r="111" spans="1:17" s="25" customFormat="1" ht="15.75" x14ac:dyDescent="0.2">
      <c r="A111" s="2"/>
      <c r="B111" s="487"/>
      <c r="C111" s="488"/>
      <c r="D111" s="488"/>
      <c r="E111" s="488"/>
      <c r="F111" s="488"/>
      <c r="G111" s="489"/>
      <c r="H111" s="171"/>
      <c r="I111" s="171"/>
      <c r="J111" s="166"/>
      <c r="K111" s="170"/>
      <c r="L111" s="167"/>
      <c r="M111" s="26"/>
      <c r="N111" s="236">
        <f t="shared" si="5"/>
        <v>0</v>
      </c>
      <c r="O111" s="252"/>
      <c r="P111" s="206">
        <f t="shared" si="6"/>
        <v>0</v>
      </c>
      <c r="Q111" s="237"/>
    </row>
    <row r="112" spans="1:17" s="29" customFormat="1" x14ac:dyDescent="0.2">
      <c r="A112" s="2"/>
      <c r="B112" s="487"/>
      <c r="C112" s="488"/>
      <c r="D112" s="488"/>
      <c r="E112" s="488"/>
      <c r="F112" s="488"/>
      <c r="G112" s="489"/>
      <c r="H112" s="171"/>
      <c r="I112" s="171"/>
      <c r="J112" s="166"/>
      <c r="K112" s="170"/>
      <c r="L112" s="167"/>
      <c r="M112" s="26"/>
      <c r="N112" s="236">
        <f t="shared" si="5"/>
        <v>0</v>
      </c>
      <c r="O112" s="252"/>
      <c r="P112" s="206">
        <f t="shared" si="6"/>
        <v>0</v>
      </c>
      <c r="Q112" s="206"/>
    </row>
    <row r="113" spans="1:17" s="29" customFormat="1" x14ac:dyDescent="0.2">
      <c r="A113" s="2"/>
      <c r="B113" s="487"/>
      <c r="C113" s="488"/>
      <c r="D113" s="488"/>
      <c r="E113" s="488"/>
      <c r="F113" s="488"/>
      <c r="G113" s="489"/>
      <c r="H113" s="171"/>
      <c r="I113" s="171"/>
      <c r="J113" s="166"/>
      <c r="K113" s="170"/>
      <c r="L113" s="167"/>
      <c r="M113" s="26"/>
      <c r="N113" s="236">
        <f t="shared" si="5"/>
        <v>0</v>
      </c>
      <c r="O113" s="252"/>
      <c r="P113" s="206">
        <f t="shared" si="6"/>
        <v>0</v>
      </c>
      <c r="Q113" s="206"/>
    </row>
    <row r="114" spans="1:17" s="25" customFormat="1" ht="15.75" x14ac:dyDescent="0.2">
      <c r="A114" s="2"/>
      <c r="B114" s="487"/>
      <c r="C114" s="488"/>
      <c r="D114" s="488"/>
      <c r="E114" s="488"/>
      <c r="F114" s="488"/>
      <c r="G114" s="489"/>
      <c r="H114" s="171"/>
      <c r="I114" s="171"/>
      <c r="J114" s="166"/>
      <c r="K114" s="170"/>
      <c r="L114" s="167"/>
      <c r="M114" s="26"/>
      <c r="N114" s="236">
        <f t="shared" si="5"/>
        <v>0</v>
      </c>
      <c r="O114" s="252"/>
      <c r="P114" s="206">
        <f t="shared" si="6"/>
        <v>0</v>
      </c>
      <c r="Q114" s="237"/>
    </row>
    <row r="115" spans="1:17" s="25" customFormat="1" ht="15.75" x14ac:dyDescent="0.2">
      <c r="A115" s="2"/>
      <c r="B115" s="487"/>
      <c r="C115" s="488"/>
      <c r="D115" s="488"/>
      <c r="E115" s="488"/>
      <c r="F115" s="488"/>
      <c r="G115" s="489"/>
      <c r="H115" s="171"/>
      <c r="I115" s="171"/>
      <c r="J115" s="166"/>
      <c r="K115" s="170"/>
      <c r="L115" s="167"/>
      <c r="M115" s="26"/>
      <c r="N115" s="236">
        <f t="shared" si="5"/>
        <v>0</v>
      </c>
      <c r="O115" s="252"/>
      <c r="P115" s="206">
        <f t="shared" si="6"/>
        <v>0</v>
      </c>
      <c r="Q115" s="237"/>
    </row>
    <row r="116" spans="1:17" s="29" customFormat="1" x14ac:dyDescent="0.2">
      <c r="A116" s="2"/>
      <c r="B116" s="487"/>
      <c r="C116" s="488"/>
      <c r="D116" s="488"/>
      <c r="E116" s="488"/>
      <c r="F116" s="488"/>
      <c r="G116" s="489"/>
      <c r="H116" s="171"/>
      <c r="I116" s="171"/>
      <c r="J116" s="166"/>
      <c r="K116" s="170"/>
      <c r="L116" s="167"/>
      <c r="M116" s="26"/>
      <c r="N116" s="236">
        <f t="shared" si="5"/>
        <v>0</v>
      </c>
      <c r="O116" s="252"/>
      <c r="P116" s="206">
        <f t="shared" si="6"/>
        <v>0</v>
      </c>
      <c r="Q116" s="206"/>
    </row>
    <row r="117" spans="1:17" s="29" customFormat="1" ht="39" customHeight="1" x14ac:dyDescent="0.2">
      <c r="A117" s="18" t="s">
        <v>8</v>
      </c>
      <c r="B117" s="496" t="s">
        <v>23</v>
      </c>
      <c r="C117" s="497"/>
      <c r="D117" s="497"/>
      <c r="E117" s="497"/>
      <c r="F117" s="497"/>
      <c r="G117" s="498"/>
      <c r="H117" s="19"/>
      <c r="I117" s="19"/>
      <c r="J117" s="22">
        <f>SUM(J118:J137)</f>
        <v>0</v>
      </c>
      <c r="K117" s="22"/>
      <c r="L117" s="23"/>
      <c r="M117" s="23"/>
      <c r="N117" s="23"/>
      <c r="O117" s="254"/>
      <c r="P117" s="23"/>
      <c r="Q117" s="23"/>
    </row>
    <row r="118" spans="1:17" s="25" customFormat="1" ht="15.75" x14ac:dyDescent="0.2">
      <c r="A118" s="2"/>
      <c r="B118" s="487"/>
      <c r="C118" s="488"/>
      <c r="D118" s="488"/>
      <c r="E118" s="488"/>
      <c r="F118" s="488"/>
      <c r="G118" s="489"/>
      <c r="H118" s="168"/>
      <c r="I118" s="168"/>
      <c r="J118" s="166"/>
      <c r="K118" s="166"/>
      <c r="L118" s="167"/>
      <c r="M118" s="26"/>
      <c r="N118" s="236">
        <f t="shared" si="5"/>
        <v>0</v>
      </c>
      <c r="O118" s="252"/>
      <c r="P118" s="237">
        <f>N118+O118</f>
        <v>0</v>
      </c>
      <c r="Q118" s="237"/>
    </row>
    <row r="119" spans="1:17" s="29" customFormat="1" ht="15.75" x14ac:dyDescent="0.2">
      <c r="A119" s="2"/>
      <c r="B119" s="487"/>
      <c r="C119" s="488"/>
      <c r="D119" s="488"/>
      <c r="E119" s="488"/>
      <c r="F119" s="488"/>
      <c r="G119" s="489"/>
      <c r="H119" s="168"/>
      <c r="I119" s="168"/>
      <c r="J119" s="166"/>
      <c r="K119" s="166"/>
      <c r="L119" s="167"/>
      <c r="M119" s="26"/>
      <c r="N119" s="236">
        <f t="shared" si="5"/>
        <v>0</v>
      </c>
      <c r="O119" s="252"/>
      <c r="P119" s="237">
        <f t="shared" ref="P119:P137" si="7">N119+O119</f>
        <v>0</v>
      </c>
      <c r="Q119" s="206"/>
    </row>
    <row r="120" spans="1:17" s="29" customFormat="1" ht="15.75" x14ac:dyDescent="0.2">
      <c r="A120" s="2"/>
      <c r="B120" s="487"/>
      <c r="C120" s="488"/>
      <c r="D120" s="488"/>
      <c r="E120" s="488"/>
      <c r="F120" s="488"/>
      <c r="G120" s="489"/>
      <c r="H120" s="168"/>
      <c r="I120" s="168"/>
      <c r="J120" s="166"/>
      <c r="K120" s="166"/>
      <c r="L120" s="167"/>
      <c r="M120" s="26"/>
      <c r="N120" s="236">
        <f t="shared" si="5"/>
        <v>0</v>
      </c>
      <c r="O120" s="252"/>
      <c r="P120" s="237">
        <f t="shared" si="7"/>
        <v>0</v>
      </c>
      <c r="Q120" s="206"/>
    </row>
    <row r="121" spans="1:17" s="29" customFormat="1" ht="15.75" x14ac:dyDescent="0.2">
      <c r="A121" s="2"/>
      <c r="B121" s="487"/>
      <c r="C121" s="488"/>
      <c r="D121" s="488"/>
      <c r="E121" s="488"/>
      <c r="F121" s="488"/>
      <c r="G121" s="489"/>
      <c r="H121" s="168"/>
      <c r="I121" s="168"/>
      <c r="J121" s="166"/>
      <c r="K121" s="166"/>
      <c r="L121" s="167"/>
      <c r="M121" s="26"/>
      <c r="N121" s="236">
        <f t="shared" si="5"/>
        <v>0</v>
      </c>
      <c r="O121" s="252"/>
      <c r="P121" s="237">
        <f t="shared" si="7"/>
        <v>0</v>
      </c>
      <c r="Q121" s="206"/>
    </row>
    <row r="122" spans="1:17" s="25" customFormat="1" ht="15.75" x14ac:dyDescent="0.2">
      <c r="A122" s="2"/>
      <c r="B122" s="487"/>
      <c r="C122" s="488"/>
      <c r="D122" s="488"/>
      <c r="E122" s="488"/>
      <c r="F122" s="488"/>
      <c r="G122" s="489"/>
      <c r="H122" s="168"/>
      <c r="I122" s="168"/>
      <c r="J122" s="166"/>
      <c r="K122" s="166"/>
      <c r="L122" s="167"/>
      <c r="M122" s="26"/>
      <c r="N122" s="236">
        <f t="shared" si="5"/>
        <v>0</v>
      </c>
      <c r="O122" s="252"/>
      <c r="P122" s="237">
        <f t="shared" si="7"/>
        <v>0</v>
      </c>
      <c r="Q122" s="237"/>
    </row>
    <row r="123" spans="1:17" s="29" customFormat="1" ht="15.75" x14ac:dyDescent="0.2">
      <c r="A123" s="2"/>
      <c r="B123" s="487"/>
      <c r="C123" s="488"/>
      <c r="D123" s="488"/>
      <c r="E123" s="488"/>
      <c r="F123" s="488"/>
      <c r="G123" s="489"/>
      <c r="H123" s="168"/>
      <c r="I123" s="168"/>
      <c r="J123" s="166"/>
      <c r="K123" s="166"/>
      <c r="L123" s="167"/>
      <c r="M123" s="26"/>
      <c r="N123" s="236">
        <f t="shared" si="5"/>
        <v>0</v>
      </c>
      <c r="O123" s="252"/>
      <c r="P123" s="237">
        <f t="shared" si="7"/>
        <v>0</v>
      </c>
      <c r="Q123" s="206"/>
    </row>
    <row r="124" spans="1:17" s="29" customFormat="1" ht="15.75" x14ac:dyDescent="0.2">
      <c r="A124" s="2"/>
      <c r="B124" s="487"/>
      <c r="C124" s="488"/>
      <c r="D124" s="488"/>
      <c r="E124" s="488"/>
      <c r="F124" s="488"/>
      <c r="G124" s="489"/>
      <c r="H124" s="168"/>
      <c r="I124" s="168"/>
      <c r="J124" s="166"/>
      <c r="K124" s="166"/>
      <c r="L124" s="167"/>
      <c r="M124" s="26"/>
      <c r="N124" s="236">
        <f t="shared" si="5"/>
        <v>0</v>
      </c>
      <c r="O124" s="252"/>
      <c r="P124" s="237">
        <f t="shared" si="7"/>
        <v>0</v>
      </c>
      <c r="Q124" s="206"/>
    </row>
    <row r="125" spans="1:17" s="29" customFormat="1" ht="15.75" x14ac:dyDescent="0.2">
      <c r="A125" s="2"/>
      <c r="B125" s="487"/>
      <c r="C125" s="488"/>
      <c r="D125" s="488"/>
      <c r="E125" s="488"/>
      <c r="F125" s="488"/>
      <c r="G125" s="489"/>
      <c r="H125" s="168"/>
      <c r="I125" s="168"/>
      <c r="J125" s="166"/>
      <c r="K125" s="166"/>
      <c r="L125" s="167"/>
      <c r="M125" s="26"/>
      <c r="N125" s="236">
        <f t="shared" si="5"/>
        <v>0</v>
      </c>
      <c r="O125" s="252"/>
      <c r="P125" s="237">
        <f t="shared" si="7"/>
        <v>0</v>
      </c>
      <c r="Q125" s="206"/>
    </row>
    <row r="126" spans="1:17" s="25" customFormat="1" ht="15.75" x14ac:dyDescent="0.2">
      <c r="A126" s="2"/>
      <c r="B126" s="487"/>
      <c r="C126" s="488"/>
      <c r="D126" s="488"/>
      <c r="E126" s="488"/>
      <c r="F126" s="488"/>
      <c r="G126" s="489"/>
      <c r="H126" s="168"/>
      <c r="I126" s="168"/>
      <c r="J126" s="166"/>
      <c r="K126" s="166"/>
      <c r="L126" s="167"/>
      <c r="M126" s="26"/>
      <c r="N126" s="236">
        <f t="shared" si="5"/>
        <v>0</v>
      </c>
      <c r="O126" s="252"/>
      <c r="P126" s="237">
        <f t="shared" si="7"/>
        <v>0</v>
      </c>
      <c r="Q126" s="237"/>
    </row>
    <row r="127" spans="1:17" s="25" customFormat="1" ht="15.75" x14ac:dyDescent="0.2">
      <c r="A127" s="2"/>
      <c r="B127" s="487"/>
      <c r="C127" s="488"/>
      <c r="D127" s="488"/>
      <c r="E127" s="488"/>
      <c r="F127" s="488"/>
      <c r="G127" s="489"/>
      <c r="H127" s="168"/>
      <c r="I127" s="168"/>
      <c r="J127" s="166"/>
      <c r="K127" s="166"/>
      <c r="L127" s="167"/>
      <c r="M127" s="26"/>
      <c r="N127" s="236">
        <f t="shared" si="5"/>
        <v>0</v>
      </c>
      <c r="O127" s="252"/>
      <c r="P127" s="237">
        <f t="shared" si="7"/>
        <v>0</v>
      </c>
      <c r="Q127" s="237"/>
    </row>
    <row r="128" spans="1:17" s="29" customFormat="1" ht="15.75" x14ac:dyDescent="0.2">
      <c r="A128" s="2"/>
      <c r="B128" s="487"/>
      <c r="C128" s="488"/>
      <c r="D128" s="488"/>
      <c r="E128" s="488"/>
      <c r="F128" s="488"/>
      <c r="G128" s="489"/>
      <c r="H128" s="168"/>
      <c r="I128" s="168"/>
      <c r="J128" s="166"/>
      <c r="K128" s="166"/>
      <c r="L128" s="167"/>
      <c r="M128" s="26"/>
      <c r="N128" s="236">
        <f t="shared" si="5"/>
        <v>0</v>
      </c>
      <c r="O128" s="252"/>
      <c r="P128" s="237">
        <f t="shared" si="7"/>
        <v>0</v>
      </c>
      <c r="Q128" s="206"/>
    </row>
    <row r="129" spans="1:17" s="29" customFormat="1" ht="15.75" x14ac:dyDescent="0.2">
      <c r="A129" s="2"/>
      <c r="B129" s="487"/>
      <c r="C129" s="488"/>
      <c r="D129" s="488"/>
      <c r="E129" s="488"/>
      <c r="F129" s="488"/>
      <c r="G129" s="489"/>
      <c r="H129" s="168"/>
      <c r="I129" s="168"/>
      <c r="J129" s="166"/>
      <c r="K129" s="166"/>
      <c r="L129" s="167"/>
      <c r="M129" s="26"/>
      <c r="N129" s="236">
        <f t="shared" si="5"/>
        <v>0</v>
      </c>
      <c r="O129" s="252"/>
      <c r="P129" s="237">
        <f t="shared" si="7"/>
        <v>0</v>
      </c>
      <c r="Q129" s="206"/>
    </row>
    <row r="130" spans="1:17" s="29" customFormat="1" ht="15.75" x14ac:dyDescent="0.2">
      <c r="A130" s="2"/>
      <c r="B130" s="487"/>
      <c r="C130" s="488"/>
      <c r="D130" s="488"/>
      <c r="E130" s="488"/>
      <c r="F130" s="488"/>
      <c r="G130" s="489"/>
      <c r="H130" s="168"/>
      <c r="I130" s="168"/>
      <c r="J130" s="166"/>
      <c r="K130" s="166"/>
      <c r="L130" s="167"/>
      <c r="M130" s="26"/>
      <c r="N130" s="236">
        <f t="shared" si="5"/>
        <v>0</v>
      </c>
      <c r="O130" s="252"/>
      <c r="P130" s="237">
        <f t="shared" si="7"/>
        <v>0</v>
      </c>
      <c r="Q130" s="206"/>
    </row>
    <row r="131" spans="1:17" s="25" customFormat="1" ht="15.75" x14ac:dyDescent="0.2">
      <c r="A131" s="2"/>
      <c r="B131" s="487"/>
      <c r="C131" s="488"/>
      <c r="D131" s="488"/>
      <c r="E131" s="488"/>
      <c r="F131" s="488"/>
      <c r="G131" s="489"/>
      <c r="H131" s="168"/>
      <c r="I131" s="168"/>
      <c r="J131" s="166"/>
      <c r="K131" s="166"/>
      <c r="L131" s="167"/>
      <c r="M131" s="26"/>
      <c r="N131" s="236">
        <f t="shared" si="5"/>
        <v>0</v>
      </c>
      <c r="O131" s="252"/>
      <c r="P131" s="237">
        <f t="shared" si="7"/>
        <v>0</v>
      </c>
      <c r="Q131" s="237"/>
    </row>
    <row r="132" spans="1:17" s="29" customFormat="1" ht="15.75" x14ac:dyDescent="0.2">
      <c r="A132" s="2"/>
      <c r="B132" s="487"/>
      <c r="C132" s="488"/>
      <c r="D132" s="488"/>
      <c r="E132" s="488"/>
      <c r="F132" s="488"/>
      <c r="G132" s="489"/>
      <c r="H132" s="168"/>
      <c r="I132" s="168"/>
      <c r="J132" s="166"/>
      <c r="K132" s="166"/>
      <c r="L132" s="167"/>
      <c r="M132" s="26"/>
      <c r="N132" s="236">
        <f t="shared" si="5"/>
        <v>0</v>
      </c>
      <c r="O132" s="252"/>
      <c r="P132" s="237">
        <f t="shared" si="7"/>
        <v>0</v>
      </c>
      <c r="Q132" s="206"/>
    </row>
    <row r="133" spans="1:17" s="29" customFormat="1" ht="15.75" x14ac:dyDescent="0.2">
      <c r="A133" s="2"/>
      <c r="B133" s="487"/>
      <c r="C133" s="488"/>
      <c r="D133" s="488"/>
      <c r="E133" s="488"/>
      <c r="F133" s="488"/>
      <c r="G133" s="489"/>
      <c r="H133" s="168"/>
      <c r="I133" s="168"/>
      <c r="J133" s="166"/>
      <c r="K133" s="166"/>
      <c r="L133" s="167"/>
      <c r="M133" s="26"/>
      <c r="N133" s="236">
        <f t="shared" si="5"/>
        <v>0</v>
      </c>
      <c r="O133" s="252"/>
      <c r="P133" s="237">
        <f t="shared" si="7"/>
        <v>0</v>
      </c>
      <c r="Q133" s="206"/>
    </row>
    <row r="134" spans="1:17" s="29" customFormat="1" ht="15.75" x14ac:dyDescent="0.2">
      <c r="A134" s="2"/>
      <c r="B134" s="487"/>
      <c r="C134" s="488"/>
      <c r="D134" s="488"/>
      <c r="E134" s="488"/>
      <c r="F134" s="488"/>
      <c r="G134" s="489"/>
      <c r="H134" s="168"/>
      <c r="I134" s="168"/>
      <c r="J134" s="166"/>
      <c r="K134" s="166"/>
      <c r="L134" s="167"/>
      <c r="M134" s="26"/>
      <c r="N134" s="236">
        <f t="shared" si="5"/>
        <v>0</v>
      </c>
      <c r="O134" s="252"/>
      <c r="P134" s="237">
        <f t="shared" si="7"/>
        <v>0</v>
      </c>
      <c r="Q134" s="206"/>
    </row>
    <row r="135" spans="1:17" s="25" customFormat="1" ht="15.75" x14ac:dyDescent="0.2">
      <c r="A135" s="2"/>
      <c r="B135" s="487"/>
      <c r="C135" s="488"/>
      <c r="D135" s="488"/>
      <c r="E135" s="488"/>
      <c r="F135" s="488"/>
      <c r="G135" s="489"/>
      <c r="H135" s="171"/>
      <c r="I135" s="171"/>
      <c r="J135" s="166"/>
      <c r="K135" s="166"/>
      <c r="L135" s="167"/>
      <c r="M135" s="26"/>
      <c r="N135" s="236">
        <f t="shared" si="5"/>
        <v>0</v>
      </c>
      <c r="O135" s="252"/>
      <c r="P135" s="237">
        <f t="shared" si="7"/>
        <v>0</v>
      </c>
      <c r="Q135" s="237"/>
    </row>
    <row r="136" spans="1:17" s="29" customFormat="1" ht="15.75" x14ac:dyDescent="0.2">
      <c r="A136" s="2"/>
      <c r="B136" s="487"/>
      <c r="C136" s="488"/>
      <c r="D136" s="488"/>
      <c r="E136" s="488"/>
      <c r="F136" s="488"/>
      <c r="G136" s="489"/>
      <c r="H136" s="171"/>
      <c r="I136" s="171"/>
      <c r="J136" s="166"/>
      <c r="K136" s="166"/>
      <c r="L136" s="167"/>
      <c r="M136" s="26"/>
      <c r="N136" s="236">
        <f t="shared" si="5"/>
        <v>0</v>
      </c>
      <c r="O136" s="252"/>
      <c r="P136" s="237">
        <f t="shared" si="7"/>
        <v>0</v>
      </c>
      <c r="Q136" s="206"/>
    </row>
    <row r="137" spans="1:17" s="29" customFormat="1" ht="15.75" x14ac:dyDescent="0.2">
      <c r="A137" s="2"/>
      <c r="B137" s="487"/>
      <c r="C137" s="488"/>
      <c r="D137" s="488"/>
      <c r="E137" s="488"/>
      <c r="F137" s="488"/>
      <c r="G137" s="489"/>
      <c r="H137" s="171"/>
      <c r="I137" s="171"/>
      <c r="J137" s="166"/>
      <c r="K137" s="166"/>
      <c r="L137" s="167"/>
      <c r="M137" s="26"/>
      <c r="N137" s="236">
        <f t="shared" si="5"/>
        <v>0</v>
      </c>
      <c r="O137" s="252"/>
      <c r="P137" s="237">
        <f t="shared" si="7"/>
        <v>0</v>
      </c>
      <c r="Q137" s="206"/>
    </row>
    <row r="138" spans="1:17" s="29" customFormat="1" ht="39" customHeight="1" x14ac:dyDescent="0.2">
      <c r="A138" s="18" t="s">
        <v>11</v>
      </c>
      <c r="B138" s="496" t="s">
        <v>12</v>
      </c>
      <c r="C138" s="497"/>
      <c r="D138" s="497"/>
      <c r="E138" s="497"/>
      <c r="F138" s="497"/>
      <c r="G138" s="498"/>
      <c r="H138" s="19"/>
      <c r="I138" s="19"/>
      <c r="J138" s="22">
        <f>SUM(J139:J159)</f>
        <v>0</v>
      </c>
      <c r="K138" s="22"/>
      <c r="L138" s="23"/>
      <c r="M138" s="23"/>
      <c r="N138" s="23"/>
      <c r="O138" s="254"/>
      <c r="P138" s="23"/>
      <c r="Q138" s="23"/>
    </row>
    <row r="139" spans="1:17" s="29" customFormat="1" x14ac:dyDescent="0.2">
      <c r="A139" s="2"/>
      <c r="B139" s="490"/>
      <c r="C139" s="491"/>
      <c r="D139" s="491"/>
      <c r="E139" s="491"/>
      <c r="F139" s="491"/>
      <c r="G139" s="492"/>
      <c r="H139" s="173"/>
      <c r="I139" s="173"/>
      <c r="J139" s="166"/>
      <c r="K139" s="167"/>
      <c r="L139" s="167"/>
      <c r="M139" s="26"/>
      <c r="N139" s="236">
        <f t="shared" si="5"/>
        <v>0</v>
      </c>
      <c r="O139" s="252"/>
      <c r="P139" s="206">
        <f>N139+O139</f>
        <v>0</v>
      </c>
      <c r="Q139" s="206"/>
    </row>
    <row r="140" spans="1:17" s="29" customFormat="1" x14ac:dyDescent="0.2">
      <c r="A140" s="2"/>
      <c r="B140" s="490"/>
      <c r="C140" s="491"/>
      <c r="D140" s="491"/>
      <c r="E140" s="491"/>
      <c r="F140" s="491"/>
      <c r="G140" s="492"/>
      <c r="H140" s="173"/>
      <c r="I140" s="173"/>
      <c r="J140" s="166"/>
      <c r="K140" s="167"/>
      <c r="L140" s="167"/>
      <c r="M140" s="26"/>
      <c r="N140" s="236">
        <f t="shared" si="5"/>
        <v>0</v>
      </c>
      <c r="O140" s="252"/>
      <c r="P140" s="206">
        <f t="shared" ref="P140:P159" si="8">N140+O140</f>
        <v>0</v>
      </c>
      <c r="Q140" s="206"/>
    </row>
    <row r="141" spans="1:17" s="29" customFormat="1" x14ac:dyDescent="0.2">
      <c r="A141" s="2"/>
      <c r="B141" s="490"/>
      <c r="C141" s="491"/>
      <c r="D141" s="491"/>
      <c r="E141" s="491"/>
      <c r="F141" s="491"/>
      <c r="G141" s="492"/>
      <c r="H141" s="173"/>
      <c r="I141" s="173"/>
      <c r="J141" s="166"/>
      <c r="K141" s="167"/>
      <c r="L141" s="167"/>
      <c r="M141" s="26"/>
      <c r="N141" s="236">
        <f t="shared" ref="N141:N159" si="9">IF(M141="Yes",J141,0)</f>
        <v>0</v>
      </c>
      <c r="O141" s="252"/>
      <c r="P141" s="206">
        <f t="shared" si="8"/>
        <v>0</v>
      </c>
      <c r="Q141" s="206"/>
    </row>
    <row r="142" spans="1:17" s="29" customFormat="1" x14ac:dyDescent="0.2">
      <c r="A142" s="2"/>
      <c r="B142" s="487"/>
      <c r="C142" s="488"/>
      <c r="D142" s="488"/>
      <c r="E142" s="488"/>
      <c r="F142" s="488"/>
      <c r="G142" s="489"/>
      <c r="H142" s="171"/>
      <c r="I142" s="171"/>
      <c r="J142" s="166"/>
      <c r="K142" s="167"/>
      <c r="L142" s="167"/>
      <c r="M142" s="26"/>
      <c r="N142" s="236">
        <f t="shared" si="9"/>
        <v>0</v>
      </c>
      <c r="O142" s="252"/>
      <c r="P142" s="206">
        <f t="shared" si="8"/>
        <v>0</v>
      </c>
      <c r="Q142" s="206"/>
    </row>
    <row r="143" spans="1:17" s="29" customFormat="1" x14ac:dyDescent="0.2">
      <c r="A143" s="2"/>
      <c r="B143" s="487"/>
      <c r="C143" s="488"/>
      <c r="D143" s="488"/>
      <c r="E143" s="488"/>
      <c r="F143" s="488"/>
      <c r="G143" s="489"/>
      <c r="H143" s="171"/>
      <c r="I143" s="171"/>
      <c r="J143" s="166"/>
      <c r="K143" s="167"/>
      <c r="L143" s="167"/>
      <c r="M143" s="26"/>
      <c r="N143" s="236">
        <f t="shared" si="9"/>
        <v>0</v>
      </c>
      <c r="O143" s="252"/>
      <c r="P143" s="206">
        <f t="shared" si="8"/>
        <v>0</v>
      </c>
      <c r="Q143" s="206"/>
    </row>
    <row r="144" spans="1:17" s="28" customFormat="1" ht="15.75" x14ac:dyDescent="0.2">
      <c r="A144" s="2"/>
      <c r="B144" s="487"/>
      <c r="C144" s="488"/>
      <c r="D144" s="488"/>
      <c r="E144" s="488"/>
      <c r="F144" s="488"/>
      <c r="G144" s="489"/>
      <c r="H144" s="171"/>
      <c r="I144" s="171"/>
      <c r="J144" s="166"/>
      <c r="K144" s="167"/>
      <c r="L144" s="167"/>
      <c r="M144" s="26"/>
      <c r="N144" s="236">
        <f t="shared" si="9"/>
        <v>0</v>
      </c>
      <c r="O144" s="252"/>
      <c r="P144" s="206">
        <f t="shared" si="8"/>
        <v>0</v>
      </c>
      <c r="Q144" s="237"/>
    </row>
    <row r="145" spans="1:18" s="37" customFormat="1" ht="15.75" x14ac:dyDescent="0.2">
      <c r="A145" s="2"/>
      <c r="B145" s="487"/>
      <c r="C145" s="488"/>
      <c r="D145" s="488"/>
      <c r="E145" s="488"/>
      <c r="F145" s="488"/>
      <c r="G145" s="489"/>
      <c r="H145" s="171"/>
      <c r="I145" s="171"/>
      <c r="J145" s="166"/>
      <c r="K145" s="167"/>
      <c r="L145" s="167"/>
      <c r="M145" s="26"/>
      <c r="N145" s="236">
        <f t="shared" si="9"/>
        <v>0</v>
      </c>
      <c r="O145" s="252"/>
      <c r="P145" s="206">
        <f t="shared" si="8"/>
        <v>0</v>
      </c>
      <c r="Q145" s="237"/>
    </row>
    <row r="146" spans="1:18" s="29" customFormat="1" x14ac:dyDescent="0.2">
      <c r="A146" s="2"/>
      <c r="B146" s="487"/>
      <c r="C146" s="488"/>
      <c r="D146" s="488"/>
      <c r="E146" s="488"/>
      <c r="F146" s="488"/>
      <c r="G146" s="489"/>
      <c r="H146" s="171"/>
      <c r="I146" s="171"/>
      <c r="J146" s="166"/>
      <c r="K146" s="167"/>
      <c r="L146" s="167"/>
      <c r="M146" s="26"/>
      <c r="N146" s="236">
        <f t="shared" si="9"/>
        <v>0</v>
      </c>
      <c r="O146" s="252"/>
      <c r="P146" s="206">
        <f t="shared" si="8"/>
        <v>0</v>
      </c>
      <c r="Q146" s="206"/>
    </row>
    <row r="147" spans="1:18" s="29" customFormat="1" x14ac:dyDescent="0.2">
      <c r="A147" s="2"/>
      <c r="B147" s="487"/>
      <c r="C147" s="488"/>
      <c r="D147" s="488"/>
      <c r="E147" s="488"/>
      <c r="F147" s="488"/>
      <c r="G147" s="489"/>
      <c r="H147" s="171"/>
      <c r="I147" s="171"/>
      <c r="J147" s="166"/>
      <c r="K147" s="167"/>
      <c r="L147" s="167"/>
      <c r="M147" s="26"/>
      <c r="N147" s="236">
        <f t="shared" si="9"/>
        <v>0</v>
      </c>
      <c r="O147" s="252"/>
      <c r="P147" s="206">
        <f t="shared" si="8"/>
        <v>0</v>
      </c>
      <c r="Q147" s="206"/>
    </row>
    <row r="148" spans="1:18" s="28" customFormat="1" ht="15.75" x14ac:dyDescent="0.2">
      <c r="A148" s="2"/>
      <c r="B148" s="487"/>
      <c r="C148" s="488"/>
      <c r="D148" s="488"/>
      <c r="E148" s="488"/>
      <c r="F148" s="488"/>
      <c r="G148" s="489"/>
      <c r="H148" s="171"/>
      <c r="I148" s="171"/>
      <c r="J148" s="166"/>
      <c r="K148" s="167"/>
      <c r="L148" s="167"/>
      <c r="M148" s="26"/>
      <c r="N148" s="236">
        <f t="shared" si="9"/>
        <v>0</v>
      </c>
      <c r="O148" s="252"/>
      <c r="P148" s="206">
        <f t="shared" si="8"/>
        <v>0</v>
      </c>
      <c r="Q148" s="237"/>
    </row>
    <row r="149" spans="1:18" s="37" customFormat="1" ht="15.75" x14ac:dyDescent="0.2">
      <c r="A149" s="2"/>
      <c r="B149" s="487"/>
      <c r="C149" s="488"/>
      <c r="D149" s="488"/>
      <c r="E149" s="488"/>
      <c r="F149" s="488"/>
      <c r="G149" s="489"/>
      <c r="H149" s="171"/>
      <c r="I149" s="171"/>
      <c r="J149" s="166"/>
      <c r="K149" s="167"/>
      <c r="L149" s="167"/>
      <c r="M149" s="26"/>
      <c r="N149" s="236">
        <f t="shared" si="9"/>
        <v>0</v>
      </c>
      <c r="O149" s="252"/>
      <c r="P149" s="206">
        <f t="shared" si="8"/>
        <v>0</v>
      </c>
      <c r="Q149" s="237"/>
    </row>
    <row r="150" spans="1:18" s="13" customFormat="1" ht="18" x14ac:dyDescent="0.2">
      <c r="A150" s="2"/>
      <c r="B150" s="487"/>
      <c r="C150" s="488"/>
      <c r="D150" s="488"/>
      <c r="E150" s="488"/>
      <c r="F150" s="488"/>
      <c r="G150" s="489"/>
      <c r="H150" s="171"/>
      <c r="I150" s="171"/>
      <c r="J150" s="166"/>
      <c r="K150" s="167"/>
      <c r="L150" s="167"/>
      <c r="M150" s="26"/>
      <c r="N150" s="236">
        <f t="shared" si="9"/>
        <v>0</v>
      </c>
      <c r="O150" s="252"/>
      <c r="P150" s="206">
        <f t="shared" si="8"/>
        <v>0</v>
      </c>
      <c r="Q150" s="241"/>
      <c r="R150" s="14"/>
    </row>
    <row r="151" spans="1:18" s="13" customFormat="1" ht="18" x14ac:dyDescent="0.2">
      <c r="A151" s="2"/>
      <c r="B151" s="487"/>
      <c r="C151" s="488"/>
      <c r="D151" s="488"/>
      <c r="E151" s="488"/>
      <c r="F151" s="488"/>
      <c r="G151" s="489"/>
      <c r="H151" s="171"/>
      <c r="I151" s="171"/>
      <c r="J151" s="166"/>
      <c r="K151" s="167"/>
      <c r="L151" s="167"/>
      <c r="M151" s="26"/>
      <c r="N151" s="236">
        <f t="shared" si="9"/>
        <v>0</v>
      </c>
      <c r="O151" s="252"/>
      <c r="P151" s="206">
        <f t="shared" si="8"/>
        <v>0</v>
      </c>
      <c r="Q151" s="241"/>
      <c r="R151" s="14"/>
    </row>
    <row r="152" spans="1:18" x14ac:dyDescent="0.2">
      <c r="A152" s="2"/>
      <c r="B152" s="487"/>
      <c r="C152" s="488"/>
      <c r="D152" s="488"/>
      <c r="E152" s="488"/>
      <c r="F152" s="488"/>
      <c r="G152" s="489"/>
      <c r="H152" s="171"/>
      <c r="I152" s="171"/>
      <c r="J152" s="166"/>
      <c r="K152" s="167"/>
      <c r="L152" s="167"/>
      <c r="M152" s="26"/>
      <c r="N152" s="236">
        <f t="shared" si="9"/>
        <v>0</v>
      </c>
      <c r="O152" s="252"/>
      <c r="P152" s="206">
        <f t="shared" si="8"/>
        <v>0</v>
      </c>
      <c r="Q152" s="242"/>
    </row>
    <row r="153" spans="1:18" x14ac:dyDescent="0.2">
      <c r="A153" s="2"/>
      <c r="B153" s="487"/>
      <c r="C153" s="488"/>
      <c r="D153" s="488"/>
      <c r="E153" s="488"/>
      <c r="F153" s="488"/>
      <c r="G153" s="489"/>
      <c r="H153" s="171"/>
      <c r="I153" s="171"/>
      <c r="J153" s="166"/>
      <c r="K153" s="167"/>
      <c r="L153" s="167"/>
      <c r="M153" s="26"/>
      <c r="N153" s="236">
        <f t="shared" si="9"/>
        <v>0</v>
      </c>
      <c r="O153" s="252"/>
      <c r="P153" s="206">
        <f t="shared" si="8"/>
        <v>0</v>
      </c>
      <c r="Q153" s="242"/>
    </row>
    <row r="154" spans="1:18" x14ac:dyDescent="0.2">
      <c r="A154" s="2"/>
      <c r="B154" s="487"/>
      <c r="C154" s="488"/>
      <c r="D154" s="488"/>
      <c r="E154" s="488"/>
      <c r="F154" s="488"/>
      <c r="G154" s="489"/>
      <c r="H154" s="171"/>
      <c r="I154" s="171"/>
      <c r="J154" s="166"/>
      <c r="K154" s="167"/>
      <c r="L154" s="167"/>
      <c r="M154" s="26"/>
      <c r="N154" s="236">
        <f t="shared" si="9"/>
        <v>0</v>
      </c>
      <c r="O154" s="252"/>
      <c r="P154" s="206">
        <f t="shared" si="8"/>
        <v>0</v>
      </c>
      <c r="Q154" s="242"/>
    </row>
    <row r="155" spans="1:18" x14ac:dyDescent="0.2">
      <c r="A155" s="2"/>
      <c r="B155" s="487"/>
      <c r="C155" s="488"/>
      <c r="D155" s="488"/>
      <c r="E155" s="488"/>
      <c r="F155" s="488"/>
      <c r="G155" s="489"/>
      <c r="H155" s="171"/>
      <c r="I155" s="171"/>
      <c r="J155" s="166"/>
      <c r="K155" s="167"/>
      <c r="L155" s="167"/>
      <c r="M155" s="26"/>
      <c r="N155" s="236">
        <f t="shared" si="9"/>
        <v>0</v>
      </c>
      <c r="O155" s="252"/>
      <c r="P155" s="206">
        <f t="shared" si="8"/>
        <v>0</v>
      </c>
      <c r="Q155" s="242"/>
    </row>
    <row r="156" spans="1:18" x14ac:dyDescent="0.2">
      <c r="A156" s="2"/>
      <c r="B156" s="487"/>
      <c r="C156" s="488"/>
      <c r="D156" s="488"/>
      <c r="E156" s="488"/>
      <c r="F156" s="488"/>
      <c r="G156" s="489"/>
      <c r="H156" s="171"/>
      <c r="I156" s="171"/>
      <c r="J156" s="166"/>
      <c r="K156" s="167"/>
      <c r="L156" s="167"/>
      <c r="M156" s="26"/>
      <c r="N156" s="236">
        <f t="shared" si="9"/>
        <v>0</v>
      </c>
      <c r="O156" s="252"/>
      <c r="P156" s="206">
        <f t="shared" si="8"/>
        <v>0</v>
      </c>
      <c r="Q156" s="242"/>
    </row>
    <row r="157" spans="1:18" x14ac:dyDescent="0.2">
      <c r="A157" s="2"/>
      <c r="B157" s="487"/>
      <c r="C157" s="488"/>
      <c r="D157" s="488"/>
      <c r="E157" s="488"/>
      <c r="F157" s="488"/>
      <c r="G157" s="489"/>
      <c r="H157" s="171"/>
      <c r="I157" s="171"/>
      <c r="J157" s="166"/>
      <c r="K157" s="167"/>
      <c r="L157" s="167"/>
      <c r="M157" s="26"/>
      <c r="N157" s="236">
        <f t="shared" si="9"/>
        <v>0</v>
      </c>
      <c r="O157" s="252"/>
      <c r="P157" s="206">
        <f t="shared" si="8"/>
        <v>0</v>
      </c>
      <c r="Q157" s="242"/>
    </row>
    <row r="158" spans="1:18" x14ac:dyDescent="0.2">
      <c r="A158" s="2"/>
      <c r="B158" s="487"/>
      <c r="C158" s="488"/>
      <c r="D158" s="488"/>
      <c r="E158" s="488"/>
      <c r="F158" s="488"/>
      <c r="G158" s="489"/>
      <c r="H158" s="171"/>
      <c r="I158" s="171"/>
      <c r="J158" s="166"/>
      <c r="K158" s="167"/>
      <c r="L158" s="167"/>
      <c r="M158" s="26"/>
      <c r="N158" s="236">
        <f t="shared" si="9"/>
        <v>0</v>
      </c>
      <c r="O158" s="252"/>
      <c r="P158" s="206">
        <f t="shared" si="8"/>
        <v>0</v>
      </c>
      <c r="Q158" s="242"/>
    </row>
    <row r="159" spans="1:18" x14ac:dyDescent="0.2">
      <c r="A159" s="2"/>
      <c r="B159" s="487"/>
      <c r="C159" s="488"/>
      <c r="D159" s="488"/>
      <c r="E159" s="488"/>
      <c r="F159" s="488"/>
      <c r="G159" s="489"/>
      <c r="H159" s="171"/>
      <c r="I159" s="171"/>
      <c r="J159" s="166"/>
      <c r="K159" s="167"/>
      <c r="L159" s="167"/>
      <c r="M159" s="26"/>
      <c r="N159" s="236">
        <f t="shared" si="9"/>
        <v>0</v>
      </c>
      <c r="O159" s="252"/>
      <c r="P159" s="206">
        <f t="shared" si="8"/>
        <v>0</v>
      </c>
      <c r="Q159" s="242"/>
    </row>
    <row r="160" spans="1:18" ht="39" customHeight="1" x14ac:dyDescent="0.2">
      <c r="A160" s="11"/>
      <c r="B160" s="506" t="s">
        <v>1</v>
      </c>
      <c r="C160" s="507"/>
      <c r="D160" s="507"/>
      <c r="E160" s="507"/>
      <c r="F160" s="507"/>
      <c r="G160" s="507"/>
      <c r="H160" s="507"/>
      <c r="I160" s="87"/>
      <c r="J160" s="22">
        <f>J8+J43+J64+J95</f>
        <v>0</v>
      </c>
      <c r="K160" s="22"/>
      <c r="L160" s="22"/>
      <c r="M160" s="22"/>
      <c r="N160" s="22"/>
      <c r="O160" s="22"/>
      <c r="P160" s="22">
        <f>SUM(P8+P43+P64+P95)</f>
        <v>0</v>
      </c>
      <c r="Q160" s="22"/>
    </row>
    <row r="161" spans="1:17" ht="39" customHeight="1" x14ac:dyDescent="0.2">
      <c r="A161" s="31">
        <v>5</v>
      </c>
      <c r="B161" s="531" t="s">
        <v>163</v>
      </c>
      <c r="C161" s="532"/>
      <c r="D161" s="532"/>
      <c r="E161" s="532"/>
      <c r="F161" s="532"/>
      <c r="G161" s="533"/>
      <c r="H161" s="36"/>
      <c r="I161" s="36"/>
      <c r="J161" s="33">
        <f>J162</f>
        <v>0</v>
      </c>
      <c r="K161" s="33"/>
      <c r="L161" s="34"/>
      <c r="M161" s="244"/>
      <c r="N161" s="204">
        <f>IF(M161="Yes",J161,0)</f>
        <v>0</v>
      </c>
      <c r="O161" s="252"/>
      <c r="P161" s="243">
        <f>N161+O161</f>
        <v>0</v>
      </c>
      <c r="Q161" s="246"/>
    </row>
    <row r="162" spans="1:17" ht="64.5" customHeight="1" x14ac:dyDescent="0.2">
      <c r="A162" s="2"/>
      <c r="B162" s="551" t="s">
        <v>147</v>
      </c>
      <c r="C162" s="552"/>
      <c r="D162" s="552"/>
      <c r="E162" s="552"/>
      <c r="F162" s="552"/>
      <c r="G162" s="552"/>
      <c r="H162" s="179"/>
      <c r="I162" s="179"/>
      <c r="J162" s="166"/>
      <c r="K162" s="180"/>
      <c r="L162" s="181"/>
      <c r="M162" s="176"/>
      <c r="N162" s="176"/>
      <c r="O162" s="176"/>
      <c r="P162" s="176"/>
      <c r="Q162" s="176"/>
    </row>
    <row r="163" spans="1:17" ht="23.25" x14ac:dyDescent="0.2">
      <c r="A163" s="11"/>
      <c r="B163" s="504" t="s">
        <v>0</v>
      </c>
      <c r="C163" s="505"/>
      <c r="D163" s="505"/>
      <c r="E163" s="505"/>
      <c r="F163" s="505"/>
      <c r="G163" s="505"/>
      <c r="H163" s="505"/>
      <c r="I163" s="505"/>
      <c r="J163" s="12">
        <f>J160+J161</f>
        <v>0</v>
      </c>
      <c r="K163" s="12"/>
      <c r="L163" s="10"/>
      <c r="M163" s="22"/>
      <c r="N163" s="22"/>
      <c r="O163" s="22"/>
      <c r="P163" s="22">
        <f>P160+P161</f>
        <v>0</v>
      </c>
      <c r="Q163" s="22"/>
    </row>
    <row r="164" spans="1:17" s="4" customFormat="1" ht="23.25" x14ac:dyDescent="0.2">
      <c r="A164" s="69"/>
      <c r="B164" s="70"/>
      <c r="C164" s="70"/>
      <c r="D164" s="70"/>
      <c r="E164" s="70"/>
      <c r="F164" s="70"/>
      <c r="G164" s="70"/>
      <c r="H164" s="70"/>
      <c r="I164" s="70"/>
      <c r="J164" s="45"/>
      <c r="K164" s="45"/>
      <c r="L164" s="45"/>
      <c r="M164" s="45"/>
    </row>
    <row r="165" spans="1:17" ht="18" x14ac:dyDescent="0.25">
      <c r="A165" s="60"/>
      <c r="B165" s="65"/>
      <c r="C165" s="61"/>
      <c r="D165" s="61"/>
      <c r="E165" s="61"/>
      <c r="F165" s="62"/>
      <c r="G165" s="61"/>
      <c r="H165" s="61"/>
      <c r="I165" s="61"/>
      <c r="J165" s="45"/>
      <c r="K165" s="45"/>
      <c r="L165" s="45"/>
      <c r="M165" s="45"/>
    </row>
    <row r="166" spans="1:17" ht="22.5" x14ac:dyDescent="0.3">
      <c r="A166" s="64"/>
      <c r="C166" s="65"/>
      <c r="D166" s="66"/>
      <c r="E166" s="482"/>
      <c r="F166" s="482"/>
      <c r="G166" s="482"/>
      <c r="H166" s="482"/>
      <c r="I166" s="482"/>
      <c r="J166" s="45"/>
      <c r="K166" s="45"/>
      <c r="L166" s="45"/>
      <c r="M166" s="45"/>
    </row>
    <row r="167" spans="1:17" customFormat="1" ht="30" customHeight="1" x14ac:dyDescent="0.2">
      <c r="A167" s="412" t="s">
        <v>100</v>
      </c>
      <c r="B167" s="480"/>
      <c r="C167" s="480"/>
      <c r="D167" s="480"/>
      <c r="E167" s="480"/>
      <c r="F167" s="480"/>
      <c r="G167" s="481"/>
      <c r="J167" s="45"/>
      <c r="K167" s="45"/>
      <c r="L167" s="45"/>
      <c r="M167" s="45"/>
    </row>
    <row r="168" spans="1:17" s="45" customFormat="1" ht="18.75" thickBot="1" x14ac:dyDescent="0.25">
      <c r="A168" s="43"/>
      <c r="B168" s="44"/>
      <c r="C168" s="44"/>
      <c r="D168" s="44"/>
      <c r="E168" s="44"/>
      <c r="F168" s="44"/>
      <c r="G168" s="44"/>
      <c r="I168" s="46"/>
      <c r="N168" s="242"/>
    </row>
    <row r="169" spans="1:17" s="42" customFormat="1" ht="52.5" customHeight="1" thickBot="1" x14ac:dyDescent="0.25">
      <c r="A169" s="81"/>
      <c r="B169" s="324" t="s">
        <v>92</v>
      </c>
      <c r="C169" s="477"/>
      <c r="D169" s="478"/>
      <c r="E169" s="478"/>
      <c r="F169" s="478"/>
      <c r="G169" s="479"/>
    </row>
    <row r="170" spans="1:17" s="42" customFormat="1" ht="18.75" thickBot="1" x14ac:dyDescent="0.25">
      <c r="A170" s="88"/>
      <c r="B170" s="49"/>
      <c r="C170" s="50"/>
      <c r="D170" s="51"/>
      <c r="E170" s="47"/>
      <c r="F170" s="47"/>
      <c r="G170" s="47"/>
    </row>
    <row r="171" spans="1:17" s="42" customFormat="1" ht="54.75" customHeight="1" thickBot="1" x14ac:dyDescent="0.25">
      <c r="A171" s="88"/>
      <c r="B171" s="52" t="s">
        <v>93</v>
      </c>
      <c r="C171" s="477"/>
      <c r="D171" s="478"/>
      <c r="E171" s="478"/>
      <c r="F171" s="478"/>
      <c r="G171" s="479"/>
    </row>
    <row r="172" spans="1:17" s="42" customFormat="1" ht="16.5" thickBot="1" x14ac:dyDescent="0.25">
      <c r="A172" s="88"/>
      <c r="B172" s="53"/>
      <c r="C172" s="54"/>
      <c r="D172" s="55"/>
      <c r="E172" s="56"/>
      <c r="F172" s="56"/>
      <c r="G172" s="56"/>
    </row>
    <row r="173" spans="1:17" s="42" customFormat="1" ht="53.25" customHeight="1" thickBot="1" x14ac:dyDescent="0.25">
      <c r="A173" s="88"/>
      <c r="B173" s="52" t="s">
        <v>94</v>
      </c>
      <c r="C173" s="477"/>
      <c r="D173" s="478"/>
      <c r="E173" s="478"/>
      <c r="F173" s="478"/>
      <c r="G173" s="479"/>
    </row>
    <row r="174" spans="1:17" s="42" customFormat="1" ht="16.5" thickBot="1" x14ac:dyDescent="0.25">
      <c r="A174" s="88"/>
      <c r="B174" s="53"/>
      <c r="C174" s="54"/>
      <c r="D174" s="55"/>
      <c r="E174" s="56"/>
      <c r="F174" s="56"/>
      <c r="G174" s="56"/>
    </row>
    <row r="175" spans="1:17" s="42" customFormat="1" ht="52.5" customHeight="1" thickBot="1" x14ac:dyDescent="0.25">
      <c r="A175" s="88"/>
      <c r="B175" s="52" t="s">
        <v>95</v>
      </c>
      <c r="C175" s="477"/>
      <c r="D175" s="478"/>
      <c r="E175" s="478"/>
      <c r="F175" s="478"/>
      <c r="G175" s="479"/>
    </row>
    <row r="176" spans="1:17" s="42" customFormat="1" ht="16.5" thickBot="1" x14ac:dyDescent="0.25">
      <c r="A176" s="88"/>
      <c r="B176" s="53"/>
      <c r="C176" s="54"/>
      <c r="D176" s="55"/>
      <c r="E176" s="56"/>
      <c r="F176" s="56"/>
      <c r="G176" s="56"/>
    </row>
    <row r="177" spans="1:13" s="42" customFormat="1" ht="52.5" customHeight="1" thickBot="1" x14ac:dyDescent="0.25">
      <c r="A177" s="88"/>
      <c r="B177" s="52" t="s">
        <v>96</v>
      </c>
      <c r="C177" s="477"/>
      <c r="D177" s="478"/>
      <c r="E177" s="478"/>
      <c r="F177" s="478"/>
      <c r="G177" s="479"/>
    </row>
    <row r="178" spans="1:13" s="42" customFormat="1" ht="18.75" thickBot="1" x14ac:dyDescent="0.25">
      <c r="A178" s="89"/>
      <c r="B178" s="49"/>
      <c r="C178" s="50"/>
      <c r="D178" s="57"/>
      <c r="E178" s="47"/>
      <c r="F178" s="47"/>
      <c r="G178" s="47"/>
    </row>
    <row r="179" spans="1:13" s="4" customFormat="1" ht="35.25" thickBot="1" x14ac:dyDescent="0.25">
      <c r="A179" s="69"/>
      <c r="B179" s="48" t="s">
        <v>153</v>
      </c>
      <c r="C179" s="484">
        <f>C169+C171+C173+C175+C177</f>
        <v>0</v>
      </c>
      <c r="D179" s="484"/>
      <c r="E179" s="484"/>
      <c r="F179" s="484"/>
      <c r="G179" s="484"/>
      <c r="H179" s="42"/>
      <c r="I179" s="42"/>
      <c r="J179" s="42"/>
      <c r="K179" s="42"/>
    </row>
    <row r="180" spans="1:13" ht="18" x14ac:dyDescent="0.25">
      <c r="A180" s="68"/>
      <c r="B180" s="190"/>
      <c r="C180" s="191"/>
      <c r="D180" s="191"/>
      <c r="E180" s="192"/>
      <c r="F180" s="192"/>
      <c r="G180" s="192"/>
      <c r="H180" s="192"/>
      <c r="I180" s="192"/>
      <c r="J180" s="62"/>
      <c r="K180" s="62"/>
      <c r="L180" s="62"/>
    </row>
    <row r="181" spans="1:13" ht="18" x14ac:dyDescent="0.25">
      <c r="A181" s="60"/>
      <c r="B181" s="65" t="s">
        <v>77</v>
      </c>
      <c r="C181" s="61"/>
      <c r="D181" s="61"/>
      <c r="E181" s="61"/>
      <c r="F181" s="62"/>
      <c r="G181" s="61"/>
      <c r="H181" s="61"/>
      <c r="I181" s="61"/>
      <c r="J181" s="62"/>
      <c r="K181" s="62"/>
      <c r="L181" s="62"/>
      <c r="M181" s="73"/>
    </row>
    <row r="182" spans="1:13" ht="22.5" x14ac:dyDescent="0.3">
      <c r="A182" s="64"/>
      <c r="C182" s="65"/>
      <c r="D182" s="66" t="s">
        <v>78</v>
      </c>
      <c r="E182" s="482" t="s">
        <v>79</v>
      </c>
      <c r="F182" s="482"/>
      <c r="G182" s="482"/>
      <c r="H182" s="482"/>
      <c r="I182" s="482"/>
      <c r="J182" s="62"/>
      <c r="K182" s="62"/>
      <c r="L182" s="62"/>
      <c r="M182" s="73"/>
    </row>
    <row r="183" spans="1:13" ht="18" x14ac:dyDescent="0.25">
      <c r="A183" s="60"/>
      <c r="B183" s="67"/>
      <c r="C183" s="67"/>
      <c r="D183" s="67"/>
      <c r="E183" s="67"/>
      <c r="F183" s="67"/>
      <c r="G183" s="67"/>
      <c r="H183" s="67"/>
      <c r="I183" s="67"/>
      <c r="J183" s="62"/>
      <c r="K183" s="62"/>
      <c r="L183" s="62"/>
    </row>
    <row r="184" spans="1:13" ht="18" x14ac:dyDescent="0.25">
      <c r="A184" s="68"/>
      <c r="B184" s="473" t="s">
        <v>80</v>
      </c>
      <c r="C184" s="474" t="s">
        <v>81</v>
      </c>
      <c r="D184" s="474"/>
      <c r="E184" s="475"/>
      <c r="F184" s="475"/>
      <c r="G184" s="475"/>
      <c r="H184" s="475"/>
      <c r="I184" s="475"/>
      <c r="J184" s="476"/>
      <c r="K184" s="476"/>
      <c r="L184" s="62"/>
    </row>
    <row r="185" spans="1:13" ht="18" x14ac:dyDescent="0.25">
      <c r="A185" s="68"/>
      <c r="B185" s="473"/>
      <c r="C185" s="474"/>
      <c r="D185" s="474"/>
      <c r="E185" s="475"/>
      <c r="F185" s="475"/>
      <c r="G185" s="475"/>
      <c r="H185" s="475"/>
      <c r="I185" s="475"/>
      <c r="J185" s="476"/>
      <c r="K185" s="476"/>
      <c r="L185" s="62"/>
    </row>
    <row r="186" spans="1:13" ht="18" x14ac:dyDescent="0.25">
      <c r="A186" s="68"/>
      <c r="B186" s="473"/>
      <c r="C186" s="474"/>
      <c r="D186" s="474"/>
      <c r="E186" s="475"/>
      <c r="F186" s="475"/>
      <c r="G186" s="475"/>
      <c r="H186" s="475"/>
      <c r="I186" s="475"/>
      <c r="J186" s="476"/>
      <c r="K186" s="476"/>
      <c r="L186" s="62"/>
    </row>
    <row r="187" spans="1:13" ht="18" x14ac:dyDescent="0.25">
      <c r="A187" s="68"/>
      <c r="B187" s="65" t="s">
        <v>84</v>
      </c>
      <c r="C187" s="65"/>
      <c r="D187" s="191"/>
      <c r="E187" s="192"/>
      <c r="F187" s="192"/>
      <c r="G187" s="192"/>
      <c r="H187" s="192"/>
      <c r="I187" s="192"/>
      <c r="J187" s="62"/>
      <c r="K187" s="62"/>
      <c r="L187" s="62"/>
    </row>
    <row r="188" spans="1:13" ht="22.5" x14ac:dyDescent="0.3">
      <c r="A188" s="64"/>
      <c r="D188" s="66" t="s">
        <v>78</v>
      </c>
      <c r="E188" s="482" t="s">
        <v>82</v>
      </c>
      <c r="F188" s="482"/>
      <c r="G188" s="482"/>
      <c r="H188" s="482"/>
      <c r="I188" s="482"/>
      <c r="J188" s="62"/>
      <c r="K188" s="62"/>
      <c r="L188" s="62"/>
    </row>
    <row r="189" spans="1:13" ht="18.75" x14ac:dyDescent="0.25">
      <c r="A189" s="60"/>
      <c r="B189" s="67"/>
      <c r="C189" s="67"/>
      <c r="D189" s="67"/>
      <c r="E189" s="483" t="s">
        <v>83</v>
      </c>
      <c r="F189" s="483"/>
      <c r="G189" s="483"/>
      <c r="H189" s="483"/>
      <c r="I189" s="483"/>
      <c r="J189" s="62"/>
      <c r="K189" s="62"/>
      <c r="L189" s="62"/>
    </row>
    <row r="190" spans="1:13" ht="18" x14ac:dyDescent="0.25">
      <c r="A190" s="68"/>
      <c r="L190" s="62"/>
    </row>
    <row r="191" spans="1:13" ht="18" x14ac:dyDescent="0.25">
      <c r="A191" s="68"/>
      <c r="B191" s="473" t="s">
        <v>80</v>
      </c>
      <c r="C191" s="474" t="s">
        <v>141</v>
      </c>
      <c r="D191" s="474"/>
      <c r="E191" s="475"/>
      <c r="F191" s="475"/>
      <c r="G191" s="475"/>
      <c r="H191" s="475"/>
      <c r="I191" s="475"/>
      <c r="J191" s="476"/>
      <c r="K191" s="476"/>
      <c r="L191" s="62"/>
    </row>
    <row r="192" spans="1:13" x14ac:dyDescent="0.2">
      <c r="B192" s="473"/>
      <c r="C192" s="474"/>
      <c r="D192" s="474"/>
      <c r="E192" s="475"/>
      <c r="F192" s="475"/>
      <c r="G192" s="475"/>
      <c r="H192" s="475"/>
      <c r="I192" s="475"/>
      <c r="J192" s="476"/>
      <c r="K192" s="476"/>
    </row>
    <row r="193" spans="2:11" x14ac:dyDescent="0.2">
      <c r="B193" s="473"/>
      <c r="C193" s="474"/>
      <c r="D193" s="474"/>
      <c r="E193" s="475"/>
      <c r="F193" s="475"/>
      <c r="G193" s="475"/>
      <c r="H193" s="475"/>
      <c r="I193" s="475"/>
      <c r="J193" s="476"/>
      <c r="K193" s="476"/>
    </row>
  </sheetData>
  <sheetProtection algorithmName="SHA-512" hashValue="uHOtNgxkuT/OtRewQ5svW7nl5b4O6nuiwdfBZ+Rfn0b4P78dtbfT5siFHCL6bpkhGsoHR1GzKH6iJWi0aUS4iQ==" saltValue="UybL1Tg+v2FeXay6f/DAYA==" spinCount="100000" sheet="1" formatCells="0" insertRows="0" deleteRows="0"/>
  <protectedRanges>
    <protectedRange sqref="R112:XFD113 R119:XFD121 R132:XFD134 R128:XFD130 R136:XFD143 L162 R116:XFD117 R97:XFD100 R106:XFD110 R102:XFD104 A122:I137 R123:XFD125 R146:XFD147 A139:I159 A162 K139:L159 L118:L137 H162:I162" name="Plage3"/>
    <protectedRange sqref="A65:I94 R83:XFD86 A11:I16 R22:XFD24 R27:XFD29 R75:XFD75 R77:XFD81 R88:XFD90 R93:XFD94 A18:I42 R31:XFD33 R35:XFD37 R40:XFD56 A97:I116 A127:I128 A118:I123 L97:L116 L65:L94 L18:L42 L11:L16 L44:L63 R58:XFD70 A44:I63 R16:XFD19 R96:XFD98" name="Plage2"/>
    <protectedRange sqref="J162:K162 J18:J42 J97:J116 J139:J159 J11:K16 J65:K94 J118:K137 J44:K63" name="Plage2_1"/>
    <protectedRange sqref="O112:O113 O119:O121 O132:O134 O128:O130 O117:Q117 O97:Q97 O106:O110 O102:O104 O123:O125 O146:O147 M139:M159 M122:M137 O138:Q139 Q112:Q113 O116 Q116 O98:O100 Q98:Q100 Q106:Q110 Q102:Q104 P98:P116 Q119:Q121 Q132:Q134 Q128:Q130 Q123:Q125 O136:O137 Q136:Q137 Q146:Q147 O140:O143 Q140:Q143 P140:P159" name="Plage3_1"/>
    <protectedRange sqref="O83:O86 O22:O24 O27:O29 O75 O77:O81 O88:O90 O93:O94 O31:O33 O35:O37 M118:M123 M127:M128 M97:M116 M65:M94 M18:M42 M11:M16 O40:O42 O44:Q44 P43:Q43 O65:Q65 P64:Q64 O16 Q16 Q22:Q24 Q27:Q29 Q31:Q33 Q35:Q37 O19 Q19 Q40:Q42 P19:P42 Q45:Q56 Q83:Q86 Q75 Q77:Q81 Q88:Q90 Q93:Q94 O66:O70 Q66:Q70 P66:P94 O98 Q98 P98:P116 M44:M63 Q58:Q63 O58:O63 O45:O56 P45:P63 O17:Q18 O96:Q97" name="Plage2_2"/>
    <protectedRange sqref="M161:M162" name="Plage3_1_1"/>
    <protectedRange sqref="B162:G162" name="Plage3_2"/>
  </protectedRanges>
  <dataConsolidate link="1"/>
  <mergeCells count="203">
    <mergeCell ref="B159:G159"/>
    <mergeCell ref="B160:H160"/>
    <mergeCell ref="B161:G161"/>
    <mergeCell ref="B162:G162"/>
    <mergeCell ref="B163:I163"/>
    <mergeCell ref="E166:I166"/>
    <mergeCell ref="C175:G175"/>
    <mergeCell ref="B153:G153"/>
    <mergeCell ref="B154:G154"/>
    <mergeCell ref="B155:G155"/>
    <mergeCell ref="B156:G156"/>
    <mergeCell ref="B157:G157"/>
    <mergeCell ref="B158:G158"/>
    <mergeCell ref="C173:G173"/>
    <mergeCell ref="B147:G147"/>
    <mergeCell ref="B148:G148"/>
    <mergeCell ref="B149:G149"/>
    <mergeCell ref="B150:G150"/>
    <mergeCell ref="B151:G151"/>
    <mergeCell ref="B152:G152"/>
    <mergeCell ref="B141:G141"/>
    <mergeCell ref="B142:G142"/>
    <mergeCell ref="B143:G143"/>
    <mergeCell ref="B144:G144"/>
    <mergeCell ref="B145:G145"/>
    <mergeCell ref="B146:G146"/>
    <mergeCell ref="B135:G135"/>
    <mergeCell ref="B136:G136"/>
    <mergeCell ref="B137:G137"/>
    <mergeCell ref="B138:G138"/>
    <mergeCell ref="B139:G139"/>
    <mergeCell ref="B140:G140"/>
    <mergeCell ref="B129:G129"/>
    <mergeCell ref="B130:G130"/>
    <mergeCell ref="B131:G131"/>
    <mergeCell ref="B132:G132"/>
    <mergeCell ref="B133:G133"/>
    <mergeCell ref="B134:G134"/>
    <mergeCell ref="B123:G123"/>
    <mergeCell ref="B124:G124"/>
    <mergeCell ref="B125:G125"/>
    <mergeCell ref="B126:G126"/>
    <mergeCell ref="B127:G127"/>
    <mergeCell ref="B128:G128"/>
    <mergeCell ref="B117:G117"/>
    <mergeCell ref="B118:G118"/>
    <mergeCell ref="B119:G119"/>
    <mergeCell ref="B120:G120"/>
    <mergeCell ref="B121:G121"/>
    <mergeCell ref="B122:G122"/>
    <mergeCell ref="B111:G111"/>
    <mergeCell ref="B112:G112"/>
    <mergeCell ref="B113:G113"/>
    <mergeCell ref="B114:G114"/>
    <mergeCell ref="B115:G115"/>
    <mergeCell ref="B116:G116"/>
    <mergeCell ref="B105:G105"/>
    <mergeCell ref="B106:G106"/>
    <mergeCell ref="B107:G107"/>
    <mergeCell ref="B108:G108"/>
    <mergeCell ref="B109:G109"/>
    <mergeCell ref="B110:G110"/>
    <mergeCell ref="B99:G99"/>
    <mergeCell ref="B100:G100"/>
    <mergeCell ref="B101:G101"/>
    <mergeCell ref="B102:G102"/>
    <mergeCell ref="B103:G103"/>
    <mergeCell ref="B104:G104"/>
    <mergeCell ref="B94:G94"/>
    <mergeCell ref="B95:G95"/>
    <mergeCell ref="B96:G96"/>
    <mergeCell ref="B97:G97"/>
    <mergeCell ref="B98:G98"/>
    <mergeCell ref="B88:G88"/>
    <mergeCell ref="B89:G89"/>
    <mergeCell ref="B90:G90"/>
    <mergeCell ref="B91:G91"/>
    <mergeCell ref="B92:G92"/>
    <mergeCell ref="B93:G93"/>
    <mergeCell ref="B82:G82"/>
    <mergeCell ref="B83:G83"/>
    <mergeCell ref="B84:G84"/>
    <mergeCell ref="B85:G85"/>
    <mergeCell ref="B86:G86"/>
    <mergeCell ref="B87:G87"/>
    <mergeCell ref="B78:G78"/>
    <mergeCell ref="B79:G79"/>
    <mergeCell ref="B80:G80"/>
    <mergeCell ref="B81:G81"/>
    <mergeCell ref="B70:G70"/>
    <mergeCell ref="B71:G71"/>
    <mergeCell ref="B72:G72"/>
    <mergeCell ref="B73:G73"/>
    <mergeCell ref="B74:G74"/>
    <mergeCell ref="B75:G75"/>
    <mergeCell ref="B69:G69"/>
    <mergeCell ref="B58:G58"/>
    <mergeCell ref="B59:G59"/>
    <mergeCell ref="B60:G60"/>
    <mergeCell ref="B61:G61"/>
    <mergeCell ref="B62:G62"/>
    <mergeCell ref="B63:G63"/>
    <mergeCell ref="B76:G76"/>
    <mergeCell ref="B77:G77"/>
    <mergeCell ref="B48:G48"/>
    <mergeCell ref="B49:G49"/>
    <mergeCell ref="B50:G50"/>
    <mergeCell ref="B64:G64"/>
    <mergeCell ref="B65:G65"/>
    <mergeCell ref="B66:G66"/>
    <mergeCell ref="B67:G67"/>
    <mergeCell ref="B68:G68"/>
    <mergeCell ref="B53:G53"/>
    <mergeCell ref="A1:L1"/>
    <mergeCell ref="A2:F2"/>
    <mergeCell ref="G2:L2"/>
    <mergeCell ref="A3:F3"/>
    <mergeCell ref="G3:L3"/>
    <mergeCell ref="A4:F4"/>
    <mergeCell ref="A9:A10"/>
    <mergeCell ref="B9:G9"/>
    <mergeCell ref="H9:H10"/>
    <mergeCell ref="J9:J10"/>
    <mergeCell ref="L9:L10"/>
    <mergeCell ref="B10:C10"/>
    <mergeCell ref="D10:G10"/>
    <mergeCell ref="H5:H7"/>
    <mergeCell ref="I5:I7"/>
    <mergeCell ref="J5:J6"/>
    <mergeCell ref="K5:K6"/>
    <mergeCell ref="L5:L7"/>
    <mergeCell ref="Q5:Q7"/>
    <mergeCell ref="A167:G167"/>
    <mergeCell ref="C169:G169"/>
    <mergeCell ref="C171:G171"/>
    <mergeCell ref="B14:C14"/>
    <mergeCell ref="D14:G14"/>
    <mergeCell ref="B15:C15"/>
    <mergeCell ref="D15:G15"/>
    <mergeCell ref="B16:C16"/>
    <mergeCell ref="D16:G16"/>
    <mergeCell ref="B11:C11"/>
    <mergeCell ref="D11:G11"/>
    <mergeCell ref="B12:C12"/>
    <mergeCell ref="D12:G12"/>
    <mergeCell ref="B13:C13"/>
    <mergeCell ref="D13:G13"/>
    <mergeCell ref="B22:G22"/>
    <mergeCell ref="B23:G23"/>
    <mergeCell ref="B24:G24"/>
    <mergeCell ref="B17:G17"/>
    <mergeCell ref="B18:G18"/>
    <mergeCell ref="B19:G19"/>
    <mergeCell ref="B20:G20"/>
    <mergeCell ref="B47:G47"/>
    <mergeCell ref="E188:I188"/>
    <mergeCell ref="E189:I189"/>
    <mergeCell ref="B191:B193"/>
    <mergeCell ref="C191:K193"/>
    <mergeCell ref="B8:G8"/>
    <mergeCell ref="M5:M7"/>
    <mergeCell ref="N5:N7"/>
    <mergeCell ref="O5:O7"/>
    <mergeCell ref="P5:P7"/>
    <mergeCell ref="B21:G21"/>
    <mergeCell ref="B28:G28"/>
    <mergeCell ref="B29:G29"/>
    <mergeCell ref="B30:G30"/>
    <mergeCell ref="B31:G31"/>
    <mergeCell ref="B32:G32"/>
    <mergeCell ref="B33:G33"/>
    <mergeCell ref="B25:G25"/>
    <mergeCell ref="B26:G26"/>
    <mergeCell ref="B27:G27"/>
    <mergeCell ref="B40:G40"/>
    <mergeCell ref="B41:G41"/>
    <mergeCell ref="B42:G42"/>
    <mergeCell ref="B43:G43"/>
    <mergeCell ref="B44:G44"/>
    <mergeCell ref="M9:M10"/>
    <mergeCell ref="N9:N10"/>
    <mergeCell ref="O9:O10"/>
    <mergeCell ref="P9:P10"/>
    <mergeCell ref="Q9:Q10"/>
    <mergeCell ref="C177:G177"/>
    <mergeCell ref="C179:G179"/>
    <mergeCell ref="E182:I182"/>
    <mergeCell ref="B184:B186"/>
    <mergeCell ref="C184:K186"/>
    <mergeCell ref="B45:G45"/>
    <mergeCell ref="B34:G34"/>
    <mergeCell ref="B35:G35"/>
    <mergeCell ref="B36:G36"/>
    <mergeCell ref="B37:G37"/>
    <mergeCell ref="B38:G38"/>
    <mergeCell ref="B39:G39"/>
    <mergeCell ref="B51:G51"/>
    <mergeCell ref="B52:G52"/>
    <mergeCell ref="B54:G54"/>
    <mergeCell ref="B55:G55"/>
    <mergeCell ref="B56:G56"/>
    <mergeCell ref="B57:G57"/>
    <mergeCell ref="B46:G46"/>
  </mergeCells>
  <conditionalFormatting sqref="E170:G170 E178:G178">
    <cfRule type="cellIs" dxfId="32" priority="4" stopIfTrue="1" operator="equal">
      <formula>"ERROR"</formula>
    </cfRule>
  </conditionalFormatting>
  <conditionalFormatting sqref="E172:G172 E174:G174 E176:G176">
    <cfRule type="cellIs" dxfId="31" priority="3" stopIfTrue="1" operator="equal">
      <formula>"ERROR"</formula>
    </cfRule>
  </conditionalFormatting>
  <conditionalFormatting sqref="A167">
    <cfRule type="cellIs" dxfId="30" priority="2" stopIfTrue="1" operator="equal">
      <formula>"ERROR"</formula>
    </cfRule>
  </conditionalFormatting>
  <conditionalFormatting sqref="J11:J16">
    <cfRule type="cellIs" dxfId="29" priority="1" operator="greaterThan">
      <formula>60000</formula>
    </cfRule>
  </conditionalFormatting>
  <dataValidations count="4">
    <dataValidation type="list" allowBlank="1" showInputMessage="1" showErrorMessage="1" sqref="K139:K159 M65:M94 M18:M42 M97:M116 M118:M137 M139:M159 M11:M16 M161 M44:M63">
      <formula1>"Yes, No"</formula1>
    </dataValidation>
    <dataValidation type="list" allowBlank="1" showInputMessage="1" showErrorMessage="1" sqref="B11:B16">
      <formula1>"Prizes, Bursaries"</formula1>
    </dataValidation>
    <dataValidation type="list" allowBlank="1" showInputMessage="1" showErrorMessage="1" sqref="K11:K16 K65:K94 K118:K137 K44:K63 K18:K42 K97:K116">
      <formula1>"Yes,No"</formula1>
    </dataValidation>
    <dataValidation type="custom" allowBlank="1" showInputMessage="1" showErrorMessage="1" error="Only two decimals" sqref="C177:G177 C171:G171">
      <formula1>EXACT(C171,TRUNC(C171,2))</formula1>
    </dataValidation>
  </dataValidations>
  <printOptions horizontalCentered="1"/>
  <pageMargins left="0.23622047244094491" right="0.23622047244094491" top="0.74803149606299213" bottom="0.74803149606299213" header="0.31496062992125984" footer="0.31496062992125984"/>
  <pageSetup paperSize="9" scale="40" fitToHeight="24" orientation="portrait" r:id="rId1"/>
  <headerFooter alignWithMargins="0">
    <oddFooter>&amp;RPage &amp;P</oddFooter>
  </headerFooter>
  <colBreaks count="1" manualBreakCount="1">
    <brk id="12" max="195"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93"/>
  <sheetViews>
    <sheetView view="pageBreakPreview" zoomScale="80" zoomScaleNormal="100" zoomScaleSheetLayoutView="80" workbookViewId="0">
      <pane xSplit="8" ySplit="7" topLeftCell="I8" activePane="bottomRight" state="frozen"/>
      <selection activeCell="C54" sqref="C54"/>
      <selection pane="topRight" activeCell="C54" sqref="C54"/>
      <selection pane="bottomLeft" activeCell="C54" sqref="C54"/>
      <selection pane="bottomRight" activeCell="M1" sqref="M1:Q1048576"/>
    </sheetView>
  </sheetViews>
  <sheetFormatPr defaultColWidth="9.140625" defaultRowHeight="15" x14ac:dyDescent="0.2"/>
  <cols>
    <col min="1" max="1" width="12.7109375" style="1" customWidth="1"/>
    <col min="2" max="6" width="15.28515625" style="15" customWidth="1"/>
    <col min="7" max="7" width="19.7109375" style="15" customWidth="1"/>
    <col min="8" max="8" width="26.28515625" style="20" customWidth="1"/>
    <col min="9" max="9" width="21.28515625" style="20" customWidth="1"/>
    <col min="10" max="11" width="25.28515625" style="4" customWidth="1"/>
    <col min="12" max="12" width="24.28515625" style="4" customWidth="1"/>
    <col min="13" max="13" width="21.85546875" style="4" hidden="1" customWidth="1"/>
    <col min="14" max="14" width="16.28515625" style="15" hidden="1" customWidth="1"/>
    <col min="15" max="15" width="18.7109375" style="15" hidden="1" customWidth="1"/>
    <col min="16" max="16" width="16.28515625" style="15" hidden="1" customWidth="1"/>
    <col min="17" max="17" width="28.42578125" style="15" hidden="1" customWidth="1"/>
    <col min="18" max="16384" width="9.140625" style="15"/>
  </cols>
  <sheetData>
    <row r="1" spans="1:17" s="3" customFormat="1" ht="24" customHeight="1" x14ac:dyDescent="0.2">
      <c r="A1" s="550" t="s">
        <v>164</v>
      </c>
      <c r="B1" s="550"/>
      <c r="C1" s="550"/>
      <c r="D1" s="550"/>
      <c r="E1" s="550"/>
      <c r="F1" s="550"/>
      <c r="G1" s="550"/>
      <c r="H1" s="550"/>
      <c r="I1" s="550"/>
      <c r="J1" s="550"/>
      <c r="K1" s="550"/>
      <c r="L1" s="550"/>
      <c r="M1" s="200"/>
      <c r="P1" s="5"/>
    </row>
    <row r="2" spans="1:17" s="5" customFormat="1" ht="20.25" customHeight="1" x14ac:dyDescent="0.2">
      <c r="A2" s="508" t="s">
        <v>91</v>
      </c>
      <c r="B2" s="509"/>
      <c r="C2" s="509"/>
      <c r="D2" s="509"/>
      <c r="E2" s="509"/>
      <c r="F2" s="510"/>
      <c r="G2" s="377"/>
      <c r="H2" s="378"/>
      <c r="I2" s="378"/>
      <c r="J2" s="378"/>
      <c r="K2" s="378"/>
      <c r="L2" s="378"/>
      <c r="M2" s="59"/>
    </row>
    <row r="3" spans="1:17" s="5" customFormat="1" ht="20.25" customHeight="1" x14ac:dyDescent="0.2">
      <c r="A3" s="508" t="s">
        <v>17</v>
      </c>
      <c r="B3" s="509"/>
      <c r="C3" s="509"/>
      <c r="D3" s="509"/>
      <c r="E3" s="509"/>
      <c r="F3" s="510"/>
      <c r="G3" s="519">
        <f>'1 Consolidated Summary  Budget'!D4</f>
        <v>0</v>
      </c>
      <c r="H3" s="520"/>
      <c r="I3" s="520"/>
      <c r="J3" s="520"/>
      <c r="K3" s="520"/>
      <c r="L3" s="520"/>
      <c r="M3" s="59"/>
    </row>
    <row r="4" spans="1:17" s="5" customFormat="1" ht="20.25" customHeight="1" thickBot="1" x14ac:dyDescent="0.25">
      <c r="A4" s="508" t="str">
        <f>'1 Consolidated Summary  Budget'!A5:C5</f>
        <v>Implementation period of the project:</v>
      </c>
      <c r="B4" s="509"/>
      <c r="C4" s="509"/>
      <c r="D4" s="509"/>
      <c r="E4" s="509"/>
      <c r="F4" s="510"/>
      <c r="G4" s="214" t="str">
        <f>'1 Consolidated Summary  Budget'!D5</f>
        <v>from:</v>
      </c>
      <c r="H4" s="215">
        <f>'1 Consolidated Summary  Budget'!E5</f>
        <v>0</v>
      </c>
      <c r="I4" s="215"/>
      <c r="J4" s="214" t="s">
        <v>75</v>
      </c>
      <c r="K4" s="216">
        <f>'1 Consolidated Summary  Budget'!I5</f>
        <v>0</v>
      </c>
      <c r="L4" s="214"/>
      <c r="M4" s="59"/>
      <c r="P4" s="3"/>
    </row>
    <row r="5" spans="1:17" s="8" customFormat="1" ht="26.25" customHeight="1" x14ac:dyDescent="0.2">
      <c r="A5" s="6"/>
      <c r="B5" s="7"/>
      <c r="H5" s="522" t="s">
        <v>160</v>
      </c>
      <c r="I5" s="547" t="s">
        <v>161</v>
      </c>
      <c r="J5" s="499" t="s">
        <v>15</v>
      </c>
      <c r="K5" s="502" t="s">
        <v>22</v>
      </c>
      <c r="L5" s="502" t="s">
        <v>76</v>
      </c>
      <c r="M5" s="499" t="s">
        <v>127</v>
      </c>
      <c r="N5" s="499" t="s">
        <v>128</v>
      </c>
      <c r="O5" s="502" t="s">
        <v>126</v>
      </c>
      <c r="P5" s="502" t="s">
        <v>129</v>
      </c>
      <c r="Q5" s="502" t="s">
        <v>130</v>
      </c>
    </row>
    <row r="6" spans="1:17" s="8" customFormat="1" ht="31.5" customHeight="1" thickBot="1" x14ac:dyDescent="0.25">
      <c r="A6" s="9"/>
      <c r="H6" s="523"/>
      <c r="I6" s="548"/>
      <c r="J6" s="545"/>
      <c r="K6" s="546"/>
      <c r="L6" s="503"/>
      <c r="M6" s="500"/>
      <c r="N6" s="500"/>
      <c r="O6" s="503"/>
      <c r="P6" s="503"/>
      <c r="Q6" s="503"/>
    </row>
    <row r="7" spans="1:17" s="8" customFormat="1" ht="28.5" customHeight="1" thickBot="1" x14ac:dyDescent="0.25">
      <c r="A7" s="9"/>
      <c r="H7" s="524"/>
      <c r="I7" s="549"/>
      <c r="J7" s="21" t="s">
        <v>13</v>
      </c>
      <c r="K7" s="21" t="s">
        <v>2</v>
      </c>
      <c r="L7" s="546"/>
      <c r="M7" s="501"/>
      <c r="N7" s="501"/>
      <c r="O7" s="503"/>
      <c r="P7" s="503"/>
      <c r="Q7" s="503"/>
    </row>
    <row r="8" spans="1:17" s="35" customFormat="1" ht="39" customHeight="1" thickBot="1" x14ac:dyDescent="0.25">
      <c r="A8" s="74">
        <v>1</v>
      </c>
      <c r="B8" s="516" t="s">
        <v>14</v>
      </c>
      <c r="C8" s="517"/>
      <c r="D8" s="517"/>
      <c r="E8" s="517"/>
      <c r="F8" s="517"/>
      <c r="G8" s="518"/>
      <c r="H8" s="32"/>
      <c r="I8" s="32"/>
      <c r="J8" s="33">
        <f>J9+J17</f>
        <v>0</v>
      </c>
      <c r="K8" s="33"/>
      <c r="L8" s="34"/>
      <c r="M8" s="34"/>
      <c r="N8" s="201">
        <f>SUM(N9:N42)</f>
        <v>0</v>
      </c>
      <c r="O8" s="201">
        <f>SUM(O9:O42)</f>
        <v>0</v>
      </c>
      <c r="P8" s="201">
        <f>N8+O8</f>
        <v>0</v>
      </c>
      <c r="Q8" s="207"/>
    </row>
    <row r="9" spans="1:17" s="35" customFormat="1" ht="39" customHeight="1" x14ac:dyDescent="0.2">
      <c r="A9" s="534" t="s">
        <v>5</v>
      </c>
      <c r="B9" s="496" t="s">
        <v>29</v>
      </c>
      <c r="C9" s="525"/>
      <c r="D9" s="525"/>
      <c r="E9" s="525"/>
      <c r="F9" s="525"/>
      <c r="G9" s="526"/>
      <c r="H9" s="536"/>
      <c r="I9" s="85"/>
      <c r="J9" s="540">
        <f>SUM(J11:J16)</f>
        <v>0</v>
      </c>
      <c r="K9" s="82"/>
      <c r="L9" s="471"/>
      <c r="M9" s="471"/>
      <c r="N9" s="471"/>
      <c r="O9" s="471"/>
      <c r="P9" s="471"/>
      <c r="Q9" s="471"/>
    </row>
    <row r="10" spans="1:17" s="35" customFormat="1" ht="65.25" customHeight="1" x14ac:dyDescent="0.2">
      <c r="A10" s="535"/>
      <c r="B10" s="542" t="s">
        <v>28</v>
      </c>
      <c r="C10" s="544"/>
      <c r="D10" s="542" t="s">
        <v>26</v>
      </c>
      <c r="E10" s="543"/>
      <c r="F10" s="543"/>
      <c r="G10" s="544"/>
      <c r="H10" s="537"/>
      <c r="I10" s="86"/>
      <c r="J10" s="541"/>
      <c r="K10" s="83"/>
      <c r="L10" s="472"/>
      <c r="M10" s="472"/>
      <c r="N10" s="472"/>
      <c r="O10" s="472"/>
      <c r="P10" s="472"/>
      <c r="Q10" s="472"/>
    </row>
    <row r="11" spans="1:17" s="35" customFormat="1" x14ac:dyDescent="0.2">
      <c r="A11" s="2"/>
      <c r="B11" s="485"/>
      <c r="C11" s="530"/>
      <c r="D11" s="487"/>
      <c r="E11" s="488"/>
      <c r="F11" s="488"/>
      <c r="G11" s="489"/>
      <c r="H11" s="168"/>
      <c r="I11" s="168"/>
      <c r="J11" s="166"/>
      <c r="K11" s="166"/>
      <c r="L11" s="167"/>
      <c r="M11" s="26"/>
      <c r="N11" s="236">
        <f>IF(M11="Yes",J11,0)</f>
        <v>0</v>
      </c>
      <c r="O11" s="253"/>
      <c r="P11" s="30">
        <f>N11+O11</f>
        <v>0</v>
      </c>
      <c r="Q11" s="30"/>
    </row>
    <row r="12" spans="1:17" s="35" customFormat="1" x14ac:dyDescent="0.2">
      <c r="A12" s="2"/>
      <c r="B12" s="485"/>
      <c r="C12" s="486"/>
      <c r="D12" s="487"/>
      <c r="E12" s="488"/>
      <c r="F12" s="488"/>
      <c r="G12" s="489"/>
      <c r="H12" s="168"/>
      <c r="I12" s="168"/>
      <c r="J12" s="166"/>
      <c r="K12" s="166"/>
      <c r="L12" s="167"/>
      <c r="M12" s="26"/>
      <c r="N12" s="236">
        <f>IF(M12="Yes",J12,0)</f>
        <v>0</v>
      </c>
      <c r="O12" s="253"/>
      <c r="P12" s="30">
        <f t="shared" ref="P12:P42" si="0">N12+O12</f>
        <v>0</v>
      </c>
      <c r="Q12" s="30"/>
    </row>
    <row r="13" spans="1:17" s="35" customFormat="1" x14ac:dyDescent="0.2">
      <c r="A13" s="2"/>
      <c r="B13" s="485"/>
      <c r="C13" s="486"/>
      <c r="D13" s="487"/>
      <c r="E13" s="488"/>
      <c r="F13" s="488"/>
      <c r="G13" s="489"/>
      <c r="H13" s="168"/>
      <c r="I13" s="168"/>
      <c r="J13" s="166"/>
      <c r="K13" s="166"/>
      <c r="L13" s="167"/>
      <c r="M13" s="26"/>
      <c r="N13" s="236">
        <f>IF(M13="Yes",J13,0)</f>
        <v>0</v>
      </c>
      <c r="O13" s="253"/>
      <c r="P13" s="30">
        <f t="shared" si="0"/>
        <v>0</v>
      </c>
      <c r="Q13" s="30"/>
    </row>
    <row r="14" spans="1:17" s="35" customFormat="1" x14ac:dyDescent="0.2">
      <c r="A14" s="2"/>
      <c r="B14" s="485"/>
      <c r="C14" s="486"/>
      <c r="D14" s="487"/>
      <c r="E14" s="488"/>
      <c r="F14" s="488"/>
      <c r="G14" s="489"/>
      <c r="H14" s="168"/>
      <c r="I14" s="168"/>
      <c r="J14" s="166"/>
      <c r="K14" s="166"/>
      <c r="L14" s="167"/>
      <c r="M14" s="26"/>
      <c r="N14" s="236">
        <f>IF(M14="Yes",J14,0)</f>
        <v>0</v>
      </c>
      <c r="O14" s="253"/>
      <c r="P14" s="30">
        <f t="shared" si="0"/>
        <v>0</v>
      </c>
      <c r="Q14" s="30"/>
    </row>
    <row r="15" spans="1:17" s="25" customFormat="1" ht="15.75" x14ac:dyDescent="0.2">
      <c r="A15" s="2"/>
      <c r="B15" s="485"/>
      <c r="C15" s="486"/>
      <c r="D15" s="487"/>
      <c r="E15" s="488"/>
      <c r="F15" s="488"/>
      <c r="G15" s="489"/>
      <c r="H15" s="168"/>
      <c r="I15" s="168"/>
      <c r="J15" s="166"/>
      <c r="K15" s="166"/>
      <c r="L15" s="167"/>
      <c r="M15" s="26"/>
      <c r="N15" s="236">
        <f t="shared" ref="N15:N77" si="1">IF(M15="Yes",J15,0)</f>
        <v>0</v>
      </c>
      <c r="O15" s="253"/>
      <c r="P15" s="30">
        <f t="shared" si="0"/>
        <v>0</v>
      </c>
      <c r="Q15" s="30"/>
    </row>
    <row r="16" spans="1:17" s="27" customFormat="1" x14ac:dyDescent="0.2">
      <c r="A16" s="2"/>
      <c r="B16" s="485"/>
      <c r="C16" s="486"/>
      <c r="D16" s="487"/>
      <c r="E16" s="488"/>
      <c r="F16" s="488"/>
      <c r="G16" s="489"/>
      <c r="H16" s="168"/>
      <c r="I16" s="168"/>
      <c r="J16" s="166"/>
      <c r="K16" s="166"/>
      <c r="L16" s="167"/>
      <c r="M16" s="26"/>
      <c r="N16" s="236">
        <f t="shared" si="1"/>
        <v>0</v>
      </c>
      <c r="O16" s="253"/>
      <c r="P16" s="206">
        <f t="shared" si="0"/>
        <v>0</v>
      </c>
      <c r="Q16" s="206"/>
    </row>
    <row r="17" spans="1:17" s="27" customFormat="1" ht="48.6" customHeight="1" x14ac:dyDescent="0.2">
      <c r="A17" s="16" t="s">
        <v>6</v>
      </c>
      <c r="B17" s="496" t="s">
        <v>173</v>
      </c>
      <c r="C17" s="497"/>
      <c r="D17" s="497"/>
      <c r="E17" s="497"/>
      <c r="F17" s="497"/>
      <c r="G17" s="498"/>
      <c r="H17" s="17"/>
      <c r="I17" s="19"/>
      <c r="J17" s="24">
        <f>SUM(J18:J42)</f>
        <v>0</v>
      </c>
      <c r="K17" s="24"/>
      <c r="L17" s="84"/>
      <c r="M17" s="234"/>
      <c r="N17" s="234"/>
      <c r="O17" s="235"/>
      <c r="P17" s="234"/>
      <c r="Q17" s="234"/>
    </row>
    <row r="18" spans="1:17" s="27" customFormat="1" x14ac:dyDescent="0.2">
      <c r="A18" s="2"/>
      <c r="B18" s="511"/>
      <c r="C18" s="511"/>
      <c r="D18" s="511"/>
      <c r="E18" s="511"/>
      <c r="F18" s="511"/>
      <c r="G18" s="511"/>
      <c r="H18" s="169"/>
      <c r="I18" s="169"/>
      <c r="J18" s="166"/>
      <c r="K18" s="170"/>
      <c r="L18" s="167"/>
      <c r="M18" s="26"/>
      <c r="N18" s="236">
        <f t="shared" si="1"/>
        <v>0</v>
      </c>
      <c r="O18" s="252"/>
      <c r="P18" s="206">
        <f t="shared" si="0"/>
        <v>0</v>
      </c>
      <c r="Q18" s="206"/>
    </row>
    <row r="19" spans="1:17" s="27" customFormat="1" x14ac:dyDescent="0.2">
      <c r="A19" s="2"/>
      <c r="B19" s="487"/>
      <c r="C19" s="488"/>
      <c r="D19" s="488"/>
      <c r="E19" s="488"/>
      <c r="F19" s="488"/>
      <c r="G19" s="489"/>
      <c r="H19" s="168"/>
      <c r="I19" s="168"/>
      <c r="J19" s="166"/>
      <c r="K19" s="170"/>
      <c r="L19" s="167"/>
      <c r="M19" s="26"/>
      <c r="N19" s="236">
        <f t="shared" si="1"/>
        <v>0</v>
      </c>
      <c r="O19" s="252"/>
      <c r="P19" s="206">
        <f t="shared" si="0"/>
        <v>0</v>
      </c>
      <c r="Q19" s="206"/>
    </row>
    <row r="20" spans="1:17" s="35" customFormat="1" x14ac:dyDescent="0.2">
      <c r="A20" s="2"/>
      <c r="B20" s="487"/>
      <c r="C20" s="488"/>
      <c r="D20" s="488"/>
      <c r="E20" s="488"/>
      <c r="F20" s="488"/>
      <c r="G20" s="489"/>
      <c r="H20" s="168"/>
      <c r="I20" s="168"/>
      <c r="J20" s="166"/>
      <c r="K20" s="170"/>
      <c r="L20" s="167"/>
      <c r="M20" s="26"/>
      <c r="N20" s="236">
        <f t="shared" si="1"/>
        <v>0</v>
      </c>
      <c r="O20" s="252"/>
      <c r="P20" s="206">
        <f t="shared" si="0"/>
        <v>0</v>
      </c>
      <c r="Q20" s="30"/>
    </row>
    <row r="21" spans="1:17" s="25" customFormat="1" ht="15.75" x14ac:dyDescent="0.2">
      <c r="A21" s="2"/>
      <c r="B21" s="487"/>
      <c r="C21" s="488"/>
      <c r="D21" s="488"/>
      <c r="E21" s="488"/>
      <c r="F21" s="488"/>
      <c r="G21" s="489"/>
      <c r="H21" s="168"/>
      <c r="I21" s="168"/>
      <c r="J21" s="166"/>
      <c r="K21" s="170"/>
      <c r="L21" s="167"/>
      <c r="M21" s="26"/>
      <c r="N21" s="236">
        <f t="shared" si="1"/>
        <v>0</v>
      </c>
      <c r="O21" s="252"/>
      <c r="P21" s="206">
        <f t="shared" si="0"/>
        <v>0</v>
      </c>
      <c r="Q21" s="237"/>
    </row>
    <row r="22" spans="1:17" s="27" customFormat="1" x14ac:dyDescent="0.2">
      <c r="A22" s="2"/>
      <c r="B22" s="487"/>
      <c r="C22" s="488"/>
      <c r="D22" s="488"/>
      <c r="E22" s="488"/>
      <c r="F22" s="488"/>
      <c r="G22" s="489"/>
      <c r="H22" s="168"/>
      <c r="I22" s="168"/>
      <c r="J22" s="166"/>
      <c r="K22" s="170"/>
      <c r="L22" s="167"/>
      <c r="M22" s="26"/>
      <c r="N22" s="236">
        <f t="shared" si="1"/>
        <v>0</v>
      </c>
      <c r="O22" s="252"/>
      <c r="P22" s="206">
        <f t="shared" si="0"/>
        <v>0</v>
      </c>
      <c r="Q22" s="206"/>
    </row>
    <row r="23" spans="1:17" s="27" customFormat="1" x14ac:dyDescent="0.2">
      <c r="A23" s="2"/>
      <c r="B23" s="487"/>
      <c r="C23" s="488"/>
      <c r="D23" s="488"/>
      <c r="E23" s="488"/>
      <c r="F23" s="488"/>
      <c r="G23" s="489"/>
      <c r="H23" s="168"/>
      <c r="I23" s="168"/>
      <c r="J23" s="166"/>
      <c r="K23" s="170"/>
      <c r="L23" s="167"/>
      <c r="M23" s="26"/>
      <c r="N23" s="236">
        <f t="shared" si="1"/>
        <v>0</v>
      </c>
      <c r="O23" s="252"/>
      <c r="P23" s="206">
        <f t="shared" si="0"/>
        <v>0</v>
      </c>
      <c r="Q23" s="206"/>
    </row>
    <row r="24" spans="1:17" s="27" customFormat="1" x14ac:dyDescent="0.2">
      <c r="A24" s="2"/>
      <c r="B24" s="487"/>
      <c r="C24" s="488"/>
      <c r="D24" s="488"/>
      <c r="E24" s="488"/>
      <c r="F24" s="488"/>
      <c r="G24" s="489"/>
      <c r="H24" s="168"/>
      <c r="I24" s="168"/>
      <c r="J24" s="166"/>
      <c r="K24" s="170"/>
      <c r="L24" s="167"/>
      <c r="M24" s="26"/>
      <c r="N24" s="236">
        <f t="shared" si="1"/>
        <v>0</v>
      </c>
      <c r="O24" s="252"/>
      <c r="P24" s="206">
        <f t="shared" si="0"/>
        <v>0</v>
      </c>
      <c r="Q24" s="206"/>
    </row>
    <row r="25" spans="1:17" s="25" customFormat="1" ht="15.75" x14ac:dyDescent="0.2">
      <c r="A25" s="2"/>
      <c r="B25" s="487"/>
      <c r="C25" s="488"/>
      <c r="D25" s="488"/>
      <c r="E25" s="488"/>
      <c r="F25" s="488"/>
      <c r="G25" s="489"/>
      <c r="H25" s="168"/>
      <c r="I25" s="168"/>
      <c r="J25" s="166"/>
      <c r="K25" s="170"/>
      <c r="L25" s="167"/>
      <c r="M25" s="26"/>
      <c r="N25" s="236">
        <f t="shared" si="1"/>
        <v>0</v>
      </c>
      <c r="O25" s="252"/>
      <c r="P25" s="206">
        <f t="shared" si="0"/>
        <v>0</v>
      </c>
      <c r="Q25" s="237"/>
    </row>
    <row r="26" spans="1:17" s="25" customFormat="1" ht="15.75" x14ac:dyDescent="0.2">
      <c r="A26" s="2"/>
      <c r="B26" s="487"/>
      <c r="C26" s="488"/>
      <c r="D26" s="488"/>
      <c r="E26" s="488"/>
      <c r="F26" s="488"/>
      <c r="G26" s="489"/>
      <c r="H26" s="168"/>
      <c r="I26" s="168"/>
      <c r="J26" s="166"/>
      <c r="K26" s="170"/>
      <c r="L26" s="167"/>
      <c r="M26" s="26"/>
      <c r="N26" s="236">
        <f t="shared" si="1"/>
        <v>0</v>
      </c>
      <c r="O26" s="252"/>
      <c r="P26" s="206">
        <f t="shared" si="0"/>
        <v>0</v>
      </c>
      <c r="Q26" s="237"/>
    </row>
    <row r="27" spans="1:17" s="27" customFormat="1" x14ac:dyDescent="0.2">
      <c r="A27" s="2"/>
      <c r="B27" s="487"/>
      <c r="C27" s="488"/>
      <c r="D27" s="488"/>
      <c r="E27" s="488"/>
      <c r="F27" s="488"/>
      <c r="G27" s="489"/>
      <c r="H27" s="168"/>
      <c r="I27" s="168"/>
      <c r="J27" s="166"/>
      <c r="K27" s="170"/>
      <c r="L27" s="167"/>
      <c r="M27" s="26"/>
      <c r="N27" s="236">
        <f t="shared" si="1"/>
        <v>0</v>
      </c>
      <c r="O27" s="252"/>
      <c r="P27" s="206">
        <f t="shared" si="0"/>
        <v>0</v>
      </c>
      <c r="Q27" s="206"/>
    </row>
    <row r="28" spans="1:17" s="27" customFormat="1" x14ac:dyDescent="0.2">
      <c r="A28" s="2"/>
      <c r="B28" s="487"/>
      <c r="C28" s="488"/>
      <c r="D28" s="488"/>
      <c r="E28" s="488"/>
      <c r="F28" s="488"/>
      <c r="G28" s="489"/>
      <c r="H28" s="168"/>
      <c r="I28" s="168"/>
      <c r="J28" s="166"/>
      <c r="K28" s="170"/>
      <c r="L28" s="167"/>
      <c r="M28" s="26"/>
      <c r="N28" s="236">
        <f t="shared" si="1"/>
        <v>0</v>
      </c>
      <c r="O28" s="252"/>
      <c r="P28" s="206">
        <f t="shared" si="0"/>
        <v>0</v>
      </c>
      <c r="Q28" s="206"/>
    </row>
    <row r="29" spans="1:17" s="27" customFormat="1" x14ac:dyDescent="0.2">
      <c r="A29" s="2"/>
      <c r="B29" s="487"/>
      <c r="C29" s="488"/>
      <c r="D29" s="488"/>
      <c r="E29" s="488"/>
      <c r="F29" s="488"/>
      <c r="G29" s="489"/>
      <c r="H29" s="168"/>
      <c r="I29" s="168"/>
      <c r="J29" s="166"/>
      <c r="K29" s="170"/>
      <c r="L29" s="167"/>
      <c r="M29" s="26"/>
      <c r="N29" s="236">
        <f t="shared" si="1"/>
        <v>0</v>
      </c>
      <c r="O29" s="252"/>
      <c r="P29" s="206">
        <f t="shared" si="0"/>
        <v>0</v>
      </c>
      <c r="Q29" s="206"/>
    </row>
    <row r="30" spans="1:17" s="25" customFormat="1" ht="15.75" x14ac:dyDescent="0.2">
      <c r="A30" s="2"/>
      <c r="B30" s="487"/>
      <c r="C30" s="488"/>
      <c r="D30" s="488"/>
      <c r="E30" s="488"/>
      <c r="F30" s="488"/>
      <c r="G30" s="489"/>
      <c r="H30" s="168"/>
      <c r="I30" s="168"/>
      <c r="J30" s="166"/>
      <c r="K30" s="170"/>
      <c r="L30" s="167"/>
      <c r="M30" s="26"/>
      <c r="N30" s="236">
        <f t="shared" si="1"/>
        <v>0</v>
      </c>
      <c r="O30" s="252"/>
      <c r="P30" s="206">
        <f t="shared" si="0"/>
        <v>0</v>
      </c>
      <c r="Q30" s="237"/>
    </row>
    <row r="31" spans="1:17" s="29" customFormat="1" x14ac:dyDescent="0.2">
      <c r="A31" s="2"/>
      <c r="B31" s="487"/>
      <c r="C31" s="488"/>
      <c r="D31" s="488"/>
      <c r="E31" s="488"/>
      <c r="F31" s="488"/>
      <c r="G31" s="489"/>
      <c r="H31" s="168"/>
      <c r="I31" s="168"/>
      <c r="J31" s="166"/>
      <c r="K31" s="170"/>
      <c r="L31" s="167"/>
      <c r="M31" s="26"/>
      <c r="N31" s="236">
        <f t="shared" si="1"/>
        <v>0</v>
      </c>
      <c r="O31" s="252"/>
      <c r="P31" s="206">
        <f t="shared" si="0"/>
        <v>0</v>
      </c>
      <c r="Q31" s="206"/>
    </row>
    <row r="32" spans="1:17" s="27" customFormat="1" x14ac:dyDescent="0.2">
      <c r="A32" s="2"/>
      <c r="B32" s="487"/>
      <c r="C32" s="488"/>
      <c r="D32" s="488"/>
      <c r="E32" s="488"/>
      <c r="F32" s="488"/>
      <c r="G32" s="489"/>
      <c r="H32" s="168"/>
      <c r="I32" s="168"/>
      <c r="J32" s="166"/>
      <c r="K32" s="170"/>
      <c r="L32" s="167"/>
      <c r="M32" s="26"/>
      <c r="N32" s="236">
        <f t="shared" si="1"/>
        <v>0</v>
      </c>
      <c r="O32" s="252"/>
      <c r="P32" s="206">
        <f t="shared" si="0"/>
        <v>0</v>
      </c>
      <c r="Q32" s="206"/>
    </row>
    <row r="33" spans="1:17" s="29" customFormat="1" x14ac:dyDescent="0.2">
      <c r="A33" s="2"/>
      <c r="B33" s="487"/>
      <c r="C33" s="488"/>
      <c r="D33" s="488"/>
      <c r="E33" s="488"/>
      <c r="F33" s="488"/>
      <c r="G33" s="489"/>
      <c r="H33" s="168"/>
      <c r="I33" s="168"/>
      <c r="J33" s="166"/>
      <c r="K33" s="170"/>
      <c r="L33" s="167"/>
      <c r="M33" s="26"/>
      <c r="N33" s="236">
        <f t="shared" si="1"/>
        <v>0</v>
      </c>
      <c r="O33" s="252"/>
      <c r="P33" s="206">
        <f t="shared" si="0"/>
        <v>0</v>
      </c>
      <c r="Q33" s="206"/>
    </row>
    <row r="34" spans="1:17" s="25" customFormat="1" ht="15.75" x14ac:dyDescent="0.2">
      <c r="A34" s="2"/>
      <c r="B34" s="487"/>
      <c r="C34" s="488"/>
      <c r="D34" s="488"/>
      <c r="E34" s="488"/>
      <c r="F34" s="488"/>
      <c r="G34" s="489"/>
      <c r="H34" s="168"/>
      <c r="I34" s="168"/>
      <c r="J34" s="166"/>
      <c r="K34" s="170"/>
      <c r="L34" s="167"/>
      <c r="M34" s="26"/>
      <c r="N34" s="236">
        <f t="shared" si="1"/>
        <v>0</v>
      </c>
      <c r="O34" s="252"/>
      <c r="P34" s="206">
        <f t="shared" si="0"/>
        <v>0</v>
      </c>
      <c r="Q34" s="237"/>
    </row>
    <row r="35" spans="1:17" s="27" customFormat="1" x14ac:dyDescent="0.2">
      <c r="A35" s="2"/>
      <c r="B35" s="487"/>
      <c r="C35" s="488"/>
      <c r="D35" s="488"/>
      <c r="E35" s="488"/>
      <c r="F35" s="488"/>
      <c r="G35" s="489"/>
      <c r="H35" s="168"/>
      <c r="I35" s="168"/>
      <c r="J35" s="166"/>
      <c r="K35" s="170"/>
      <c r="L35" s="167"/>
      <c r="M35" s="26"/>
      <c r="N35" s="236">
        <f t="shared" si="1"/>
        <v>0</v>
      </c>
      <c r="O35" s="252"/>
      <c r="P35" s="206">
        <f t="shared" si="0"/>
        <v>0</v>
      </c>
      <c r="Q35" s="206"/>
    </row>
    <row r="36" spans="1:17" s="27" customFormat="1" x14ac:dyDescent="0.2">
      <c r="A36" s="2"/>
      <c r="B36" s="487"/>
      <c r="C36" s="488"/>
      <c r="D36" s="488"/>
      <c r="E36" s="488"/>
      <c r="F36" s="488"/>
      <c r="G36" s="489"/>
      <c r="H36" s="168"/>
      <c r="I36" s="168"/>
      <c r="J36" s="166"/>
      <c r="K36" s="170"/>
      <c r="L36" s="167"/>
      <c r="M36" s="26"/>
      <c r="N36" s="236">
        <f t="shared" si="1"/>
        <v>0</v>
      </c>
      <c r="O36" s="252"/>
      <c r="P36" s="206">
        <f t="shared" si="0"/>
        <v>0</v>
      </c>
      <c r="Q36" s="206"/>
    </row>
    <row r="37" spans="1:17" s="27" customFormat="1" x14ac:dyDescent="0.2">
      <c r="A37" s="2"/>
      <c r="B37" s="487"/>
      <c r="C37" s="488"/>
      <c r="D37" s="488"/>
      <c r="E37" s="488"/>
      <c r="F37" s="488"/>
      <c r="G37" s="489"/>
      <c r="H37" s="168"/>
      <c r="I37" s="168"/>
      <c r="J37" s="166"/>
      <c r="K37" s="170"/>
      <c r="L37" s="167"/>
      <c r="M37" s="26"/>
      <c r="N37" s="236">
        <f t="shared" si="1"/>
        <v>0</v>
      </c>
      <c r="O37" s="252"/>
      <c r="P37" s="206">
        <f t="shared" si="0"/>
        <v>0</v>
      </c>
      <c r="Q37" s="206"/>
    </row>
    <row r="38" spans="1:17" s="25" customFormat="1" ht="15.75" x14ac:dyDescent="0.2">
      <c r="A38" s="2"/>
      <c r="B38" s="487"/>
      <c r="C38" s="488"/>
      <c r="D38" s="488"/>
      <c r="E38" s="488"/>
      <c r="F38" s="488"/>
      <c r="G38" s="489"/>
      <c r="H38" s="168"/>
      <c r="I38" s="168"/>
      <c r="J38" s="166"/>
      <c r="K38" s="170"/>
      <c r="L38" s="167"/>
      <c r="M38" s="26"/>
      <c r="N38" s="236">
        <f t="shared" si="1"/>
        <v>0</v>
      </c>
      <c r="O38" s="252"/>
      <c r="P38" s="206">
        <f t="shared" si="0"/>
        <v>0</v>
      </c>
      <c r="Q38" s="237"/>
    </row>
    <row r="39" spans="1:17" s="25" customFormat="1" ht="15.75" x14ac:dyDescent="0.2">
      <c r="A39" s="2"/>
      <c r="B39" s="487"/>
      <c r="C39" s="488"/>
      <c r="D39" s="488"/>
      <c r="E39" s="488"/>
      <c r="F39" s="488"/>
      <c r="G39" s="489"/>
      <c r="H39" s="168"/>
      <c r="I39" s="168"/>
      <c r="J39" s="166"/>
      <c r="K39" s="170"/>
      <c r="L39" s="167"/>
      <c r="M39" s="26"/>
      <c r="N39" s="236">
        <f t="shared" si="1"/>
        <v>0</v>
      </c>
      <c r="O39" s="252"/>
      <c r="P39" s="206">
        <f t="shared" si="0"/>
        <v>0</v>
      </c>
      <c r="Q39" s="237"/>
    </row>
    <row r="40" spans="1:17" s="27" customFormat="1" x14ac:dyDescent="0.2">
      <c r="A40" s="2"/>
      <c r="B40" s="487"/>
      <c r="C40" s="488"/>
      <c r="D40" s="488"/>
      <c r="E40" s="488"/>
      <c r="F40" s="488"/>
      <c r="G40" s="489"/>
      <c r="H40" s="168"/>
      <c r="I40" s="168"/>
      <c r="J40" s="166"/>
      <c r="K40" s="170"/>
      <c r="L40" s="167"/>
      <c r="M40" s="26"/>
      <c r="N40" s="236">
        <f t="shared" si="1"/>
        <v>0</v>
      </c>
      <c r="O40" s="252"/>
      <c r="P40" s="206">
        <f t="shared" si="0"/>
        <v>0</v>
      </c>
      <c r="Q40" s="206"/>
    </row>
    <row r="41" spans="1:17" s="27" customFormat="1" x14ac:dyDescent="0.2">
      <c r="A41" s="2"/>
      <c r="B41" s="487"/>
      <c r="C41" s="488"/>
      <c r="D41" s="488"/>
      <c r="E41" s="488"/>
      <c r="F41" s="488"/>
      <c r="G41" s="489"/>
      <c r="H41" s="168"/>
      <c r="I41" s="168"/>
      <c r="J41" s="166"/>
      <c r="K41" s="170"/>
      <c r="L41" s="167"/>
      <c r="M41" s="26"/>
      <c r="N41" s="236">
        <f t="shared" si="1"/>
        <v>0</v>
      </c>
      <c r="O41" s="252"/>
      <c r="P41" s="206">
        <f t="shared" si="0"/>
        <v>0</v>
      </c>
      <c r="Q41" s="206"/>
    </row>
    <row r="42" spans="1:17" s="27" customFormat="1" x14ac:dyDescent="0.2">
      <c r="A42" s="2"/>
      <c r="B42" s="487"/>
      <c r="C42" s="488"/>
      <c r="D42" s="488"/>
      <c r="E42" s="488"/>
      <c r="F42" s="488"/>
      <c r="G42" s="489"/>
      <c r="H42" s="168"/>
      <c r="I42" s="168"/>
      <c r="J42" s="166"/>
      <c r="K42" s="170"/>
      <c r="L42" s="167"/>
      <c r="M42" s="26"/>
      <c r="N42" s="238">
        <f t="shared" si="1"/>
        <v>0</v>
      </c>
      <c r="O42" s="252"/>
      <c r="P42" s="206">
        <f t="shared" si="0"/>
        <v>0</v>
      </c>
      <c r="Q42" s="206"/>
    </row>
    <row r="43" spans="1:17" s="27" customFormat="1" ht="39" customHeight="1" x14ac:dyDescent="0.2">
      <c r="A43" s="31">
        <v>2</v>
      </c>
      <c r="B43" s="516" t="s">
        <v>154</v>
      </c>
      <c r="C43" s="517"/>
      <c r="D43" s="517"/>
      <c r="E43" s="517"/>
      <c r="F43" s="517"/>
      <c r="G43" s="518"/>
      <c r="H43" s="32"/>
      <c r="I43" s="32"/>
      <c r="J43" s="33">
        <f>SUM(J44:J63)</f>
        <v>0</v>
      </c>
      <c r="K43" s="33"/>
      <c r="L43" s="34"/>
      <c r="M43" s="34"/>
      <c r="N43" s="239">
        <f>SUM(N44:N63)</f>
        <v>0</v>
      </c>
      <c r="O43" s="239">
        <f>SUM(O44:O63)</f>
        <v>0</v>
      </c>
      <c r="P43" s="239">
        <f>N43+O43</f>
        <v>0</v>
      </c>
      <c r="Q43" s="34"/>
    </row>
    <row r="44" spans="1:17" s="27" customFormat="1" x14ac:dyDescent="0.2">
      <c r="A44" s="2"/>
      <c r="B44" s="512"/>
      <c r="C44" s="512"/>
      <c r="D44" s="512"/>
      <c r="E44" s="512"/>
      <c r="F44" s="512"/>
      <c r="G44" s="512"/>
      <c r="H44" s="171"/>
      <c r="I44" s="171"/>
      <c r="J44" s="166"/>
      <c r="K44" s="166"/>
      <c r="L44" s="167"/>
      <c r="M44" s="26"/>
      <c r="N44" s="240">
        <f t="shared" si="1"/>
        <v>0</v>
      </c>
      <c r="O44" s="252"/>
      <c r="P44" s="208">
        <f>N44+O44</f>
        <v>0</v>
      </c>
      <c r="Q44" s="206"/>
    </row>
    <row r="45" spans="1:17" s="27" customFormat="1" x14ac:dyDescent="0.2">
      <c r="A45" s="2"/>
      <c r="B45" s="512"/>
      <c r="C45" s="512"/>
      <c r="D45" s="512"/>
      <c r="E45" s="512"/>
      <c r="F45" s="512"/>
      <c r="G45" s="512"/>
      <c r="H45" s="171"/>
      <c r="I45" s="171"/>
      <c r="J45" s="166"/>
      <c r="K45" s="166"/>
      <c r="L45" s="167"/>
      <c r="M45" s="26"/>
      <c r="N45" s="236">
        <f t="shared" si="1"/>
        <v>0</v>
      </c>
      <c r="O45" s="252"/>
      <c r="P45" s="208">
        <f t="shared" ref="P45:P63" si="2">N45+O45</f>
        <v>0</v>
      </c>
      <c r="Q45" s="206"/>
    </row>
    <row r="46" spans="1:17" s="27" customFormat="1" x14ac:dyDescent="0.2">
      <c r="A46" s="2"/>
      <c r="B46" s="512"/>
      <c r="C46" s="512"/>
      <c r="D46" s="512"/>
      <c r="E46" s="512"/>
      <c r="F46" s="512"/>
      <c r="G46" s="512"/>
      <c r="H46" s="171"/>
      <c r="I46" s="171"/>
      <c r="J46" s="166"/>
      <c r="K46" s="166"/>
      <c r="L46" s="167"/>
      <c r="M46" s="26"/>
      <c r="N46" s="236">
        <f t="shared" si="1"/>
        <v>0</v>
      </c>
      <c r="O46" s="252"/>
      <c r="P46" s="208">
        <f t="shared" si="2"/>
        <v>0</v>
      </c>
      <c r="Q46" s="206"/>
    </row>
    <row r="47" spans="1:17" s="27" customFormat="1" x14ac:dyDescent="0.2">
      <c r="A47" s="2"/>
      <c r="B47" s="512"/>
      <c r="C47" s="512"/>
      <c r="D47" s="512"/>
      <c r="E47" s="512"/>
      <c r="F47" s="512"/>
      <c r="G47" s="512"/>
      <c r="H47" s="171"/>
      <c r="I47" s="171"/>
      <c r="J47" s="166"/>
      <c r="K47" s="166"/>
      <c r="L47" s="167"/>
      <c r="M47" s="26"/>
      <c r="N47" s="236">
        <f t="shared" si="1"/>
        <v>0</v>
      </c>
      <c r="O47" s="252"/>
      <c r="P47" s="208">
        <f t="shared" si="2"/>
        <v>0</v>
      </c>
      <c r="Q47" s="206"/>
    </row>
    <row r="48" spans="1:17" s="27" customFormat="1" x14ac:dyDescent="0.2">
      <c r="A48" s="2"/>
      <c r="B48" s="512"/>
      <c r="C48" s="512"/>
      <c r="D48" s="512"/>
      <c r="E48" s="512"/>
      <c r="F48" s="512"/>
      <c r="G48" s="512"/>
      <c r="H48" s="171"/>
      <c r="I48" s="171"/>
      <c r="J48" s="166"/>
      <c r="K48" s="166"/>
      <c r="L48" s="167"/>
      <c r="M48" s="26"/>
      <c r="N48" s="236">
        <f t="shared" si="1"/>
        <v>0</v>
      </c>
      <c r="O48" s="252"/>
      <c r="P48" s="208">
        <f t="shared" si="2"/>
        <v>0</v>
      </c>
      <c r="Q48" s="206"/>
    </row>
    <row r="49" spans="1:17" s="37" customFormat="1" ht="15.75" x14ac:dyDescent="0.2">
      <c r="A49" s="2"/>
      <c r="B49" s="512"/>
      <c r="C49" s="512"/>
      <c r="D49" s="512"/>
      <c r="E49" s="512"/>
      <c r="F49" s="512"/>
      <c r="G49" s="512"/>
      <c r="H49" s="171"/>
      <c r="I49" s="171"/>
      <c r="J49" s="166"/>
      <c r="K49" s="166"/>
      <c r="L49" s="167"/>
      <c r="M49" s="26"/>
      <c r="N49" s="236">
        <f t="shared" si="1"/>
        <v>0</v>
      </c>
      <c r="O49" s="252"/>
      <c r="P49" s="208">
        <f t="shared" si="2"/>
        <v>0</v>
      </c>
      <c r="Q49" s="237"/>
    </row>
    <row r="50" spans="1:17" s="29" customFormat="1" x14ac:dyDescent="0.2">
      <c r="A50" s="2"/>
      <c r="B50" s="512"/>
      <c r="C50" s="512"/>
      <c r="D50" s="512"/>
      <c r="E50" s="512"/>
      <c r="F50" s="512"/>
      <c r="G50" s="512"/>
      <c r="H50" s="171"/>
      <c r="I50" s="171"/>
      <c r="J50" s="166"/>
      <c r="K50" s="166"/>
      <c r="L50" s="167"/>
      <c r="M50" s="26"/>
      <c r="N50" s="236">
        <f t="shared" si="1"/>
        <v>0</v>
      </c>
      <c r="O50" s="252"/>
      <c r="P50" s="208">
        <f t="shared" si="2"/>
        <v>0</v>
      </c>
      <c r="Q50" s="206"/>
    </row>
    <row r="51" spans="1:17" s="29" customFormat="1" x14ac:dyDescent="0.2">
      <c r="A51" s="2"/>
      <c r="B51" s="512"/>
      <c r="C51" s="512"/>
      <c r="D51" s="512"/>
      <c r="E51" s="512"/>
      <c r="F51" s="512"/>
      <c r="G51" s="512"/>
      <c r="H51" s="171"/>
      <c r="I51" s="171"/>
      <c r="J51" s="166"/>
      <c r="K51" s="166"/>
      <c r="L51" s="167"/>
      <c r="M51" s="26"/>
      <c r="N51" s="236">
        <f t="shared" si="1"/>
        <v>0</v>
      </c>
      <c r="O51" s="252"/>
      <c r="P51" s="208">
        <f t="shared" si="2"/>
        <v>0</v>
      </c>
      <c r="Q51" s="206"/>
    </row>
    <row r="52" spans="1:17" s="29" customFormat="1" x14ac:dyDescent="0.2">
      <c r="A52" s="2"/>
      <c r="B52" s="512"/>
      <c r="C52" s="512"/>
      <c r="D52" s="512"/>
      <c r="E52" s="512"/>
      <c r="F52" s="512"/>
      <c r="G52" s="512"/>
      <c r="H52" s="171"/>
      <c r="I52" s="171"/>
      <c r="J52" s="166"/>
      <c r="K52" s="166"/>
      <c r="L52" s="167"/>
      <c r="M52" s="26"/>
      <c r="N52" s="236">
        <f t="shared" si="1"/>
        <v>0</v>
      </c>
      <c r="O52" s="252"/>
      <c r="P52" s="208">
        <f t="shared" si="2"/>
        <v>0</v>
      </c>
      <c r="Q52" s="206"/>
    </row>
    <row r="53" spans="1:17" s="29" customFormat="1" x14ac:dyDescent="0.2">
      <c r="A53" s="2"/>
      <c r="B53" s="512"/>
      <c r="C53" s="512"/>
      <c r="D53" s="512"/>
      <c r="E53" s="512"/>
      <c r="F53" s="512"/>
      <c r="G53" s="512"/>
      <c r="H53" s="171"/>
      <c r="I53" s="171"/>
      <c r="J53" s="166"/>
      <c r="K53" s="166"/>
      <c r="L53" s="167"/>
      <c r="M53" s="26"/>
      <c r="N53" s="236">
        <f t="shared" si="1"/>
        <v>0</v>
      </c>
      <c r="O53" s="252"/>
      <c r="P53" s="208">
        <f t="shared" si="2"/>
        <v>0</v>
      </c>
      <c r="Q53" s="206"/>
    </row>
    <row r="54" spans="1:17" s="29" customFormat="1" x14ac:dyDescent="0.2">
      <c r="A54" s="2"/>
      <c r="B54" s="512"/>
      <c r="C54" s="512"/>
      <c r="D54" s="512"/>
      <c r="E54" s="512"/>
      <c r="F54" s="512"/>
      <c r="G54" s="512"/>
      <c r="H54" s="171"/>
      <c r="I54" s="171"/>
      <c r="J54" s="166"/>
      <c r="K54" s="166"/>
      <c r="L54" s="167"/>
      <c r="M54" s="26"/>
      <c r="N54" s="236">
        <f t="shared" si="1"/>
        <v>0</v>
      </c>
      <c r="O54" s="252"/>
      <c r="P54" s="208">
        <f t="shared" si="2"/>
        <v>0</v>
      </c>
      <c r="Q54" s="206"/>
    </row>
    <row r="55" spans="1:17" s="29" customFormat="1" x14ac:dyDescent="0.2">
      <c r="A55" s="2"/>
      <c r="B55" s="512"/>
      <c r="C55" s="512"/>
      <c r="D55" s="512"/>
      <c r="E55" s="512"/>
      <c r="F55" s="512"/>
      <c r="G55" s="512"/>
      <c r="H55" s="171"/>
      <c r="I55" s="171"/>
      <c r="J55" s="166"/>
      <c r="K55" s="166"/>
      <c r="L55" s="167"/>
      <c r="M55" s="26"/>
      <c r="N55" s="236">
        <f t="shared" si="1"/>
        <v>0</v>
      </c>
      <c r="O55" s="252"/>
      <c r="P55" s="208">
        <f t="shared" si="2"/>
        <v>0</v>
      </c>
      <c r="Q55" s="206"/>
    </row>
    <row r="56" spans="1:17" s="29" customFormat="1" x14ac:dyDescent="0.2">
      <c r="A56" s="2"/>
      <c r="B56" s="487"/>
      <c r="C56" s="488"/>
      <c r="D56" s="488"/>
      <c r="E56" s="488"/>
      <c r="F56" s="488"/>
      <c r="G56" s="489"/>
      <c r="H56" s="172"/>
      <c r="I56" s="172"/>
      <c r="J56" s="166"/>
      <c r="K56" s="166"/>
      <c r="L56" s="167"/>
      <c r="M56" s="26"/>
      <c r="N56" s="236">
        <f t="shared" si="1"/>
        <v>0</v>
      </c>
      <c r="O56" s="252"/>
      <c r="P56" s="208">
        <f t="shared" si="2"/>
        <v>0</v>
      </c>
      <c r="Q56" s="206"/>
    </row>
    <row r="57" spans="1:17" s="25" customFormat="1" ht="15.75" x14ac:dyDescent="0.2">
      <c r="A57" s="2"/>
      <c r="B57" s="487"/>
      <c r="C57" s="488"/>
      <c r="D57" s="488"/>
      <c r="E57" s="488"/>
      <c r="F57" s="488"/>
      <c r="G57" s="489"/>
      <c r="H57" s="172"/>
      <c r="I57" s="172"/>
      <c r="J57" s="166"/>
      <c r="K57" s="166"/>
      <c r="L57" s="167"/>
      <c r="M57" s="26"/>
      <c r="N57" s="236">
        <f t="shared" si="1"/>
        <v>0</v>
      </c>
      <c r="O57" s="252"/>
      <c r="P57" s="208">
        <f t="shared" si="2"/>
        <v>0</v>
      </c>
      <c r="Q57" s="237"/>
    </row>
    <row r="58" spans="1:17" s="29" customFormat="1" x14ac:dyDescent="0.2">
      <c r="A58" s="2"/>
      <c r="B58" s="487"/>
      <c r="C58" s="488"/>
      <c r="D58" s="488"/>
      <c r="E58" s="488"/>
      <c r="F58" s="488"/>
      <c r="G58" s="489"/>
      <c r="H58" s="172"/>
      <c r="I58" s="172"/>
      <c r="J58" s="166"/>
      <c r="K58" s="166"/>
      <c r="L58" s="167"/>
      <c r="M58" s="26"/>
      <c r="N58" s="236">
        <f t="shared" si="1"/>
        <v>0</v>
      </c>
      <c r="O58" s="252"/>
      <c r="P58" s="208">
        <f t="shared" si="2"/>
        <v>0</v>
      </c>
      <c r="Q58" s="206"/>
    </row>
    <row r="59" spans="1:17" s="29" customFormat="1" x14ac:dyDescent="0.2">
      <c r="A59" s="2"/>
      <c r="B59" s="512"/>
      <c r="C59" s="512"/>
      <c r="D59" s="512"/>
      <c r="E59" s="512"/>
      <c r="F59" s="512"/>
      <c r="G59" s="512"/>
      <c r="H59" s="171"/>
      <c r="I59" s="171"/>
      <c r="J59" s="166"/>
      <c r="K59" s="166"/>
      <c r="L59" s="167"/>
      <c r="M59" s="26"/>
      <c r="N59" s="236">
        <f t="shared" si="1"/>
        <v>0</v>
      </c>
      <c r="O59" s="252"/>
      <c r="P59" s="208">
        <f t="shared" si="2"/>
        <v>0</v>
      </c>
      <c r="Q59" s="206"/>
    </row>
    <row r="60" spans="1:17" s="29" customFormat="1" x14ac:dyDescent="0.2">
      <c r="A60" s="2"/>
      <c r="B60" s="512"/>
      <c r="C60" s="512"/>
      <c r="D60" s="512"/>
      <c r="E60" s="512"/>
      <c r="F60" s="512"/>
      <c r="G60" s="512"/>
      <c r="H60" s="171"/>
      <c r="I60" s="171"/>
      <c r="J60" s="166"/>
      <c r="K60" s="166"/>
      <c r="L60" s="167"/>
      <c r="M60" s="26"/>
      <c r="N60" s="236">
        <f t="shared" si="1"/>
        <v>0</v>
      </c>
      <c r="O60" s="252"/>
      <c r="P60" s="208">
        <f t="shared" si="2"/>
        <v>0</v>
      </c>
      <c r="Q60" s="206"/>
    </row>
    <row r="61" spans="1:17" s="29" customFormat="1" x14ac:dyDescent="0.2">
      <c r="A61" s="2"/>
      <c r="B61" s="512"/>
      <c r="C61" s="512"/>
      <c r="D61" s="512"/>
      <c r="E61" s="512"/>
      <c r="F61" s="512"/>
      <c r="G61" s="512"/>
      <c r="H61" s="171"/>
      <c r="I61" s="171"/>
      <c r="J61" s="166"/>
      <c r="K61" s="166"/>
      <c r="L61" s="167"/>
      <c r="M61" s="26"/>
      <c r="N61" s="236">
        <f t="shared" si="1"/>
        <v>0</v>
      </c>
      <c r="O61" s="252"/>
      <c r="P61" s="208">
        <f t="shared" si="2"/>
        <v>0</v>
      </c>
      <c r="Q61" s="206"/>
    </row>
    <row r="62" spans="1:17" s="29" customFormat="1" x14ac:dyDescent="0.2">
      <c r="A62" s="2"/>
      <c r="B62" s="512"/>
      <c r="C62" s="512"/>
      <c r="D62" s="512"/>
      <c r="E62" s="512"/>
      <c r="F62" s="512"/>
      <c r="G62" s="512"/>
      <c r="H62" s="168"/>
      <c r="I62" s="168"/>
      <c r="J62" s="166"/>
      <c r="K62" s="166"/>
      <c r="L62" s="167"/>
      <c r="M62" s="26"/>
      <c r="N62" s="236">
        <f t="shared" si="1"/>
        <v>0</v>
      </c>
      <c r="O62" s="252"/>
      <c r="P62" s="208">
        <f t="shared" si="2"/>
        <v>0</v>
      </c>
      <c r="Q62" s="206"/>
    </row>
    <row r="63" spans="1:17" s="29" customFormat="1" x14ac:dyDescent="0.2">
      <c r="A63" s="2"/>
      <c r="B63" s="512"/>
      <c r="C63" s="512"/>
      <c r="D63" s="512"/>
      <c r="E63" s="512"/>
      <c r="F63" s="512"/>
      <c r="G63" s="512"/>
      <c r="H63" s="168"/>
      <c r="I63" s="168"/>
      <c r="J63" s="166"/>
      <c r="K63" s="166"/>
      <c r="L63" s="167"/>
      <c r="M63" s="26"/>
      <c r="N63" s="238">
        <f t="shared" si="1"/>
        <v>0</v>
      </c>
      <c r="O63" s="252"/>
      <c r="P63" s="208">
        <f t="shared" si="2"/>
        <v>0</v>
      </c>
      <c r="Q63" s="206"/>
    </row>
    <row r="64" spans="1:17" s="29" customFormat="1" ht="39" customHeight="1" x14ac:dyDescent="0.2">
      <c r="A64" s="31">
        <v>3</v>
      </c>
      <c r="B64" s="531" t="s">
        <v>9</v>
      </c>
      <c r="C64" s="532"/>
      <c r="D64" s="532"/>
      <c r="E64" s="532"/>
      <c r="F64" s="532"/>
      <c r="G64" s="533"/>
      <c r="H64" s="36"/>
      <c r="I64" s="36"/>
      <c r="J64" s="33">
        <f>SUM(J65:J94)</f>
        <v>0</v>
      </c>
      <c r="K64" s="33"/>
      <c r="L64" s="34"/>
      <c r="M64" s="34"/>
      <c r="N64" s="33">
        <f>SUM(N65:N94)</f>
        <v>0</v>
      </c>
      <c r="O64" s="239">
        <f>SUM(O65:O94)</f>
        <v>0</v>
      </c>
      <c r="P64" s="33">
        <f>N64+O64</f>
        <v>0</v>
      </c>
      <c r="Q64" s="34"/>
    </row>
    <row r="65" spans="1:17" s="29" customFormat="1" ht="21.75" customHeight="1" x14ac:dyDescent="0.2">
      <c r="A65" s="2"/>
      <c r="B65" s="487"/>
      <c r="C65" s="488"/>
      <c r="D65" s="488"/>
      <c r="E65" s="488"/>
      <c r="F65" s="488"/>
      <c r="G65" s="489"/>
      <c r="H65" s="171"/>
      <c r="I65" s="171"/>
      <c r="J65" s="166"/>
      <c r="K65" s="166"/>
      <c r="L65" s="167"/>
      <c r="M65" s="26"/>
      <c r="N65" s="240">
        <f t="shared" si="1"/>
        <v>0</v>
      </c>
      <c r="O65" s="252"/>
      <c r="P65" s="208">
        <f>N65+O65</f>
        <v>0</v>
      </c>
      <c r="Q65" s="206"/>
    </row>
    <row r="66" spans="1:17" s="29" customFormat="1" ht="21.75" customHeight="1" x14ac:dyDescent="0.2">
      <c r="A66" s="2"/>
      <c r="B66" s="487"/>
      <c r="C66" s="488"/>
      <c r="D66" s="488"/>
      <c r="E66" s="488"/>
      <c r="F66" s="488"/>
      <c r="G66" s="489"/>
      <c r="H66" s="171"/>
      <c r="I66" s="171"/>
      <c r="J66" s="166"/>
      <c r="K66" s="166"/>
      <c r="L66" s="167"/>
      <c r="M66" s="26"/>
      <c r="N66" s="236">
        <f t="shared" si="1"/>
        <v>0</v>
      </c>
      <c r="O66" s="252"/>
      <c r="P66" s="208">
        <f t="shared" ref="P66:P94" si="3">N66+O66</f>
        <v>0</v>
      </c>
      <c r="Q66" s="206"/>
    </row>
    <row r="67" spans="1:17" s="29" customFormat="1" ht="21.75" customHeight="1" x14ac:dyDescent="0.2">
      <c r="A67" s="2"/>
      <c r="B67" s="487"/>
      <c r="C67" s="488"/>
      <c r="D67" s="488"/>
      <c r="E67" s="488"/>
      <c r="F67" s="488"/>
      <c r="G67" s="489"/>
      <c r="H67" s="171"/>
      <c r="I67" s="171"/>
      <c r="J67" s="166"/>
      <c r="K67" s="166"/>
      <c r="L67" s="167"/>
      <c r="M67" s="26"/>
      <c r="N67" s="236">
        <f t="shared" si="1"/>
        <v>0</v>
      </c>
      <c r="O67" s="252"/>
      <c r="P67" s="208">
        <f t="shared" si="3"/>
        <v>0</v>
      </c>
      <c r="Q67" s="206"/>
    </row>
    <row r="68" spans="1:17" s="29" customFormat="1" ht="21.75" customHeight="1" x14ac:dyDescent="0.2">
      <c r="A68" s="2"/>
      <c r="B68" s="487"/>
      <c r="C68" s="488"/>
      <c r="D68" s="488"/>
      <c r="E68" s="488"/>
      <c r="F68" s="488"/>
      <c r="G68" s="489"/>
      <c r="H68" s="171"/>
      <c r="I68" s="171"/>
      <c r="J68" s="166"/>
      <c r="K68" s="166"/>
      <c r="L68" s="167"/>
      <c r="M68" s="26"/>
      <c r="N68" s="236">
        <f t="shared" si="1"/>
        <v>0</v>
      </c>
      <c r="O68" s="252"/>
      <c r="P68" s="208">
        <f t="shared" si="3"/>
        <v>0</v>
      </c>
      <c r="Q68" s="206"/>
    </row>
    <row r="69" spans="1:17" s="29" customFormat="1" ht="21.75" customHeight="1" x14ac:dyDescent="0.2">
      <c r="A69" s="2"/>
      <c r="B69" s="487"/>
      <c r="C69" s="488"/>
      <c r="D69" s="488"/>
      <c r="E69" s="488"/>
      <c r="F69" s="488"/>
      <c r="G69" s="489"/>
      <c r="H69" s="171"/>
      <c r="I69" s="171"/>
      <c r="J69" s="166"/>
      <c r="K69" s="166"/>
      <c r="L69" s="167"/>
      <c r="M69" s="26"/>
      <c r="N69" s="236">
        <f t="shared" si="1"/>
        <v>0</v>
      </c>
      <c r="O69" s="252"/>
      <c r="P69" s="208">
        <f t="shared" si="3"/>
        <v>0</v>
      </c>
      <c r="Q69" s="206"/>
    </row>
    <row r="70" spans="1:17" s="29" customFormat="1" ht="21.75" customHeight="1" x14ac:dyDescent="0.2">
      <c r="A70" s="2"/>
      <c r="B70" s="487"/>
      <c r="C70" s="488"/>
      <c r="D70" s="488"/>
      <c r="E70" s="488"/>
      <c r="F70" s="488"/>
      <c r="G70" s="489"/>
      <c r="H70" s="171"/>
      <c r="I70" s="171"/>
      <c r="J70" s="166"/>
      <c r="K70" s="166"/>
      <c r="L70" s="167"/>
      <c r="M70" s="26"/>
      <c r="N70" s="236">
        <f t="shared" si="1"/>
        <v>0</v>
      </c>
      <c r="O70" s="252"/>
      <c r="P70" s="208">
        <f t="shared" si="3"/>
        <v>0</v>
      </c>
      <c r="Q70" s="206"/>
    </row>
    <row r="71" spans="1:17" s="37" customFormat="1" ht="21.75" customHeight="1" x14ac:dyDescent="0.2">
      <c r="A71" s="2"/>
      <c r="B71" s="487"/>
      <c r="C71" s="488"/>
      <c r="D71" s="488"/>
      <c r="E71" s="488"/>
      <c r="F71" s="488"/>
      <c r="G71" s="489"/>
      <c r="H71" s="171"/>
      <c r="I71" s="171"/>
      <c r="J71" s="166"/>
      <c r="K71" s="166"/>
      <c r="L71" s="167"/>
      <c r="M71" s="26"/>
      <c r="N71" s="236">
        <f t="shared" si="1"/>
        <v>0</v>
      </c>
      <c r="O71" s="252"/>
      <c r="P71" s="208">
        <f t="shared" si="3"/>
        <v>0</v>
      </c>
      <c r="Q71" s="237"/>
    </row>
    <row r="72" spans="1:17" s="25" customFormat="1" ht="21.75" customHeight="1" x14ac:dyDescent="0.2">
      <c r="A72" s="2"/>
      <c r="B72" s="487"/>
      <c r="C72" s="488"/>
      <c r="D72" s="488"/>
      <c r="E72" s="488"/>
      <c r="F72" s="488"/>
      <c r="G72" s="489"/>
      <c r="H72" s="171"/>
      <c r="I72" s="171"/>
      <c r="J72" s="166"/>
      <c r="K72" s="166"/>
      <c r="L72" s="167"/>
      <c r="M72" s="26"/>
      <c r="N72" s="236">
        <f t="shared" si="1"/>
        <v>0</v>
      </c>
      <c r="O72" s="252"/>
      <c r="P72" s="208">
        <f t="shared" si="3"/>
        <v>0</v>
      </c>
      <c r="Q72" s="237"/>
    </row>
    <row r="73" spans="1:17" s="8" customFormat="1" ht="21.75" customHeight="1" x14ac:dyDescent="0.2">
      <c r="A73" s="2"/>
      <c r="B73" s="487"/>
      <c r="C73" s="488"/>
      <c r="D73" s="488"/>
      <c r="E73" s="488"/>
      <c r="F73" s="488"/>
      <c r="G73" s="489"/>
      <c r="H73" s="171"/>
      <c r="I73" s="171"/>
      <c r="J73" s="166"/>
      <c r="K73" s="166"/>
      <c r="L73" s="167"/>
      <c r="M73" s="26"/>
      <c r="N73" s="236">
        <f t="shared" si="1"/>
        <v>0</v>
      </c>
      <c r="O73" s="252"/>
      <c r="P73" s="208">
        <f t="shared" si="3"/>
        <v>0</v>
      </c>
      <c r="Q73" s="30"/>
    </row>
    <row r="74" spans="1:17" s="25" customFormat="1" ht="21.75" customHeight="1" x14ac:dyDescent="0.2">
      <c r="A74" s="2"/>
      <c r="B74" s="487"/>
      <c r="C74" s="488"/>
      <c r="D74" s="488"/>
      <c r="E74" s="488"/>
      <c r="F74" s="488"/>
      <c r="G74" s="489"/>
      <c r="H74" s="171"/>
      <c r="I74" s="171"/>
      <c r="J74" s="166"/>
      <c r="K74" s="166"/>
      <c r="L74" s="167"/>
      <c r="M74" s="26"/>
      <c r="N74" s="236">
        <f t="shared" si="1"/>
        <v>0</v>
      </c>
      <c r="O74" s="252"/>
      <c r="P74" s="208">
        <f t="shared" si="3"/>
        <v>0</v>
      </c>
      <c r="Q74" s="237"/>
    </row>
    <row r="75" spans="1:17" s="29" customFormat="1" ht="21.75" customHeight="1" x14ac:dyDescent="0.2">
      <c r="A75" s="2"/>
      <c r="B75" s="487"/>
      <c r="C75" s="488"/>
      <c r="D75" s="488"/>
      <c r="E75" s="488"/>
      <c r="F75" s="488"/>
      <c r="G75" s="489"/>
      <c r="H75" s="171"/>
      <c r="I75" s="171"/>
      <c r="J75" s="166"/>
      <c r="K75" s="166"/>
      <c r="L75" s="167"/>
      <c r="M75" s="26"/>
      <c r="N75" s="236">
        <f t="shared" si="1"/>
        <v>0</v>
      </c>
      <c r="O75" s="252"/>
      <c r="P75" s="208">
        <f t="shared" si="3"/>
        <v>0</v>
      </c>
      <c r="Q75" s="206"/>
    </row>
    <row r="76" spans="1:17" s="25" customFormat="1" ht="21.75" customHeight="1" x14ac:dyDescent="0.2">
      <c r="A76" s="2"/>
      <c r="B76" s="487"/>
      <c r="C76" s="488"/>
      <c r="D76" s="488"/>
      <c r="E76" s="488"/>
      <c r="F76" s="488"/>
      <c r="G76" s="489"/>
      <c r="H76" s="171"/>
      <c r="I76" s="171"/>
      <c r="J76" s="166"/>
      <c r="K76" s="166"/>
      <c r="L76" s="167"/>
      <c r="M76" s="26"/>
      <c r="N76" s="236">
        <f t="shared" si="1"/>
        <v>0</v>
      </c>
      <c r="O76" s="252"/>
      <c r="P76" s="208">
        <f t="shared" si="3"/>
        <v>0</v>
      </c>
      <c r="Q76" s="237"/>
    </row>
    <row r="77" spans="1:17" s="29" customFormat="1" ht="21.75" customHeight="1" x14ac:dyDescent="0.2">
      <c r="A77" s="2"/>
      <c r="B77" s="487"/>
      <c r="C77" s="488"/>
      <c r="D77" s="488"/>
      <c r="E77" s="488"/>
      <c r="F77" s="488"/>
      <c r="G77" s="489"/>
      <c r="H77" s="171"/>
      <c r="I77" s="171"/>
      <c r="J77" s="166"/>
      <c r="K77" s="166"/>
      <c r="L77" s="167"/>
      <c r="M77" s="26"/>
      <c r="N77" s="236">
        <f t="shared" si="1"/>
        <v>0</v>
      </c>
      <c r="O77" s="252"/>
      <c r="P77" s="208">
        <f t="shared" si="3"/>
        <v>0</v>
      </c>
      <c r="Q77" s="206"/>
    </row>
    <row r="78" spans="1:17" s="29" customFormat="1" ht="21.75" customHeight="1" x14ac:dyDescent="0.2">
      <c r="A78" s="2"/>
      <c r="B78" s="487"/>
      <c r="C78" s="488"/>
      <c r="D78" s="488"/>
      <c r="E78" s="488"/>
      <c r="F78" s="488"/>
      <c r="G78" s="489"/>
      <c r="H78" s="171"/>
      <c r="I78" s="171"/>
      <c r="J78" s="166"/>
      <c r="K78" s="166"/>
      <c r="L78" s="167"/>
      <c r="M78" s="26"/>
      <c r="N78" s="236">
        <f t="shared" ref="N78:N140" si="4">IF(M78="Yes",J78,0)</f>
        <v>0</v>
      </c>
      <c r="O78" s="252"/>
      <c r="P78" s="208">
        <f t="shared" si="3"/>
        <v>0</v>
      </c>
      <c r="Q78" s="206"/>
    </row>
    <row r="79" spans="1:17" s="29" customFormat="1" ht="21.75" customHeight="1" x14ac:dyDescent="0.2">
      <c r="A79" s="2"/>
      <c r="B79" s="487"/>
      <c r="C79" s="488"/>
      <c r="D79" s="488"/>
      <c r="E79" s="488"/>
      <c r="F79" s="488"/>
      <c r="G79" s="489"/>
      <c r="H79" s="171"/>
      <c r="I79" s="171"/>
      <c r="J79" s="166"/>
      <c r="K79" s="166"/>
      <c r="L79" s="167"/>
      <c r="M79" s="26"/>
      <c r="N79" s="236">
        <f t="shared" si="4"/>
        <v>0</v>
      </c>
      <c r="O79" s="252"/>
      <c r="P79" s="208">
        <f t="shared" si="3"/>
        <v>0</v>
      </c>
      <c r="Q79" s="206"/>
    </row>
    <row r="80" spans="1:17" s="29" customFormat="1" ht="21.75" customHeight="1" x14ac:dyDescent="0.2">
      <c r="A80" s="2"/>
      <c r="B80" s="487"/>
      <c r="C80" s="488"/>
      <c r="D80" s="488"/>
      <c r="E80" s="488"/>
      <c r="F80" s="488"/>
      <c r="G80" s="489"/>
      <c r="H80" s="171"/>
      <c r="I80" s="171"/>
      <c r="J80" s="166"/>
      <c r="K80" s="166"/>
      <c r="L80" s="167"/>
      <c r="M80" s="26"/>
      <c r="N80" s="236">
        <f t="shared" si="4"/>
        <v>0</v>
      </c>
      <c r="O80" s="252"/>
      <c r="P80" s="208">
        <f t="shared" si="3"/>
        <v>0</v>
      </c>
      <c r="Q80" s="206"/>
    </row>
    <row r="81" spans="1:17" s="29" customFormat="1" ht="21.75" customHeight="1" x14ac:dyDescent="0.2">
      <c r="A81" s="2"/>
      <c r="B81" s="487"/>
      <c r="C81" s="488"/>
      <c r="D81" s="488"/>
      <c r="E81" s="488"/>
      <c r="F81" s="488"/>
      <c r="G81" s="489"/>
      <c r="H81" s="171"/>
      <c r="I81" s="171"/>
      <c r="J81" s="166"/>
      <c r="K81" s="166"/>
      <c r="L81" s="167"/>
      <c r="M81" s="26"/>
      <c r="N81" s="236">
        <f t="shared" si="4"/>
        <v>0</v>
      </c>
      <c r="O81" s="252"/>
      <c r="P81" s="208">
        <f t="shared" si="3"/>
        <v>0</v>
      </c>
      <c r="Q81" s="206"/>
    </row>
    <row r="82" spans="1:17" s="25" customFormat="1" ht="21.75" customHeight="1" x14ac:dyDescent="0.2">
      <c r="A82" s="2"/>
      <c r="B82" s="487"/>
      <c r="C82" s="488"/>
      <c r="D82" s="488"/>
      <c r="E82" s="488"/>
      <c r="F82" s="488"/>
      <c r="G82" s="489"/>
      <c r="H82" s="171"/>
      <c r="I82" s="171"/>
      <c r="J82" s="166"/>
      <c r="K82" s="166"/>
      <c r="L82" s="167"/>
      <c r="M82" s="26"/>
      <c r="N82" s="236">
        <f t="shared" si="4"/>
        <v>0</v>
      </c>
      <c r="O82" s="252"/>
      <c r="P82" s="208">
        <f t="shared" si="3"/>
        <v>0</v>
      </c>
      <c r="Q82" s="237"/>
    </row>
    <row r="83" spans="1:17" s="29" customFormat="1" ht="21.75" customHeight="1" x14ac:dyDescent="0.2">
      <c r="A83" s="2"/>
      <c r="B83" s="487"/>
      <c r="C83" s="488"/>
      <c r="D83" s="488"/>
      <c r="E83" s="488"/>
      <c r="F83" s="488"/>
      <c r="G83" s="489"/>
      <c r="H83" s="171"/>
      <c r="I83" s="171"/>
      <c r="J83" s="166"/>
      <c r="K83" s="166"/>
      <c r="L83" s="167"/>
      <c r="M83" s="26"/>
      <c r="N83" s="236">
        <f t="shared" si="4"/>
        <v>0</v>
      </c>
      <c r="O83" s="252"/>
      <c r="P83" s="208">
        <f t="shared" si="3"/>
        <v>0</v>
      </c>
      <c r="Q83" s="206"/>
    </row>
    <row r="84" spans="1:17" s="29" customFormat="1" ht="21.75" customHeight="1" x14ac:dyDescent="0.2">
      <c r="A84" s="2"/>
      <c r="B84" s="487"/>
      <c r="C84" s="488"/>
      <c r="D84" s="488"/>
      <c r="E84" s="488"/>
      <c r="F84" s="488"/>
      <c r="G84" s="489"/>
      <c r="H84" s="171"/>
      <c r="I84" s="171"/>
      <c r="J84" s="166"/>
      <c r="K84" s="166"/>
      <c r="L84" s="167"/>
      <c r="M84" s="26"/>
      <c r="N84" s="236">
        <f t="shared" si="4"/>
        <v>0</v>
      </c>
      <c r="O84" s="252"/>
      <c r="P84" s="208">
        <f t="shared" si="3"/>
        <v>0</v>
      </c>
      <c r="Q84" s="206"/>
    </row>
    <row r="85" spans="1:17" s="29" customFormat="1" ht="21.75" customHeight="1" x14ac:dyDescent="0.2">
      <c r="A85" s="2"/>
      <c r="B85" s="487"/>
      <c r="C85" s="488"/>
      <c r="D85" s="488"/>
      <c r="E85" s="488"/>
      <c r="F85" s="488"/>
      <c r="G85" s="489"/>
      <c r="H85" s="171"/>
      <c r="I85" s="171"/>
      <c r="J85" s="166"/>
      <c r="K85" s="166"/>
      <c r="L85" s="167"/>
      <c r="M85" s="26"/>
      <c r="N85" s="236">
        <f t="shared" si="4"/>
        <v>0</v>
      </c>
      <c r="O85" s="252"/>
      <c r="P85" s="208">
        <f t="shared" si="3"/>
        <v>0</v>
      </c>
      <c r="Q85" s="206"/>
    </row>
    <row r="86" spans="1:17" s="29" customFormat="1" ht="21.75" customHeight="1" x14ac:dyDescent="0.2">
      <c r="A86" s="2"/>
      <c r="B86" s="487"/>
      <c r="C86" s="488"/>
      <c r="D86" s="488"/>
      <c r="E86" s="488"/>
      <c r="F86" s="488"/>
      <c r="G86" s="489"/>
      <c r="H86" s="171"/>
      <c r="I86" s="171"/>
      <c r="J86" s="166"/>
      <c r="K86" s="166"/>
      <c r="L86" s="167"/>
      <c r="M86" s="26"/>
      <c r="N86" s="236">
        <f t="shared" si="4"/>
        <v>0</v>
      </c>
      <c r="O86" s="252"/>
      <c r="P86" s="208">
        <f t="shared" si="3"/>
        <v>0</v>
      </c>
      <c r="Q86" s="206"/>
    </row>
    <row r="87" spans="1:17" s="25" customFormat="1" ht="21.75" customHeight="1" x14ac:dyDescent="0.2">
      <c r="A87" s="2"/>
      <c r="B87" s="487"/>
      <c r="C87" s="488"/>
      <c r="D87" s="488"/>
      <c r="E87" s="488"/>
      <c r="F87" s="488"/>
      <c r="G87" s="489"/>
      <c r="H87" s="171"/>
      <c r="I87" s="171"/>
      <c r="J87" s="166"/>
      <c r="K87" s="166"/>
      <c r="L87" s="167"/>
      <c r="M87" s="26"/>
      <c r="N87" s="236">
        <f t="shared" si="4"/>
        <v>0</v>
      </c>
      <c r="O87" s="252"/>
      <c r="P87" s="208">
        <f t="shared" si="3"/>
        <v>0</v>
      </c>
      <c r="Q87" s="237"/>
    </row>
    <row r="88" spans="1:17" s="29" customFormat="1" ht="21.75" customHeight="1" x14ac:dyDescent="0.2">
      <c r="A88" s="2"/>
      <c r="B88" s="487"/>
      <c r="C88" s="488"/>
      <c r="D88" s="488"/>
      <c r="E88" s="488"/>
      <c r="F88" s="488"/>
      <c r="G88" s="489"/>
      <c r="H88" s="171"/>
      <c r="I88" s="171"/>
      <c r="J88" s="166"/>
      <c r="K88" s="166"/>
      <c r="L88" s="167"/>
      <c r="M88" s="26"/>
      <c r="N88" s="236">
        <f t="shared" si="4"/>
        <v>0</v>
      </c>
      <c r="O88" s="252"/>
      <c r="P88" s="208">
        <f t="shared" si="3"/>
        <v>0</v>
      </c>
      <c r="Q88" s="206"/>
    </row>
    <row r="89" spans="1:17" s="29" customFormat="1" ht="21.75" customHeight="1" x14ac:dyDescent="0.2">
      <c r="A89" s="2"/>
      <c r="B89" s="487"/>
      <c r="C89" s="488"/>
      <c r="D89" s="488"/>
      <c r="E89" s="488"/>
      <c r="F89" s="488"/>
      <c r="G89" s="489"/>
      <c r="H89" s="171"/>
      <c r="I89" s="171"/>
      <c r="J89" s="166"/>
      <c r="K89" s="166"/>
      <c r="L89" s="167"/>
      <c r="M89" s="26"/>
      <c r="N89" s="236">
        <f t="shared" si="4"/>
        <v>0</v>
      </c>
      <c r="O89" s="252"/>
      <c r="P89" s="208">
        <f t="shared" si="3"/>
        <v>0</v>
      </c>
      <c r="Q89" s="206"/>
    </row>
    <row r="90" spans="1:17" s="29" customFormat="1" ht="21.75" customHeight="1" x14ac:dyDescent="0.2">
      <c r="A90" s="2"/>
      <c r="B90" s="487"/>
      <c r="C90" s="488"/>
      <c r="D90" s="488"/>
      <c r="E90" s="488"/>
      <c r="F90" s="488"/>
      <c r="G90" s="489"/>
      <c r="H90" s="171"/>
      <c r="I90" s="171"/>
      <c r="J90" s="166"/>
      <c r="K90" s="166"/>
      <c r="L90" s="167"/>
      <c r="M90" s="26"/>
      <c r="N90" s="236">
        <f t="shared" si="4"/>
        <v>0</v>
      </c>
      <c r="O90" s="252"/>
      <c r="P90" s="208">
        <f t="shared" si="3"/>
        <v>0</v>
      </c>
      <c r="Q90" s="206"/>
    </row>
    <row r="91" spans="1:17" s="25" customFormat="1" ht="21.75" customHeight="1" x14ac:dyDescent="0.2">
      <c r="A91" s="2"/>
      <c r="B91" s="487"/>
      <c r="C91" s="488"/>
      <c r="D91" s="488"/>
      <c r="E91" s="488"/>
      <c r="F91" s="488"/>
      <c r="G91" s="489"/>
      <c r="H91" s="171"/>
      <c r="I91" s="171"/>
      <c r="J91" s="166"/>
      <c r="K91" s="166"/>
      <c r="L91" s="167"/>
      <c r="M91" s="26"/>
      <c r="N91" s="236">
        <f t="shared" si="4"/>
        <v>0</v>
      </c>
      <c r="O91" s="252"/>
      <c r="P91" s="208">
        <f t="shared" si="3"/>
        <v>0</v>
      </c>
      <c r="Q91" s="237"/>
    </row>
    <row r="92" spans="1:17" s="25" customFormat="1" ht="21.75" customHeight="1" x14ac:dyDescent="0.2">
      <c r="A92" s="2"/>
      <c r="B92" s="487"/>
      <c r="C92" s="488"/>
      <c r="D92" s="488"/>
      <c r="E92" s="488"/>
      <c r="F92" s="488"/>
      <c r="G92" s="489"/>
      <c r="H92" s="171"/>
      <c r="I92" s="171"/>
      <c r="J92" s="166"/>
      <c r="K92" s="166"/>
      <c r="L92" s="167"/>
      <c r="M92" s="26"/>
      <c r="N92" s="236">
        <f t="shared" si="4"/>
        <v>0</v>
      </c>
      <c r="O92" s="252"/>
      <c r="P92" s="208">
        <f t="shared" si="3"/>
        <v>0</v>
      </c>
      <c r="Q92" s="237"/>
    </row>
    <row r="93" spans="1:17" s="27" customFormat="1" ht="21.75" customHeight="1" x14ac:dyDescent="0.2">
      <c r="A93" s="2"/>
      <c r="B93" s="487"/>
      <c r="C93" s="488"/>
      <c r="D93" s="488"/>
      <c r="E93" s="488"/>
      <c r="F93" s="488"/>
      <c r="G93" s="489"/>
      <c r="H93" s="171"/>
      <c r="I93" s="171"/>
      <c r="J93" s="166"/>
      <c r="K93" s="166"/>
      <c r="L93" s="167"/>
      <c r="M93" s="26"/>
      <c r="N93" s="236">
        <f t="shared" si="4"/>
        <v>0</v>
      </c>
      <c r="O93" s="252"/>
      <c r="P93" s="208">
        <f t="shared" si="3"/>
        <v>0</v>
      </c>
      <c r="Q93" s="206"/>
    </row>
    <row r="94" spans="1:17" s="27" customFormat="1" ht="21.75" customHeight="1" x14ac:dyDescent="0.2">
      <c r="A94" s="2"/>
      <c r="B94" s="487"/>
      <c r="C94" s="488"/>
      <c r="D94" s="488"/>
      <c r="E94" s="488"/>
      <c r="F94" s="488"/>
      <c r="G94" s="489"/>
      <c r="H94" s="171"/>
      <c r="I94" s="171"/>
      <c r="J94" s="166"/>
      <c r="K94" s="166"/>
      <c r="L94" s="167"/>
      <c r="M94" s="26"/>
      <c r="N94" s="238">
        <f t="shared" si="4"/>
        <v>0</v>
      </c>
      <c r="O94" s="252"/>
      <c r="P94" s="208">
        <f t="shared" si="3"/>
        <v>0</v>
      </c>
      <c r="Q94" s="206"/>
    </row>
    <row r="95" spans="1:17" s="25" customFormat="1" ht="39" customHeight="1" x14ac:dyDescent="0.2">
      <c r="A95" s="38">
        <v>4</v>
      </c>
      <c r="B95" s="493" t="s">
        <v>4</v>
      </c>
      <c r="C95" s="494"/>
      <c r="D95" s="494"/>
      <c r="E95" s="494"/>
      <c r="F95" s="494"/>
      <c r="G95" s="495"/>
      <c r="H95" s="39"/>
      <c r="I95" s="39"/>
      <c r="J95" s="40">
        <f>J96+J117+J138</f>
        <v>0</v>
      </c>
      <c r="K95" s="40"/>
      <c r="L95" s="41"/>
      <c r="M95" s="34"/>
      <c r="N95" s="33">
        <f>SUM(N96:N159)</f>
        <v>0</v>
      </c>
      <c r="O95" s="239">
        <f>SUM(O96:O159)</f>
        <v>0</v>
      </c>
      <c r="P95" s="33">
        <f>N95+O95</f>
        <v>0</v>
      </c>
      <c r="Q95" s="34"/>
    </row>
    <row r="96" spans="1:17" s="27" customFormat="1" ht="39" customHeight="1" x14ac:dyDescent="0.2">
      <c r="A96" s="18" t="s">
        <v>7</v>
      </c>
      <c r="B96" s="496" t="s">
        <v>18</v>
      </c>
      <c r="C96" s="497"/>
      <c r="D96" s="497"/>
      <c r="E96" s="497"/>
      <c r="F96" s="497"/>
      <c r="G96" s="498"/>
      <c r="H96" s="19"/>
      <c r="I96" s="19"/>
      <c r="J96" s="22">
        <f>SUM(J97:J116)</f>
        <v>0</v>
      </c>
      <c r="K96" s="22"/>
      <c r="L96" s="23"/>
      <c r="M96" s="23"/>
      <c r="N96" s="23"/>
      <c r="O96" s="254"/>
      <c r="P96" s="23"/>
      <c r="Q96" s="23"/>
    </row>
    <row r="97" spans="1:17" s="27" customFormat="1" x14ac:dyDescent="0.2">
      <c r="A97" s="2"/>
      <c r="B97" s="490"/>
      <c r="C97" s="491"/>
      <c r="D97" s="491"/>
      <c r="E97" s="491"/>
      <c r="F97" s="491"/>
      <c r="G97" s="492"/>
      <c r="H97" s="173"/>
      <c r="I97" s="173"/>
      <c r="J97" s="166"/>
      <c r="K97" s="170"/>
      <c r="L97" s="167"/>
      <c r="M97" s="26"/>
      <c r="N97" s="236">
        <f t="shared" si="4"/>
        <v>0</v>
      </c>
      <c r="O97" s="252"/>
      <c r="P97" s="206">
        <f>N97+O97</f>
        <v>0</v>
      </c>
      <c r="Q97" s="206"/>
    </row>
    <row r="98" spans="1:17" s="27" customFormat="1" x14ac:dyDescent="0.2">
      <c r="A98" s="2"/>
      <c r="B98" s="490"/>
      <c r="C98" s="491"/>
      <c r="D98" s="491"/>
      <c r="E98" s="491"/>
      <c r="F98" s="491"/>
      <c r="G98" s="492"/>
      <c r="H98" s="173"/>
      <c r="I98" s="173"/>
      <c r="J98" s="166"/>
      <c r="K98" s="170"/>
      <c r="L98" s="167"/>
      <c r="M98" s="26"/>
      <c r="N98" s="236">
        <f t="shared" si="4"/>
        <v>0</v>
      </c>
      <c r="O98" s="252"/>
      <c r="P98" s="206">
        <f t="shared" ref="P98:P159" si="5">N98+O98</f>
        <v>0</v>
      </c>
      <c r="Q98" s="206"/>
    </row>
    <row r="99" spans="1:17" s="27" customFormat="1" x14ac:dyDescent="0.2">
      <c r="A99" s="2"/>
      <c r="B99" s="487"/>
      <c r="C99" s="488"/>
      <c r="D99" s="488"/>
      <c r="E99" s="488"/>
      <c r="F99" s="488"/>
      <c r="G99" s="489"/>
      <c r="H99" s="171"/>
      <c r="I99" s="171"/>
      <c r="J99" s="166"/>
      <c r="K99" s="170"/>
      <c r="L99" s="167"/>
      <c r="M99" s="26"/>
      <c r="N99" s="236">
        <f t="shared" si="4"/>
        <v>0</v>
      </c>
      <c r="O99" s="252"/>
      <c r="P99" s="206">
        <f t="shared" si="5"/>
        <v>0</v>
      </c>
      <c r="Q99" s="206"/>
    </row>
    <row r="100" spans="1:17" s="27" customFormat="1" x14ac:dyDescent="0.2">
      <c r="A100" s="2"/>
      <c r="B100" s="487"/>
      <c r="C100" s="488"/>
      <c r="D100" s="488"/>
      <c r="E100" s="488"/>
      <c r="F100" s="488"/>
      <c r="G100" s="489"/>
      <c r="H100" s="171"/>
      <c r="I100" s="171"/>
      <c r="J100" s="166"/>
      <c r="K100" s="170"/>
      <c r="L100" s="167"/>
      <c r="M100" s="26"/>
      <c r="N100" s="236">
        <f t="shared" si="4"/>
        <v>0</v>
      </c>
      <c r="O100" s="252"/>
      <c r="P100" s="206">
        <f t="shared" si="5"/>
        <v>0</v>
      </c>
      <c r="Q100" s="206"/>
    </row>
    <row r="101" spans="1:17" s="25" customFormat="1" ht="15.75" x14ac:dyDescent="0.2">
      <c r="A101" s="2"/>
      <c r="B101" s="487"/>
      <c r="C101" s="488"/>
      <c r="D101" s="488"/>
      <c r="E101" s="488"/>
      <c r="F101" s="488"/>
      <c r="G101" s="489"/>
      <c r="H101" s="171"/>
      <c r="I101" s="171"/>
      <c r="J101" s="166"/>
      <c r="K101" s="170"/>
      <c r="L101" s="167"/>
      <c r="M101" s="26"/>
      <c r="N101" s="236">
        <f t="shared" si="4"/>
        <v>0</v>
      </c>
      <c r="O101" s="252"/>
      <c r="P101" s="206">
        <f t="shared" si="5"/>
        <v>0</v>
      </c>
      <c r="Q101" s="237"/>
    </row>
    <row r="102" spans="1:17" s="27" customFormat="1" x14ac:dyDescent="0.2">
      <c r="A102" s="2"/>
      <c r="B102" s="487"/>
      <c r="C102" s="488"/>
      <c r="D102" s="488"/>
      <c r="E102" s="488"/>
      <c r="F102" s="488"/>
      <c r="G102" s="489"/>
      <c r="H102" s="171"/>
      <c r="I102" s="171"/>
      <c r="J102" s="166"/>
      <c r="K102" s="170"/>
      <c r="L102" s="167"/>
      <c r="M102" s="26"/>
      <c r="N102" s="236">
        <f t="shared" si="4"/>
        <v>0</v>
      </c>
      <c r="O102" s="252"/>
      <c r="P102" s="206">
        <f t="shared" si="5"/>
        <v>0</v>
      </c>
      <c r="Q102" s="206"/>
    </row>
    <row r="103" spans="1:17" s="27" customFormat="1" x14ac:dyDescent="0.2">
      <c r="A103" s="2"/>
      <c r="B103" s="487"/>
      <c r="C103" s="488"/>
      <c r="D103" s="488"/>
      <c r="E103" s="488"/>
      <c r="F103" s="488"/>
      <c r="G103" s="489"/>
      <c r="H103" s="171"/>
      <c r="I103" s="171"/>
      <c r="J103" s="166"/>
      <c r="K103" s="170"/>
      <c r="L103" s="167"/>
      <c r="M103" s="26"/>
      <c r="N103" s="236">
        <f t="shared" si="4"/>
        <v>0</v>
      </c>
      <c r="O103" s="252"/>
      <c r="P103" s="206">
        <f t="shared" si="5"/>
        <v>0</v>
      </c>
      <c r="Q103" s="206"/>
    </row>
    <row r="104" spans="1:17" s="27" customFormat="1" x14ac:dyDescent="0.2">
      <c r="A104" s="2"/>
      <c r="B104" s="487"/>
      <c r="C104" s="488"/>
      <c r="D104" s="488"/>
      <c r="E104" s="488"/>
      <c r="F104" s="488"/>
      <c r="G104" s="489"/>
      <c r="H104" s="171"/>
      <c r="I104" s="171"/>
      <c r="J104" s="166"/>
      <c r="K104" s="170"/>
      <c r="L104" s="167"/>
      <c r="M104" s="26"/>
      <c r="N104" s="236">
        <f t="shared" si="4"/>
        <v>0</v>
      </c>
      <c r="O104" s="252"/>
      <c r="P104" s="206">
        <f t="shared" si="5"/>
        <v>0</v>
      </c>
      <c r="Q104" s="206"/>
    </row>
    <row r="105" spans="1:17" s="25" customFormat="1" ht="15.75" x14ac:dyDescent="0.2">
      <c r="A105" s="2"/>
      <c r="B105" s="487"/>
      <c r="C105" s="488"/>
      <c r="D105" s="488"/>
      <c r="E105" s="488"/>
      <c r="F105" s="488"/>
      <c r="G105" s="489"/>
      <c r="H105" s="171"/>
      <c r="I105" s="171"/>
      <c r="J105" s="166"/>
      <c r="K105" s="170"/>
      <c r="L105" s="167"/>
      <c r="M105" s="26"/>
      <c r="N105" s="236">
        <f t="shared" si="4"/>
        <v>0</v>
      </c>
      <c r="O105" s="252"/>
      <c r="P105" s="206">
        <f t="shared" si="5"/>
        <v>0</v>
      </c>
      <c r="Q105" s="237"/>
    </row>
    <row r="106" spans="1:17" s="29" customFormat="1" x14ac:dyDescent="0.2">
      <c r="A106" s="2"/>
      <c r="B106" s="487"/>
      <c r="C106" s="488"/>
      <c r="D106" s="488"/>
      <c r="E106" s="488"/>
      <c r="F106" s="488"/>
      <c r="G106" s="489"/>
      <c r="H106" s="171"/>
      <c r="I106" s="171"/>
      <c r="J106" s="166"/>
      <c r="K106" s="170"/>
      <c r="L106" s="167"/>
      <c r="M106" s="26"/>
      <c r="N106" s="236">
        <f t="shared" si="4"/>
        <v>0</v>
      </c>
      <c r="O106" s="252"/>
      <c r="P106" s="206">
        <f t="shared" si="5"/>
        <v>0</v>
      </c>
      <c r="Q106" s="206"/>
    </row>
    <row r="107" spans="1:17" s="29" customFormat="1" x14ac:dyDescent="0.2">
      <c r="A107" s="2"/>
      <c r="B107" s="487"/>
      <c r="C107" s="488"/>
      <c r="D107" s="488"/>
      <c r="E107" s="488"/>
      <c r="F107" s="488"/>
      <c r="G107" s="489"/>
      <c r="H107" s="171"/>
      <c r="I107" s="171"/>
      <c r="J107" s="166"/>
      <c r="K107" s="170"/>
      <c r="L107" s="167"/>
      <c r="M107" s="26"/>
      <c r="N107" s="236">
        <f t="shared" si="4"/>
        <v>0</v>
      </c>
      <c r="O107" s="252"/>
      <c r="P107" s="206">
        <f t="shared" si="5"/>
        <v>0</v>
      </c>
      <c r="Q107" s="206"/>
    </row>
    <row r="108" spans="1:17" s="27" customFormat="1" x14ac:dyDescent="0.2">
      <c r="A108" s="2"/>
      <c r="B108" s="487"/>
      <c r="C108" s="488"/>
      <c r="D108" s="488"/>
      <c r="E108" s="488"/>
      <c r="F108" s="488"/>
      <c r="G108" s="489"/>
      <c r="H108" s="171"/>
      <c r="I108" s="171"/>
      <c r="J108" s="166"/>
      <c r="K108" s="170"/>
      <c r="L108" s="167"/>
      <c r="M108" s="26"/>
      <c r="N108" s="236">
        <f t="shared" si="4"/>
        <v>0</v>
      </c>
      <c r="O108" s="252"/>
      <c r="P108" s="206">
        <f t="shared" si="5"/>
        <v>0</v>
      </c>
      <c r="Q108" s="206"/>
    </row>
    <row r="109" spans="1:17" s="27" customFormat="1" x14ac:dyDescent="0.2">
      <c r="A109" s="2"/>
      <c r="B109" s="487"/>
      <c r="C109" s="488"/>
      <c r="D109" s="488"/>
      <c r="E109" s="488"/>
      <c r="F109" s="488"/>
      <c r="G109" s="489"/>
      <c r="H109" s="171"/>
      <c r="I109" s="171"/>
      <c r="J109" s="166"/>
      <c r="K109" s="170"/>
      <c r="L109" s="167"/>
      <c r="M109" s="26"/>
      <c r="N109" s="236">
        <f t="shared" si="4"/>
        <v>0</v>
      </c>
      <c r="O109" s="252"/>
      <c r="P109" s="206">
        <f t="shared" si="5"/>
        <v>0</v>
      </c>
      <c r="Q109" s="206"/>
    </row>
    <row r="110" spans="1:17" s="27" customFormat="1" x14ac:dyDescent="0.2">
      <c r="A110" s="2"/>
      <c r="B110" s="487"/>
      <c r="C110" s="488"/>
      <c r="D110" s="488"/>
      <c r="E110" s="488"/>
      <c r="F110" s="488"/>
      <c r="G110" s="489"/>
      <c r="H110" s="171"/>
      <c r="I110" s="171"/>
      <c r="J110" s="166"/>
      <c r="K110" s="170"/>
      <c r="L110" s="167"/>
      <c r="M110" s="26"/>
      <c r="N110" s="236">
        <f t="shared" si="4"/>
        <v>0</v>
      </c>
      <c r="O110" s="252"/>
      <c r="P110" s="206">
        <f t="shared" si="5"/>
        <v>0</v>
      </c>
      <c r="Q110" s="206"/>
    </row>
    <row r="111" spans="1:17" s="25" customFormat="1" ht="15.75" x14ac:dyDescent="0.2">
      <c r="A111" s="2"/>
      <c r="B111" s="487"/>
      <c r="C111" s="488"/>
      <c r="D111" s="488"/>
      <c r="E111" s="488"/>
      <c r="F111" s="488"/>
      <c r="G111" s="489"/>
      <c r="H111" s="171"/>
      <c r="I111" s="171"/>
      <c r="J111" s="166"/>
      <c r="K111" s="170"/>
      <c r="L111" s="167"/>
      <c r="M111" s="26"/>
      <c r="N111" s="236">
        <f t="shared" si="4"/>
        <v>0</v>
      </c>
      <c r="O111" s="252"/>
      <c r="P111" s="206">
        <f t="shared" si="5"/>
        <v>0</v>
      </c>
      <c r="Q111" s="237"/>
    </row>
    <row r="112" spans="1:17" s="29" customFormat="1" x14ac:dyDescent="0.2">
      <c r="A112" s="2"/>
      <c r="B112" s="487"/>
      <c r="C112" s="488"/>
      <c r="D112" s="488"/>
      <c r="E112" s="488"/>
      <c r="F112" s="488"/>
      <c r="G112" s="489"/>
      <c r="H112" s="171"/>
      <c r="I112" s="171"/>
      <c r="J112" s="166"/>
      <c r="K112" s="170"/>
      <c r="L112" s="167"/>
      <c r="M112" s="26"/>
      <c r="N112" s="236">
        <f t="shared" si="4"/>
        <v>0</v>
      </c>
      <c r="O112" s="252"/>
      <c r="P112" s="206">
        <f t="shared" si="5"/>
        <v>0</v>
      </c>
      <c r="Q112" s="206"/>
    </row>
    <row r="113" spans="1:17" s="29" customFormat="1" x14ac:dyDescent="0.2">
      <c r="A113" s="2"/>
      <c r="B113" s="487"/>
      <c r="C113" s="488"/>
      <c r="D113" s="488"/>
      <c r="E113" s="488"/>
      <c r="F113" s="488"/>
      <c r="G113" s="489"/>
      <c r="H113" s="171"/>
      <c r="I113" s="171"/>
      <c r="J113" s="166"/>
      <c r="K113" s="170"/>
      <c r="L113" s="167"/>
      <c r="M113" s="26"/>
      <c r="N113" s="236">
        <f t="shared" si="4"/>
        <v>0</v>
      </c>
      <c r="O113" s="252"/>
      <c r="P113" s="206">
        <f t="shared" si="5"/>
        <v>0</v>
      </c>
      <c r="Q113" s="206"/>
    </row>
    <row r="114" spans="1:17" s="25" customFormat="1" ht="15.75" x14ac:dyDescent="0.2">
      <c r="A114" s="2"/>
      <c r="B114" s="487"/>
      <c r="C114" s="488"/>
      <c r="D114" s="488"/>
      <c r="E114" s="488"/>
      <c r="F114" s="488"/>
      <c r="G114" s="489"/>
      <c r="H114" s="171"/>
      <c r="I114" s="171"/>
      <c r="J114" s="166"/>
      <c r="K114" s="170"/>
      <c r="L114" s="167"/>
      <c r="M114" s="26"/>
      <c r="N114" s="236">
        <f t="shared" si="4"/>
        <v>0</v>
      </c>
      <c r="O114" s="252"/>
      <c r="P114" s="206">
        <f t="shared" si="5"/>
        <v>0</v>
      </c>
      <c r="Q114" s="237"/>
    </row>
    <row r="115" spans="1:17" s="25" customFormat="1" ht="15.75" x14ac:dyDescent="0.2">
      <c r="A115" s="2"/>
      <c r="B115" s="487"/>
      <c r="C115" s="488"/>
      <c r="D115" s="488"/>
      <c r="E115" s="488"/>
      <c r="F115" s="488"/>
      <c r="G115" s="489"/>
      <c r="H115" s="171"/>
      <c r="I115" s="171"/>
      <c r="J115" s="166"/>
      <c r="K115" s="170"/>
      <c r="L115" s="167"/>
      <c r="M115" s="26"/>
      <c r="N115" s="236">
        <f t="shared" si="4"/>
        <v>0</v>
      </c>
      <c r="O115" s="252"/>
      <c r="P115" s="206">
        <f t="shared" si="5"/>
        <v>0</v>
      </c>
      <c r="Q115" s="237"/>
    </row>
    <row r="116" spans="1:17" s="29" customFormat="1" x14ac:dyDescent="0.2">
      <c r="A116" s="2"/>
      <c r="B116" s="487"/>
      <c r="C116" s="488"/>
      <c r="D116" s="488"/>
      <c r="E116" s="488"/>
      <c r="F116" s="488"/>
      <c r="G116" s="489"/>
      <c r="H116" s="171"/>
      <c r="I116" s="171"/>
      <c r="J116" s="166"/>
      <c r="K116" s="170"/>
      <c r="L116" s="167"/>
      <c r="M116" s="26"/>
      <c r="N116" s="236">
        <f t="shared" si="4"/>
        <v>0</v>
      </c>
      <c r="O116" s="252"/>
      <c r="P116" s="206">
        <f t="shared" si="5"/>
        <v>0</v>
      </c>
      <c r="Q116" s="206"/>
    </row>
    <row r="117" spans="1:17" s="29" customFormat="1" ht="39" customHeight="1" x14ac:dyDescent="0.2">
      <c r="A117" s="18" t="s">
        <v>8</v>
      </c>
      <c r="B117" s="496" t="s">
        <v>23</v>
      </c>
      <c r="C117" s="497"/>
      <c r="D117" s="497"/>
      <c r="E117" s="497"/>
      <c r="F117" s="497"/>
      <c r="G117" s="498"/>
      <c r="H117" s="19"/>
      <c r="I117" s="19"/>
      <c r="J117" s="22">
        <f>SUM(J118:J137)</f>
        <v>0</v>
      </c>
      <c r="K117" s="22"/>
      <c r="L117" s="23"/>
      <c r="M117" s="23"/>
      <c r="N117" s="23"/>
      <c r="O117" s="254"/>
      <c r="P117" s="23"/>
      <c r="Q117" s="23"/>
    </row>
    <row r="118" spans="1:17" s="25" customFormat="1" ht="15.75" x14ac:dyDescent="0.2">
      <c r="A118" s="2"/>
      <c r="B118" s="487"/>
      <c r="C118" s="488"/>
      <c r="D118" s="488"/>
      <c r="E118" s="488"/>
      <c r="F118" s="488"/>
      <c r="G118" s="489"/>
      <c r="H118" s="168"/>
      <c r="I118" s="168"/>
      <c r="J118" s="166"/>
      <c r="K118" s="166"/>
      <c r="L118" s="167"/>
      <c r="M118" s="26"/>
      <c r="N118" s="236">
        <f t="shared" si="4"/>
        <v>0</v>
      </c>
      <c r="O118" s="252"/>
      <c r="P118" s="237">
        <f t="shared" si="5"/>
        <v>0</v>
      </c>
      <c r="Q118" s="237"/>
    </row>
    <row r="119" spans="1:17" s="29" customFormat="1" ht="15.75" x14ac:dyDescent="0.2">
      <c r="A119" s="2"/>
      <c r="B119" s="487"/>
      <c r="C119" s="488"/>
      <c r="D119" s="488"/>
      <c r="E119" s="488"/>
      <c r="F119" s="488"/>
      <c r="G119" s="489"/>
      <c r="H119" s="168"/>
      <c r="I119" s="168"/>
      <c r="J119" s="166"/>
      <c r="K119" s="166"/>
      <c r="L119" s="167"/>
      <c r="M119" s="26"/>
      <c r="N119" s="236">
        <f t="shared" si="4"/>
        <v>0</v>
      </c>
      <c r="O119" s="252"/>
      <c r="P119" s="237">
        <f t="shared" si="5"/>
        <v>0</v>
      </c>
      <c r="Q119" s="206"/>
    </row>
    <row r="120" spans="1:17" s="29" customFormat="1" ht="15.75" x14ac:dyDescent="0.2">
      <c r="A120" s="2"/>
      <c r="B120" s="487"/>
      <c r="C120" s="488"/>
      <c r="D120" s="488"/>
      <c r="E120" s="488"/>
      <c r="F120" s="488"/>
      <c r="G120" s="489"/>
      <c r="H120" s="168"/>
      <c r="I120" s="168"/>
      <c r="J120" s="166"/>
      <c r="K120" s="166"/>
      <c r="L120" s="167"/>
      <c r="M120" s="26"/>
      <c r="N120" s="236">
        <f t="shared" si="4"/>
        <v>0</v>
      </c>
      <c r="O120" s="252"/>
      <c r="P120" s="237">
        <f t="shared" si="5"/>
        <v>0</v>
      </c>
      <c r="Q120" s="206"/>
    </row>
    <row r="121" spans="1:17" s="29" customFormat="1" ht="15.75" x14ac:dyDescent="0.2">
      <c r="A121" s="2"/>
      <c r="B121" s="487"/>
      <c r="C121" s="488"/>
      <c r="D121" s="488"/>
      <c r="E121" s="488"/>
      <c r="F121" s="488"/>
      <c r="G121" s="489"/>
      <c r="H121" s="168"/>
      <c r="I121" s="168"/>
      <c r="J121" s="166"/>
      <c r="K121" s="166"/>
      <c r="L121" s="167"/>
      <c r="M121" s="26"/>
      <c r="N121" s="236">
        <f t="shared" si="4"/>
        <v>0</v>
      </c>
      <c r="O121" s="252"/>
      <c r="P121" s="237">
        <f t="shared" si="5"/>
        <v>0</v>
      </c>
      <c r="Q121" s="206"/>
    </row>
    <row r="122" spans="1:17" s="25" customFormat="1" ht="15.75" x14ac:dyDescent="0.2">
      <c r="A122" s="2"/>
      <c r="B122" s="487"/>
      <c r="C122" s="488"/>
      <c r="D122" s="488"/>
      <c r="E122" s="488"/>
      <c r="F122" s="488"/>
      <c r="G122" s="489"/>
      <c r="H122" s="168"/>
      <c r="I122" s="168"/>
      <c r="J122" s="166"/>
      <c r="K122" s="166"/>
      <c r="L122" s="167"/>
      <c r="M122" s="26"/>
      <c r="N122" s="236">
        <f t="shared" si="4"/>
        <v>0</v>
      </c>
      <c r="O122" s="252"/>
      <c r="P122" s="237">
        <f t="shared" si="5"/>
        <v>0</v>
      </c>
      <c r="Q122" s="237"/>
    </row>
    <row r="123" spans="1:17" s="29" customFormat="1" ht="15.75" x14ac:dyDescent="0.2">
      <c r="A123" s="2"/>
      <c r="B123" s="487"/>
      <c r="C123" s="488"/>
      <c r="D123" s="488"/>
      <c r="E123" s="488"/>
      <c r="F123" s="488"/>
      <c r="G123" s="489"/>
      <c r="H123" s="168"/>
      <c r="I123" s="168"/>
      <c r="J123" s="166"/>
      <c r="K123" s="166"/>
      <c r="L123" s="167"/>
      <c r="M123" s="26"/>
      <c r="N123" s="236">
        <f t="shared" si="4"/>
        <v>0</v>
      </c>
      <c r="O123" s="252"/>
      <c r="P123" s="237">
        <f t="shared" si="5"/>
        <v>0</v>
      </c>
      <c r="Q123" s="206"/>
    </row>
    <row r="124" spans="1:17" s="29" customFormat="1" ht="15.75" x14ac:dyDescent="0.2">
      <c r="A124" s="2"/>
      <c r="B124" s="487"/>
      <c r="C124" s="488"/>
      <c r="D124" s="488"/>
      <c r="E124" s="488"/>
      <c r="F124" s="488"/>
      <c r="G124" s="489"/>
      <c r="H124" s="168"/>
      <c r="I124" s="168"/>
      <c r="J124" s="166"/>
      <c r="K124" s="166"/>
      <c r="L124" s="167"/>
      <c r="M124" s="26"/>
      <c r="N124" s="236">
        <f t="shared" si="4"/>
        <v>0</v>
      </c>
      <c r="O124" s="252"/>
      <c r="P124" s="237">
        <f t="shared" si="5"/>
        <v>0</v>
      </c>
      <c r="Q124" s="206"/>
    </row>
    <row r="125" spans="1:17" s="29" customFormat="1" ht="15.75" x14ac:dyDescent="0.2">
      <c r="A125" s="2"/>
      <c r="B125" s="487"/>
      <c r="C125" s="488"/>
      <c r="D125" s="488"/>
      <c r="E125" s="488"/>
      <c r="F125" s="488"/>
      <c r="G125" s="489"/>
      <c r="H125" s="168"/>
      <c r="I125" s="168"/>
      <c r="J125" s="166"/>
      <c r="K125" s="166"/>
      <c r="L125" s="167"/>
      <c r="M125" s="26"/>
      <c r="N125" s="236">
        <f t="shared" si="4"/>
        <v>0</v>
      </c>
      <c r="O125" s="252"/>
      <c r="P125" s="237">
        <f t="shared" si="5"/>
        <v>0</v>
      </c>
      <c r="Q125" s="206"/>
    </row>
    <row r="126" spans="1:17" s="25" customFormat="1" ht="15.75" x14ac:dyDescent="0.2">
      <c r="A126" s="2"/>
      <c r="B126" s="487"/>
      <c r="C126" s="488"/>
      <c r="D126" s="488"/>
      <c r="E126" s="488"/>
      <c r="F126" s="488"/>
      <c r="G126" s="489"/>
      <c r="H126" s="168"/>
      <c r="I126" s="168"/>
      <c r="J126" s="166"/>
      <c r="K126" s="166"/>
      <c r="L126" s="167"/>
      <c r="M126" s="26"/>
      <c r="N126" s="236">
        <f t="shared" si="4"/>
        <v>0</v>
      </c>
      <c r="O126" s="252"/>
      <c r="P126" s="237">
        <f t="shared" si="5"/>
        <v>0</v>
      </c>
      <c r="Q126" s="237"/>
    </row>
    <row r="127" spans="1:17" s="25" customFormat="1" ht="15.75" x14ac:dyDescent="0.2">
      <c r="A127" s="2"/>
      <c r="B127" s="487"/>
      <c r="C127" s="488"/>
      <c r="D127" s="488"/>
      <c r="E127" s="488"/>
      <c r="F127" s="488"/>
      <c r="G127" s="489"/>
      <c r="H127" s="168"/>
      <c r="I127" s="168"/>
      <c r="J127" s="166"/>
      <c r="K127" s="166"/>
      <c r="L127" s="167"/>
      <c r="M127" s="26"/>
      <c r="N127" s="236">
        <f t="shared" si="4"/>
        <v>0</v>
      </c>
      <c r="O127" s="252"/>
      <c r="P127" s="237">
        <f t="shared" si="5"/>
        <v>0</v>
      </c>
      <c r="Q127" s="237"/>
    </row>
    <row r="128" spans="1:17" s="29" customFormat="1" ht="15.75" x14ac:dyDescent="0.2">
      <c r="A128" s="2"/>
      <c r="B128" s="487"/>
      <c r="C128" s="488"/>
      <c r="D128" s="488"/>
      <c r="E128" s="488"/>
      <c r="F128" s="488"/>
      <c r="G128" s="489"/>
      <c r="H128" s="168"/>
      <c r="I128" s="168"/>
      <c r="J128" s="166"/>
      <c r="K128" s="166"/>
      <c r="L128" s="167"/>
      <c r="M128" s="26"/>
      <c r="N128" s="236">
        <f t="shared" si="4"/>
        <v>0</v>
      </c>
      <c r="O128" s="252"/>
      <c r="P128" s="237">
        <f t="shared" si="5"/>
        <v>0</v>
      </c>
      <c r="Q128" s="206"/>
    </row>
    <row r="129" spans="1:17" s="29" customFormat="1" ht="15.75" x14ac:dyDescent="0.2">
      <c r="A129" s="2"/>
      <c r="B129" s="487"/>
      <c r="C129" s="488"/>
      <c r="D129" s="488"/>
      <c r="E129" s="488"/>
      <c r="F129" s="488"/>
      <c r="G129" s="489"/>
      <c r="H129" s="168"/>
      <c r="I129" s="168"/>
      <c r="J129" s="166"/>
      <c r="K129" s="166"/>
      <c r="L129" s="167"/>
      <c r="M129" s="26"/>
      <c r="N129" s="236">
        <f t="shared" si="4"/>
        <v>0</v>
      </c>
      <c r="O129" s="252"/>
      <c r="P129" s="237">
        <f t="shared" si="5"/>
        <v>0</v>
      </c>
      <c r="Q129" s="206"/>
    </row>
    <row r="130" spans="1:17" s="29" customFormat="1" ht="15.75" x14ac:dyDescent="0.2">
      <c r="A130" s="2"/>
      <c r="B130" s="487"/>
      <c r="C130" s="488"/>
      <c r="D130" s="488"/>
      <c r="E130" s="488"/>
      <c r="F130" s="488"/>
      <c r="G130" s="489"/>
      <c r="H130" s="168"/>
      <c r="I130" s="168"/>
      <c r="J130" s="166"/>
      <c r="K130" s="166"/>
      <c r="L130" s="167"/>
      <c r="M130" s="26"/>
      <c r="N130" s="236">
        <f t="shared" si="4"/>
        <v>0</v>
      </c>
      <c r="O130" s="252"/>
      <c r="P130" s="237">
        <f t="shared" si="5"/>
        <v>0</v>
      </c>
      <c r="Q130" s="206"/>
    </row>
    <row r="131" spans="1:17" s="25" customFormat="1" ht="15.75" x14ac:dyDescent="0.2">
      <c r="A131" s="2"/>
      <c r="B131" s="487"/>
      <c r="C131" s="488"/>
      <c r="D131" s="488"/>
      <c r="E131" s="488"/>
      <c r="F131" s="488"/>
      <c r="G131" s="489"/>
      <c r="H131" s="168"/>
      <c r="I131" s="168"/>
      <c r="J131" s="166"/>
      <c r="K131" s="166"/>
      <c r="L131" s="167"/>
      <c r="M131" s="26"/>
      <c r="N131" s="236">
        <f t="shared" si="4"/>
        <v>0</v>
      </c>
      <c r="O131" s="252"/>
      <c r="P131" s="237">
        <f t="shared" si="5"/>
        <v>0</v>
      </c>
      <c r="Q131" s="237"/>
    </row>
    <row r="132" spans="1:17" s="29" customFormat="1" ht="15.75" x14ac:dyDescent="0.2">
      <c r="A132" s="2"/>
      <c r="B132" s="487"/>
      <c r="C132" s="488"/>
      <c r="D132" s="488"/>
      <c r="E132" s="488"/>
      <c r="F132" s="488"/>
      <c r="G132" s="489"/>
      <c r="H132" s="168"/>
      <c r="I132" s="168"/>
      <c r="J132" s="166"/>
      <c r="K132" s="166"/>
      <c r="L132" s="167"/>
      <c r="M132" s="26"/>
      <c r="N132" s="236">
        <f t="shared" si="4"/>
        <v>0</v>
      </c>
      <c r="O132" s="252"/>
      <c r="P132" s="237">
        <f t="shared" si="5"/>
        <v>0</v>
      </c>
      <c r="Q132" s="206"/>
    </row>
    <row r="133" spans="1:17" s="29" customFormat="1" ht="15.75" x14ac:dyDescent="0.2">
      <c r="A133" s="2"/>
      <c r="B133" s="487"/>
      <c r="C133" s="488"/>
      <c r="D133" s="488"/>
      <c r="E133" s="488"/>
      <c r="F133" s="488"/>
      <c r="G133" s="489"/>
      <c r="H133" s="168"/>
      <c r="I133" s="168"/>
      <c r="J133" s="166"/>
      <c r="K133" s="166"/>
      <c r="L133" s="167"/>
      <c r="M133" s="26"/>
      <c r="N133" s="236">
        <f t="shared" si="4"/>
        <v>0</v>
      </c>
      <c r="O133" s="252"/>
      <c r="P133" s="237">
        <f t="shared" si="5"/>
        <v>0</v>
      </c>
      <c r="Q133" s="206"/>
    </row>
    <row r="134" spans="1:17" s="29" customFormat="1" ht="15.75" x14ac:dyDescent="0.2">
      <c r="A134" s="2"/>
      <c r="B134" s="487"/>
      <c r="C134" s="488"/>
      <c r="D134" s="488"/>
      <c r="E134" s="488"/>
      <c r="F134" s="488"/>
      <c r="G134" s="489"/>
      <c r="H134" s="168"/>
      <c r="I134" s="168"/>
      <c r="J134" s="166"/>
      <c r="K134" s="166"/>
      <c r="L134" s="167"/>
      <c r="M134" s="26"/>
      <c r="N134" s="236">
        <f t="shared" si="4"/>
        <v>0</v>
      </c>
      <c r="O134" s="252"/>
      <c r="P134" s="237">
        <f t="shared" si="5"/>
        <v>0</v>
      </c>
      <c r="Q134" s="206"/>
    </row>
    <row r="135" spans="1:17" s="25" customFormat="1" ht="15.75" x14ac:dyDescent="0.2">
      <c r="A135" s="2"/>
      <c r="B135" s="487"/>
      <c r="C135" s="488"/>
      <c r="D135" s="488"/>
      <c r="E135" s="488"/>
      <c r="F135" s="488"/>
      <c r="G135" s="489"/>
      <c r="H135" s="171"/>
      <c r="I135" s="171"/>
      <c r="J135" s="166"/>
      <c r="K135" s="166"/>
      <c r="L135" s="167"/>
      <c r="M135" s="26"/>
      <c r="N135" s="236">
        <f t="shared" si="4"/>
        <v>0</v>
      </c>
      <c r="O135" s="252"/>
      <c r="P135" s="237">
        <f t="shared" si="5"/>
        <v>0</v>
      </c>
      <c r="Q135" s="237"/>
    </row>
    <row r="136" spans="1:17" s="29" customFormat="1" ht="15.75" x14ac:dyDescent="0.2">
      <c r="A136" s="2"/>
      <c r="B136" s="487"/>
      <c r="C136" s="488"/>
      <c r="D136" s="488"/>
      <c r="E136" s="488"/>
      <c r="F136" s="488"/>
      <c r="G136" s="489"/>
      <c r="H136" s="171"/>
      <c r="I136" s="171"/>
      <c r="J136" s="166"/>
      <c r="K136" s="166"/>
      <c r="L136" s="167"/>
      <c r="M136" s="26"/>
      <c r="N136" s="236">
        <f t="shared" si="4"/>
        <v>0</v>
      </c>
      <c r="O136" s="252"/>
      <c r="P136" s="237">
        <f t="shared" si="5"/>
        <v>0</v>
      </c>
      <c r="Q136" s="206"/>
    </row>
    <row r="137" spans="1:17" s="29" customFormat="1" ht="15.75" x14ac:dyDescent="0.2">
      <c r="A137" s="2"/>
      <c r="B137" s="487"/>
      <c r="C137" s="488"/>
      <c r="D137" s="488"/>
      <c r="E137" s="488"/>
      <c r="F137" s="488"/>
      <c r="G137" s="489"/>
      <c r="H137" s="171"/>
      <c r="I137" s="171"/>
      <c r="J137" s="166"/>
      <c r="K137" s="166"/>
      <c r="L137" s="167"/>
      <c r="M137" s="26"/>
      <c r="N137" s="236">
        <f t="shared" si="4"/>
        <v>0</v>
      </c>
      <c r="O137" s="252"/>
      <c r="P137" s="237">
        <f t="shared" si="5"/>
        <v>0</v>
      </c>
      <c r="Q137" s="206"/>
    </row>
    <row r="138" spans="1:17" s="29" customFormat="1" ht="39" customHeight="1" x14ac:dyDescent="0.2">
      <c r="A138" s="18" t="s">
        <v>11</v>
      </c>
      <c r="B138" s="496" t="s">
        <v>12</v>
      </c>
      <c r="C138" s="497"/>
      <c r="D138" s="497"/>
      <c r="E138" s="497"/>
      <c r="F138" s="497"/>
      <c r="G138" s="498"/>
      <c r="H138" s="19"/>
      <c r="I138" s="19"/>
      <c r="J138" s="22">
        <f>SUM(J139:J159)</f>
        <v>0</v>
      </c>
      <c r="K138" s="22"/>
      <c r="L138" s="23"/>
      <c r="M138" s="23"/>
      <c r="N138" s="23"/>
      <c r="O138" s="254"/>
      <c r="P138" s="23"/>
      <c r="Q138" s="23"/>
    </row>
    <row r="139" spans="1:17" s="29" customFormat="1" x14ac:dyDescent="0.2">
      <c r="A139" s="2"/>
      <c r="B139" s="490"/>
      <c r="C139" s="491"/>
      <c r="D139" s="491"/>
      <c r="E139" s="491"/>
      <c r="F139" s="491"/>
      <c r="G139" s="492"/>
      <c r="H139" s="173"/>
      <c r="I139" s="173"/>
      <c r="J139" s="166"/>
      <c r="K139" s="167"/>
      <c r="L139" s="167"/>
      <c r="M139" s="26"/>
      <c r="N139" s="236">
        <f t="shared" si="4"/>
        <v>0</v>
      </c>
      <c r="O139" s="252"/>
      <c r="P139" s="206">
        <f t="shared" si="5"/>
        <v>0</v>
      </c>
      <c r="Q139" s="206"/>
    </row>
    <row r="140" spans="1:17" s="29" customFormat="1" x14ac:dyDescent="0.2">
      <c r="A140" s="2"/>
      <c r="B140" s="490"/>
      <c r="C140" s="491"/>
      <c r="D140" s="491"/>
      <c r="E140" s="491"/>
      <c r="F140" s="491"/>
      <c r="G140" s="492"/>
      <c r="H140" s="173"/>
      <c r="I140" s="173"/>
      <c r="J140" s="166"/>
      <c r="K140" s="167"/>
      <c r="L140" s="167"/>
      <c r="M140" s="26"/>
      <c r="N140" s="236">
        <f t="shared" si="4"/>
        <v>0</v>
      </c>
      <c r="O140" s="252"/>
      <c r="P140" s="206">
        <f t="shared" si="5"/>
        <v>0</v>
      </c>
      <c r="Q140" s="206"/>
    </row>
    <row r="141" spans="1:17" s="29" customFormat="1" x14ac:dyDescent="0.2">
      <c r="A141" s="2"/>
      <c r="B141" s="490"/>
      <c r="C141" s="491"/>
      <c r="D141" s="491"/>
      <c r="E141" s="491"/>
      <c r="F141" s="491"/>
      <c r="G141" s="492"/>
      <c r="H141" s="173"/>
      <c r="I141" s="173"/>
      <c r="J141" s="166"/>
      <c r="K141" s="167"/>
      <c r="L141" s="167"/>
      <c r="M141" s="26"/>
      <c r="N141" s="236">
        <f t="shared" ref="N141:N159" si="6">IF(M141="Yes",J141,0)</f>
        <v>0</v>
      </c>
      <c r="O141" s="252"/>
      <c r="P141" s="206">
        <f t="shared" si="5"/>
        <v>0</v>
      </c>
      <c r="Q141" s="206"/>
    </row>
    <row r="142" spans="1:17" s="29" customFormat="1" x14ac:dyDescent="0.2">
      <c r="A142" s="2"/>
      <c r="B142" s="487"/>
      <c r="C142" s="488"/>
      <c r="D142" s="488"/>
      <c r="E142" s="488"/>
      <c r="F142" s="488"/>
      <c r="G142" s="489"/>
      <c r="H142" s="171"/>
      <c r="I142" s="171"/>
      <c r="J142" s="166"/>
      <c r="K142" s="167"/>
      <c r="L142" s="167"/>
      <c r="M142" s="26"/>
      <c r="N142" s="236">
        <f t="shared" si="6"/>
        <v>0</v>
      </c>
      <c r="O142" s="252"/>
      <c r="P142" s="206">
        <f t="shared" si="5"/>
        <v>0</v>
      </c>
      <c r="Q142" s="206"/>
    </row>
    <row r="143" spans="1:17" s="29" customFormat="1" x14ac:dyDescent="0.2">
      <c r="A143" s="2"/>
      <c r="B143" s="487"/>
      <c r="C143" s="488"/>
      <c r="D143" s="488"/>
      <c r="E143" s="488"/>
      <c r="F143" s="488"/>
      <c r="G143" s="489"/>
      <c r="H143" s="171"/>
      <c r="I143" s="171"/>
      <c r="J143" s="166"/>
      <c r="K143" s="167"/>
      <c r="L143" s="167"/>
      <c r="M143" s="26"/>
      <c r="N143" s="236">
        <f t="shared" si="6"/>
        <v>0</v>
      </c>
      <c r="O143" s="252"/>
      <c r="P143" s="206">
        <f t="shared" si="5"/>
        <v>0</v>
      </c>
      <c r="Q143" s="206"/>
    </row>
    <row r="144" spans="1:17" s="28" customFormat="1" ht="15.75" x14ac:dyDescent="0.2">
      <c r="A144" s="2"/>
      <c r="B144" s="487"/>
      <c r="C144" s="488"/>
      <c r="D144" s="488"/>
      <c r="E144" s="488"/>
      <c r="F144" s="488"/>
      <c r="G144" s="489"/>
      <c r="H144" s="171"/>
      <c r="I144" s="171"/>
      <c r="J144" s="166"/>
      <c r="K144" s="167"/>
      <c r="L144" s="167"/>
      <c r="M144" s="26"/>
      <c r="N144" s="236">
        <f t="shared" si="6"/>
        <v>0</v>
      </c>
      <c r="O144" s="252"/>
      <c r="P144" s="206">
        <f t="shared" si="5"/>
        <v>0</v>
      </c>
      <c r="Q144" s="237"/>
    </row>
    <row r="145" spans="1:18" s="37" customFormat="1" ht="15.75" x14ac:dyDescent="0.2">
      <c r="A145" s="2"/>
      <c r="B145" s="487"/>
      <c r="C145" s="488"/>
      <c r="D145" s="488"/>
      <c r="E145" s="488"/>
      <c r="F145" s="488"/>
      <c r="G145" s="489"/>
      <c r="H145" s="171"/>
      <c r="I145" s="171"/>
      <c r="J145" s="166"/>
      <c r="K145" s="167"/>
      <c r="L145" s="167"/>
      <c r="M145" s="26"/>
      <c r="N145" s="236">
        <f t="shared" si="6"/>
        <v>0</v>
      </c>
      <c r="O145" s="252"/>
      <c r="P145" s="206">
        <f t="shared" si="5"/>
        <v>0</v>
      </c>
      <c r="Q145" s="237"/>
    </row>
    <row r="146" spans="1:18" s="29" customFormat="1" x14ac:dyDescent="0.2">
      <c r="A146" s="2"/>
      <c r="B146" s="487"/>
      <c r="C146" s="488"/>
      <c r="D146" s="488"/>
      <c r="E146" s="488"/>
      <c r="F146" s="488"/>
      <c r="G146" s="489"/>
      <c r="H146" s="171"/>
      <c r="I146" s="171"/>
      <c r="J146" s="166"/>
      <c r="K146" s="167"/>
      <c r="L146" s="167"/>
      <c r="M146" s="26"/>
      <c r="N146" s="236">
        <f t="shared" si="6"/>
        <v>0</v>
      </c>
      <c r="O146" s="252"/>
      <c r="P146" s="206">
        <f t="shared" si="5"/>
        <v>0</v>
      </c>
      <c r="Q146" s="206"/>
    </row>
    <row r="147" spans="1:18" s="29" customFormat="1" x14ac:dyDescent="0.2">
      <c r="A147" s="2"/>
      <c r="B147" s="487"/>
      <c r="C147" s="488"/>
      <c r="D147" s="488"/>
      <c r="E147" s="488"/>
      <c r="F147" s="488"/>
      <c r="G147" s="489"/>
      <c r="H147" s="171"/>
      <c r="I147" s="171"/>
      <c r="J147" s="166"/>
      <c r="K147" s="167"/>
      <c r="L147" s="167"/>
      <c r="M147" s="26"/>
      <c r="N147" s="236">
        <f t="shared" si="6"/>
        <v>0</v>
      </c>
      <c r="O147" s="252"/>
      <c r="P147" s="206">
        <f t="shared" si="5"/>
        <v>0</v>
      </c>
      <c r="Q147" s="206"/>
    </row>
    <row r="148" spans="1:18" s="28" customFormat="1" ht="15.75" x14ac:dyDescent="0.2">
      <c r="A148" s="2"/>
      <c r="B148" s="487"/>
      <c r="C148" s="488"/>
      <c r="D148" s="488"/>
      <c r="E148" s="488"/>
      <c r="F148" s="488"/>
      <c r="G148" s="489"/>
      <c r="H148" s="171"/>
      <c r="I148" s="171"/>
      <c r="J148" s="166"/>
      <c r="K148" s="167"/>
      <c r="L148" s="167"/>
      <c r="M148" s="26"/>
      <c r="N148" s="236">
        <f t="shared" si="6"/>
        <v>0</v>
      </c>
      <c r="O148" s="252"/>
      <c r="P148" s="206">
        <f t="shared" si="5"/>
        <v>0</v>
      </c>
      <c r="Q148" s="237"/>
    </row>
    <row r="149" spans="1:18" s="37" customFormat="1" ht="15.75" x14ac:dyDescent="0.2">
      <c r="A149" s="2"/>
      <c r="B149" s="487"/>
      <c r="C149" s="488"/>
      <c r="D149" s="488"/>
      <c r="E149" s="488"/>
      <c r="F149" s="488"/>
      <c r="G149" s="489"/>
      <c r="H149" s="171"/>
      <c r="I149" s="171"/>
      <c r="J149" s="166"/>
      <c r="K149" s="167"/>
      <c r="L149" s="167"/>
      <c r="M149" s="26"/>
      <c r="N149" s="236">
        <f t="shared" si="6"/>
        <v>0</v>
      </c>
      <c r="O149" s="252"/>
      <c r="P149" s="206">
        <f t="shared" si="5"/>
        <v>0</v>
      </c>
      <c r="Q149" s="237"/>
    </row>
    <row r="150" spans="1:18" s="13" customFormat="1" ht="18" x14ac:dyDescent="0.2">
      <c r="A150" s="2"/>
      <c r="B150" s="487"/>
      <c r="C150" s="488"/>
      <c r="D150" s="488"/>
      <c r="E150" s="488"/>
      <c r="F150" s="488"/>
      <c r="G150" s="489"/>
      <c r="H150" s="171"/>
      <c r="I150" s="171"/>
      <c r="J150" s="166"/>
      <c r="K150" s="167"/>
      <c r="L150" s="167"/>
      <c r="M150" s="26"/>
      <c r="N150" s="236">
        <f t="shared" si="6"/>
        <v>0</v>
      </c>
      <c r="O150" s="252"/>
      <c r="P150" s="206">
        <f t="shared" si="5"/>
        <v>0</v>
      </c>
      <c r="Q150" s="241"/>
      <c r="R150" s="14"/>
    </row>
    <row r="151" spans="1:18" s="13" customFormat="1" ht="18" x14ac:dyDescent="0.2">
      <c r="A151" s="2"/>
      <c r="B151" s="487"/>
      <c r="C151" s="488"/>
      <c r="D151" s="488"/>
      <c r="E151" s="488"/>
      <c r="F151" s="488"/>
      <c r="G151" s="489"/>
      <c r="H151" s="171"/>
      <c r="I151" s="171"/>
      <c r="J151" s="166"/>
      <c r="K151" s="167"/>
      <c r="L151" s="167"/>
      <c r="M151" s="26"/>
      <c r="N151" s="236">
        <f t="shared" si="6"/>
        <v>0</v>
      </c>
      <c r="O151" s="252"/>
      <c r="P151" s="206">
        <f t="shared" si="5"/>
        <v>0</v>
      </c>
      <c r="Q151" s="241"/>
      <c r="R151" s="14"/>
    </row>
    <row r="152" spans="1:18" x14ac:dyDescent="0.2">
      <c r="A152" s="2"/>
      <c r="B152" s="487"/>
      <c r="C152" s="488"/>
      <c r="D152" s="488"/>
      <c r="E152" s="488"/>
      <c r="F152" s="488"/>
      <c r="G152" s="489"/>
      <c r="H152" s="171"/>
      <c r="I152" s="171"/>
      <c r="J152" s="166"/>
      <c r="K152" s="167"/>
      <c r="L152" s="167"/>
      <c r="M152" s="26"/>
      <c r="N152" s="236">
        <f t="shared" si="6"/>
        <v>0</v>
      </c>
      <c r="O152" s="252"/>
      <c r="P152" s="206">
        <f t="shared" si="5"/>
        <v>0</v>
      </c>
      <c r="Q152" s="242"/>
    </row>
    <row r="153" spans="1:18" x14ac:dyDescent="0.2">
      <c r="A153" s="2"/>
      <c r="B153" s="487"/>
      <c r="C153" s="488"/>
      <c r="D153" s="488"/>
      <c r="E153" s="488"/>
      <c r="F153" s="488"/>
      <c r="G153" s="489"/>
      <c r="H153" s="171"/>
      <c r="I153" s="171"/>
      <c r="J153" s="166"/>
      <c r="K153" s="167"/>
      <c r="L153" s="167"/>
      <c r="M153" s="26"/>
      <c r="N153" s="236">
        <f t="shared" si="6"/>
        <v>0</v>
      </c>
      <c r="O153" s="252"/>
      <c r="P153" s="206">
        <f t="shared" si="5"/>
        <v>0</v>
      </c>
      <c r="Q153" s="242"/>
    </row>
    <row r="154" spans="1:18" x14ac:dyDescent="0.2">
      <c r="A154" s="2"/>
      <c r="B154" s="487"/>
      <c r="C154" s="488"/>
      <c r="D154" s="488"/>
      <c r="E154" s="488"/>
      <c r="F154" s="488"/>
      <c r="G154" s="489"/>
      <c r="H154" s="171"/>
      <c r="I154" s="171"/>
      <c r="J154" s="166"/>
      <c r="K154" s="167"/>
      <c r="L154" s="167"/>
      <c r="M154" s="26"/>
      <c r="N154" s="236">
        <f t="shared" si="6"/>
        <v>0</v>
      </c>
      <c r="O154" s="252"/>
      <c r="P154" s="206">
        <f t="shared" si="5"/>
        <v>0</v>
      </c>
      <c r="Q154" s="242"/>
    </row>
    <row r="155" spans="1:18" x14ac:dyDescent="0.2">
      <c r="A155" s="2"/>
      <c r="B155" s="487"/>
      <c r="C155" s="488"/>
      <c r="D155" s="488"/>
      <c r="E155" s="488"/>
      <c r="F155" s="488"/>
      <c r="G155" s="489"/>
      <c r="H155" s="171"/>
      <c r="I155" s="171"/>
      <c r="J155" s="166"/>
      <c r="K155" s="167"/>
      <c r="L155" s="167"/>
      <c r="M155" s="26"/>
      <c r="N155" s="236">
        <f t="shared" si="6"/>
        <v>0</v>
      </c>
      <c r="O155" s="252"/>
      <c r="P155" s="206">
        <f t="shared" si="5"/>
        <v>0</v>
      </c>
      <c r="Q155" s="242"/>
    </row>
    <row r="156" spans="1:18" x14ac:dyDescent="0.2">
      <c r="A156" s="2"/>
      <c r="B156" s="487"/>
      <c r="C156" s="488"/>
      <c r="D156" s="488"/>
      <c r="E156" s="488"/>
      <c r="F156" s="488"/>
      <c r="G156" s="489"/>
      <c r="H156" s="171"/>
      <c r="I156" s="171"/>
      <c r="J156" s="166"/>
      <c r="K156" s="167"/>
      <c r="L156" s="167"/>
      <c r="M156" s="26"/>
      <c r="N156" s="236">
        <f t="shared" si="6"/>
        <v>0</v>
      </c>
      <c r="O156" s="252"/>
      <c r="P156" s="206">
        <f t="shared" si="5"/>
        <v>0</v>
      </c>
      <c r="Q156" s="242"/>
    </row>
    <row r="157" spans="1:18" x14ac:dyDescent="0.2">
      <c r="A157" s="2"/>
      <c r="B157" s="487"/>
      <c r="C157" s="488"/>
      <c r="D157" s="488"/>
      <c r="E157" s="488"/>
      <c r="F157" s="488"/>
      <c r="G157" s="489"/>
      <c r="H157" s="171"/>
      <c r="I157" s="171"/>
      <c r="J157" s="166"/>
      <c r="K157" s="167"/>
      <c r="L157" s="167"/>
      <c r="M157" s="26"/>
      <c r="N157" s="236">
        <f t="shared" si="6"/>
        <v>0</v>
      </c>
      <c r="O157" s="252"/>
      <c r="P157" s="206">
        <f t="shared" si="5"/>
        <v>0</v>
      </c>
      <c r="Q157" s="242"/>
    </row>
    <row r="158" spans="1:18" x14ac:dyDescent="0.2">
      <c r="A158" s="2"/>
      <c r="B158" s="487"/>
      <c r="C158" s="488"/>
      <c r="D158" s="488"/>
      <c r="E158" s="488"/>
      <c r="F158" s="488"/>
      <c r="G158" s="489"/>
      <c r="H158" s="171"/>
      <c r="I158" s="171"/>
      <c r="J158" s="166"/>
      <c r="K158" s="167"/>
      <c r="L158" s="167"/>
      <c r="M158" s="26"/>
      <c r="N158" s="236">
        <f t="shared" si="6"/>
        <v>0</v>
      </c>
      <c r="O158" s="252"/>
      <c r="P158" s="206">
        <f t="shared" si="5"/>
        <v>0</v>
      </c>
      <c r="Q158" s="242"/>
    </row>
    <row r="159" spans="1:18" x14ac:dyDescent="0.2">
      <c r="A159" s="2"/>
      <c r="B159" s="487"/>
      <c r="C159" s="488"/>
      <c r="D159" s="488"/>
      <c r="E159" s="488"/>
      <c r="F159" s="488"/>
      <c r="G159" s="489"/>
      <c r="H159" s="171"/>
      <c r="I159" s="171"/>
      <c r="J159" s="166"/>
      <c r="K159" s="167"/>
      <c r="L159" s="167"/>
      <c r="M159" s="26"/>
      <c r="N159" s="236">
        <f t="shared" si="6"/>
        <v>0</v>
      </c>
      <c r="O159" s="252"/>
      <c r="P159" s="206">
        <f t="shared" si="5"/>
        <v>0</v>
      </c>
      <c r="Q159" s="242"/>
    </row>
    <row r="160" spans="1:18" ht="39" customHeight="1" x14ac:dyDescent="0.2">
      <c r="A160" s="11"/>
      <c r="B160" s="506" t="s">
        <v>1</v>
      </c>
      <c r="C160" s="507"/>
      <c r="D160" s="507"/>
      <c r="E160" s="507"/>
      <c r="F160" s="507"/>
      <c r="G160" s="507"/>
      <c r="H160" s="507"/>
      <c r="I160" s="87"/>
      <c r="J160" s="22">
        <f>J8+J43+J64+J95</f>
        <v>0</v>
      </c>
      <c r="K160" s="22"/>
      <c r="L160" s="22"/>
      <c r="M160" s="22"/>
      <c r="N160" s="22"/>
      <c r="O160" s="22"/>
      <c r="P160" s="22">
        <f>SUM(P8+P43+P64+P95)</f>
        <v>0</v>
      </c>
      <c r="Q160" s="22"/>
    </row>
    <row r="161" spans="1:17" ht="39" customHeight="1" x14ac:dyDescent="0.2">
      <c r="A161" s="31">
        <v>5</v>
      </c>
      <c r="B161" s="531" t="s">
        <v>168</v>
      </c>
      <c r="C161" s="532"/>
      <c r="D161" s="532"/>
      <c r="E161" s="532"/>
      <c r="F161" s="532"/>
      <c r="G161" s="533"/>
      <c r="H161" s="36"/>
      <c r="I161" s="36"/>
      <c r="J161" s="33">
        <f>J162</f>
        <v>0</v>
      </c>
      <c r="K161" s="33"/>
      <c r="L161" s="34"/>
      <c r="M161" s="244"/>
      <c r="N161" s="204">
        <f>IF(M161="Yes",J161,0)</f>
        <v>0</v>
      </c>
      <c r="O161" s="252"/>
      <c r="P161" s="243">
        <f>N161+O161</f>
        <v>0</v>
      </c>
      <c r="Q161" s="246"/>
    </row>
    <row r="162" spans="1:17" ht="64.5" customHeight="1" x14ac:dyDescent="0.2">
      <c r="A162" s="2"/>
      <c r="B162" s="551" t="s">
        <v>147</v>
      </c>
      <c r="C162" s="552"/>
      <c r="D162" s="552"/>
      <c r="E162" s="552"/>
      <c r="F162" s="552"/>
      <c r="G162" s="552"/>
      <c r="H162" s="174"/>
      <c r="I162" s="174"/>
      <c r="J162" s="166"/>
      <c r="K162" s="175"/>
      <c r="L162" s="176"/>
      <c r="M162" s="176"/>
      <c r="N162" s="176"/>
      <c r="O162" s="176"/>
      <c r="P162" s="176"/>
      <c r="Q162" s="176"/>
    </row>
    <row r="163" spans="1:17" ht="23.25" x14ac:dyDescent="0.2">
      <c r="A163" s="11"/>
      <c r="B163" s="504" t="s">
        <v>0</v>
      </c>
      <c r="C163" s="505"/>
      <c r="D163" s="505"/>
      <c r="E163" s="505"/>
      <c r="F163" s="505"/>
      <c r="G163" s="505"/>
      <c r="H163" s="505"/>
      <c r="I163" s="505"/>
      <c r="J163" s="12">
        <f>J160+J161</f>
        <v>0</v>
      </c>
      <c r="K163" s="12"/>
      <c r="L163" s="10"/>
      <c r="M163" s="22"/>
      <c r="N163" s="22"/>
      <c r="O163" s="22"/>
      <c r="P163" s="22">
        <f>P160+P161</f>
        <v>0</v>
      </c>
      <c r="Q163" s="22"/>
    </row>
    <row r="164" spans="1:17" s="4" customFormat="1" ht="23.25" x14ac:dyDescent="0.2">
      <c r="A164" s="69"/>
      <c r="B164" s="70"/>
      <c r="C164" s="70"/>
      <c r="D164" s="70"/>
      <c r="E164" s="70"/>
      <c r="F164" s="70"/>
      <c r="G164" s="70"/>
      <c r="H164" s="70"/>
      <c r="I164" s="70"/>
      <c r="J164"/>
      <c r="K164"/>
      <c r="L164"/>
      <c r="M164"/>
    </row>
    <row r="165" spans="1:17" ht="18" x14ac:dyDescent="0.25">
      <c r="A165" s="60"/>
      <c r="B165" s="65"/>
      <c r="C165" s="61"/>
      <c r="D165" s="61"/>
      <c r="E165" s="61"/>
      <c r="F165" s="62"/>
      <c r="G165" s="61"/>
      <c r="H165" s="61"/>
      <c r="I165" s="61"/>
      <c r="J165"/>
      <c r="K165"/>
      <c r="L165"/>
      <c r="M165"/>
    </row>
    <row r="166" spans="1:17" ht="22.5" x14ac:dyDescent="0.3">
      <c r="A166" s="64"/>
      <c r="C166" s="65"/>
      <c r="D166" s="66"/>
      <c r="E166" s="482"/>
      <c r="F166" s="482"/>
      <c r="G166" s="482"/>
      <c r="H166" s="482"/>
      <c r="I166" s="482"/>
      <c r="J166"/>
      <c r="K166"/>
      <c r="L166"/>
      <c r="M166"/>
    </row>
    <row r="167" spans="1:17" customFormat="1" ht="30" customHeight="1" x14ac:dyDescent="0.2">
      <c r="A167" s="412" t="s">
        <v>100</v>
      </c>
      <c r="B167" s="480"/>
      <c r="C167" s="480"/>
      <c r="D167" s="480"/>
      <c r="E167" s="480"/>
      <c r="F167" s="480"/>
      <c r="G167" s="481"/>
    </row>
    <row r="168" spans="1:17" s="45" customFormat="1" ht="18.75" thickBot="1" x14ac:dyDescent="0.25">
      <c r="A168" s="43"/>
      <c r="B168" s="44"/>
      <c r="C168" s="44"/>
      <c r="D168" s="44"/>
      <c r="E168" s="44"/>
      <c r="F168" s="44"/>
      <c r="G168" s="44"/>
      <c r="I168" s="46"/>
    </row>
    <row r="169" spans="1:17" s="42" customFormat="1" ht="52.5" customHeight="1" thickBot="1" x14ac:dyDescent="0.25">
      <c r="A169" s="81"/>
      <c r="B169" s="324" t="s">
        <v>92</v>
      </c>
      <c r="C169" s="477"/>
      <c r="D169" s="478"/>
      <c r="E169" s="478"/>
      <c r="F169" s="478"/>
      <c r="G169" s="479"/>
    </row>
    <row r="170" spans="1:17" s="42" customFormat="1" ht="18.75" thickBot="1" x14ac:dyDescent="0.25">
      <c r="A170" s="88"/>
      <c r="B170" s="49"/>
      <c r="C170" s="50"/>
      <c r="D170" s="51"/>
      <c r="E170" s="47"/>
      <c r="F170" s="47"/>
      <c r="G170" s="47"/>
    </row>
    <row r="171" spans="1:17" s="42" customFormat="1" ht="54.75" customHeight="1" thickBot="1" x14ac:dyDescent="0.25">
      <c r="A171" s="88"/>
      <c r="B171" s="52" t="s">
        <v>93</v>
      </c>
      <c r="C171" s="477"/>
      <c r="D171" s="478"/>
      <c r="E171" s="478"/>
      <c r="F171" s="478"/>
      <c r="G171" s="479"/>
    </row>
    <row r="172" spans="1:17" s="42" customFormat="1" ht="16.5" thickBot="1" x14ac:dyDescent="0.25">
      <c r="A172" s="88"/>
      <c r="B172" s="53"/>
      <c r="C172" s="54"/>
      <c r="D172" s="55"/>
      <c r="E172" s="56"/>
      <c r="F172" s="56"/>
      <c r="G172" s="56"/>
    </row>
    <row r="173" spans="1:17" s="42" customFormat="1" ht="53.25" customHeight="1" thickBot="1" x14ac:dyDescent="0.25">
      <c r="A173" s="88"/>
      <c r="B173" s="52" t="s">
        <v>94</v>
      </c>
      <c r="C173" s="477"/>
      <c r="D173" s="478"/>
      <c r="E173" s="478"/>
      <c r="F173" s="478"/>
      <c r="G173" s="479"/>
    </row>
    <row r="174" spans="1:17" s="42" customFormat="1" ht="16.5" thickBot="1" x14ac:dyDescent="0.25">
      <c r="A174" s="88"/>
      <c r="B174" s="53"/>
      <c r="C174" s="54"/>
      <c r="D174" s="55"/>
      <c r="E174" s="56"/>
      <c r="F174" s="56"/>
      <c r="G174" s="56"/>
    </row>
    <row r="175" spans="1:17" s="42" customFormat="1" ht="52.5" customHeight="1" thickBot="1" x14ac:dyDescent="0.25">
      <c r="A175" s="88"/>
      <c r="B175" s="52" t="s">
        <v>95</v>
      </c>
      <c r="C175" s="477"/>
      <c r="D175" s="478"/>
      <c r="E175" s="478"/>
      <c r="F175" s="478"/>
      <c r="G175" s="479"/>
    </row>
    <row r="176" spans="1:17" s="42" customFormat="1" ht="16.5" thickBot="1" x14ac:dyDescent="0.25">
      <c r="A176" s="88"/>
      <c r="B176" s="53"/>
      <c r="C176" s="54"/>
      <c r="D176" s="55"/>
      <c r="E176" s="56"/>
      <c r="F176" s="56"/>
      <c r="G176" s="56"/>
    </row>
    <row r="177" spans="1:13" s="42" customFormat="1" ht="52.5" customHeight="1" thickBot="1" x14ac:dyDescent="0.25">
      <c r="A177" s="88"/>
      <c r="B177" s="52" t="s">
        <v>96</v>
      </c>
      <c r="C177" s="477"/>
      <c r="D177" s="478"/>
      <c r="E177" s="478"/>
      <c r="F177" s="478"/>
      <c r="G177" s="479"/>
    </row>
    <row r="178" spans="1:13" s="42" customFormat="1" ht="18.75" thickBot="1" x14ac:dyDescent="0.25">
      <c r="A178" s="89"/>
      <c r="B178" s="49"/>
      <c r="C178" s="50"/>
      <c r="D178" s="57"/>
      <c r="E178" s="47"/>
      <c r="F178" s="47"/>
      <c r="G178" s="47"/>
    </row>
    <row r="179" spans="1:13" s="4" customFormat="1" ht="35.25" thickBot="1" x14ac:dyDescent="0.25">
      <c r="A179" s="69"/>
      <c r="B179" s="48" t="s">
        <v>153</v>
      </c>
      <c r="C179" s="484">
        <f>C169+C171+C173+C175+C177</f>
        <v>0</v>
      </c>
      <c r="D179" s="484"/>
      <c r="E179" s="484"/>
      <c r="F179" s="484"/>
      <c r="G179" s="484"/>
      <c r="H179" s="42"/>
      <c r="I179" s="42"/>
      <c r="J179" s="42"/>
      <c r="K179" s="42"/>
    </row>
    <row r="180" spans="1:13" ht="18" x14ac:dyDescent="0.25">
      <c r="A180" s="68"/>
      <c r="B180" s="190"/>
      <c r="C180" s="191"/>
      <c r="D180" s="191"/>
      <c r="E180" s="192"/>
      <c r="F180" s="192"/>
      <c r="G180" s="192"/>
      <c r="H180" s="192"/>
      <c r="I180" s="192"/>
      <c r="J180" s="62"/>
      <c r="K180" s="62"/>
      <c r="L180" s="62"/>
    </row>
    <row r="181" spans="1:13" ht="18" x14ac:dyDescent="0.25">
      <c r="A181" s="60"/>
      <c r="B181" s="65" t="s">
        <v>77</v>
      </c>
      <c r="C181" s="61"/>
      <c r="D181" s="61"/>
      <c r="E181" s="61"/>
      <c r="F181" s="62"/>
      <c r="G181" s="61"/>
      <c r="H181" s="61"/>
      <c r="I181" s="61"/>
      <c r="J181" s="62"/>
      <c r="K181" s="62"/>
      <c r="L181" s="62"/>
      <c r="M181" s="73"/>
    </row>
    <row r="182" spans="1:13" ht="22.5" x14ac:dyDescent="0.3">
      <c r="A182" s="64"/>
      <c r="C182" s="65"/>
      <c r="D182" s="66" t="s">
        <v>78</v>
      </c>
      <c r="E182" s="482" t="s">
        <v>79</v>
      </c>
      <c r="F182" s="482"/>
      <c r="G182" s="482"/>
      <c r="H182" s="482"/>
      <c r="I182" s="482"/>
      <c r="J182" s="62"/>
      <c r="K182" s="62"/>
      <c r="L182" s="62"/>
      <c r="M182" s="73"/>
    </row>
    <row r="183" spans="1:13" ht="18" x14ac:dyDescent="0.25">
      <c r="A183" s="60"/>
      <c r="B183" s="67"/>
      <c r="C183" s="67"/>
      <c r="D183" s="67"/>
      <c r="E183" s="67"/>
      <c r="F183" s="67"/>
      <c r="G183" s="67"/>
      <c r="H183" s="67"/>
      <c r="I183" s="67"/>
      <c r="J183" s="62"/>
      <c r="K183" s="62"/>
      <c r="L183" s="62"/>
    </row>
    <row r="184" spans="1:13" ht="18" x14ac:dyDescent="0.25">
      <c r="A184" s="68"/>
      <c r="B184" s="473" t="s">
        <v>80</v>
      </c>
      <c r="C184" s="474" t="s">
        <v>81</v>
      </c>
      <c r="D184" s="474"/>
      <c r="E184" s="475"/>
      <c r="F184" s="475"/>
      <c r="G184" s="475"/>
      <c r="H184" s="475"/>
      <c r="I184" s="475"/>
      <c r="J184" s="476"/>
      <c r="K184" s="476"/>
      <c r="L184" s="62"/>
    </row>
    <row r="185" spans="1:13" ht="18" x14ac:dyDescent="0.25">
      <c r="A185" s="68"/>
      <c r="B185" s="473"/>
      <c r="C185" s="474"/>
      <c r="D185" s="474"/>
      <c r="E185" s="475"/>
      <c r="F185" s="475"/>
      <c r="G185" s="475"/>
      <c r="H185" s="475"/>
      <c r="I185" s="475"/>
      <c r="J185" s="476"/>
      <c r="K185" s="476"/>
      <c r="L185" s="62"/>
    </row>
    <row r="186" spans="1:13" ht="18" x14ac:dyDescent="0.25">
      <c r="A186" s="68"/>
      <c r="B186" s="473"/>
      <c r="C186" s="474"/>
      <c r="D186" s="474"/>
      <c r="E186" s="475"/>
      <c r="F186" s="475"/>
      <c r="G186" s="475"/>
      <c r="H186" s="475"/>
      <c r="I186" s="475"/>
      <c r="J186" s="476"/>
      <c r="K186" s="476"/>
      <c r="L186" s="62"/>
    </row>
    <row r="187" spans="1:13" ht="18" x14ac:dyDescent="0.25">
      <c r="A187" s="68"/>
      <c r="B187" s="65" t="s">
        <v>84</v>
      </c>
      <c r="C187" s="65"/>
      <c r="D187" s="191"/>
      <c r="E187" s="192"/>
      <c r="F187" s="192"/>
      <c r="G187" s="192"/>
      <c r="H187" s="192"/>
      <c r="I187" s="192"/>
      <c r="J187" s="62"/>
      <c r="K187" s="62"/>
      <c r="L187" s="62"/>
    </row>
    <row r="188" spans="1:13" ht="22.5" x14ac:dyDescent="0.3">
      <c r="A188" s="64"/>
      <c r="D188" s="66" t="s">
        <v>78</v>
      </c>
      <c r="E188" s="482" t="s">
        <v>82</v>
      </c>
      <c r="F188" s="482"/>
      <c r="G188" s="482"/>
      <c r="H188" s="482"/>
      <c r="I188" s="482"/>
      <c r="J188" s="62"/>
      <c r="K188" s="62"/>
      <c r="L188" s="62"/>
    </row>
    <row r="189" spans="1:13" ht="18.75" x14ac:dyDescent="0.25">
      <c r="A189" s="60"/>
      <c r="B189" s="67"/>
      <c r="C189" s="67"/>
      <c r="D189" s="67"/>
      <c r="E189" s="483" t="s">
        <v>83</v>
      </c>
      <c r="F189" s="483"/>
      <c r="G189" s="483"/>
      <c r="H189" s="483"/>
      <c r="I189" s="483"/>
      <c r="J189" s="62"/>
      <c r="K189" s="62"/>
      <c r="L189" s="62"/>
    </row>
    <row r="190" spans="1:13" ht="18" x14ac:dyDescent="0.25">
      <c r="A190" s="68"/>
      <c r="L190" s="62"/>
    </row>
    <row r="191" spans="1:13" ht="18" x14ac:dyDescent="0.25">
      <c r="A191" s="68"/>
      <c r="B191" s="473" t="s">
        <v>80</v>
      </c>
      <c r="C191" s="474" t="s">
        <v>141</v>
      </c>
      <c r="D191" s="474"/>
      <c r="E191" s="475"/>
      <c r="F191" s="475"/>
      <c r="G191" s="475"/>
      <c r="H191" s="475"/>
      <c r="I191" s="475"/>
      <c r="J191" s="476"/>
      <c r="K191" s="476"/>
      <c r="L191" s="62"/>
    </row>
    <row r="192" spans="1:13" x14ac:dyDescent="0.2">
      <c r="B192" s="473"/>
      <c r="C192" s="474"/>
      <c r="D192" s="474"/>
      <c r="E192" s="475"/>
      <c r="F192" s="475"/>
      <c r="G192" s="475"/>
      <c r="H192" s="475"/>
      <c r="I192" s="475"/>
      <c r="J192" s="476"/>
      <c r="K192" s="476"/>
    </row>
    <row r="193" spans="2:11" x14ac:dyDescent="0.2">
      <c r="B193" s="473"/>
      <c r="C193" s="474"/>
      <c r="D193" s="474"/>
      <c r="E193" s="475"/>
      <c r="F193" s="475"/>
      <c r="G193" s="475"/>
      <c r="H193" s="475"/>
      <c r="I193" s="475"/>
      <c r="J193" s="476"/>
      <c r="K193" s="476"/>
    </row>
  </sheetData>
  <sheetProtection algorithmName="SHA-512" hashValue="C+i+RAzSziHEjAMfmPWcQukFhmFoIP5v1VivhDBBXS3N3q0msBuFJNjEzPqh8M4WXEXT5fnDnFrL41ZXJN7BSg==" saltValue="wVq06TWqLfKdKRlLoNpRJw==" spinCount="100000" sheet="1" formatCells="0" insertRows="0" deleteRows="0"/>
  <protectedRanges>
    <protectedRange sqref="R112:XFD113 R119:XFD121 R132:XFD134 R128:XFD130 R136:XFD143 L162 R116:XFD117 R97:XFD100 R106:XFD110 R102:XFD104 A122:I137 R123:XFD125 R146:XFD147 A139:I159 A162 K139:L159 L118:L137 H162:I162" name="Plage3"/>
    <protectedRange sqref="A65:I94 R58:XFD70 R83:XFD86 R50:XFD56 A11:I16 R22:XFD24 R27:XFD29 R75:XFD75 R77:XFD81 R88:XFD90 R93:XFD94 A18:I42 R31:XFD33 R35:XFD37 R40:XFD48 A44:I63 A97:I116 A127:I128 A118:I123 L97:L116 L65:L94 L44:L63 L18:L42 L11:L16 R96:XFD98 R16:XFD19" name="Plage2"/>
    <protectedRange sqref="J162:K162 J18:J42 J97:J116 J139:J159 J11:K16 J44:K63 J65:K94 J118:K137" name="Plage2_1"/>
    <protectedRange sqref="O112:O113 O119:O121 O132:O134 O128:O130 O116:O117 O97:Q97 O106:O110 O102:O104 O123:O125 O146:O147 M139:M159 M122:M137 O136:O143 Q112:Q113 Q119:Q121 Q132:Q134 Q128:Q130 Q116:Q117 O98:O100 Q98:Q100 Q106:Q110 Q102:Q104 Q123:Q125 Q146:Q147 Q136:Q143 P98:P159" name="Plage3_1"/>
    <protectedRange sqref="O58:O63 O83:O86 O50:O56 O22:O24 O27:O29 O75 O77:O81 O88:O90 O93:O94 O31:O33 O35:O37 M118:M123 M127:M128 M97:M116 M65:M94 M44:M63 M18:M42 M11:M16 O40:O42 O44:Q44 P43:Q43 O65:Q65 P64:Q64 Q22:Q24 Q27:Q29 Q31:Q33 Q35:Q37 Q40:Q42 Q58:Q63 Q50:Q56 O45:O48 Q45:Q48 P45:P63 Q83:Q86 Q75 Q77:Q81 Q88:Q90 Q93:Q94 O66:O70 Q66:Q70 P66:P94 O98 Q98 P98:P159 O96:Q97 Q16:Q19 O16:O19" name="Plage2_2"/>
    <protectedRange sqref="M161:M162" name="Plage3_1_1"/>
    <protectedRange sqref="B162:G162" name="Plage3_2"/>
  </protectedRanges>
  <dataConsolidate link="1"/>
  <mergeCells count="203">
    <mergeCell ref="B159:G159"/>
    <mergeCell ref="B160:H160"/>
    <mergeCell ref="B161:G161"/>
    <mergeCell ref="B162:G162"/>
    <mergeCell ref="B163:I163"/>
    <mergeCell ref="E166:I166"/>
    <mergeCell ref="C175:G175"/>
    <mergeCell ref="B153:G153"/>
    <mergeCell ref="B154:G154"/>
    <mergeCell ref="B155:G155"/>
    <mergeCell ref="B156:G156"/>
    <mergeCell ref="B157:G157"/>
    <mergeCell ref="B158:G158"/>
    <mergeCell ref="C173:G173"/>
    <mergeCell ref="B147:G147"/>
    <mergeCell ref="B148:G148"/>
    <mergeCell ref="B149:G149"/>
    <mergeCell ref="B150:G150"/>
    <mergeCell ref="B151:G151"/>
    <mergeCell ref="B152:G152"/>
    <mergeCell ref="B141:G141"/>
    <mergeCell ref="B142:G142"/>
    <mergeCell ref="B143:G143"/>
    <mergeCell ref="B144:G144"/>
    <mergeCell ref="B145:G145"/>
    <mergeCell ref="B146:G146"/>
    <mergeCell ref="B135:G135"/>
    <mergeCell ref="B136:G136"/>
    <mergeCell ref="B137:G137"/>
    <mergeCell ref="B138:G138"/>
    <mergeCell ref="B139:G139"/>
    <mergeCell ref="B140:G140"/>
    <mergeCell ref="B129:G129"/>
    <mergeCell ref="B130:G130"/>
    <mergeCell ref="B131:G131"/>
    <mergeCell ref="B132:G132"/>
    <mergeCell ref="B133:G133"/>
    <mergeCell ref="B134:G134"/>
    <mergeCell ref="B123:G123"/>
    <mergeCell ref="B124:G124"/>
    <mergeCell ref="B125:G125"/>
    <mergeCell ref="B126:G126"/>
    <mergeCell ref="B127:G127"/>
    <mergeCell ref="B128:G128"/>
    <mergeCell ref="B117:G117"/>
    <mergeCell ref="B118:G118"/>
    <mergeCell ref="B119:G119"/>
    <mergeCell ref="B120:G120"/>
    <mergeCell ref="B121:G121"/>
    <mergeCell ref="B122:G122"/>
    <mergeCell ref="B111:G111"/>
    <mergeCell ref="B112:G112"/>
    <mergeCell ref="B113:G113"/>
    <mergeCell ref="B114:G114"/>
    <mergeCell ref="B115:G115"/>
    <mergeCell ref="B116:G116"/>
    <mergeCell ref="B105:G105"/>
    <mergeCell ref="B106:G106"/>
    <mergeCell ref="B107:G107"/>
    <mergeCell ref="B108:G108"/>
    <mergeCell ref="B109:G109"/>
    <mergeCell ref="B110:G110"/>
    <mergeCell ref="B99:G99"/>
    <mergeCell ref="B100:G100"/>
    <mergeCell ref="B101:G101"/>
    <mergeCell ref="B102:G102"/>
    <mergeCell ref="B103:G103"/>
    <mergeCell ref="B104:G104"/>
    <mergeCell ref="B94:G94"/>
    <mergeCell ref="B95:G95"/>
    <mergeCell ref="B96:G96"/>
    <mergeCell ref="B97:G97"/>
    <mergeCell ref="B98:G98"/>
    <mergeCell ref="B88:G88"/>
    <mergeCell ref="B89:G89"/>
    <mergeCell ref="B90:G90"/>
    <mergeCell ref="B91:G91"/>
    <mergeCell ref="B92:G92"/>
    <mergeCell ref="B93:G93"/>
    <mergeCell ref="B82:G82"/>
    <mergeCell ref="B83:G83"/>
    <mergeCell ref="B84:G84"/>
    <mergeCell ref="B85:G85"/>
    <mergeCell ref="B86:G86"/>
    <mergeCell ref="B87:G87"/>
    <mergeCell ref="B78:G78"/>
    <mergeCell ref="B79:G79"/>
    <mergeCell ref="B80:G80"/>
    <mergeCell ref="B81:G81"/>
    <mergeCell ref="B70:G70"/>
    <mergeCell ref="B71:G71"/>
    <mergeCell ref="B72:G72"/>
    <mergeCell ref="B73:G73"/>
    <mergeCell ref="B74:G74"/>
    <mergeCell ref="B75:G75"/>
    <mergeCell ref="B69:G69"/>
    <mergeCell ref="B58:G58"/>
    <mergeCell ref="B59:G59"/>
    <mergeCell ref="B60:G60"/>
    <mergeCell ref="B61:G61"/>
    <mergeCell ref="B62:G62"/>
    <mergeCell ref="B63:G63"/>
    <mergeCell ref="B76:G76"/>
    <mergeCell ref="B77:G77"/>
    <mergeCell ref="B48:G48"/>
    <mergeCell ref="B49:G49"/>
    <mergeCell ref="B50:G50"/>
    <mergeCell ref="B51:G51"/>
    <mergeCell ref="B64:G64"/>
    <mergeCell ref="B65:G65"/>
    <mergeCell ref="B66:G66"/>
    <mergeCell ref="B67:G67"/>
    <mergeCell ref="B68:G68"/>
    <mergeCell ref="A1:L1"/>
    <mergeCell ref="A2:F2"/>
    <mergeCell ref="G2:L2"/>
    <mergeCell ref="A3:F3"/>
    <mergeCell ref="G3:L3"/>
    <mergeCell ref="A4:F4"/>
    <mergeCell ref="A9:A10"/>
    <mergeCell ref="B9:G9"/>
    <mergeCell ref="H9:H10"/>
    <mergeCell ref="J9:J10"/>
    <mergeCell ref="L9:L10"/>
    <mergeCell ref="B10:C10"/>
    <mergeCell ref="D10:G10"/>
    <mergeCell ref="H5:H7"/>
    <mergeCell ref="I5:I7"/>
    <mergeCell ref="J5:J6"/>
    <mergeCell ref="K5:K6"/>
    <mergeCell ref="L5:L7"/>
    <mergeCell ref="Q5:Q7"/>
    <mergeCell ref="A167:G167"/>
    <mergeCell ref="C169:G169"/>
    <mergeCell ref="C171:G171"/>
    <mergeCell ref="B14:C14"/>
    <mergeCell ref="D14:G14"/>
    <mergeCell ref="B15:C15"/>
    <mergeCell ref="D15:G15"/>
    <mergeCell ref="B16:C16"/>
    <mergeCell ref="D16:G16"/>
    <mergeCell ref="B11:C11"/>
    <mergeCell ref="D11:G11"/>
    <mergeCell ref="B12:C12"/>
    <mergeCell ref="D12:G12"/>
    <mergeCell ref="B13:C13"/>
    <mergeCell ref="D13:G13"/>
    <mergeCell ref="B22:G22"/>
    <mergeCell ref="B23:G23"/>
    <mergeCell ref="B24:G24"/>
    <mergeCell ref="B17:G17"/>
    <mergeCell ref="B18:G18"/>
    <mergeCell ref="B19:G19"/>
    <mergeCell ref="B20:G20"/>
    <mergeCell ref="B47:G47"/>
    <mergeCell ref="E188:I188"/>
    <mergeCell ref="E189:I189"/>
    <mergeCell ref="B191:B193"/>
    <mergeCell ref="C191:K193"/>
    <mergeCell ref="B8:G8"/>
    <mergeCell ref="M5:M7"/>
    <mergeCell ref="N5:N7"/>
    <mergeCell ref="O5:O7"/>
    <mergeCell ref="P5:P7"/>
    <mergeCell ref="B21:G21"/>
    <mergeCell ref="B28:G28"/>
    <mergeCell ref="B29:G29"/>
    <mergeCell ref="B30:G30"/>
    <mergeCell ref="B31:G31"/>
    <mergeCell ref="B32:G32"/>
    <mergeCell ref="B33:G33"/>
    <mergeCell ref="B25:G25"/>
    <mergeCell ref="B26:G26"/>
    <mergeCell ref="B27:G27"/>
    <mergeCell ref="B40:G40"/>
    <mergeCell ref="B41:G41"/>
    <mergeCell ref="B42:G42"/>
    <mergeCell ref="B43:G43"/>
    <mergeCell ref="B44:G44"/>
    <mergeCell ref="M9:M10"/>
    <mergeCell ref="N9:N10"/>
    <mergeCell ref="O9:O10"/>
    <mergeCell ref="P9:P10"/>
    <mergeCell ref="Q9:Q10"/>
    <mergeCell ref="C177:G177"/>
    <mergeCell ref="C179:G179"/>
    <mergeCell ref="E182:I182"/>
    <mergeCell ref="B184:B186"/>
    <mergeCell ref="C184:K186"/>
    <mergeCell ref="B45:G45"/>
    <mergeCell ref="B34:G34"/>
    <mergeCell ref="B35:G35"/>
    <mergeCell ref="B36:G36"/>
    <mergeCell ref="B37:G37"/>
    <mergeCell ref="B38:G38"/>
    <mergeCell ref="B39:G39"/>
    <mergeCell ref="B52:G52"/>
    <mergeCell ref="B53:G53"/>
    <mergeCell ref="B54:G54"/>
    <mergeCell ref="B55:G55"/>
    <mergeCell ref="B56:G56"/>
    <mergeCell ref="B57:G57"/>
    <mergeCell ref="B46:G46"/>
  </mergeCells>
  <conditionalFormatting sqref="J161">
    <cfRule type="cellIs" dxfId="28" priority="5" operator="greaterThan">
      <formula>$J$160*0.07</formula>
    </cfRule>
  </conditionalFormatting>
  <conditionalFormatting sqref="E170:G170 E178:G178">
    <cfRule type="cellIs" dxfId="27" priority="4" stopIfTrue="1" operator="equal">
      <formula>"ERROR"</formula>
    </cfRule>
  </conditionalFormatting>
  <conditionalFormatting sqref="E172:G172 E174:G174 E176:G176">
    <cfRule type="cellIs" dxfId="26" priority="3" stopIfTrue="1" operator="equal">
      <formula>"ERROR"</formula>
    </cfRule>
  </conditionalFormatting>
  <conditionalFormatting sqref="A167">
    <cfRule type="cellIs" dxfId="25" priority="2" stopIfTrue="1" operator="equal">
      <formula>"ERROR"</formula>
    </cfRule>
  </conditionalFormatting>
  <conditionalFormatting sqref="J11:J16">
    <cfRule type="cellIs" dxfId="24" priority="1" operator="greaterThan">
      <formula>60000</formula>
    </cfRule>
  </conditionalFormatting>
  <dataValidations count="4">
    <dataValidation type="list" allowBlank="1" showInputMessage="1" showErrorMessage="1" sqref="K11:K16 K44:K63 K65:K94 K118:K137 K97:K116 K18:K42">
      <formula1>"Yes,No"</formula1>
    </dataValidation>
    <dataValidation type="list" allowBlank="1" showInputMessage="1" showErrorMessage="1" sqref="B11:B16">
      <formula1>"Prizes, Bursaries"</formula1>
    </dataValidation>
    <dataValidation type="list" allowBlank="1" showInputMessage="1" showErrorMessage="1" sqref="K139:K159 M65:M94 M18:M42 M97:M116 M118:M137 M139:M159 M44:M63 M11:M16 M161">
      <formula1>"Yes, No"</formula1>
    </dataValidation>
    <dataValidation type="custom" allowBlank="1" showInputMessage="1" showErrorMessage="1" error="Only two decimals" sqref="C177:G177 C171:G171">
      <formula1>EXACT(C171,TRUNC(C171,2))</formula1>
    </dataValidation>
  </dataValidations>
  <printOptions horizontalCentered="1"/>
  <pageMargins left="0.23622047244094491" right="0.23622047244094491" top="0.74803149606299213" bottom="0.74803149606299213" header="0.31496062992125984" footer="0.31496062992125984"/>
  <pageSetup paperSize="9" scale="40" fitToHeight="24" orientation="portrait" r:id="rId1"/>
  <headerFooter alignWithMargins="0">
    <oddFooter>&amp;RPage &amp;P</oddFooter>
  </headerFooter>
  <colBreaks count="1" manualBreakCount="1">
    <brk id="12" max="196"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93"/>
  <sheetViews>
    <sheetView view="pageBreakPreview" zoomScale="80" zoomScaleNormal="100" zoomScaleSheetLayoutView="80" workbookViewId="0">
      <pane xSplit="8" ySplit="7" topLeftCell="I8" activePane="bottomRight" state="frozen"/>
      <selection activeCell="C54" sqref="C54"/>
      <selection pane="topRight" activeCell="C54" sqref="C54"/>
      <selection pane="bottomLeft" activeCell="C54" sqref="C54"/>
      <selection pane="bottomRight" activeCell="M1" sqref="M1:Q1048576"/>
    </sheetView>
  </sheetViews>
  <sheetFormatPr defaultColWidth="9.140625" defaultRowHeight="15" x14ac:dyDescent="0.2"/>
  <cols>
    <col min="1" max="1" width="12.7109375" style="1" customWidth="1"/>
    <col min="2" max="6" width="15.28515625" style="15" customWidth="1"/>
    <col min="7" max="7" width="19.7109375" style="15" customWidth="1"/>
    <col min="8" max="8" width="26.28515625" style="20" customWidth="1"/>
    <col min="9" max="9" width="21.28515625" style="20" customWidth="1"/>
    <col min="10" max="11" width="25.28515625" style="4" customWidth="1"/>
    <col min="12" max="12" width="24.28515625" style="4" customWidth="1"/>
    <col min="13" max="13" width="21.85546875" style="4" hidden="1" customWidth="1"/>
    <col min="14" max="14" width="16.28515625" style="15" hidden="1" customWidth="1"/>
    <col min="15" max="15" width="18.7109375" style="15" hidden="1" customWidth="1"/>
    <col min="16" max="16" width="16.28515625" style="15" hidden="1" customWidth="1"/>
    <col min="17" max="17" width="28.42578125" style="15" hidden="1" customWidth="1"/>
    <col min="18" max="16384" width="9.140625" style="15"/>
  </cols>
  <sheetData>
    <row r="1" spans="1:17" s="3" customFormat="1" ht="24" customHeight="1" x14ac:dyDescent="0.2">
      <c r="A1" s="550" t="s">
        <v>164</v>
      </c>
      <c r="B1" s="550"/>
      <c r="C1" s="550"/>
      <c r="D1" s="550"/>
      <c r="E1" s="550"/>
      <c r="F1" s="550"/>
      <c r="G1" s="550"/>
      <c r="H1" s="550"/>
      <c r="I1" s="550"/>
      <c r="J1" s="550"/>
      <c r="K1" s="550"/>
      <c r="L1" s="550"/>
      <c r="M1" s="200"/>
      <c r="P1" s="5"/>
    </row>
    <row r="2" spans="1:17" s="5" customFormat="1" ht="20.25" customHeight="1" x14ac:dyDescent="0.2">
      <c r="A2" s="508" t="s">
        <v>91</v>
      </c>
      <c r="B2" s="509"/>
      <c r="C2" s="509"/>
      <c r="D2" s="509"/>
      <c r="E2" s="509"/>
      <c r="F2" s="510"/>
      <c r="G2" s="377"/>
      <c r="H2" s="378"/>
      <c r="I2" s="378"/>
      <c r="J2" s="378"/>
      <c r="K2" s="378"/>
      <c r="L2" s="378"/>
      <c r="M2" s="59"/>
    </row>
    <row r="3" spans="1:17" s="5" customFormat="1" ht="20.25" customHeight="1" x14ac:dyDescent="0.2">
      <c r="A3" s="508" t="s">
        <v>17</v>
      </c>
      <c r="B3" s="509"/>
      <c r="C3" s="509"/>
      <c r="D3" s="509"/>
      <c r="E3" s="509"/>
      <c r="F3" s="510"/>
      <c r="G3" s="519">
        <f>'1 Consolidated Summary  Budget'!D4</f>
        <v>0</v>
      </c>
      <c r="H3" s="520"/>
      <c r="I3" s="520"/>
      <c r="J3" s="520"/>
      <c r="K3" s="520"/>
      <c r="L3" s="520"/>
      <c r="M3" s="59"/>
    </row>
    <row r="4" spans="1:17" s="5" customFormat="1" ht="20.25" customHeight="1" thickBot="1" x14ac:dyDescent="0.25">
      <c r="A4" s="508" t="str">
        <f>'1 Consolidated Summary  Budget'!A5:C5</f>
        <v>Implementation period of the project:</v>
      </c>
      <c r="B4" s="509"/>
      <c r="C4" s="509"/>
      <c r="D4" s="509"/>
      <c r="E4" s="509"/>
      <c r="F4" s="510"/>
      <c r="G4" s="214" t="str">
        <f>'1 Consolidated Summary  Budget'!D5</f>
        <v>from:</v>
      </c>
      <c r="H4" s="215">
        <f>'1 Consolidated Summary  Budget'!E5</f>
        <v>0</v>
      </c>
      <c r="I4" s="215"/>
      <c r="J4" s="214" t="s">
        <v>75</v>
      </c>
      <c r="K4" s="216">
        <f>'1 Consolidated Summary  Budget'!I5</f>
        <v>0</v>
      </c>
      <c r="L4" s="214"/>
      <c r="M4" s="59"/>
      <c r="P4" s="3"/>
    </row>
    <row r="5" spans="1:17" s="8" customFormat="1" ht="26.25" customHeight="1" x14ac:dyDescent="0.2">
      <c r="A5" s="6"/>
      <c r="B5" s="7"/>
      <c r="H5" s="522" t="s">
        <v>160</v>
      </c>
      <c r="I5" s="547" t="s">
        <v>161</v>
      </c>
      <c r="J5" s="499" t="s">
        <v>15</v>
      </c>
      <c r="K5" s="502" t="s">
        <v>22</v>
      </c>
      <c r="L5" s="502" t="s">
        <v>76</v>
      </c>
      <c r="M5" s="499" t="s">
        <v>127</v>
      </c>
      <c r="N5" s="499" t="s">
        <v>128</v>
      </c>
      <c r="O5" s="502" t="s">
        <v>126</v>
      </c>
      <c r="P5" s="502" t="s">
        <v>129</v>
      </c>
      <c r="Q5" s="502" t="s">
        <v>130</v>
      </c>
    </row>
    <row r="6" spans="1:17" s="8" customFormat="1" ht="31.5" customHeight="1" thickBot="1" x14ac:dyDescent="0.25">
      <c r="A6" s="9"/>
      <c r="H6" s="523"/>
      <c r="I6" s="548"/>
      <c r="J6" s="545"/>
      <c r="K6" s="546"/>
      <c r="L6" s="503"/>
      <c r="M6" s="500"/>
      <c r="N6" s="500"/>
      <c r="O6" s="503"/>
      <c r="P6" s="503"/>
      <c r="Q6" s="503"/>
    </row>
    <row r="7" spans="1:17" s="8" customFormat="1" ht="28.5" customHeight="1" thickBot="1" x14ac:dyDescent="0.25">
      <c r="A7" s="9"/>
      <c r="H7" s="524"/>
      <c r="I7" s="549"/>
      <c r="J7" s="21" t="s">
        <v>13</v>
      </c>
      <c r="K7" s="21" t="s">
        <v>2</v>
      </c>
      <c r="L7" s="546"/>
      <c r="M7" s="501"/>
      <c r="N7" s="501"/>
      <c r="O7" s="503"/>
      <c r="P7" s="503"/>
      <c r="Q7" s="503"/>
    </row>
    <row r="8" spans="1:17" s="35" customFormat="1" ht="39" customHeight="1" thickBot="1" x14ac:dyDescent="0.25">
      <c r="A8" s="74">
        <v>1</v>
      </c>
      <c r="B8" s="516" t="s">
        <v>14</v>
      </c>
      <c r="C8" s="517"/>
      <c r="D8" s="517"/>
      <c r="E8" s="517"/>
      <c r="F8" s="517"/>
      <c r="G8" s="518"/>
      <c r="H8" s="32"/>
      <c r="I8" s="32"/>
      <c r="J8" s="33">
        <f>J9+J17</f>
        <v>0</v>
      </c>
      <c r="K8" s="33"/>
      <c r="L8" s="34"/>
      <c r="M8" s="34"/>
      <c r="N8" s="201">
        <f>SUM(N9:N42)</f>
        <v>0</v>
      </c>
      <c r="O8" s="201">
        <f>SUM(O9:O42)</f>
        <v>0</v>
      </c>
      <c r="P8" s="201">
        <f>N8+O8</f>
        <v>0</v>
      </c>
      <c r="Q8" s="207"/>
    </row>
    <row r="9" spans="1:17" s="35" customFormat="1" ht="39" customHeight="1" x14ac:dyDescent="0.2">
      <c r="A9" s="534" t="s">
        <v>5</v>
      </c>
      <c r="B9" s="496" t="s">
        <v>29</v>
      </c>
      <c r="C9" s="525"/>
      <c r="D9" s="525"/>
      <c r="E9" s="525"/>
      <c r="F9" s="525"/>
      <c r="G9" s="526"/>
      <c r="H9" s="536"/>
      <c r="I9" s="85"/>
      <c r="J9" s="540">
        <f>SUM(J11:J16)</f>
        <v>0</v>
      </c>
      <c r="K9" s="82"/>
      <c r="L9" s="471"/>
      <c r="M9" s="471"/>
      <c r="N9" s="471"/>
      <c r="O9" s="471"/>
      <c r="P9" s="471"/>
      <c r="Q9" s="471"/>
    </row>
    <row r="10" spans="1:17" s="35" customFormat="1" ht="65.25" customHeight="1" x14ac:dyDescent="0.2">
      <c r="A10" s="535"/>
      <c r="B10" s="542" t="s">
        <v>28</v>
      </c>
      <c r="C10" s="544"/>
      <c r="D10" s="542" t="s">
        <v>26</v>
      </c>
      <c r="E10" s="543"/>
      <c r="F10" s="543"/>
      <c r="G10" s="544"/>
      <c r="H10" s="537"/>
      <c r="I10" s="86"/>
      <c r="J10" s="541"/>
      <c r="K10" s="83"/>
      <c r="L10" s="472"/>
      <c r="M10" s="472"/>
      <c r="N10" s="472"/>
      <c r="O10" s="472"/>
      <c r="P10" s="472"/>
      <c r="Q10" s="472"/>
    </row>
    <row r="11" spans="1:17" s="35" customFormat="1" x14ac:dyDescent="0.2">
      <c r="A11" s="2"/>
      <c r="B11" s="485"/>
      <c r="C11" s="530"/>
      <c r="D11" s="487"/>
      <c r="E11" s="488"/>
      <c r="F11" s="488"/>
      <c r="G11" s="489"/>
      <c r="H11" s="168"/>
      <c r="I11" s="168"/>
      <c r="J11" s="166"/>
      <c r="K11" s="166"/>
      <c r="L11" s="167"/>
      <c r="M11" s="26"/>
      <c r="N11" s="236">
        <f>IF(M11="Yes",J11,0)</f>
        <v>0</v>
      </c>
      <c r="O11" s="253"/>
      <c r="P11" s="30">
        <f>N11+O11</f>
        <v>0</v>
      </c>
      <c r="Q11" s="30"/>
    </row>
    <row r="12" spans="1:17" s="35" customFormat="1" x14ac:dyDescent="0.2">
      <c r="A12" s="2"/>
      <c r="B12" s="485"/>
      <c r="C12" s="486"/>
      <c r="D12" s="487"/>
      <c r="E12" s="488"/>
      <c r="F12" s="488"/>
      <c r="G12" s="489"/>
      <c r="H12" s="168"/>
      <c r="I12" s="168"/>
      <c r="J12" s="166"/>
      <c r="K12" s="166"/>
      <c r="L12" s="167"/>
      <c r="M12" s="26"/>
      <c r="N12" s="236">
        <f>IF(M12="Yes",J12,0)</f>
        <v>0</v>
      </c>
      <c r="O12" s="253"/>
      <c r="P12" s="30">
        <f>N12+O12</f>
        <v>0</v>
      </c>
      <c r="Q12" s="30"/>
    </row>
    <row r="13" spans="1:17" s="35" customFormat="1" x14ac:dyDescent="0.2">
      <c r="A13" s="2"/>
      <c r="B13" s="485"/>
      <c r="C13" s="486"/>
      <c r="D13" s="487"/>
      <c r="E13" s="488"/>
      <c r="F13" s="488"/>
      <c r="G13" s="489"/>
      <c r="H13" s="168"/>
      <c r="I13" s="168"/>
      <c r="J13" s="166"/>
      <c r="K13" s="166"/>
      <c r="L13" s="167"/>
      <c r="M13" s="26"/>
      <c r="N13" s="236">
        <f>IF(M13="Yes",J13,0)</f>
        <v>0</v>
      </c>
      <c r="O13" s="253"/>
      <c r="P13" s="30">
        <f>N13+O13</f>
        <v>0</v>
      </c>
      <c r="Q13" s="30"/>
    </row>
    <row r="14" spans="1:17" s="35" customFormat="1" x14ac:dyDescent="0.2">
      <c r="A14" s="2"/>
      <c r="B14" s="212"/>
      <c r="C14" s="213"/>
      <c r="D14" s="209"/>
      <c r="E14" s="210"/>
      <c r="F14" s="210"/>
      <c r="G14" s="211"/>
      <c r="H14" s="168"/>
      <c r="I14" s="168"/>
      <c r="J14" s="166"/>
      <c r="K14" s="166"/>
      <c r="L14" s="167"/>
      <c r="M14" s="26"/>
      <c r="N14" s="236"/>
      <c r="O14" s="253"/>
      <c r="P14" s="30"/>
      <c r="Q14" s="30"/>
    </row>
    <row r="15" spans="1:17" s="25" customFormat="1" ht="15.75" x14ac:dyDescent="0.2">
      <c r="A15" s="2"/>
      <c r="B15" s="485"/>
      <c r="C15" s="486"/>
      <c r="D15" s="487"/>
      <c r="E15" s="488"/>
      <c r="F15" s="488"/>
      <c r="G15" s="489"/>
      <c r="H15" s="168"/>
      <c r="I15" s="168"/>
      <c r="J15" s="166"/>
      <c r="K15" s="166"/>
      <c r="L15" s="167"/>
      <c r="M15" s="26"/>
      <c r="N15" s="236">
        <f t="shared" ref="N15:N77" si="0">IF(M15="Yes",J15,0)</f>
        <v>0</v>
      </c>
      <c r="O15" s="253"/>
      <c r="P15" s="30">
        <f>N15+O15</f>
        <v>0</v>
      </c>
      <c r="Q15" s="30"/>
    </row>
    <row r="16" spans="1:17" s="27" customFormat="1" x14ac:dyDescent="0.2">
      <c r="A16" s="2"/>
      <c r="B16" s="485"/>
      <c r="C16" s="486"/>
      <c r="D16" s="487"/>
      <c r="E16" s="488"/>
      <c r="F16" s="488"/>
      <c r="G16" s="489"/>
      <c r="H16" s="168"/>
      <c r="I16" s="168"/>
      <c r="J16" s="166"/>
      <c r="K16" s="166"/>
      <c r="L16" s="167"/>
      <c r="M16" s="26"/>
      <c r="N16" s="236">
        <f t="shared" si="0"/>
        <v>0</v>
      </c>
      <c r="O16" s="253"/>
      <c r="P16" s="206">
        <f>N16+O16</f>
        <v>0</v>
      </c>
      <c r="Q16" s="206"/>
    </row>
    <row r="17" spans="1:17" s="27" customFormat="1" ht="57" customHeight="1" x14ac:dyDescent="0.2">
      <c r="A17" s="16" t="s">
        <v>6</v>
      </c>
      <c r="B17" s="496" t="s">
        <v>171</v>
      </c>
      <c r="C17" s="497"/>
      <c r="D17" s="497"/>
      <c r="E17" s="497"/>
      <c r="F17" s="497"/>
      <c r="G17" s="498"/>
      <c r="H17" s="17"/>
      <c r="I17" s="19"/>
      <c r="J17" s="24">
        <f>SUM(J18:J42)</f>
        <v>0</v>
      </c>
      <c r="K17" s="24"/>
      <c r="L17" s="84"/>
      <c r="M17" s="234"/>
      <c r="N17" s="234"/>
      <c r="O17" s="235"/>
      <c r="P17" s="234"/>
      <c r="Q17" s="234"/>
    </row>
    <row r="18" spans="1:17" s="27" customFormat="1" x14ac:dyDescent="0.2">
      <c r="A18" s="2"/>
      <c r="B18" s="511"/>
      <c r="C18" s="511"/>
      <c r="D18" s="511"/>
      <c r="E18" s="511"/>
      <c r="F18" s="511"/>
      <c r="G18" s="511"/>
      <c r="H18" s="169"/>
      <c r="I18" s="169"/>
      <c r="J18" s="166"/>
      <c r="K18" s="170"/>
      <c r="L18" s="167"/>
      <c r="M18" s="26"/>
      <c r="N18" s="236">
        <f t="shared" si="0"/>
        <v>0</v>
      </c>
      <c r="O18" s="252"/>
      <c r="P18" s="206">
        <f>N18+O18</f>
        <v>0</v>
      </c>
      <c r="Q18" s="206"/>
    </row>
    <row r="19" spans="1:17" s="27" customFormat="1" x14ac:dyDescent="0.2">
      <c r="A19" s="2"/>
      <c r="B19" s="487"/>
      <c r="C19" s="488"/>
      <c r="D19" s="488"/>
      <c r="E19" s="488"/>
      <c r="F19" s="488"/>
      <c r="G19" s="489"/>
      <c r="H19" s="168"/>
      <c r="I19" s="168"/>
      <c r="J19" s="166"/>
      <c r="K19" s="170"/>
      <c r="L19" s="167"/>
      <c r="M19" s="26"/>
      <c r="N19" s="236">
        <f t="shared" si="0"/>
        <v>0</v>
      </c>
      <c r="O19" s="252"/>
      <c r="P19" s="206">
        <f t="shared" ref="P19:P42" si="1">N19+O19</f>
        <v>0</v>
      </c>
      <c r="Q19" s="206"/>
    </row>
    <row r="20" spans="1:17" s="35" customFormat="1" x14ac:dyDescent="0.2">
      <c r="A20" s="2"/>
      <c r="B20" s="487"/>
      <c r="C20" s="488"/>
      <c r="D20" s="488"/>
      <c r="E20" s="488"/>
      <c r="F20" s="488"/>
      <c r="G20" s="489"/>
      <c r="H20" s="168"/>
      <c r="I20" s="168"/>
      <c r="J20" s="166"/>
      <c r="K20" s="170"/>
      <c r="L20" s="167"/>
      <c r="M20" s="26"/>
      <c r="N20" s="236">
        <f t="shared" si="0"/>
        <v>0</v>
      </c>
      <c r="O20" s="252"/>
      <c r="P20" s="206">
        <f t="shared" si="1"/>
        <v>0</v>
      </c>
      <c r="Q20" s="30"/>
    </row>
    <row r="21" spans="1:17" s="25" customFormat="1" ht="15.75" x14ac:dyDescent="0.2">
      <c r="A21" s="2"/>
      <c r="B21" s="487"/>
      <c r="C21" s="488"/>
      <c r="D21" s="488"/>
      <c r="E21" s="488"/>
      <c r="F21" s="488"/>
      <c r="G21" s="489"/>
      <c r="H21" s="168"/>
      <c r="I21" s="168"/>
      <c r="J21" s="166"/>
      <c r="K21" s="170"/>
      <c r="L21" s="167"/>
      <c r="M21" s="26"/>
      <c r="N21" s="236">
        <f t="shared" si="0"/>
        <v>0</v>
      </c>
      <c r="O21" s="252"/>
      <c r="P21" s="206">
        <f t="shared" si="1"/>
        <v>0</v>
      </c>
      <c r="Q21" s="237"/>
    </row>
    <row r="22" spans="1:17" s="27" customFormat="1" x14ac:dyDescent="0.2">
      <c r="A22" s="2"/>
      <c r="B22" s="487"/>
      <c r="C22" s="488"/>
      <c r="D22" s="488"/>
      <c r="E22" s="488"/>
      <c r="F22" s="488"/>
      <c r="G22" s="489"/>
      <c r="H22" s="168"/>
      <c r="I22" s="168"/>
      <c r="J22" s="166"/>
      <c r="K22" s="170"/>
      <c r="L22" s="167"/>
      <c r="M22" s="26"/>
      <c r="N22" s="236">
        <f t="shared" si="0"/>
        <v>0</v>
      </c>
      <c r="O22" s="252"/>
      <c r="P22" s="206">
        <f t="shared" si="1"/>
        <v>0</v>
      </c>
      <c r="Q22" s="206"/>
    </row>
    <row r="23" spans="1:17" s="27" customFormat="1" x14ac:dyDescent="0.2">
      <c r="A23" s="2"/>
      <c r="B23" s="487"/>
      <c r="C23" s="488"/>
      <c r="D23" s="488"/>
      <c r="E23" s="488"/>
      <c r="F23" s="488"/>
      <c r="G23" s="489"/>
      <c r="H23" s="168"/>
      <c r="I23" s="168"/>
      <c r="J23" s="166"/>
      <c r="K23" s="170"/>
      <c r="L23" s="167"/>
      <c r="M23" s="26"/>
      <c r="N23" s="236">
        <f t="shared" si="0"/>
        <v>0</v>
      </c>
      <c r="O23" s="252"/>
      <c r="P23" s="206">
        <f t="shared" si="1"/>
        <v>0</v>
      </c>
      <c r="Q23" s="206"/>
    </row>
    <row r="24" spans="1:17" s="27" customFormat="1" x14ac:dyDescent="0.2">
      <c r="A24" s="2"/>
      <c r="B24" s="487"/>
      <c r="C24" s="488"/>
      <c r="D24" s="488"/>
      <c r="E24" s="488"/>
      <c r="F24" s="488"/>
      <c r="G24" s="489"/>
      <c r="H24" s="168"/>
      <c r="I24" s="168"/>
      <c r="J24" s="166"/>
      <c r="K24" s="170"/>
      <c r="L24" s="167"/>
      <c r="M24" s="26"/>
      <c r="N24" s="236">
        <f t="shared" si="0"/>
        <v>0</v>
      </c>
      <c r="O24" s="252"/>
      <c r="P24" s="206">
        <f t="shared" si="1"/>
        <v>0</v>
      </c>
      <c r="Q24" s="206"/>
    </row>
    <row r="25" spans="1:17" s="25" customFormat="1" ht="15.75" x14ac:dyDescent="0.2">
      <c r="A25" s="2"/>
      <c r="B25" s="487"/>
      <c r="C25" s="488"/>
      <c r="D25" s="488"/>
      <c r="E25" s="488"/>
      <c r="F25" s="488"/>
      <c r="G25" s="489"/>
      <c r="H25" s="168"/>
      <c r="I25" s="168"/>
      <c r="J25" s="166"/>
      <c r="K25" s="170"/>
      <c r="L25" s="167"/>
      <c r="M25" s="26"/>
      <c r="N25" s="236">
        <f t="shared" si="0"/>
        <v>0</v>
      </c>
      <c r="O25" s="252"/>
      <c r="P25" s="206">
        <f t="shared" si="1"/>
        <v>0</v>
      </c>
      <c r="Q25" s="237"/>
    </row>
    <row r="26" spans="1:17" s="25" customFormat="1" ht="15.75" x14ac:dyDescent="0.2">
      <c r="A26" s="2"/>
      <c r="B26" s="487"/>
      <c r="C26" s="488"/>
      <c r="D26" s="488"/>
      <c r="E26" s="488"/>
      <c r="F26" s="488"/>
      <c r="G26" s="489"/>
      <c r="H26" s="168"/>
      <c r="I26" s="168"/>
      <c r="J26" s="166"/>
      <c r="K26" s="170"/>
      <c r="L26" s="167"/>
      <c r="M26" s="26"/>
      <c r="N26" s="236">
        <f t="shared" si="0"/>
        <v>0</v>
      </c>
      <c r="O26" s="252"/>
      <c r="P26" s="206">
        <f t="shared" si="1"/>
        <v>0</v>
      </c>
      <c r="Q26" s="237"/>
    </row>
    <row r="27" spans="1:17" s="27" customFormat="1" x14ac:dyDescent="0.2">
      <c r="A27" s="2"/>
      <c r="B27" s="487"/>
      <c r="C27" s="488"/>
      <c r="D27" s="488"/>
      <c r="E27" s="488"/>
      <c r="F27" s="488"/>
      <c r="G27" s="489"/>
      <c r="H27" s="168"/>
      <c r="I27" s="168"/>
      <c r="J27" s="166"/>
      <c r="K27" s="170"/>
      <c r="L27" s="167"/>
      <c r="M27" s="26"/>
      <c r="N27" s="236">
        <f t="shared" si="0"/>
        <v>0</v>
      </c>
      <c r="O27" s="252"/>
      <c r="P27" s="206">
        <f t="shared" si="1"/>
        <v>0</v>
      </c>
      <c r="Q27" s="206"/>
    </row>
    <row r="28" spans="1:17" s="27" customFormat="1" x14ac:dyDescent="0.2">
      <c r="A28" s="2"/>
      <c r="B28" s="487"/>
      <c r="C28" s="488"/>
      <c r="D28" s="488"/>
      <c r="E28" s="488"/>
      <c r="F28" s="488"/>
      <c r="G28" s="489"/>
      <c r="H28" s="168"/>
      <c r="I28" s="168"/>
      <c r="J28" s="166"/>
      <c r="K28" s="170"/>
      <c r="L28" s="167"/>
      <c r="M28" s="26"/>
      <c r="N28" s="236">
        <f t="shared" si="0"/>
        <v>0</v>
      </c>
      <c r="O28" s="252"/>
      <c r="P28" s="206">
        <f t="shared" si="1"/>
        <v>0</v>
      </c>
      <c r="Q28" s="206"/>
    </row>
    <row r="29" spans="1:17" s="27" customFormat="1" x14ac:dyDescent="0.2">
      <c r="A29" s="2"/>
      <c r="B29" s="487"/>
      <c r="C29" s="488"/>
      <c r="D29" s="488"/>
      <c r="E29" s="488"/>
      <c r="F29" s="488"/>
      <c r="G29" s="489"/>
      <c r="H29" s="168"/>
      <c r="I29" s="168"/>
      <c r="J29" s="166"/>
      <c r="K29" s="170"/>
      <c r="L29" s="167"/>
      <c r="M29" s="26"/>
      <c r="N29" s="236">
        <f t="shared" si="0"/>
        <v>0</v>
      </c>
      <c r="O29" s="252"/>
      <c r="P29" s="206">
        <f t="shared" si="1"/>
        <v>0</v>
      </c>
      <c r="Q29" s="206"/>
    </row>
    <row r="30" spans="1:17" s="25" customFormat="1" ht="15.75" x14ac:dyDescent="0.2">
      <c r="A30" s="2"/>
      <c r="B30" s="487"/>
      <c r="C30" s="488"/>
      <c r="D30" s="488"/>
      <c r="E30" s="488"/>
      <c r="F30" s="488"/>
      <c r="G30" s="489"/>
      <c r="H30" s="168"/>
      <c r="I30" s="168"/>
      <c r="J30" s="166"/>
      <c r="K30" s="170"/>
      <c r="L30" s="167"/>
      <c r="M30" s="26"/>
      <c r="N30" s="236">
        <f t="shared" si="0"/>
        <v>0</v>
      </c>
      <c r="O30" s="252"/>
      <c r="P30" s="206">
        <f t="shared" si="1"/>
        <v>0</v>
      </c>
      <c r="Q30" s="237"/>
    </row>
    <row r="31" spans="1:17" s="29" customFormat="1" x14ac:dyDescent="0.2">
      <c r="A31" s="2"/>
      <c r="B31" s="487"/>
      <c r="C31" s="488"/>
      <c r="D31" s="488"/>
      <c r="E31" s="488"/>
      <c r="F31" s="488"/>
      <c r="G31" s="489"/>
      <c r="H31" s="168"/>
      <c r="I31" s="168"/>
      <c r="J31" s="166"/>
      <c r="K31" s="170"/>
      <c r="L31" s="167"/>
      <c r="M31" s="26"/>
      <c r="N31" s="236">
        <f t="shared" si="0"/>
        <v>0</v>
      </c>
      <c r="O31" s="252"/>
      <c r="P31" s="206">
        <f t="shared" si="1"/>
        <v>0</v>
      </c>
      <c r="Q31" s="206"/>
    </row>
    <row r="32" spans="1:17" s="27" customFormat="1" x14ac:dyDescent="0.2">
      <c r="A32" s="2"/>
      <c r="B32" s="487"/>
      <c r="C32" s="488"/>
      <c r="D32" s="488"/>
      <c r="E32" s="488"/>
      <c r="F32" s="488"/>
      <c r="G32" s="489"/>
      <c r="H32" s="168"/>
      <c r="I32" s="168"/>
      <c r="J32" s="166"/>
      <c r="K32" s="170"/>
      <c r="L32" s="167"/>
      <c r="M32" s="26"/>
      <c r="N32" s="236">
        <f t="shared" si="0"/>
        <v>0</v>
      </c>
      <c r="O32" s="252"/>
      <c r="P32" s="206">
        <f t="shared" si="1"/>
        <v>0</v>
      </c>
      <c r="Q32" s="206"/>
    </row>
    <row r="33" spans="1:17" s="29" customFormat="1" x14ac:dyDescent="0.2">
      <c r="A33" s="2"/>
      <c r="B33" s="487"/>
      <c r="C33" s="488"/>
      <c r="D33" s="488"/>
      <c r="E33" s="488"/>
      <c r="F33" s="488"/>
      <c r="G33" s="489"/>
      <c r="H33" s="168"/>
      <c r="I33" s="168"/>
      <c r="J33" s="166"/>
      <c r="K33" s="170"/>
      <c r="L33" s="167"/>
      <c r="M33" s="26"/>
      <c r="N33" s="236">
        <f t="shared" si="0"/>
        <v>0</v>
      </c>
      <c r="O33" s="252"/>
      <c r="P33" s="206">
        <f t="shared" si="1"/>
        <v>0</v>
      </c>
      <c r="Q33" s="206"/>
    </row>
    <row r="34" spans="1:17" s="25" customFormat="1" ht="15.75" x14ac:dyDescent="0.2">
      <c r="A34" s="2"/>
      <c r="B34" s="487"/>
      <c r="C34" s="488"/>
      <c r="D34" s="488"/>
      <c r="E34" s="488"/>
      <c r="F34" s="488"/>
      <c r="G34" s="489"/>
      <c r="H34" s="168"/>
      <c r="I34" s="168"/>
      <c r="J34" s="166"/>
      <c r="K34" s="170"/>
      <c r="L34" s="167"/>
      <c r="M34" s="26"/>
      <c r="N34" s="236">
        <f t="shared" si="0"/>
        <v>0</v>
      </c>
      <c r="O34" s="252"/>
      <c r="P34" s="206">
        <f t="shared" si="1"/>
        <v>0</v>
      </c>
      <c r="Q34" s="237"/>
    </row>
    <row r="35" spans="1:17" s="27" customFormat="1" x14ac:dyDescent="0.2">
      <c r="A35" s="2"/>
      <c r="B35" s="487"/>
      <c r="C35" s="488"/>
      <c r="D35" s="488"/>
      <c r="E35" s="488"/>
      <c r="F35" s="488"/>
      <c r="G35" s="489"/>
      <c r="H35" s="168"/>
      <c r="I35" s="168"/>
      <c r="J35" s="166"/>
      <c r="K35" s="170"/>
      <c r="L35" s="167"/>
      <c r="M35" s="26"/>
      <c r="N35" s="236">
        <f t="shared" si="0"/>
        <v>0</v>
      </c>
      <c r="O35" s="252"/>
      <c r="P35" s="206">
        <f t="shared" si="1"/>
        <v>0</v>
      </c>
      <c r="Q35" s="206"/>
    </row>
    <row r="36" spans="1:17" s="27" customFormat="1" x14ac:dyDescent="0.2">
      <c r="A36" s="2"/>
      <c r="B36" s="487"/>
      <c r="C36" s="488"/>
      <c r="D36" s="488"/>
      <c r="E36" s="488"/>
      <c r="F36" s="488"/>
      <c r="G36" s="489"/>
      <c r="H36" s="168"/>
      <c r="I36" s="168"/>
      <c r="J36" s="166"/>
      <c r="K36" s="170"/>
      <c r="L36" s="167"/>
      <c r="M36" s="26"/>
      <c r="N36" s="236">
        <f t="shared" si="0"/>
        <v>0</v>
      </c>
      <c r="O36" s="252"/>
      <c r="P36" s="206">
        <f t="shared" si="1"/>
        <v>0</v>
      </c>
      <c r="Q36" s="206"/>
    </row>
    <row r="37" spans="1:17" s="27" customFormat="1" x14ac:dyDescent="0.2">
      <c r="A37" s="2"/>
      <c r="B37" s="487"/>
      <c r="C37" s="488"/>
      <c r="D37" s="488"/>
      <c r="E37" s="488"/>
      <c r="F37" s="488"/>
      <c r="G37" s="489"/>
      <c r="H37" s="168"/>
      <c r="I37" s="168"/>
      <c r="J37" s="166"/>
      <c r="K37" s="170"/>
      <c r="L37" s="167"/>
      <c r="M37" s="26"/>
      <c r="N37" s="236">
        <f t="shared" si="0"/>
        <v>0</v>
      </c>
      <c r="O37" s="252"/>
      <c r="P37" s="206">
        <f t="shared" si="1"/>
        <v>0</v>
      </c>
      <c r="Q37" s="206"/>
    </row>
    <row r="38" spans="1:17" s="25" customFormat="1" ht="15.75" x14ac:dyDescent="0.2">
      <c r="A38" s="2"/>
      <c r="B38" s="487"/>
      <c r="C38" s="488"/>
      <c r="D38" s="488"/>
      <c r="E38" s="488"/>
      <c r="F38" s="488"/>
      <c r="G38" s="489"/>
      <c r="H38" s="168"/>
      <c r="I38" s="168"/>
      <c r="J38" s="166"/>
      <c r="K38" s="170"/>
      <c r="L38" s="167"/>
      <c r="M38" s="26"/>
      <c r="N38" s="236">
        <f t="shared" si="0"/>
        <v>0</v>
      </c>
      <c r="O38" s="252"/>
      <c r="P38" s="206">
        <f t="shared" si="1"/>
        <v>0</v>
      </c>
      <c r="Q38" s="237"/>
    </row>
    <row r="39" spans="1:17" s="25" customFormat="1" ht="15.75" x14ac:dyDescent="0.2">
      <c r="A39" s="2"/>
      <c r="B39" s="487"/>
      <c r="C39" s="488"/>
      <c r="D39" s="488"/>
      <c r="E39" s="488"/>
      <c r="F39" s="488"/>
      <c r="G39" s="489"/>
      <c r="H39" s="168"/>
      <c r="I39" s="168"/>
      <c r="J39" s="166"/>
      <c r="K39" s="170"/>
      <c r="L39" s="167"/>
      <c r="M39" s="26"/>
      <c r="N39" s="236">
        <f t="shared" si="0"/>
        <v>0</v>
      </c>
      <c r="O39" s="252"/>
      <c r="P39" s="206">
        <f t="shared" si="1"/>
        <v>0</v>
      </c>
      <c r="Q39" s="237"/>
    </row>
    <row r="40" spans="1:17" s="27" customFormat="1" x14ac:dyDescent="0.2">
      <c r="A40" s="2"/>
      <c r="B40" s="487"/>
      <c r="C40" s="488"/>
      <c r="D40" s="488"/>
      <c r="E40" s="488"/>
      <c r="F40" s="488"/>
      <c r="G40" s="489"/>
      <c r="H40" s="168"/>
      <c r="I40" s="168"/>
      <c r="J40" s="166"/>
      <c r="K40" s="170"/>
      <c r="L40" s="167"/>
      <c r="M40" s="26"/>
      <c r="N40" s="236">
        <f t="shared" si="0"/>
        <v>0</v>
      </c>
      <c r="O40" s="252"/>
      <c r="P40" s="206">
        <f t="shared" si="1"/>
        <v>0</v>
      </c>
      <c r="Q40" s="206"/>
    </row>
    <row r="41" spans="1:17" s="27" customFormat="1" x14ac:dyDescent="0.2">
      <c r="A41" s="2"/>
      <c r="B41" s="487"/>
      <c r="C41" s="488"/>
      <c r="D41" s="488"/>
      <c r="E41" s="488"/>
      <c r="F41" s="488"/>
      <c r="G41" s="489"/>
      <c r="H41" s="168"/>
      <c r="I41" s="168"/>
      <c r="J41" s="166"/>
      <c r="K41" s="170"/>
      <c r="L41" s="167"/>
      <c r="M41" s="26"/>
      <c r="N41" s="236">
        <f t="shared" si="0"/>
        <v>0</v>
      </c>
      <c r="O41" s="252"/>
      <c r="P41" s="206">
        <f t="shared" si="1"/>
        <v>0</v>
      </c>
      <c r="Q41" s="206"/>
    </row>
    <row r="42" spans="1:17" s="27" customFormat="1" x14ac:dyDescent="0.2">
      <c r="A42" s="2"/>
      <c r="B42" s="487"/>
      <c r="C42" s="488"/>
      <c r="D42" s="488"/>
      <c r="E42" s="488"/>
      <c r="F42" s="488"/>
      <c r="G42" s="489"/>
      <c r="H42" s="168"/>
      <c r="I42" s="168"/>
      <c r="J42" s="166"/>
      <c r="K42" s="170"/>
      <c r="L42" s="167"/>
      <c r="M42" s="26"/>
      <c r="N42" s="238">
        <f t="shared" si="0"/>
        <v>0</v>
      </c>
      <c r="O42" s="252"/>
      <c r="P42" s="206">
        <f t="shared" si="1"/>
        <v>0</v>
      </c>
      <c r="Q42" s="206"/>
    </row>
    <row r="43" spans="1:17" s="27" customFormat="1" ht="39" customHeight="1" x14ac:dyDescent="0.2">
      <c r="A43" s="31">
        <v>2</v>
      </c>
      <c r="B43" s="516" t="s">
        <v>154</v>
      </c>
      <c r="C43" s="517"/>
      <c r="D43" s="517"/>
      <c r="E43" s="517"/>
      <c r="F43" s="517"/>
      <c r="G43" s="518"/>
      <c r="H43" s="32"/>
      <c r="I43" s="32"/>
      <c r="J43" s="33">
        <f>SUM(J44:J63)</f>
        <v>0</v>
      </c>
      <c r="K43" s="33"/>
      <c r="L43" s="34"/>
      <c r="M43" s="34"/>
      <c r="N43" s="239">
        <f>SUM(N44:N63)</f>
        <v>0</v>
      </c>
      <c r="O43" s="239">
        <f>SUM(O44:O63)</f>
        <v>0</v>
      </c>
      <c r="P43" s="239">
        <f>N43+O43</f>
        <v>0</v>
      </c>
      <c r="Q43" s="34"/>
    </row>
    <row r="44" spans="1:17" s="27" customFormat="1" x14ac:dyDescent="0.2">
      <c r="A44" s="2"/>
      <c r="B44" s="512"/>
      <c r="C44" s="512"/>
      <c r="D44" s="512"/>
      <c r="E44" s="512"/>
      <c r="F44" s="512"/>
      <c r="G44" s="512"/>
      <c r="H44" s="171"/>
      <c r="I44" s="171"/>
      <c r="J44" s="166"/>
      <c r="K44" s="166"/>
      <c r="L44" s="167"/>
      <c r="M44" s="26"/>
      <c r="N44" s="240">
        <f t="shared" si="0"/>
        <v>0</v>
      </c>
      <c r="O44" s="252"/>
      <c r="P44" s="208">
        <f>N44+O44</f>
        <v>0</v>
      </c>
      <c r="Q44" s="206"/>
    </row>
    <row r="45" spans="1:17" s="27" customFormat="1" x14ac:dyDescent="0.2">
      <c r="A45" s="2"/>
      <c r="B45" s="512"/>
      <c r="C45" s="512"/>
      <c r="D45" s="512"/>
      <c r="E45" s="512"/>
      <c r="F45" s="512"/>
      <c r="G45" s="512"/>
      <c r="H45" s="171"/>
      <c r="I45" s="171"/>
      <c r="J45" s="166"/>
      <c r="K45" s="166"/>
      <c r="L45" s="167"/>
      <c r="M45" s="26"/>
      <c r="N45" s="236">
        <f t="shared" si="0"/>
        <v>0</v>
      </c>
      <c r="O45" s="252"/>
      <c r="P45" s="208">
        <f t="shared" ref="P45:P63" si="2">N45+O45</f>
        <v>0</v>
      </c>
      <c r="Q45" s="206"/>
    </row>
    <row r="46" spans="1:17" s="27" customFormat="1" x14ac:dyDescent="0.2">
      <c r="A46" s="2"/>
      <c r="B46" s="512"/>
      <c r="C46" s="512"/>
      <c r="D46" s="512"/>
      <c r="E46" s="512"/>
      <c r="F46" s="512"/>
      <c r="G46" s="512"/>
      <c r="H46" s="171"/>
      <c r="I46" s="171"/>
      <c r="J46" s="166"/>
      <c r="K46" s="166"/>
      <c r="L46" s="167"/>
      <c r="M46" s="26"/>
      <c r="N46" s="236">
        <f t="shared" si="0"/>
        <v>0</v>
      </c>
      <c r="O46" s="252"/>
      <c r="P46" s="208">
        <f t="shared" si="2"/>
        <v>0</v>
      </c>
      <c r="Q46" s="206"/>
    </row>
    <row r="47" spans="1:17" s="27" customFormat="1" x14ac:dyDescent="0.2">
      <c r="A47" s="2"/>
      <c r="B47" s="512"/>
      <c r="C47" s="512"/>
      <c r="D47" s="512"/>
      <c r="E47" s="512"/>
      <c r="F47" s="512"/>
      <c r="G47" s="512"/>
      <c r="H47" s="171"/>
      <c r="I47" s="171"/>
      <c r="J47" s="166"/>
      <c r="K47" s="166"/>
      <c r="L47" s="167"/>
      <c r="M47" s="26"/>
      <c r="N47" s="236">
        <f t="shared" si="0"/>
        <v>0</v>
      </c>
      <c r="O47" s="252"/>
      <c r="P47" s="208">
        <f t="shared" si="2"/>
        <v>0</v>
      </c>
      <c r="Q47" s="206"/>
    </row>
    <row r="48" spans="1:17" s="27" customFormat="1" x14ac:dyDescent="0.2">
      <c r="A48" s="2"/>
      <c r="B48" s="512"/>
      <c r="C48" s="512"/>
      <c r="D48" s="512"/>
      <c r="E48" s="512"/>
      <c r="F48" s="512"/>
      <c r="G48" s="512"/>
      <c r="H48" s="171"/>
      <c r="I48" s="171"/>
      <c r="J48" s="166"/>
      <c r="K48" s="166"/>
      <c r="L48" s="167"/>
      <c r="M48" s="26"/>
      <c r="N48" s="236">
        <f t="shared" si="0"/>
        <v>0</v>
      </c>
      <c r="O48" s="252"/>
      <c r="P48" s="208">
        <f t="shared" si="2"/>
        <v>0</v>
      </c>
      <c r="Q48" s="206"/>
    </row>
    <row r="49" spans="1:17" s="37" customFormat="1" ht="15.75" x14ac:dyDescent="0.2">
      <c r="A49" s="2"/>
      <c r="B49" s="512"/>
      <c r="C49" s="512"/>
      <c r="D49" s="512"/>
      <c r="E49" s="512"/>
      <c r="F49" s="512"/>
      <c r="G49" s="512"/>
      <c r="H49" s="171"/>
      <c r="I49" s="171"/>
      <c r="J49" s="166"/>
      <c r="K49" s="166"/>
      <c r="L49" s="167"/>
      <c r="M49" s="26"/>
      <c r="N49" s="236">
        <f t="shared" si="0"/>
        <v>0</v>
      </c>
      <c r="O49" s="252"/>
      <c r="P49" s="208">
        <f t="shared" si="2"/>
        <v>0</v>
      </c>
      <c r="Q49" s="237"/>
    </row>
    <row r="50" spans="1:17" s="29" customFormat="1" x14ac:dyDescent="0.2">
      <c r="A50" s="2"/>
      <c r="B50" s="512"/>
      <c r="C50" s="512"/>
      <c r="D50" s="512"/>
      <c r="E50" s="512"/>
      <c r="F50" s="512"/>
      <c r="G50" s="512"/>
      <c r="H50" s="171"/>
      <c r="I50" s="171"/>
      <c r="J50" s="166"/>
      <c r="K50" s="166"/>
      <c r="L50" s="167"/>
      <c r="M50" s="26"/>
      <c r="N50" s="236">
        <f t="shared" si="0"/>
        <v>0</v>
      </c>
      <c r="O50" s="252"/>
      <c r="P50" s="208">
        <f t="shared" si="2"/>
        <v>0</v>
      </c>
      <c r="Q50" s="206"/>
    </row>
    <row r="51" spans="1:17" s="29" customFormat="1" x14ac:dyDescent="0.2">
      <c r="A51" s="2"/>
      <c r="B51" s="512"/>
      <c r="C51" s="512"/>
      <c r="D51" s="512"/>
      <c r="E51" s="512"/>
      <c r="F51" s="512"/>
      <c r="G51" s="512"/>
      <c r="H51" s="171"/>
      <c r="I51" s="171"/>
      <c r="J51" s="166"/>
      <c r="K51" s="166"/>
      <c r="L51" s="167"/>
      <c r="M51" s="26"/>
      <c r="N51" s="236">
        <f t="shared" si="0"/>
        <v>0</v>
      </c>
      <c r="O51" s="252"/>
      <c r="P51" s="208">
        <f t="shared" si="2"/>
        <v>0</v>
      </c>
      <c r="Q51" s="206"/>
    </row>
    <row r="52" spans="1:17" s="29" customFormat="1" x14ac:dyDescent="0.2">
      <c r="A52" s="2"/>
      <c r="B52" s="512"/>
      <c r="C52" s="512"/>
      <c r="D52" s="512"/>
      <c r="E52" s="512"/>
      <c r="F52" s="512"/>
      <c r="G52" s="512"/>
      <c r="H52" s="171"/>
      <c r="I52" s="171"/>
      <c r="J52" s="166"/>
      <c r="K52" s="166"/>
      <c r="L52" s="167"/>
      <c r="M52" s="26"/>
      <c r="N52" s="236">
        <f t="shared" si="0"/>
        <v>0</v>
      </c>
      <c r="O52" s="252"/>
      <c r="P52" s="208">
        <f t="shared" si="2"/>
        <v>0</v>
      </c>
      <c r="Q52" s="206"/>
    </row>
    <row r="53" spans="1:17" s="29" customFormat="1" x14ac:dyDescent="0.2">
      <c r="A53" s="2"/>
      <c r="B53" s="512"/>
      <c r="C53" s="512"/>
      <c r="D53" s="512"/>
      <c r="E53" s="512"/>
      <c r="F53" s="512"/>
      <c r="G53" s="512"/>
      <c r="H53" s="171"/>
      <c r="I53" s="171"/>
      <c r="J53" s="166"/>
      <c r="K53" s="166"/>
      <c r="L53" s="167"/>
      <c r="M53" s="26"/>
      <c r="N53" s="236">
        <f t="shared" si="0"/>
        <v>0</v>
      </c>
      <c r="O53" s="252"/>
      <c r="P53" s="208">
        <f t="shared" si="2"/>
        <v>0</v>
      </c>
      <c r="Q53" s="206"/>
    </row>
    <row r="54" spans="1:17" s="29" customFormat="1" x14ac:dyDescent="0.2">
      <c r="A54" s="2"/>
      <c r="B54" s="512"/>
      <c r="C54" s="512"/>
      <c r="D54" s="512"/>
      <c r="E54" s="512"/>
      <c r="F54" s="512"/>
      <c r="G54" s="512"/>
      <c r="H54" s="171"/>
      <c r="I54" s="171"/>
      <c r="J54" s="166"/>
      <c r="K54" s="166"/>
      <c r="L54" s="167"/>
      <c r="M54" s="26"/>
      <c r="N54" s="236">
        <f t="shared" si="0"/>
        <v>0</v>
      </c>
      <c r="O54" s="252"/>
      <c r="P54" s="208">
        <f t="shared" si="2"/>
        <v>0</v>
      </c>
      <c r="Q54" s="206"/>
    </row>
    <row r="55" spans="1:17" s="29" customFormat="1" x14ac:dyDescent="0.2">
      <c r="A55" s="2"/>
      <c r="B55" s="512"/>
      <c r="C55" s="512"/>
      <c r="D55" s="512"/>
      <c r="E55" s="512"/>
      <c r="F55" s="512"/>
      <c r="G55" s="512"/>
      <c r="H55" s="171"/>
      <c r="I55" s="171"/>
      <c r="J55" s="166"/>
      <c r="K55" s="166"/>
      <c r="L55" s="167"/>
      <c r="M55" s="26"/>
      <c r="N55" s="236">
        <f t="shared" si="0"/>
        <v>0</v>
      </c>
      <c r="O55" s="252"/>
      <c r="P55" s="208">
        <f t="shared" si="2"/>
        <v>0</v>
      </c>
      <c r="Q55" s="206"/>
    </row>
    <row r="56" spans="1:17" s="29" customFormat="1" x14ac:dyDescent="0.2">
      <c r="A56" s="2"/>
      <c r="B56" s="487"/>
      <c r="C56" s="488"/>
      <c r="D56" s="488"/>
      <c r="E56" s="488"/>
      <c r="F56" s="488"/>
      <c r="G56" s="489"/>
      <c r="H56" s="172"/>
      <c r="I56" s="172"/>
      <c r="J56" s="166"/>
      <c r="K56" s="166"/>
      <c r="L56" s="167"/>
      <c r="M56" s="26"/>
      <c r="N56" s="236">
        <f t="shared" si="0"/>
        <v>0</v>
      </c>
      <c r="O56" s="252"/>
      <c r="P56" s="208">
        <f t="shared" si="2"/>
        <v>0</v>
      </c>
      <c r="Q56" s="206"/>
    </row>
    <row r="57" spans="1:17" s="25" customFormat="1" ht="15.75" x14ac:dyDescent="0.2">
      <c r="A57" s="2"/>
      <c r="B57" s="487"/>
      <c r="C57" s="488"/>
      <c r="D57" s="488"/>
      <c r="E57" s="488"/>
      <c r="F57" s="488"/>
      <c r="G57" s="489"/>
      <c r="H57" s="172"/>
      <c r="I57" s="172"/>
      <c r="J57" s="166"/>
      <c r="K57" s="166"/>
      <c r="L57" s="167"/>
      <c r="M57" s="26"/>
      <c r="N57" s="236">
        <f t="shared" si="0"/>
        <v>0</v>
      </c>
      <c r="O57" s="252"/>
      <c r="P57" s="208">
        <f t="shared" si="2"/>
        <v>0</v>
      </c>
      <c r="Q57" s="237"/>
    </row>
    <row r="58" spans="1:17" s="29" customFormat="1" x14ac:dyDescent="0.2">
      <c r="A58" s="2"/>
      <c r="B58" s="487"/>
      <c r="C58" s="488"/>
      <c r="D58" s="488"/>
      <c r="E58" s="488"/>
      <c r="F58" s="488"/>
      <c r="G58" s="489"/>
      <c r="H58" s="172"/>
      <c r="I58" s="172"/>
      <c r="J58" s="166"/>
      <c r="K58" s="166"/>
      <c r="L58" s="167"/>
      <c r="M58" s="26"/>
      <c r="N58" s="236">
        <f t="shared" si="0"/>
        <v>0</v>
      </c>
      <c r="O58" s="252"/>
      <c r="P58" s="208">
        <f t="shared" si="2"/>
        <v>0</v>
      </c>
      <c r="Q58" s="206"/>
    </row>
    <row r="59" spans="1:17" s="29" customFormat="1" x14ac:dyDescent="0.2">
      <c r="A59" s="2"/>
      <c r="B59" s="512"/>
      <c r="C59" s="512"/>
      <c r="D59" s="512"/>
      <c r="E59" s="512"/>
      <c r="F59" s="512"/>
      <c r="G59" s="512"/>
      <c r="H59" s="171"/>
      <c r="I59" s="171"/>
      <c r="J59" s="166"/>
      <c r="K59" s="166"/>
      <c r="L59" s="167"/>
      <c r="M59" s="26"/>
      <c r="N59" s="236">
        <f t="shared" si="0"/>
        <v>0</v>
      </c>
      <c r="O59" s="252"/>
      <c r="P59" s="208">
        <f t="shared" si="2"/>
        <v>0</v>
      </c>
      <c r="Q59" s="206"/>
    </row>
    <row r="60" spans="1:17" s="29" customFormat="1" x14ac:dyDescent="0.2">
      <c r="A60" s="2"/>
      <c r="B60" s="512"/>
      <c r="C60" s="512"/>
      <c r="D60" s="512"/>
      <c r="E60" s="512"/>
      <c r="F60" s="512"/>
      <c r="G60" s="512"/>
      <c r="H60" s="171"/>
      <c r="I60" s="171"/>
      <c r="J60" s="166"/>
      <c r="K60" s="166"/>
      <c r="L60" s="167"/>
      <c r="M60" s="26"/>
      <c r="N60" s="236">
        <f t="shared" si="0"/>
        <v>0</v>
      </c>
      <c r="O60" s="252"/>
      <c r="P60" s="208">
        <f t="shared" si="2"/>
        <v>0</v>
      </c>
      <c r="Q60" s="206"/>
    </row>
    <row r="61" spans="1:17" s="29" customFormat="1" x14ac:dyDescent="0.2">
      <c r="A61" s="2"/>
      <c r="B61" s="512"/>
      <c r="C61" s="512"/>
      <c r="D61" s="512"/>
      <c r="E61" s="512"/>
      <c r="F61" s="512"/>
      <c r="G61" s="512"/>
      <c r="H61" s="171"/>
      <c r="I61" s="171"/>
      <c r="J61" s="166"/>
      <c r="K61" s="166"/>
      <c r="L61" s="167"/>
      <c r="M61" s="26"/>
      <c r="N61" s="236">
        <f t="shared" si="0"/>
        <v>0</v>
      </c>
      <c r="O61" s="252"/>
      <c r="P61" s="208">
        <f t="shared" si="2"/>
        <v>0</v>
      </c>
      <c r="Q61" s="206"/>
    </row>
    <row r="62" spans="1:17" s="29" customFormat="1" x14ac:dyDescent="0.2">
      <c r="A62" s="2"/>
      <c r="B62" s="512"/>
      <c r="C62" s="512"/>
      <c r="D62" s="512"/>
      <c r="E62" s="512"/>
      <c r="F62" s="512"/>
      <c r="G62" s="512"/>
      <c r="H62" s="168"/>
      <c r="I62" s="168"/>
      <c r="J62" s="166"/>
      <c r="K62" s="166"/>
      <c r="L62" s="167"/>
      <c r="M62" s="26"/>
      <c r="N62" s="236">
        <f t="shared" si="0"/>
        <v>0</v>
      </c>
      <c r="O62" s="252"/>
      <c r="P62" s="208">
        <f t="shared" si="2"/>
        <v>0</v>
      </c>
      <c r="Q62" s="206"/>
    </row>
    <row r="63" spans="1:17" s="29" customFormat="1" x14ac:dyDescent="0.2">
      <c r="A63" s="2"/>
      <c r="B63" s="512"/>
      <c r="C63" s="512"/>
      <c r="D63" s="512"/>
      <c r="E63" s="512"/>
      <c r="F63" s="512"/>
      <c r="G63" s="512"/>
      <c r="H63" s="168"/>
      <c r="I63" s="168"/>
      <c r="J63" s="166"/>
      <c r="K63" s="166"/>
      <c r="L63" s="167"/>
      <c r="M63" s="26"/>
      <c r="N63" s="238">
        <f t="shared" si="0"/>
        <v>0</v>
      </c>
      <c r="O63" s="252"/>
      <c r="P63" s="208">
        <f t="shared" si="2"/>
        <v>0</v>
      </c>
      <c r="Q63" s="206"/>
    </row>
    <row r="64" spans="1:17" s="29" customFormat="1" ht="39" customHeight="1" x14ac:dyDescent="0.2">
      <c r="A64" s="31">
        <v>3</v>
      </c>
      <c r="B64" s="531" t="s">
        <v>9</v>
      </c>
      <c r="C64" s="532"/>
      <c r="D64" s="532"/>
      <c r="E64" s="532"/>
      <c r="F64" s="532"/>
      <c r="G64" s="533"/>
      <c r="H64" s="36"/>
      <c r="I64" s="36"/>
      <c r="J64" s="33">
        <f>SUM(J65:J94)</f>
        <v>0</v>
      </c>
      <c r="K64" s="33"/>
      <c r="L64" s="34"/>
      <c r="M64" s="34"/>
      <c r="N64" s="33">
        <f>SUM(N65:N94)</f>
        <v>0</v>
      </c>
      <c r="O64" s="239">
        <f>SUM(O65:O94)</f>
        <v>0</v>
      </c>
      <c r="P64" s="33">
        <f>N64+O64</f>
        <v>0</v>
      </c>
      <c r="Q64" s="34"/>
    </row>
    <row r="65" spans="1:17" s="29" customFormat="1" x14ac:dyDescent="0.2">
      <c r="A65" s="2"/>
      <c r="B65" s="487"/>
      <c r="C65" s="488"/>
      <c r="D65" s="488"/>
      <c r="E65" s="488"/>
      <c r="F65" s="488"/>
      <c r="G65" s="489"/>
      <c r="H65" s="171"/>
      <c r="I65" s="171"/>
      <c r="J65" s="166"/>
      <c r="K65" s="166"/>
      <c r="L65" s="167"/>
      <c r="M65" s="26"/>
      <c r="N65" s="240">
        <f t="shared" si="0"/>
        <v>0</v>
      </c>
      <c r="O65" s="252"/>
      <c r="P65" s="208">
        <f>N65+O65</f>
        <v>0</v>
      </c>
      <c r="Q65" s="206"/>
    </row>
    <row r="66" spans="1:17" s="29" customFormat="1" x14ac:dyDescent="0.2">
      <c r="A66" s="2"/>
      <c r="B66" s="487"/>
      <c r="C66" s="488"/>
      <c r="D66" s="488"/>
      <c r="E66" s="488"/>
      <c r="F66" s="488"/>
      <c r="G66" s="489"/>
      <c r="H66" s="171"/>
      <c r="I66" s="171"/>
      <c r="J66" s="166"/>
      <c r="K66" s="166"/>
      <c r="L66" s="167"/>
      <c r="M66" s="26"/>
      <c r="N66" s="236">
        <f t="shared" si="0"/>
        <v>0</v>
      </c>
      <c r="O66" s="252"/>
      <c r="P66" s="208">
        <f t="shared" ref="P66:P94" si="3">N66+O66</f>
        <v>0</v>
      </c>
      <c r="Q66" s="206"/>
    </row>
    <row r="67" spans="1:17" s="29" customFormat="1" x14ac:dyDescent="0.2">
      <c r="A67" s="2"/>
      <c r="B67" s="487"/>
      <c r="C67" s="488"/>
      <c r="D67" s="488"/>
      <c r="E67" s="488"/>
      <c r="F67" s="488"/>
      <c r="G67" s="489"/>
      <c r="H67" s="171"/>
      <c r="I67" s="171"/>
      <c r="J67" s="166"/>
      <c r="K67" s="166"/>
      <c r="L67" s="167"/>
      <c r="M67" s="26"/>
      <c r="N67" s="236">
        <f t="shared" si="0"/>
        <v>0</v>
      </c>
      <c r="O67" s="252"/>
      <c r="P67" s="208">
        <f t="shared" si="3"/>
        <v>0</v>
      </c>
      <c r="Q67" s="206"/>
    </row>
    <row r="68" spans="1:17" s="29" customFormat="1" x14ac:dyDescent="0.2">
      <c r="A68" s="2"/>
      <c r="B68" s="487"/>
      <c r="C68" s="488"/>
      <c r="D68" s="488"/>
      <c r="E68" s="488"/>
      <c r="F68" s="488"/>
      <c r="G68" s="489"/>
      <c r="H68" s="171"/>
      <c r="I68" s="171"/>
      <c r="J68" s="166"/>
      <c r="K68" s="166"/>
      <c r="L68" s="167"/>
      <c r="M68" s="26"/>
      <c r="N68" s="236">
        <f t="shared" si="0"/>
        <v>0</v>
      </c>
      <c r="O68" s="252"/>
      <c r="P68" s="208">
        <f t="shared" si="3"/>
        <v>0</v>
      </c>
      <c r="Q68" s="206"/>
    </row>
    <row r="69" spans="1:17" s="29" customFormat="1" x14ac:dyDescent="0.2">
      <c r="A69" s="2"/>
      <c r="B69" s="487"/>
      <c r="C69" s="488"/>
      <c r="D69" s="488"/>
      <c r="E69" s="488"/>
      <c r="F69" s="488"/>
      <c r="G69" s="489"/>
      <c r="H69" s="171"/>
      <c r="I69" s="171"/>
      <c r="J69" s="166"/>
      <c r="K69" s="166"/>
      <c r="L69" s="167"/>
      <c r="M69" s="26"/>
      <c r="N69" s="236">
        <f t="shared" si="0"/>
        <v>0</v>
      </c>
      <c r="O69" s="252"/>
      <c r="P69" s="208">
        <f t="shared" si="3"/>
        <v>0</v>
      </c>
      <c r="Q69" s="206"/>
    </row>
    <row r="70" spans="1:17" s="29" customFormat="1" x14ac:dyDescent="0.2">
      <c r="A70" s="2"/>
      <c r="B70" s="487"/>
      <c r="C70" s="488"/>
      <c r="D70" s="488"/>
      <c r="E70" s="488"/>
      <c r="F70" s="488"/>
      <c r="G70" s="489"/>
      <c r="H70" s="171"/>
      <c r="I70" s="171"/>
      <c r="J70" s="166"/>
      <c r="K70" s="166"/>
      <c r="L70" s="167"/>
      <c r="M70" s="26"/>
      <c r="N70" s="236">
        <f t="shared" si="0"/>
        <v>0</v>
      </c>
      <c r="O70" s="252"/>
      <c r="P70" s="208">
        <f t="shared" si="3"/>
        <v>0</v>
      </c>
      <c r="Q70" s="206"/>
    </row>
    <row r="71" spans="1:17" s="37" customFormat="1" ht="15.75" x14ac:dyDescent="0.2">
      <c r="A71" s="2"/>
      <c r="B71" s="487"/>
      <c r="C71" s="488"/>
      <c r="D71" s="488"/>
      <c r="E71" s="488"/>
      <c r="F71" s="488"/>
      <c r="G71" s="489"/>
      <c r="H71" s="171"/>
      <c r="I71" s="171"/>
      <c r="J71" s="166"/>
      <c r="K71" s="166"/>
      <c r="L71" s="167"/>
      <c r="M71" s="26"/>
      <c r="N71" s="236">
        <f t="shared" si="0"/>
        <v>0</v>
      </c>
      <c r="O71" s="252"/>
      <c r="P71" s="208">
        <f t="shared" si="3"/>
        <v>0</v>
      </c>
      <c r="Q71" s="237"/>
    </row>
    <row r="72" spans="1:17" s="25" customFormat="1" ht="15.75" x14ac:dyDescent="0.2">
      <c r="A72" s="2"/>
      <c r="B72" s="487"/>
      <c r="C72" s="488"/>
      <c r="D72" s="488"/>
      <c r="E72" s="488"/>
      <c r="F72" s="488"/>
      <c r="G72" s="489"/>
      <c r="H72" s="171"/>
      <c r="I72" s="171"/>
      <c r="J72" s="166"/>
      <c r="K72" s="166"/>
      <c r="L72" s="167"/>
      <c r="M72" s="26"/>
      <c r="N72" s="236">
        <f t="shared" si="0"/>
        <v>0</v>
      </c>
      <c r="O72" s="252"/>
      <c r="P72" s="208">
        <f t="shared" si="3"/>
        <v>0</v>
      </c>
      <c r="Q72" s="237"/>
    </row>
    <row r="73" spans="1:17" s="8" customFormat="1" x14ac:dyDescent="0.2">
      <c r="A73" s="2"/>
      <c r="B73" s="487"/>
      <c r="C73" s="488"/>
      <c r="D73" s="488"/>
      <c r="E73" s="488"/>
      <c r="F73" s="488"/>
      <c r="G73" s="489"/>
      <c r="H73" s="171"/>
      <c r="I73" s="171"/>
      <c r="J73" s="166"/>
      <c r="K73" s="166"/>
      <c r="L73" s="167"/>
      <c r="M73" s="26"/>
      <c r="N73" s="236">
        <f t="shared" si="0"/>
        <v>0</v>
      </c>
      <c r="O73" s="252"/>
      <c r="P73" s="208">
        <f t="shared" si="3"/>
        <v>0</v>
      </c>
      <c r="Q73" s="30"/>
    </row>
    <row r="74" spans="1:17" s="25" customFormat="1" ht="15.75" x14ac:dyDescent="0.2">
      <c r="A74" s="2"/>
      <c r="B74" s="487"/>
      <c r="C74" s="488"/>
      <c r="D74" s="488"/>
      <c r="E74" s="488"/>
      <c r="F74" s="488"/>
      <c r="G74" s="489"/>
      <c r="H74" s="171"/>
      <c r="I74" s="171"/>
      <c r="J74" s="166"/>
      <c r="K74" s="166"/>
      <c r="L74" s="167"/>
      <c r="M74" s="26"/>
      <c r="N74" s="236">
        <f t="shared" si="0"/>
        <v>0</v>
      </c>
      <c r="O74" s="252"/>
      <c r="P74" s="208">
        <f t="shared" si="3"/>
        <v>0</v>
      </c>
      <c r="Q74" s="237"/>
    </row>
    <row r="75" spans="1:17" s="29" customFormat="1" x14ac:dyDescent="0.2">
      <c r="A75" s="2"/>
      <c r="B75" s="487"/>
      <c r="C75" s="488"/>
      <c r="D75" s="488"/>
      <c r="E75" s="488"/>
      <c r="F75" s="488"/>
      <c r="G75" s="489"/>
      <c r="H75" s="171"/>
      <c r="I75" s="171"/>
      <c r="J75" s="166"/>
      <c r="K75" s="166"/>
      <c r="L75" s="167"/>
      <c r="M75" s="26"/>
      <c r="N75" s="236">
        <f t="shared" si="0"/>
        <v>0</v>
      </c>
      <c r="O75" s="252"/>
      <c r="P75" s="208">
        <f t="shared" si="3"/>
        <v>0</v>
      </c>
      <c r="Q75" s="206"/>
    </row>
    <row r="76" spans="1:17" s="25" customFormat="1" ht="15.75" x14ac:dyDescent="0.2">
      <c r="A76" s="2"/>
      <c r="B76" s="487"/>
      <c r="C76" s="488"/>
      <c r="D76" s="488"/>
      <c r="E76" s="488"/>
      <c r="F76" s="488"/>
      <c r="G76" s="489"/>
      <c r="H76" s="171"/>
      <c r="I76" s="171"/>
      <c r="J76" s="166"/>
      <c r="K76" s="166"/>
      <c r="L76" s="167"/>
      <c r="M76" s="26"/>
      <c r="N76" s="236">
        <f t="shared" si="0"/>
        <v>0</v>
      </c>
      <c r="O76" s="252"/>
      <c r="P76" s="208">
        <f t="shared" si="3"/>
        <v>0</v>
      </c>
      <c r="Q76" s="237"/>
    </row>
    <row r="77" spans="1:17" s="29" customFormat="1" x14ac:dyDescent="0.2">
      <c r="A77" s="2"/>
      <c r="B77" s="487"/>
      <c r="C77" s="488"/>
      <c r="D77" s="488"/>
      <c r="E77" s="488"/>
      <c r="F77" s="488"/>
      <c r="G77" s="489"/>
      <c r="H77" s="171"/>
      <c r="I77" s="171"/>
      <c r="J77" s="166"/>
      <c r="K77" s="166"/>
      <c r="L77" s="167"/>
      <c r="M77" s="26"/>
      <c r="N77" s="236">
        <f t="shared" si="0"/>
        <v>0</v>
      </c>
      <c r="O77" s="252"/>
      <c r="P77" s="208">
        <f t="shared" si="3"/>
        <v>0</v>
      </c>
      <c r="Q77" s="206"/>
    </row>
    <row r="78" spans="1:17" s="29" customFormat="1" x14ac:dyDescent="0.2">
      <c r="A78" s="2"/>
      <c r="B78" s="487"/>
      <c r="C78" s="488"/>
      <c r="D78" s="488"/>
      <c r="E78" s="488"/>
      <c r="F78" s="488"/>
      <c r="G78" s="489"/>
      <c r="H78" s="171"/>
      <c r="I78" s="171"/>
      <c r="J78" s="166"/>
      <c r="K78" s="166"/>
      <c r="L78" s="167"/>
      <c r="M78" s="26"/>
      <c r="N78" s="236">
        <f t="shared" ref="N78:N140" si="4">IF(M78="Yes",J78,0)</f>
        <v>0</v>
      </c>
      <c r="O78" s="252"/>
      <c r="P78" s="208">
        <f t="shared" si="3"/>
        <v>0</v>
      </c>
      <c r="Q78" s="206"/>
    </row>
    <row r="79" spans="1:17" s="29" customFormat="1" x14ac:dyDescent="0.2">
      <c r="A79" s="2"/>
      <c r="B79" s="487"/>
      <c r="C79" s="488"/>
      <c r="D79" s="488"/>
      <c r="E79" s="488"/>
      <c r="F79" s="488"/>
      <c r="G79" s="489"/>
      <c r="H79" s="171"/>
      <c r="I79" s="171"/>
      <c r="J79" s="166"/>
      <c r="K79" s="166"/>
      <c r="L79" s="167"/>
      <c r="M79" s="26"/>
      <c r="N79" s="236">
        <f t="shared" si="4"/>
        <v>0</v>
      </c>
      <c r="O79" s="252"/>
      <c r="P79" s="208">
        <f t="shared" si="3"/>
        <v>0</v>
      </c>
      <c r="Q79" s="206"/>
    </row>
    <row r="80" spans="1:17" s="29" customFormat="1" x14ac:dyDescent="0.2">
      <c r="A80" s="2"/>
      <c r="B80" s="487"/>
      <c r="C80" s="488"/>
      <c r="D80" s="488"/>
      <c r="E80" s="488"/>
      <c r="F80" s="488"/>
      <c r="G80" s="489"/>
      <c r="H80" s="171"/>
      <c r="I80" s="171"/>
      <c r="J80" s="166"/>
      <c r="K80" s="166"/>
      <c r="L80" s="167"/>
      <c r="M80" s="26"/>
      <c r="N80" s="236">
        <f t="shared" si="4"/>
        <v>0</v>
      </c>
      <c r="O80" s="252"/>
      <c r="P80" s="208">
        <f t="shared" si="3"/>
        <v>0</v>
      </c>
      <c r="Q80" s="206"/>
    </row>
    <row r="81" spans="1:17" s="29" customFormat="1" x14ac:dyDescent="0.2">
      <c r="A81" s="2"/>
      <c r="B81" s="487"/>
      <c r="C81" s="488"/>
      <c r="D81" s="488"/>
      <c r="E81" s="488"/>
      <c r="F81" s="488"/>
      <c r="G81" s="489"/>
      <c r="H81" s="171"/>
      <c r="I81" s="171"/>
      <c r="J81" s="166"/>
      <c r="K81" s="166"/>
      <c r="L81" s="167"/>
      <c r="M81" s="26"/>
      <c r="N81" s="236">
        <f t="shared" si="4"/>
        <v>0</v>
      </c>
      <c r="O81" s="252"/>
      <c r="P81" s="208">
        <f t="shared" si="3"/>
        <v>0</v>
      </c>
      <c r="Q81" s="206"/>
    </row>
    <row r="82" spans="1:17" s="25" customFormat="1" ht="15.75" x14ac:dyDescent="0.2">
      <c r="A82" s="2"/>
      <c r="B82" s="487"/>
      <c r="C82" s="488"/>
      <c r="D82" s="488"/>
      <c r="E82" s="488"/>
      <c r="F82" s="488"/>
      <c r="G82" s="489"/>
      <c r="H82" s="171"/>
      <c r="I82" s="171"/>
      <c r="J82" s="166"/>
      <c r="K82" s="166"/>
      <c r="L82" s="167"/>
      <c r="M82" s="26"/>
      <c r="N82" s="236">
        <f t="shared" si="4"/>
        <v>0</v>
      </c>
      <c r="O82" s="252"/>
      <c r="P82" s="208">
        <f t="shared" si="3"/>
        <v>0</v>
      </c>
      <c r="Q82" s="237"/>
    </row>
    <row r="83" spans="1:17" s="29" customFormat="1" x14ac:dyDescent="0.2">
      <c r="A83" s="2"/>
      <c r="B83" s="487"/>
      <c r="C83" s="488"/>
      <c r="D83" s="488"/>
      <c r="E83" s="488"/>
      <c r="F83" s="488"/>
      <c r="G83" s="489"/>
      <c r="H83" s="171"/>
      <c r="I83" s="171"/>
      <c r="J83" s="166"/>
      <c r="K83" s="166"/>
      <c r="L83" s="167"/>
      <c r="M83" s="26"/>
      <c r="N83" s="236">
        <f t="shared" si="4"/>
        <v>0</v>
      </c>
      <c r="O83" s="252"/>
      <c r="P83" s="208">
        <f t="shared" si="3"/>
        <v>0</v>
      </c>
      <c r="Q83" s="206"/>
    </row>
    <row r="84" spans="1:17" s="29" customFormat="1" x14ac:dyDescent="0.2">
      <c r="A84" s="2"/>
      <c r="B84" s="487"/>
      <c r="C84" s="488"/>
      <c r="D84" s="488"/>
      <c r="E84" s="488"/>
      <c r="F84" s="488"/>
      <c r="G84" s="489"/>
      <c r="H84" s="171"/>
      <c r="I84" s="171"/>
      <c r="J84" s="166"/>
      <c r="K84" s="166"/>
      <c r="L84" s="167"/>
      <c r="M84" s="26"/>
      <c r="N84" s="236">
        <f t="shared" si="4"/>
        <v>0</v>
      </c>
      <c r="O84" s="252"/>
      <c r="P84" s="208">
        <f t="shared" si="3"/>
        <v>0</v>
      </c>
      <c r="Q84" s="206"/>
    </row>
    <row r="85" spans="1:17" s="29" customFormat="1" x14ac:dyDescent="0.2">
      <c r="A85" s="2"/>
      <c r="B85" s="487"/>
      <c r="C85" s="488"/>
      <c r="D85" s="488"/>
      <c r="E85" s="488"/>
      <c r="F85" s="488"/>
      <c r="G85" s="489"/>
      <c r="H85" s="171"/>
      <c r="I85" s="171"/>
      <c r="J85" s="166"/>
      <c r="K85" s="166"/>
      <c r="L85" s="167"/>
      <c r="M85" s="26"/>
      <c r="N85" s="236">
        <f t="shared" si="4"/>
        <v>0</v>
      </c>
      <c r="O85" s="252"/>
      <c r="P85" s="208">
        <f t="shared" si="3"/>
        <v>0</v>
      </c>
      <c r="Q85" s="206"/>
    </row>
    <row r="86" spans="1:17" s="29" customFormat="1" x14ac:dyDescent="0.2">
      <c r="A86" s="2"/>
      <c r="B86" s="487"/>
      <c r="C86" s="488"/>
      <c r="D86" s="488"/>
      <c r="E86" s="488"/>
      <c r="F86" s="488"/>
      <c r="G86" s="489"/>
      <c r="H86" s="171"/>
      <c r="I86" s="171"/>
      <c r="J86" s="166"/>
      <c r="K86" s="166"/>
      <c r="L86" s="167"/>
      <c r="M86" s="26"/>
      <c r="N86" s="236">
        <f t="shared" si="4"/>
        <v>0</v>
      </c>
      <c r="O86" s="252"/>
      <c r="P86" s="208">
        <f t="shared" si="3"/>
        <v>0</v>
      </c>
      <c r="Q86" s="206"/>
    </row>
    <row r="87" spans="1:17" s="25" customFormat="1" ht="15.75" x14ac:dyDescent="0.2">
      <c r="A87" s="2"/>
      <c r="B87" s="487"/>
      <c r="C87" s="488"/>
      <c r="D87" s="488"/>
      <c r="E87" s="488"/>
      <c r="F87" s="488"/>
      <c r="G87" s="489"/>
      <c r="H87" s="171"/>
      <c r="I87" s="171"/>
      <c r="J87" s="166"/>
      <c r="K87" s="166"/>
      <c r="L87" s="167"/>
      <c r="M87" s="26"/>
      <c r="N87" s="236">
        <f t="shared" si="4"/>
        <v>0</v>
      </c>
      <c r="O87" s="252"/>
      <c r="P87" s="208">
        <f t="shared" si="3"/>
        <v>0</v>
      </c>
      <c r="Q87" s="237"/>
    </row>
    <row r="88" spans="1:17" s="29" customFormat="1" x14ac:dyDescent="0.2">
      <c r="A88" s="2"/>
      <c r="B88" s="487"/>
      <c r="C88" s="488"/>
      <c r="D88" s="488"/>
      <c r="E88" s="488"/>
      <c r="F88" s="488"/>
      <c r="G88" s="489"/>
      <c r="H88" s="171"/>
      <c r="I88" s="171"/>
      <c r="J88" s="166"/>
      <c r="K88" s="166"/>
      <c r="L88" s="167"/>
      <c r="M88" s="26"/>
      <c r="N88" s="236">
        <f t="shared" si="4"/>
        <v>0</v>
      </c>
      <c r="O88" s="252"/>
      <c r="P88" s="208">
        <f t="shared" si="3"/>
        <v>0</v>
      </c>
      <c r="Q88" s="206"/>
    </row>
    <row r="89" spans="1:17" s="29" customFormat="1" x14ac:dyDescent="0.2">
      <c r="A89" s="2"/>
      <c r="B89" s="487"/>
      <c r="C89" s="488"/>
      <c r="D89" s="488"/>
      <c r="E89" s="488"/>
      <c r="F89" s="488"/>
      <c r="G89" s="489"/>
      <c r="H89" s="171"/>
      <c r="I89" s="171"/>
      <c r="J89" s="166"/>
      <c r="K89" s="166"/>
      <c r="L89" s="167"/>
      <c r="M89" s="26"/>
      <c r="N89" s="236">
        <f t="shared" si="4"/>
        <v>0</v>
      </c>
      <c r="O89" s="252"/>
      <c r="P89" s="208">
        <f t="shared" si="3"/>
        <v>0</v>
      </c>
      <c r="Q89" s="206"/>
    </row>
    <row r="90" spans="1:17" s="29" customFormat="1" x14ac:dyDescent="0.2">
      <c r="A90" s="2"/>
      <c r="B90" s="487"/>
      <c r="C90" s="488"/>
      <c r="D90" s="488"/>
      <c r="E90" s="488"/>
      <c r="F90" s="488"/>
      <c r="G90" s="489"/>
      <c r="H90" s="171"/>
      <c r="I90" s="171"/>
      <c r="J90" s="166"/>
      <c r="K90" s="166"/>
      <c r="L90" s="167"/>
      <c r="M90" s="26"/>
      <c r="N90" s="236">
        <f t="shared" si="4"/>
        <v>0</v>
      </c>
      <c r="O90" s="252"/>
      <c r="P90" s="208">
        <f t="shared" si="3"/>
        <v>0</v>
      </c>
      <c r="Q90" s="206"/>
    </row>
    <row r="91" spans="1:17" s="25" customFormat="1" ht="15.75" x14ac:dyDescent="0.2">
      <c r="A91" s="2"/>
      <c r="B91" s="487"/>
      <c r="C91" s="488"/>
      <c r="D91" s="488"/>
      <c r="E91" s="488"/>
      <c r="F91" s="488"/>
      <c r="G91" s="489"/>
      <c r="H91" s="171"/>
      <c r="I91" s="171"/>
      <c r="J91" s="166"/>
      <c r="K91" s="166"/>
      <c r="L91" s="167"/>
      <c r="M91" s="26"/>
      <c r="N91" s="236">
        <f t="shared" si="4"/>
        <v>0</v>
      </c>
      <c r="O91" s="252"/>
      <c r="P91" s="208">
        <f t="shared" si="3"/>
        <v>0</v>
      </c>
      <c r="Q91" s="237"/>
    </row>
    <row r="92" spans="1:17" s="25" customFormat="1" ht="15.75" x14ac:dyDescent="0.2">
      <c r="A92" s="2"/>
      <c r="B92" s="487"/>
      <c r="C92" s="488"/>
      <c r="D92" s="488"/>
      <c r="E92" s="488"/>
      <c r="F92" s="488"/>
      <c r="G92" s="489"/>
      <c r="H92" s="171"/>
      <c r="I92" s="171"/>
      <c r="J92" s="166"/>
      <c r="K92" s="166"/>
      <c r="L92" s="167"/>
      <c r="M92" s="26"/>
      <c r="N92" s="236">
        <f t="shared" si="4"/>
        <v>0</v>
      </c>
      <c r="O92" s="252"/>
      <c r="P92" s="208">
        <f t="shared" si="3"/>
        <v>0</v>
      </c>
      <c r="Q92" s="237"/>
    </row>
    <row r="93" spans="1:17" s="27" customFormat="1" x14ac:dyDescent="0.2">
      <c r="A93" s="2"/>
      <c r="B93" s="487"/>
      <c r="C93" s="488"/>
      <c r="D93" s="488"/>
      <c r="E93" s="488"/>
      <c r="F93" s="488"/>
      <c r="G93" s="489"/>
      <c r="H93" s="171"/>
      <c r="I93" s="171"/>
      <c r="J93" s="166"/>
      <c r="K93" s="166"/>
      <c r="L93" s="167"/>
      <c r="M93" s="26"/>
      <c r="N93" s="236">
        <f t="shared" si="4"/>
        <v>0</v>
      </c>
      <c r="O93" s="252"/>
      <c r="P93" s="208">
        <f t="shared" si="3"/>
        <v>0</v>
      </c>
      <c r="Q93" s="206"/>
    </row>
    <row r="94" spans="1:17" s="27" customFormat="1" x14ac:dyDescent="0.2">
      <c r="A94" s="2"/>
      <c r="B94" s="487"/>
      <c r="C94" s="488"/>
      <c r="D94" s="488"/>
      <c r="E94" s="488"/>
      <c r="F94" s="488"/>
      <c r="G94" s="489"/>
      <c r="H94" s="171"/>
      <c r="I94" s="171"/>
      <c r="J94" s="166"/>
      <c r="K94" s="166"/>
      <c r="L94" s="167"/>
      <c r="M94" s="26"/>
      <c r="N94" s="238">
        <f t="shared" si="4"/>
        <v>0</v>
      </c>
      <c r="O94" s="252"/>
      <c r="P94" s="208">
        <f t="shared" si="3"/>
        <v>0</v>
      </c>
      <c r="Q94" s="206"/>
    </row>
    <row r="95" spans="1:17" s="25" customFormat="1" ht="39" customHeight="1" x14ac:dyDescent="0.2">
      <c r="A95" s="38">
        <v>4</v>
      </c>
      <c r="B95" s="493" t="s">
        <v>4</v>
      </c>
      <c r="C95" s="494"/>
      <c r="D95" s="494"/>
      <c r="E95" s="494"/>
      <c r="F95" s="494"/>
      <c r="G95" s="495"/>
      <c r="H95" s="39"/>
      <c r="I95" s="39"/>
      <c r="J95" s="40">
        <f>J96+J117+J138</f>
        <v>0</v>
      </c>
      <c r="K95" s="40"/>
      <c r="L95" s="41"/>
      <c r="M95" s="34"/>
      <c r="N95" s="33">
        <f>SUM(N96:N159)</f>
        <v>0</v>
      </c>
      <c r="O95" s="239">
        <f>SUM(O96:O159)</f>
        <v>0</v>
      </c>
      <c r="P95" s="33">
        <f>N95+O95</f>
        <v>0</v>
      </c>
      <c r="Q95" s="34"/>
    </row>
    <row r="96" spans="1:17" s="27" customFormat="1" ht="39" customHeight="1" x14ac:dyDescent="0.2">
      <c r="A96" s="18" t="s">
        <v>7</v>
      </c>
      <c r="B96" s="496" t="s">
        <v>18</v>
      </c>
      <c r="C96" s="497"/>
      <c r="D96" s="497"/>
      <c r="E96" s="497"/>
      <c r="F96" s="497"/>
      <c r="G96" s="498"/>
      <c r="H96" s="19"/>
      <c r="I96" s="19"/>
      <c r="J96" s="22">
        <f>SUM(J97:J116)</f>
        <v>0</v>
      </c>
      <c r="K96" s="22"/>
      <c r="L96" s="23"/>
      <c r="M96" s="23"/>
      <c r="N96" s="23"/>
      <c r="O96" s="254"/>
      <c r="P96" s="23"/>
      <c r="Q96" s="23"/>
    </row>
    <row r="97" spans="1:17" s="27" customFormat="1" x14ac:dyDescent="0.2">
      <c r="A97" s="2"/>
      <c r="B97" s="490"/>
      <c r="C97" s="491"/>
      <c r="D97" s="491"/>
      <c r="E97" s="491"/>
      <c r="F97" s="491"/>
      <c r="G97" s="492"/>
      <c r="H97" s="173"/>
      <c r="I97" s="173"/>
      <c r="J97" s="166"/>
      <c r="K97" s="170"/>
      <c r="L97" s="167"/>
      <c r="M97" s="26"/>
      <c r="N97" s="236">
        <f t="shared" si="4"/>
        <v>0</v>
      </c>
      <c r="O97" s="252"/>
      <c r="P97" s="206">
        <f>N97+O97</f>
        <v>0</v>
      </c>
      <c r="Q97" s="206"/>
    </row>
    <row r="98" spans="1:17" s="27" customFormat="1" x14ac:dyDescent="0.2">
      <c r="A98" s="2"/>
      <c r="B98" s="490"/>
      <c r="C98" s="491"/>
      <c r="D98" s="491"/>
      <c r="E98" s="491"/>
      <c r="F98" s="491"/>
      <c r="G98" s="492"/>
      <c r="H98" s="173"/>
      <c r="I98" s="173"/>
      <c r="J98" s="166"/>
      <c r="K98" s="170"/>
      <c r="L98" s="167"/>
      <c r="M98" s="26"/>
      <c r="N98" s="236">
        <f t="shared" si="4"/>
        <v>0</v>
      </c>
      <c r="O98" s="252"/>
      <c r="P98" s="206">
        <f t="shared" ref="P98:P116" si="5">N98+O98</f>
        <v>0</v>
      </c>
      <c r="Q98" s="206"/>
    </row>
    <row r="99" spans="1:17" s="27" customFormat="1" x14ac:dyDescent="0.2">
      <c r="A99" s="2"/>
      <c r="B99" s="487"/>
      <c r="C99" s="488"/>
      <c r="D99" s="488"/>
      <c r="E99" s="488"/>
      <c r="F99" s="488"/>
      <c r="G99" s="489"/>
      <c r="H99" s="171"/>
      <c r="I99" s="171"/>
      <c r="J99" s="166"/>
      <c r="K99" s="170"/>
      <c r="L99" s="167"/>
      <c r="M99" s="26"/>
      <c r="N99" s="236">
        <f t="shared" si="4"/>
        <v>0</v>
      </c>
      <c r="O99" s="252"/>
      <c r="P99" s="206">
        <f t="shared" si="5"/>
        <v>0</v>
      </c>
      <c r="Q99" s="206"/>
    </row>
    <row r="100" spans="1:17" s="27" customFormat="1" x14ac:dyDescent="0.2">
      <c r="A100" s="2"/>
      <c r="B100" s="487"/>
      <c r="C100" s="488"/>
      <c r="D100" s="488"/>
      <c r="E100" s="488"/>
      <c r="F100" s="488"/>
      <c r="G100" s="489"/>
      <c r="H100" s="171"/>
      <c r="I100" s="171"/>
      <c r="J100" s="166"/>
      <c r="K100" s="170"/>
      <c r="L100" s="167"/>
      <c r="M100" s="26"/>
      <c r="N100" s="236">
        <f t="shared" si="4"/>
        <v>0</v>
      </c>
      <c r="O100" s="252"/>
      <c r="P100" s="206">
        <f t="shared" si="5"/>
        <v>0</v>
      </c>
      <c r="Q100" s="206"/>
    </row>
    <row r="101" spans="1:17" s="25" customFormat="1" ht="15.75" x14ac:dyDescent="0.2">
      <c r="A101" s="2"/>
      <c r="B101" s="487"/>
      <c r="C101" s="488"/>
      <c r="D101" s="488"/>
      <c r="E101" s="488"/>
      <c r="F101" s="488"/>
      <c r="G101" s="489"/>
      <c r="H101" s="171"/>
      <c r="I101" s="171"/>
      <c r="J101" s="166"/>
      <c r="K101" s="170"/>
      <c r="L101" s="167"/>
      <c r="M101" s="26"/>
      <c r="N101" s="236">
        <f t="shared" si="4"/>
        <v>0</v>
      </c>
      <c r="O101" s="252"/>
      <c r="P101" s="206">
        <f t="shared" si="5"/>
        <v>0</v>
      </c>
      <c r="Q101" s="237"/>
    </row>
    <row r="102" spans="1:17" s="27" customFormat="1" x14ac:dyDescent="0.2">
      <c r="A102" s="2"/>
      <c r="B102" s="487"/>
      <c r="C102" s="488"/>
      <c r="D102" s="488"/>
      <c r="E102" s="488"/>
      <c r="F102" s="488"/>
      <c r="G102" s="489"/>
      <c r="H102" s="171"/>
      <c r="I102" s="171"/>
      <c r="J102" s="166"/>
      <c r="K102" s="170"/>
      <c r="L102" s="167"/>
      <c r="M102" s="26"/>
      <c r="N102" s="236">
        <f t="shared" si="4"/>
        <v>0</v>
      </c>
      <c r="O102" s="252"/>
      <c r="P102" s="206">
        <f t="shared" si="5"/>
        <v>0</v>
      </c>
      <c r="Q102" s="206"/>
    </row>
    <row r="103" spans="1:17" s="27" customFormat="1" x14ac:dyDescent="0.2">
      <c r="A103" s="2"/>
      <c r="B103" s="487"/>
      <c r="C103" s="488"/>
      <c r="D103" s="488"/>
      <c r="E103" s="488"/>
      <c r="F103" s="488"/>
      <c r="G103" s="489"/>
      <c r="H103" s="171"/>
      <c r="I103" s="171"/>
      <c r="J103" s="166"/>
      <c r="K103" s="170"/>
      <c r="L103" s="167"/>
      <c r="M103" s="26"/>
      <c r="N103" s="236">
        <f t="shared" si="4"/>
        <v>0</v>
      </c>
      <c r="O103" s="252"/>
      <c r="P103" s="206">
        <f t="shared" si="5"/>
        <v>0</v>
      </c>
      <c r="Q103" s="206"/>
    </row>
    <row r="104" spans="1:17" s="27" customFormat="1" x14ac:dyDescent="0.2">
      <c r="A104" s="2"/>
      <c r="B104" s="487"/>
      <c r="C104" s="488"/>
      <c r="D104" s="488"/>
      <c r="E104" s="488"/>
      <c r="F104" s="488"/>
      <c r="G104" s="489"/>
      <c r="H104" s="171"/>
      <c r="I104" s="171"/>
      <c r="J104" s="166"/>
      <c r="K104" s="170"/>
      <c r="L104" s="167"/>
      <c r="M104" s="26"/>
      <c r="N104" s="236">
        <f t="shared" si="4"/>
        <v>0</v>
      </c>
      <c r="O104" s="252"/>
      <c r="P104" s="206">
        <f t="shared" si="5"/>
        <v>0</v>
      </c>
      <c r="Q104" s="206"/>
    </row>
    <row r="105" spans="1:17" s="25" customFormat="1" ht="15.75" x14ac:dyDescent="0.2">
      <c r="A105" s="2"/>
      <c r="B105" s="487"/>
      <c r="C105" s="488"/>
      <c r="D105" s="488"/>
      <c r="E105" s="488"/>
      <c r="F105" s="488"/>
      <c r="G105" s="489"/>
      <c r="H105" s="171"/>
      <c r="I105" s="171"/>
      <c r="J105" s="166"/>
      <c r="K105" s="170"/>
      <c r="L105" s="167"/>
      <c r="M105" s="26"/>
      <c r="N105" s="236">
        <f t="shared" si="4"/>
        <v>0</v>
      </c>
      <c r="O105" s="252"/>
      <c r="P105" s="206">
        <f t="shared" si="5"/>
        <v>0</v>
      </c>
      <c r="Q105" s="237"/>
    </row>
    <row r="106" spans="1:17" s="29" customFormat="1" x14ac:dyDescent="0.2">
      <c r="A106" s="2"/>
      <c r="B106" s="487"/>
      <c r="C106" s="488"/>
      <c r="D106" s="488"/>
      <c r="E106" s="488"/>
      <c r="F106" s="488"/>
      <c r="G106" s="489"/>
      <c r="H106" s="171"/>
      <c r="I106" s="171"/>
      <c r="J106" s="166"/>
      <c r="K106" s="170"/>
      <c r="L106" s="167"/>
      <c r="M106" s="26"/>
      <c r="N106" s="236">
        <f t="shared" si="4"/>
        <v>0</v>
      </c>
      <c r="O106" s="252"/>
      <c r="P106" s="206">
        <f t="shared" si="5"/>
        <v>0</v>
      </c>
      <c r="Q106" s="206"/>
    </row>
    <row r="107" spans="1:17" s="29" customFormat="1" x14ac:dyDescent="0.2">
      <c r="A107" s="2"/>
      <c r="B107" s="487"/>
      <c r="C107" s="488"/>
      <c r="D107" s="488"/>
      <c r="E107" s="488"/>
      <c r="F107" s="488"/>
      <c r="G107" s="489"/>
      <c r="H107" s="171"/>
      <c r="I107" s="171"/>
      <c r="J107" s="166"/>
      <c r="K107" s="170"/>
      <c r="L107" s="167"/>
      <c r="M107" s="26"/>
      <c r="N107" s="236">
        <f t="shared" si="4"/>
        <v>0</v>
      </c>
      <c r="O107" s="252"/>
      <c r="P107" s="206">
        <f t="shared" si="5"/>
        <v>0</v>
      </c>
      <c r="Q107" s="206"/>
    </row>
    <row r="108" spans="1:17" s="27" customFormat="1" x14ac:dyDescent="0.2">
      <c r="A108" s="2"/>
      <c r="B108" s="487"/>
      <c r="C108" s="488"/>
      <c r="D108" s="488"/>
      <c r="E108" s="488"/>
      <c r="F108" s="488"/>
      <c r="G108" s="489"/>
      <c r="H108" s="171"/>
      <c r="I108" s="171"/>
      <c r="J108" s="166"/>
      <c r="K108" s="170"/>
      <c r="L108" s="167"/>
      <c r="M108" s="26"/>
      <c r="N108" s="236">
        <f t="shared" si="4"/>
        <v>0</v>
      </c>
      <c r="O108" s="252"/>
      <c r="P108" s="206">
        <f t="shared" si="5"/>
        <v>0</v>
      </c>
      <c r="Q108" s="206"/>
    </row>
    <row r="109" spans="1:17" s="27" customFormat="1" x14ac:dyDescent="0.2">
      <c r="A109" s="2"/>
      <c r="B109" s="487"/>
      <c r="C109" s="488"/>
      <c r="D109" s="488"/>
      <c r="E109" s="488"/>
      <c r="F109" s="488"/>
      <c r="G109" s="489"/>
      <c r="H109" s="171"/>
      <c r="I109" s="171"/>
      <c r="J109" s="166"/>
      <c r="K109" s="170"/>
      <c r="L109" s="167"/>
      <c r="M109" s="26"/>
      <c r="N109" s="236">
        <f t="shared" si="4"/>
        <v>0</v>
      </c>
      <c r="O109" s="252"/>
      <c r="P109" s="206">
        <f t="shared" si="5"/>
        <v>0</v>
      </c>
      <c r="Q109" s="206"/>
    </row>
    <row r="110" spans="1:17" s="27" customFormat="1" x14ac:dyDescent="0.2">
      <c r="A110" s="2"/>
      <c r="B110" s="487"/>
      <c r="C110" s="488"/>
      <c r="D110" s="488"/>
      <c r="E110" s="488"/>
      <c r="F110" s="488"/>
      <c r="G110" s="489"/>
      <c r="H110" s="171"/>
      <c r="I110" s="171"/>
      <c r="J110" s="166"/>
      <c r="K110" s="170"/>
      <c r="L110" s="167"/>
      <c r="M110" s="26"/>
      <c r="N110" s="236">
        <f t="shared" si="4"/>
        <v>0</v>
      </c>
      <c r="O110" s="252"/>
      <c r="P110" s="206">
        <f t="shared" si="5"/>
        <v>0</v>
      </c>
      <c r="Q110" s="206"/>
    </row>
    <row r="111" spans="1:17" s="25" customFormat="1" ht="15.75" x14ac:dyDescent="0.2">
      <c r="A111" s="2"/>
      <c r="B111" s="487"/>
      <c r="C111" s="488"/>
      <c r="D111" s="488"/>
      <c r="E111" s="488"/>
      <c r="F111" s="488"/>
      <c r="G111" s="489"/>
      <c r="H111" s="171"/>
      <c r="I111" s="171"/>
      <c r="J111" s="166"/>
      <c r="K111" s="170"/>
      <c r="L111" s="167"/>
      <c r="M111" s="26"/>
      <c r="N111" s="236">
        <f t="shared" si="4"/>
        <v>0</v>
      </c>
      <c r="O111" s="252"/>
      <c r="P111" s="206">
        <f t="shared" si="5"/>
        <v>0</v>
      </c>
      <c r="Q111" s="237"/>
    </row>
    <row r="112" spans="1:17" s="29" customFormat="1" x14ac:dyDescent="0.2">
      <c r="A112" s="2"/>
      <c r="B112" s="487"/>
      <c r="C112" s="488"/>
      <c r="D112" s="488"/>
      <c r="E112" s="488"/>
      <c r="F112" s="488"/>
      <c r="G112" s="489"/>
      <c r="H112" s="171"/>
      <c r="I112" s="171"/>
      <c r="J112" s="166"/>
      <c r="K112" s="170"/>
      <c r="L112" s="167"/>
      <c r="M112" s="26"/>
      <c r="N112" s="236">
        <f t="shared" si="4"/>
        <v>0</v>
      </c>
      <c r="O112" s="252"/>
      <c r="P112" s="206">
        <f t="shared" si="5"/>
        <v>0</v>
      </c>
      <c r="Q112" s="206"/>
    </row>
    <row r="113" spans="1:17" s="29" customFormat="1" x14ac:dyDescent="0.2">
      <c r="A113" s="2"/>
      <c r="B113" s="487"/>
      <c r="C113" s="488"/>
      <c r="D113" s="488"/>
      <c r="E113" s="488"/>
      <c r="F113" s="488"/>
      <c r="G113" s="489"/>
      <c r="H113" s="171"/>
      <c r="I113" s="171"/>
      <c r="J113" s="166"/>
      <c r="K113" s="170"/>
      <c r="L113" s="167"/>
      <c r="M113" s="26"/>
      <c r="N113" s="236">
        <f t="shared" si="4"/>
        <v>0</v>
      </c>
      <c r="O113" s="252"/>
      <c r="P113" s="206">
        <f t="shared" si="5"/>
        <v>0</v>
      </c>
      <c r="Q113" s="206"/>
    </row>
    <row r="114" spans="1:17" s="25" customFormat="1" ht="15.75" x14ac:dyDescent="0.2">
      <c r="A114" s="2"/>
      <c r="B114" s="487"/>
      <c r="C114" s="488"/>
      <c r="D114" s="488"/>
      <c r="E114" s="488"/>
      <c r="F114" s="488"/>
      <c r="G114" s="489"/>
      <c r="H114" s="171"/>
      <c r="I114" s="171"/>
      <c r="J114" s="166"/>
      <c r="K114" s="170"/>
      <c r="L114" s="167"/>
      <c r="M114" s="26"/>
      <c r="N114" s="236">
        <f t="shared" si="4"/>
        <v>0</v>
      </c>
      <c r="O114" s="252"/>
      <c r="P114" s="206">
        <f t="shared" si="5"/>
        <v>0</v>
      </c>
      <c r="Q114" s="237"/>
    </row>
    <row r="115" spans="1:17" s="25" customFormat="1" ht="15.75" x14ac:dyDescent="0.2">
      <c r="A115" s="2"/>
      <c r="B115" s="487"/>
      <c r="C115" s="488"/>
      <c r="D115" s="488"/>
      <c r="E115" s="488"/>
      <c r="F115" s="488"/>
      <c r="G115" s="489"/>
      <c r="H115" s="171"/>
      <c r="I115" s="171"/>
      <c r="J115" s="166"/>
      <c r="K115" s="170"/>
      <c r="L115" s="167"/>
      <c r="M115" s="26"/>
      <c r="N115" s="236">
        <f t="shared" si="4"/>
        <v>0</v>
      </c>
      <c r="O115" s="252"/>
      <c r="P115" s="206">
        <f t="shared" si="5"/>
        <v>0</v>
      </c>
      <c r="Q115" s="237"/>
    </row>
    <row r="116" spans="1:17" s="29" customFormat="1" x14ac:dyDescent="0.2">
      <c r="A116" s="2"/>
      <c r="B116" s="487"/>
      <c r="C116" s="488"/>
      <c r="D116" s="488"/>
      <c r="E116" s="488"/>
      <c r="F116" s="488"/>
      <c r="G116" s="489"/>
      <c r="H116" s="171"/>
      <c r="I116" s="171"/>
      <c r="J116" s="166"/>
      <c r="K116" s="170"/>
      <c r="L116" s="167"/>
      <c r="M116" s="26"/>
      <c r="N116" s="236">
        <f t="shared" si="4"/>
        <v>0</v>
      </c>
      <c r="O116" s="252"/>
      <c r="P116" s="206">
        <f t="shared" si="5"/>
        <v>0</v>
      </c>
      <c r="Q116" s="206"/>
    </row>
    <row r="117" spans="1:17" s="29" customFormat="1" ht="39" customHeight="1" x14ac:dyDescent="0.2">
      <c r="A117" s="18" t="s">
        <v>8</v>
      </c>
      <c r="B117" s="496" t="s">
        <v>23</v>
      </c>
      <c r="C117" s="497"/>
      <c r="D117" s="497"/>
      <c r="E117" s="497"/>
      <c r="F117" s="497"/>
      <c r="G117" s="498"/>
      <c r="H117" s="19"/>
      <c r="I117" s="19"/>
      <c r="J117" s="22">
        <f>SUM(J118:J137)</f>
        <v>0</v>
      </c>
      <c r="K117" s="22"/>
      <c r="L117" s="23"/>
      <c r="M117" s="23"/>
      <c r="N117" s="23"/>
      <c r="O117" s="254"/>
      <c r="P117" s="23"/>
      <c r="Q117" s="23"/>
    </row>
    <row r="118" spans="1:17" s="25" customFormat="1" ht="15.75" x14ac:dyDescent="0.2">
      <c r="A118" s="2"/>
      <c r="B118" s="487"/>
      <c r="C118" s="488"/>
      <c r="D118" s="488"/>
      <c r="E118" s="488"/>
      <c r="F118" s="488"/>
      <c r="G118" s="489"/>
      <c r="H118" s="168"/>
      <c r="I118" s="168"/>
      <c r="J118" s="166"/>
      <c r="K118" s="166"/>
      <c r="L118" s="167"/>
      <c r="M118" s="26"/>
      <c r="N118" s="236">
        <f t="shared" si="4"/>
        <v>0</v>
      </c>
      <c r="O118" s="252"/>
      <c r="P118" s="237">
        <f>N118+O118</f>
        <v>0</v>
      </c>
      <c r="Q118" s="237"/>
    </row>
    <row r="119" spans="1:17" s="29" customFormat="1" ht="15.75" x14ac:dyDescent="0.2">
      <c r="A119" s="2"/>
      <c r="B119" s="487"/>
      <c r="C119" s="488"/>
      <c r="D119" s="488"/>
      <c r="E119" s="488"/>
      <c r="F119" s="488"/>
      <c r="G119" s="489"/>
      <c r="H119" s="168"/>
      <c r="I119" s="168"/>
      <c r="J119" s="166"/>
      <c r="K119" s="166"/>
      <c r="L119" s="167"/>
      <c r="M119" s="26"/>
      <c r="N119" s="236">
        <f t="shared" si="4"/>
        <v>0</v>
      </c>
      <c r="O119" s="252"/>
      <c r="P119" s="237">
        <f t="shared" ref="P119:P137" si="6">N119+O119</f>
        <v>0</v>
      </c>
      <c r="Q119" s="206"/>
    </row>
    <row r="120" spans="1:17" s="29" customFormat="1" ht="15.75" x14ac:dyDescent="0.2">
      <c r="A120" s="2"/>
      <c r="B120" s="487"/>
      <c r="C120" s="488"/>
      <c r="D120" s="488"/>
      <c r="E120" s="488"/>
      <c r="F120" s="488"/>
      <c r="G120" s="489"/>
      <c r="H120" s="168"/>
      <c r="I120" s="168"/>
      <c r="J120" s="166"/>
      <c r="K120" s="166"/>
      <c r="L120" s="167"/>
      <c r="M120" s="26"/>
      <c r="N120" s="236">
        <f t="shared" si="4"/>
        <v>0</v>
      </c>
      <c r="O120" s="252"/>
      <c r="P120" s="237">
        <f t="shared" si="6"/>
        <v>0</v>
      </c>
      <c r="Q120" s="206"/>
    </row>
    <row r="121" spans="1:17" s="29" customFormat="1" ht="15.75" x14ac:dyDescent="0.2">
      <c r="A121" s="2"/>
      <c r="B121" s="487"/>
      <c r="C121" s="488"/>
      <c r="D121" s="488"/>
      <c r="E121" s="488"/>
      <c r="F121" s="488"/>
      <c r="G121" s="489"/>
      <c r="H121" s="168"/>
      <c r="I121" s="168"/>
      <c r="J121" s="166"/>
      <c r="K121" s="166"/>
      <c r="L121" s="167"/>
      <c r="M121" s="26"/>
      <c r="N121" s="236">
        <f t="shared" si="4"/>
        <v>0</v>
      </c>
      <c r="O121" s="252"/>
      <c r="P121" s="237">
        <f t="shared" si="6"/>
        <v>0</v>
      </c>
      <c r="Q121" s="206"/>
    </row>
    <row r="122" spans="1:17" s="25" customFormat="1" ht="15.75" x14ac:dyDescent="0.2">
      <c r="A122" s="2"/>
      <c r="B122" s="487"/>
      <c r="C122" s="488"/>
      <c r="D122" s="488"/>
      <c r="E122" s="488"/>
      <c r="F122" s="488"/>
      <c r="G122" s="489"/>
      <c r="H122" s="168"/>
      <c r="I122" s="168"/>
      <c r="J122" s="166"/>
      <c r="K122" s="166"/>
      <c r="L122" s="167"/>
      <c r="M122" s="26"/>
      <c r="N122" s="236">
        <f t="shared" si="4"/>
        <v>0</v>
      </c>
      <c r="O122" s="252"/>
      <c r="P122" s="237">
        <f t="shared" si="6"/>
        <v>0</v>
      </c>
      <c r="Q122" s="237"/>
    </row>
    <row r="123" spans="1:17" s="29" customFormat="1" ht="15.75" x14ac:dyDescent="0.2">
      <c r="A123" s="2"/>
      <c r="B123" s="487"/>
      <c r="C123" s="488"/>
      <c r="D123" s="488"/>
      <c r="E123" s="488"/>
      <c r="F123" s="488"/>
      <c r="G123" s="489"/>
      <c r="H123" s="168"/>
      <c r="I123" s="168"/>
      <c r="J123" s="166"/>
      <c r="K123" s="166"/>
      <c r="L123" s="167"/>
      <c r="M123" s="26"/>
      <c r="N123" s="236">
        <f t="shared" si="4"/>
        <v>0</v>
      </c>
      <c r="O123" s="252"/>
      <c r="P123" s="237">
        <f t="shared" si="6"/>
        <v>0</v>
      </c>
      <c r="Q123" s="206"/>
    </row>
    <row r="124" spans="1:17" s="29" customFormat="1" ht="15.75" x14ac:dyDescent="0.2">
      <c r="A124" s="2"/>
      <c r="B124" s="487"/>
      <c r="C124" s="488"/>
      <c r="D124" s="488"/>
      <c r="E124" s="488"/>
      <c r="F124" s="488"/>
      <c r="G124" s="489"/>
      <c r="H124" s="168"/>
      <c r="I124" s="168"/>
      <c r="J124" s="166"/>
      <c r="K124" s="166"/>
      <c r="L124" s="167"/>
      <c r="M124" s="26"/>
      <c r="N124" s="236">
        <f t="shared" si="4"/>
        <v>0</v>
      </c>
      <c r="O124" s="252"/>
      <c r="P124" s="237">
        <f t="shared" si="6"/>
        <v>0</v>
      </c>
      <c r="Q124" s="206"/>
    </row>
    <row r="125" spans="1:17" s="29" customFormat="1" ht="15.75" x14ac:dyDescent="0.2">
      <c r="A125" s="2"/>
      <c r="B125" s="487"/>
      <c r="C125" s="488"/>
      <c r="D125" s="488"/>
      <c r="E125" s="488"/>
      <c r="F125" s="488"/>
      <c r="G125" s="489"/>
      <c r="H125" s="168"/>
      <c r="I125" s="168"/>
      <c r="J125" s="166"/>
      <c r="K125" s="166"/>
      <c r="L125" s="167"/>
      <c r="M125" s="26"/>
      <c r="N125" s="236">
        <f t="shared" si="4"/>
        <v>0</v>
      </c>
      <c r="O125" s="252"/>
      <c r="P125" s="237">
        <f t="shared" si="6"/>
        <v>0</v>
      </c>
      <c r="Q125" s="206"/>
    </row>
    <row r="126" spans="1:17" s="25" customFormat="1" ht="15.75" x14ac:dyDescent="0.2">
      <c r="A126" s="2"/>
      <c r="B126" s="487"/>
      <c r="C126" s="488"/>
      <c r="D126" s="488"/>
      <c r="E126" s="488"/>
      <c r="F126" s="488"/>
      <c r="G126" s="489"/>
      <c r="H126" s="168"/>
      <c r="I126" s="168"/>
      <c r="J126" s="166"/>
      <c r="K126" s="166"/>
      <c r="L126" s="167"/>
      <c r="M126" s="26"/>
      <c r="N126" s="236">
        <f t="shared" si="4"/>
        <v>0</v>
      </c>
      <c r="O126" s="252"/>
      <c r="P126" s="237">
        <f t="shared" si="6"/>
        <v>0</v>
      </c>
      <c r="Q126" s="237"/>
    </row>
    <row r="127" spans="1:17" s="25" customFormat="1" ht="15.75" x14ac:dyDescent="0.2">
      <c r="A127" s="2"/>
      <c r="B127" s="487"/>
      <c r="C127" s="488"/>
      <c r="D127" s="488"/>
      <c r="E127" s="488"/>
      <c r="F127" s="488"/>
      <c r="G127" s="489"/>
      <c r="H127" s="168"/>
      <c r="I127" s="168"/>
      <c r="J127" s="166"/>
      <c r="K127" s="166"/>
      <c r="L127" s="167"/>
      <c r="M127" s="26"/>
      <c r="N127" s="236">
        <f t="shared" si="4"/>
        <v>0</v>
      </c>
      <c r="O127" s="252"/>
      <c r="P127" s="237">
        <f t="shared" si="6"/>
        <v>0</v>
      </c>
      <c r="Q127" s="237"/>
    </row>
    <row r="128" spans="1:17" s="29" customFormat="1" ht="15.75" x14ac:dyDescent="0.2">
      <c r="A128" s="2"/>
      <c r="B128" s="487"/>
      <c r="C128" s="488"/>
      <c r="D128" s="488"/>
      <c r="E128" s="488"/>
      <c r="F128" s="488"/>
      <c r="G128" s="489"/>
      <c r="H128" s="168"/>
      <c r="I128" s="168"/>
      <c r="J128" s="166"/>
      <c r="K128" s="166"/>
      <c r="L128" s="167"/>
      <c r="M128" s="26"/>
      <c r="N128" s="236">
        <f t="shared" si="4"/>
        <v>0</v>
      </c>
      <c r="O128" s="252"/>
      <c r="P128" s="237">
        <f t="shared" si="6"/>
        <v>0</v>
      </c>
      <c r="Q128" s="206"/>
    </row>
    <row r="129" spans="1:17" s="29" customFormat="1" ht="15.75" x14ac:dyDescent="0.2">
      <c r="A129" s="2"/>
      <c r="B129" s="487"/>
      <c r="C129" s="488"/>
      <c r="D129" s="488"/>
      <c r="E129" s="488"/>
      <c r="F129" s="488"/>
      <c r="G129" s="489"/>
      <c r="H129" s="168"/>
      <c r="I129" s="168"/>
      <c r="J129" s="166"/>
      <c r="K129" s="166"/>
      <c r="L129" s="167"/>
      <c r="M129" s="26"/>
      <c r="N129" s="236">
        <f t="shared" si="4"/>
        <v>0</v>
      </c>
      <c r="O129" s="252"/>
      <c r="P129" s="237">
        <f t="shared" si="6"/>
        <v>0</v>
      </c>
      <c r="Q129" s="206"/>
    </row>
    <row r="130" spans="1:17" s="29" customFormat="1" ht="15.75" x14ac:dyDescent="0.2">
      <c r="A130" s="2"/>
      <c r="B130" s="487"/>
      <c r="C130" s="488"/>
      <c r="D130" s="488"/>
      <c r="E130" s="488"/>
      <c r="F130" s="488"/>
      <c r="G130" s="489"/>
      <c r="H130" s="168"/>
      <c r="I130" s="168"/>
      <c r="J130" s="166"/>
      <c r="K130" s="166"/>
      <c r="L130" s="167"/>
      <c r="M130" s="26"/>
      <c r="N130" s="236">
        <f t="shared" si="4"/>
        <v>0</v>
      </c>
      <c r="O130" s="252"/>
      <c r="P130" s="237">
        <f t="shared" si="6"/>
        <v>0</v>
      </c>
      <c r="Q130" s="206"/>
    </row>
    <row r="131" spans="1:17" s="25" customFormat="1" ht="15.75" x14ac:dyDescent="0.2">
      <c r="A131" s="2"/>
      <c r="B131" s="487"/>
      <c r="C131" s="488"/>
      <c r="D131" s="488"/>
      <c r="E131" s="488"/>
      <c r="F131" s="488"/>
      <c r="G131" s="489"/>
      <c r="H131" s="168"/>
      <c r="I131" s="168"/>
      <c r="J131" s="166"/>
      <c r="K131" s="166"/>
      <c r="L131" s="167"/>
      <c r="M131" s="26"/>
      <c r="N131" s="236">
        <f t="shared" si="4"/>
        <v>0</v>
      </c>
      <c r="O131" s="252"/>
      <c r="P131" s="237">
        <f t="shared" si="6"/>
        <v>0</v>
      </c>
      <c r="Q131" s="237"/>
    </row>
    <row r="132" spans="1:17" s="29" customFormat="1" ht="15.75" x14ac:dyDescent="0.2">
      <c r="A132" s="2"/>
      <c r="B132" s="487"/>
      <c r="C132" s="488"/>
      <c r="D132" s="488"/>
      <c r="E132" s="488"/>
      <c r="F132" s="488"/>
      <c r="G132" s="489"/>
      <c r="H132" s="168"/>
      <c r="I132" s="168"/>
      <c r="J132" s="166"/>
      <c r="K132" s="166"/>
      <c r="L132" s="167"/>
      <c r="M132" s="26"/>
      <c r="N132" s="236">
        <f t="shared" si="4"/>
        <v>0</v>
      </c>
      <c r="O132" s="252"/>
      <c r="P132" s="237">
        <f t="shared" si="6"/>
        <v>0</v>
      </c>
      <c r="Q132" s="206"/>
    </row>
    <row r="133" spans="1:17" s="29" customFormat="1" ht="15.75" x14ac:dyDescent="0.2">
      <c r="A133" s="2"/>
      <c r="B133" s="487"/>
      <c r="C133" s="488"/>
      <c r="D133" s="488"/>
      <c r="E133" s="488"/>
      <c r="F133" s="488"/>
      <c r="G133" s="489"/>
      <c r="H133" s="168"/>
      <c r="I133" s="168"/>
      <c r="J133" s="166"/>
      <c r="K133" s="166"/>
      <c r="L133" s="167"/>
      <c r="M133" s="26"/>
      <c r="N133" s="236">
        <f t="shared" si="4"/>
        <v>0</v>
      </c>
      <c r="O133" s="252"/>
      <c r="P133" s="237">
        <f t="shared" si="6"/>
        <v>0</v>
      </c>
      <c r="Q133" s="206"/>
    </row>
    <row r="134" spans="1:17" s="29" customFormat="1" ht="15.75" x14ac:dyDescent="0.2">
      <c r="A134" s="2"/>
      <c r="B134" s="487"/>
      <c r="C134" s="488"/>
      <c r="D134" s="488"/>
      <c r="E134" s="488"/>
      <c r="F134" s="488"/>
      <c r="G134" s="489"/>
      <c r="H134" s="168"/>
      <c r="I134" s="168"/>
      <c r="J134" s="166"/>
      <c r="K134" s="166"/>
      <c r="L134" s="167"/>
      <c r="M134" s="26"/>
      <c r="N134" s="236">
        <f t="shared" si="4"/>
        <v>0</v>
      </c>
      <c r="O134" s="252"/>
      <c r="P134" s="237">
        <f t="shared" si="6"/>
        <v>0</v>
      </c>
      <c r="Q134" s="206"/>
    </row>
    <row r="135" spans="1:17" s="25" customFormat="1" ht="15.75" x14ac:dyDescent="0.2">
      <c r="A135" s="2"/>
      <c r="B135" s="487"/>
      <c r="C135" s="488"/>
      <c r="D135" s="488"/>
      <c r="E135" s="488"/>
      <c r="F135" s="488"/>
      <c r="G135" s="489"/>
      <c r="H135" s="171"/>
      <c r="I135" s="171"/>
      <c r="J135" s="166"/>
      <c r="K135" s="166"/>
      <c r="L135" s="167"/>
      <c r="M135" s="26"/>
      <c r="N135" s="236">
        <f t="shared" si="4"/>
        <v>0</v>
      </c>
      <c r="O135" s="252"/>
      <c r="P135" s="237">
        <f t="shared" si="6"/>
        <v>0</v>
      </c>
      <c r="Q135" s="237"/>
    </row>
    <row r="136" spans="1:17" s="29" customFormat="1" ht="15.75" x14ac:dyDescent="0.2">
      <c r="A136" s="2"/>
      <c r="B136" s="487"/>
      <c r="C136" s="488"/>
      <c r="D136" s="488"/>
      <c r="E136" s="488"/>
      <c r="F136" s="488"/>
      <c r="G136" s="489"/>
      <c r="H136" s="171"/>
      <c r="I136" s="171"/>
      <c r="J136" s="166"/>
      <c r="K136" s="166"/>
      <c r="L136" s="167"/>
      <c r="M136" s="26"/>
      <c r="N136" s="236">
        <f t="shared" si="4"/>
        <v>0</v>
      </c>
      <c r="O136" s="252"/>
      <c r="P136" s="237">
        <f t="shared" si="6"/>
        <v>0</v>
      </c>
      <c r="Q136" s="206"/>
    </row>
    <row r="137" spans="1:17" s="29" customFormat="1" ht="15.75" x14ac:dyDescent="0.2">
      <c r="A137" s="2"/>
      <c r="B137" s="487"/>
      <c r="C137" s="488"/>
      <c r="D137" s="488"/>
      <c r="E137" s="488"/>
      <c r="F137" s="488"/>
      <c r="G137" s="489"/>
      <c r="H137" s="171"/>
      <c r="I137" s="171"/>
      <c r="J137" s="166"/>
      <c r="K137" s="166"/>
      <c r="L137" s="167"/>
      <c r="M137" s="26"/>
      <c r="N137" s="236">
        <f t="shared" si="4"/>
        <v>0</v>
      </c>
      <c r="O137" s="252"/>
      <c r="P137" s="237">
        <f t="shared" si="6"/>
        <v>0</v>
      </c>
      <c r="Q137" s="206"/>
    </row>
    <row r="138" spans="1:17" s="29" customFormat="1" ht="39" customHeight="1" x14ac:dyDescent="0.2">
      <c r="A138" s="18" t="s">
        <v>11</v>
      </c>
      <c r="B138" s="496" t="s">
        <v>12</v>
      </c>
      <c r="C138" s="497"/>
      <c r="D138" s="497"/>
      <c r="E138" s="497"/>
      <c r="F138" s="497"/>
      <c r="G138" s="498"/>
      <c r="H138" s="19"/>
      <c r="I138" s="19"/>
      <c r="J138" s="22">
        <f>SUM(J139:J159)</f>
        <v>0</v>
      </c>
      <c r="K138" s="22"/>
      <c r="L138" s="23"/>
      <c r="M138" s="23"/>
      <c r="N138" s="23"/>
      <c r="O138" s="254"/>
      <c r="P138" s="23"/>
      <c r="Q138" s="23"/>
    </row>
    <row r="139" spans="1:17" s="29" customFormat="1" x14ac:dyDescent="0.2">
      <c r="A139" s="2"/>
      <c r="B139" s="490"/>
      <c r="C139" s="491"/>
      <c r="D139" s="491"/>
      <c r="E139" s="491"/>
      <c r="F139" s="491"/>
      <c r="G139" s="492"/>
      <c r="H139" s="173"/>
      <c r="I139" s="173"/>
      <c r="J139" s="166"/>
      <c r="K139" s="167"/>
      <c r="L139" s="167"/>
      <c r="M139" s="26"/>
      <c r="N139" s="236">
        <f t="shared" si="4"/>
        <v>0</v>
      </c>
      <c r="O139" s="252"/>
      <c r="P139" s="206">
        <f>N139+O139</f>
        <v>0</v>
      </c>
      <c r="Q139" s="206"/>
    </row>
    <row r="140" spans="1:17" s="29" customFormat="1" x14ac:dyDescent="0.2">
      <c r="A140" s="2"/>
      <c r="B140" s="490"/>
      <c r="C140" s="491"/>
      <c r="D140" s="491"/>
      <c r="E140" s="491"/>
      <c r="F140" s="491"/>
      <c r="G140" s="492"/>
      <c r="H140" s="173"/>
      <c r="I140" s="173"/>
      <c r="J140" s="166"/>
      <c r="K140" s="167"/>
      <c r="L140" s="167"/>
      <c r="M140" s="26"/>
      <c r="N140" s="236">
        <f t="shared" si="4"/>
        <v>0</v>
      </c>
      <c r="O140" s="252"/>
      <c r="P140" s="206">
        <f t="shared" ref="P140:P159" si="7">N140+O140</f>
        <v>0</v>
      </c>
      <c r="Q140" s="206"/>
    </row>
    <row r="141" spans="1:17" s="29" customFormat="1" x14ac:dyDescent="0.2">
      <c r="A141" s="2"/>
      <c r="B141" s="490"/>
      <c r="C141" s="491"/>
      <c r="D141" s="491"/>
      <c r="E141" s="491"/>
      <c r="F141" s="491"/>
      <c r="G141" s="492"/>
      <c r="H141" s="173"/>
      <c r="I141" s="173"/>
      <c r="J141" s="166"/>
      <c r="K141" s="167"/>
      <c r="L141" s="167"/>
      <c r="M141" s="26"/>
      <c r="N141" s="236">
        <f t="shared" ref="N141:N159" si="8">IF(M141="Yes",J141,0)</f>
        <v>0</v>
      </c>
      <c r="O141" s="252"/>
      <c r="P141" s="206">
        <f t="shared" si="7"/>
        <v>0</v>
      </c>
      <c r="Q141" s="206"/>
    </row>
    <row r="142" spans="1:17" s="29" customFormat="1" x14ac:dyDescent="0.2">
      <c r="A142" s="2"/>
      <c r="B142" s="487"/>
      <c r="C142" s="488"/>
      <c r="D142" s="488"/>
      <c r="E142" s="488"/>
      <c r="F142" s="488"/>
      <c r="G142" s="489"/>
      <c r="H142" s="171"/>
      <c r="I142" s="171"/>
      <c r="J142" s="166"/>
      <c r="K142" s="167"/>
      <c r="L142" s="167"/>
      <c r="M142" s="26"/>
      <c r="N142" s="236">
        <f t="shared" si="8"/>
        <v>0</v>
      </c>
      <c r="O142" s="252"/>
      <c r="P142" s="206">
        <f t="shared" si="7"/>
        <v>0</v>
      </c>
      <c r="Q142" s="206"/>
    </row>
    <row r="143" spans="1:17" s="29" customFormat="1" x14ac:dyDescent="0.2">
      <c r="A143" s="2"/>
      <c r="B143" s="487"/>
      <c r="C143" s="488"/>
      <c r="D143" s="488"/>
      <c r="E143" s="488"/>
      <c r="F143" s="488"/>
      <c r="G143" s="489"/>
      <c r="H143" s="171"/>
      <c r="I143" s="171"/>
      <c r="J143" s="166"/>
      <c r="K143" s="167"/>
      <c r="L143" s="167"/>
      <c r="M143" s="26"/>
      <c r="N143" s="236">
        <f t="shared" si="8"/>
        <v>0</v>
      </c>
      <c r="O143" s="252"/>
      <c r="P143" s="206">
        <f t="shared" si="7"/>
        <v>0</v>
      </c>
      <c r="Q143" s="206"/>
    </row>
    <row r="144" spans="1:17" s="28" customFormat="1" ht="15.75" x14ac:dyDescent="0.2">
      <c r="A144" s="2"/>
      <c r="B144" s="487"/>
      <c r="C144" s="488"/>
      <c r="D144" s="488"/>
      <c r="E144" s="488"/>
      <c r="F144" s="488"/>
      <c r="G144" s="489"/>
      <c r="H144" s="171"/>
      <c r="I144" s="171"/>
      <c r="J144" s="166"/>
      <c r="K144" s="167"/>
      <c r="L144" s="167"/>
      <c r="M144" s="26"/>
      <c r="N144" s="236">
        <f t="shared" si="8"/>
        <v>0</v>
      </c>
      <c r="O144" s="252"/>
      <c r="P144" s="206">
        <f t="shared" si="7"/>
        <v>0</v>
      </c>
      <c r="Q144" s="237"/>
    </row>
    <row r="145" spans="1:18" s="37" customFormat="1" ht="15.75" x14ac:dyDescent="0.2">
      <c r="A145" s="2"/>
      <c r="B145" s="487"/>
      <c r="C145" s="488"/>
      <c r="D145" s="488"/>
      <c r="E145" s="488"/>
      <c r="F145" s="488"/>
      <c r="G145" s="489"/>
      <c r="H145" s="171"/>
      <c r="I145" s="171"/>
      <c r="J145" s="166"/>
      <c r="K145" s="167"/>
      <c r="L145" s="167"/>
      <c r="M145" s="26"/>
      <c r="N145" s="236">
        <f t="shared" si="8"/>
        <v>0</v>
      </c>
      <c r="O145" s="252"/>
      <c r="P145" s="206">
        <f t="shared" si="7"/>
        <v>0</v>
      </c>
      <c r="Q145" s="237"/>
    </row>
    <row r="146" spans="1:18" s="29" customFormat="1" x14ac:dyDescent="0.2">
      <c r="A146" s="2"/>
      <c r="B146" s="487"/>
      <c r="C146" s="488"/>
      <c r="D146" s="488"/>
      <c r="E146" s="488"/>
      <c r="F146" s="488"/>
      <c r="G146" s="489"/>
      <c r="H146" s="171"/>
      <c r="I146" s="171"/>
      <c r="J146" s="166"/>
      <c r="K146" s="167"/>
      <c r="L146" s="167"/>
      <c r="M146" s="26"/>
      <c r="N146" s="236">
        <f t="shared" si="8"/>
        <v>0</v>
      </c>
      <c r="O146" s="252"/>
      <c r="P146" s="206">
        <f t="shared" si="7"/>
        <v>0</v>
      </c>
      <c r="Q146" s="206"/>
    </row>
    <row r="147" spans="1:18" s="29" customFormat="1" x14ac:dyDescent="0.2">
      <c r="A147" s="2"/>
      <c r="B147" s="487"/>
      <c r="C147" s="488"/>
      <c r="D147" s="488"/>
      <c r="E147" s="488"/>
      <c r="F147" s="488"/>
      <c r="G147" s="489"/>
      <c r="H147" s="171"/>
      <c r="I147" s="171"/>
      <c r="J147" s="166"/>
      <c r="K147" s="167"/>
      <c r="L147" s="167"/>
      <c r="M147" s="26"/>
      <c r="N147" s="236">
        <f t="shared" si="8"/>
        <v>0</v>
      </c>
      <c r="O147" s="252"/>
      <c r="P147" s="206">
        <f t="shared" si="7"/>
        <v>0</v>
      </c>
      <c r="Q147" s="206"/>
    </row>
    <row r="148" spans="1:18" s="28" customFormat="1" ht="15.75" x14ac:dyDescent="0.2">
      <c r="A148" s="2"/>
      <c r="B148" s="487"/>
      <c r="C148" s="488"/>
      <c r="D148" s="488"/>
      <c r="E148" s="488"/>
      <c r="F148" s="488"/>
      <c r="G148" s="489"/>
      <c r="H148" s="171"/>
      <c r="I148" s="171"/>
      <c r="J148" s="166"/>
      <c r="K148" s="167"/>
      <c r="L148" s="167"/>
      <c r="M148" s="26"/>
      <c r="N148" s="236">
        <f t="shared" si="8"/>
        <v>0</v>
      </c>
      <c r="O148" s="252"/>
      <c r="P148" s="206">
        <f t="shared" si="7"/>
        <v>0</v>
      </c>
      <c r="Q148" s="237"/>
    </row>
    <row r="149" spans="1:18" s="37" customFormat="1" ht="15.75" x14ac:dyDescent="0.2">
      <c r="A149" s="2"/>
      <c r="B149" s="487"/>
      <c r="C149" s="488"/>
      <c r="D149" s="488"/>
      <c r="E149" s="488"/>
      <c r="F149" s="488"/>
      <c r="G149" s="489"/>
      <c r="H149" s="171"/>
      <c r="I149" s="171"/>
      <c r="J149" s="166"/>
      <c r="K149" s="167"/>
      <c r="L149" s="167"/>
      <c r="M149" s="26"/>
      <c r="N149" s="236">
        <f t="shared" si="8"/>
        <v>0</v>
      </c>
      <c r="O149" s="252"/>
      <c r="P149" s="206">
        <f t="shared" si="7"/>
        <v>0</v>
      </c>
      <c r="Q149" s="237"/>
    </row>
    <row r="150" spans="1:18" s="13" customFormat="1" ht="18" x14ac:dyDescent="0.2">
      <c r="A150" s="2"/>
      <c r="B150" s="487"/>
      <c r="C150" s="488"/>
      <c r="D150" s="488"/>
      <c r="E150" s="488"/>
      <c r="F150" s="488"/>
      <c r="G150" s="489"/>
      <c r="H150" s="171"/>
      <c r="I150" s="171"/>
      <c r="J150" s="166"/>
      <c r="K150" s="167"/>
      <c r="L150" s="167"/>
      <c r="M150" s="26"/>
      <c r="N150" s="236">
        <f t="shared" si="8"/>
        <v>0</v>
      </c>
      <c r="O150" s="252"/>
      <c r="P150" s="206">
        <f t="shared" si="7"/>
        <v>0</v>
      </c>
      <c r="Q150" s="241"/>
      <c r="R150" s="14"/>
    </row>
    <row r="151" spans="1:18" s="13" customFormat="1" ht="18" x14ac:dyDescent="0.2">
      <c r="A151" s="2"/>
      <c r="B151" s="487"/>
      <c r="C151" s="488"/>
      <c r="D151" s="488"/>
      <c r="E151" s="488"/>
      <c r="F151" s="488"/>
      <c r="G151" s="489"/>
      <c r="H151" s="171"/>
      <c r="I151" s="171"/>
      <c r="J151" s="166"/>
      <c r="K151" s="167"/>
      <c r="L151" s="167"/>
      <c r="M151" s="26"/>
      <c r="N151" s="236">
        <f t="shared" si="8"/>
        <v>0</v>
      </c>
      <c r="O151" s="252"/>
      <c r="P151" s="206">
        <f t="shared" si="7"/>
        <v>0</v>
      </c>
      <c r="Q151" s="241"/>
      <c r="R151" s="14"/>
    </row>
    <row r="152" spans="1:18" x14ac:dyDescent="0.2">
      <c r="A152" s="2"/>
      <c r="B152" s="487"/>
      <c r="C152" s="488"/>
      <c r="D152" s="488"/>
      <c r="E152" s="488"/>
      <c r="F152" s="488"/>
      <c r="G152" s="489"/>
      <c r="H152" s="171"/>
      <c r="I152" s="171"/>
      <c r="J152" s="166"/>
      <c r="K152" s="167"/>
      <c r="L152" s="167"/>
      <c r="M152" s="26"/>
      <c r="N152" s="236">
        <f t="shared" si="8"/>
        <v>0</v>
      </c>
      <c r="O152" s="252"/>
      <c r="P152" s="206">
        <f t="shared" si="7"/>
        <v>0</v>
      </c>
      <c r="Q152" s="242"/>
    </row>
    <row r="153" spans="1:18" x14ac:dyDescent="0.2">
      <c r="A153" s="2"/>
      <c r="B153" s="487"/>
      <c r="C153" s="488"/>
      <c r="D153" s="488"/>
      <c r="E153" s="488"/>
      <c r="F153" s="488"/>
      <c r="G153" s="489"/>
      <c r="H153" s="171"/>
      <c r="I153" s="171"/>
      <c r="J153" s="166"/>
      <c r="K153" s="167"/>
      <c r="L153" s="167"/>
      <c r="M153" s="26"/>
      <c r="N153" s="236">
        <f t="shared" si="8"/>
        <v>0</v>
      </c>
      <c r="O153" s="252"/>
      <c r="P153" s="206">
        <f t="shared" si="7"/>
        <v>0</v>
      </c>
      <c r="Q153" s="242"/>
    </row>
    <row r="154" spans="1:18" x14ac:dyDescent="0.2">
      <c r="A154" s="2"/>
      <c r="B154" s="487"/>
      <c r="C154" s="488"/>
      <c r="D154" s="488"/>
      <c r="E154" s="488"/>
      <c r="F154" s="488"/>
      <c r="G154" s="489"/>
      <c r="H154" s="171"/>
      <c r="I154" s="171"/>
      <c r="J154" s="166"/>
      <c r="K154" s="167"/>
      <c r="L154" s="167"/>
      <c r="M154" s="26"/>
      <c r="N154" s="236">
        <f t="shared" si="8"/>
        <v>0</v>
      </c>
      <c r="O154" s="252"/>
      <c r="P154" s="206">
        <f t="shared" si="7"/>
        <v>0</v>
      </c>
      <c r="Q154" s="242"/>
    </row>
    <row r="155" spans="1:18" x14ac:dyDescent="0.2">
      <c r="A155" s="2"/>
      <c r="B155" s="487"/>
      <c r="C155" s="488"/>
      <c r="D155" s="488"/>
      <c r="E155" s="488"/>
      <c r="F155" s="488"/>
      <c r="G155" s="489"/>
      <c r="H155" s="171"/>
      <c r="I155" s="171"/>
      <c r="J155" s="166"/>
      <c r="K155" s="167"/>
      <c r="L155" s="167"/>
      <c r="M155" s="26"/>
      <c r="N155" s="236">
        <f t="shared" si="8"/>
        <v>0</v>
      </c>
      <c r="O155" s="252"/>
      <c r="P155" s="206">
        <f t="shared" si="7"/>
        <v>0</v>
      </c>
      <c r="Q155" s="242"/>
    </row>
    <row r="156" spans="1:18" x14ac:dyDescent="0.2">
      <c r="A156" s="2"/>
      <c r="B156" s="487"/>
      <c r="C156" s="488"/>
      <c r="D156" s="488"/>
      <c r="E156" s="488"/>
      <c r="F156" s="488"/>
      <c r="G156" s="489"/>
      <c r="H156" s="171"/>
      <c r="I156" s="171"/>
      <c r="J156" s="166"/>
      <c r="K156" s="167"/>
      <c r="L156" s="167"/>
      <c r="M156" s="26"/>
      <c r="N156" s="236">
        <f t="shared" si="8"/>
        <v>0</v>
      </c>
      <c r="O156" s="252"/>
      <c r="P156" s="206">
        <f t="shared" si="7"/>
        <v>0</v>
      </c>
      <c r="Q156" s="242"/>
    </row>
    <row r="157" spans="1:18" x14ac:dyDescent="0.2">
      <c r="A157" s="2"/>
      <c r="B157" s="487"/>
      <c r="C157" s="488"/>
      <c r="D157" s="488"/>
      <c r="E157" s="488"/>
      <c r="F157" s="488"/>
      <c r="G157" s="489"/>
      <c r="H157" s="171"/>
      <c r="I157" s="171"/>
      <c r="J157" s="166"/>
      <c r="K157" s="167"/>
      <c r="L157" s="167"/>
      <c r="M157" s="26"/>
      <c r="N157" s="236">
        <f t="shared" si="8"/>
        <v>0</v>
      </c>
      <c r="O157" s="252"/>
      <c r="P157" s="206">
        <f t="shared" si="7"/>
        <v>0</v>
      </c>
      <c r="Q157" s="242"/>
    </row>
    <row r="158" spans="1:18" x14ac:dyDescent="0.2">
      <c r="A158" s="2"/>
      <c r="B158" s="487"/>
      <c r="C158" s="488"/>
      <c r="D158" s="488"/>
      <c r="E158" s="488"/>
      <c r="F158" s="488"/>
      <c r="G158" s="489"/>
      <c r="H158" s="171"/>
      <c r="I158" s="171"/>
      <c r="J158" s="166"/>
      <c r="K158" s="167"/>
      <c r="L158" s="167"/>
      <c r="M158" s="26"/>
      <c r="N158" s="236">
        <f t="shared" si="8"/>
        <v>0</v>
      </c>
      <c r="O158" s="252"/>
      <c r="P158" s="206">
        <f t="shared" si="7"/>
        <v>0</v>
      </c>
      <c r="Q158" s="242"/>
    </row>
    <row r="159" spans="1:18" x14ac:dyDescent="0.2">
      <c r="A159" s="2"/>
      <c r="B159" s="487"/>
      <c r="C159" s="488"/>
      <c r="D159" s="488"/>
      <c r="E159" s="488"/>
      <c r="F159" s="488"/>
      <c r="G159" s="489"/>
      <c r="H159" s="171"/>
      <c r="I159" s="171"/>
      <c r="J159" s="166"/>
      <c r="K159" s="167"/>
      <c r="L159" s="167"/>
      <c r="M159" s="26"/>
      <c r="N159" s="236">
        <f t="shared" si="8"/>
        <v>0</v>
      </c>
      <c r="O159" s="252"/>
      <c r="P159" s="206">
        <f t="shared" si="7"/>
        <v>0</v>
      </c>
      <c r="Q159" s="242"/>
    </row>
    <row r="160" spans="1:18" ht="39" customHeight="1" x14ac:dyDescent="0.2">
      <c r="A160" s="11"/>
      <c r="B160" s="506" t="s">
        <v>1</v>
      </c>
      <c r="C160" s="507"/>
      <c r="D160" s="507"/>
      <c r="E160" s="507"/>
      <c r="F160" s="507"/>
      <c r="G160" s="507"/>
      <c r="H160" s="507"/>
      <c r="I160" s="87"/>
      <c r="J160" s="22">
        <f>J8+J43+J64+J95</f>
        <v>0</v>
      </c>
      <c r="K160" s="22"/>
      <c r="L160" s="22"/>
      <c r="M160" s="22"/>
      <c r="N160" s="22"/>
      <c r="O160" s="22"/>
      <c r="P160" s="22">
        <f>SUM(P8+P43+P64+P95)</f>
        <v>0</v>
      </c>
      <c r="Q160" s="22"/>
    </row>
    <row r="161" spans="1:17" ht="39" customHeight="1" x14ac:dyDescent="0.2">
      <c r="A161" s="31">
        <v>5</v>
      </c>
      <c r="B161" s="531" t="s">
        <v>163</v>
      </c>
      <c r="C161" s="532"/>
      <c r="D161" s="532"/>
      <c r="E161" s="532"/>
      <c r="F161" s="532"/>
      <c r="G161" s="533"/>
      <c r="H161" s="36"/>
      <c r="I161" s="36"/>
      <c r="J161" s="33">
        <f>J162</f>
        <v>0</v>
      </c>
      <c r="K161" s="33"/>
      <c r="L161" s="34"/>
      <c r="M161" s="244"/>
      <c r="N161" s="204">
        <f>IF(M161="Yes",J161,0)</f>
        <v>0</v>
      </c>
      <c r="O161" s="252"/>
      <c r="P161" s="243">
        <f>N161+O161</f>
        <v>0</v>
      </c>
      <c r="Q161" s="246"/>
    </row>
    <row r="162" spans="1:17" ht="64.5" customHeight="1" x14ac:dyDescent="0.2">
      <c r="A162" s="2"/>
      <c r="B162" s="551" t="s">
        <v>147</v>
      </c>
      <c r="C162" s="552"/>
      <c r="D162" s="552"/>
      <c r="E162" s="552"/>
      <c r="F162" s="552"/>
      <c r="G162" s="552"/>
      <c r="H162" s="174"/>
      <c r="I162" s="174"/>
      <c r="J162" s="166"/>
      <c r="K162" s="175"/>
      <c r="L162" s="176"/>
      <c r="M162" s="176"/>
      <c r="N162" s="176"/>
      <c r="O162" s="176"/>
      <c r="P162" s="176"/>
      <c r="Q162" s="176"/>
    </row>
    <row r="163" spans="1:17" ht="23.25" x14ac:dyDescent="0.2">
      <c r="A163" s="11"/>
      <c r="B163" s="504" t="s">
        <v>0</v>
      </c>
      <c r="C163" s="505"/>
      <c r="D163" s="505"/>
      <c r="E163" s="505"/>
      <c r="F163" s="505"/>
      <c r="G163" s="505"/>
      <c r="H163" s="505"/>
      <c r="I163" s="505"/>
      <c r="J163" s="12">
        <f>J160+J161</f>
        <v>0</v>
      </c>
      <c r="K163" s="12"/>
      <c r="L163" s="10"/>
      <c r="M163" s="22"/>
      <c r="N163" s="22"/>
      <c r="O163" s="22"/>
      <c r="P163" s="22">
        <f>P160+P161</f>
        <v>0</v>
      </c>
      <c r="Q163" s="22"/>
    </row>
    <row r="164" spans="1:17" s="4" customFormat="1" ht="23.25" x14ac:dyDescent="0.2">
      <c r="A164" s="69"/>
      <c r="B164" s="70"/>
      <c r="C164" s="70"/>
      <c r="D164" s="70"/>
      <c r="E164" s="70"/>
      <c r="F164" s="70"/>
      <c r="G164" s="70"/>
      <c r="H164" s="70"/>
      <c r="I164" s="70"/>
      <c r="J164" s="45"/>
      <c r="K164" s="45"/>
      <c r="L164" s="45"/>
      <c r="M164" s="45"/>
    </row>
    <row r="165" spans="1:17" ht="18" x14ac:dyDescent="0.25">
      <c r="A165" s="60"/>
      <c r="B165" s="65"/>
      <c r="C165" s="61"/>
      <c r="D165" s="61"/>
      <c r="E165" s="61"/>
      <c r="F165" s="62"/>
      <c r="G165" s="61"/>
      <c r="H165" s="61"/>
      <c r="I165" s="61"/>
      <c r="J165" s="45"/>
      <c r="K165" s="45"/>
      <c r="L165" s="45"/>
      <c r="M165" s="45"/>
    </row>
    <row r="166" spans="1:17" ht="22.5" x14ac:dyDescent="0.3">
      <c r="A166" s="64"/>
      <c r="C166" s="65"/>
      <c r="D166" s="66"/>
      <c r="E166" s="482"/>
      <c r="F166" s="482"/>
      <c r="G166" s="482"/>
      <c r="H166" s="482"/>
      <c r="I166" s="482"/>
      <c r="J166" s="45"/>
      <c r="K166" s="45"/>
      <c r="L166" s="45"/>
      <c r="M166" s="45"/>
    </row>
    <row r="167" spans="1:17" customFormat="1" ht="30" customHeight="1" x14ac:dyDescent="0.2">
      <c r="A167" s="412" t="s">
        <v>100</v>
      </c>
      <c r="B167" s="480"/>
      <c r="C167" s="480"/>
      <c r="D167" s="480"/>
      <c r="E167" s="480"/>
      <c r="F167" s="480"/>
      <c r="G167" s="481"/>
      <c r="J167" s="45"/>
      <c r="K167" s="45"/>
      <c r="L167" s="45"/>
      <c r="M167" s="45"/>
    </row>
    <row r="168" spans="1:17" s="45" customFormat="1" ht="18.75" thickBot="1" x14ac:dyDescent="0.25">
      <c r="A168" s="43"/>
      <c r="B168" s="44"/>
      <c r="C168" s="44"/>
      <c r="D168" s="44"/>
      <c r="E168" s="44"/>
      <c r="F168" s="44"/>
      <c r="G168" s="44"/>
      <c r="I168" s="46"/>
    </row>
    <row r="169" spans="1:17" s="42" customFormat="1" ht="52.5" customHeight="1" thickBot="1" x14ac:dyDescent="0.25">
      <c r="A169" s="81"/>
      <c r="B169" s="324" t="s">
        <v>92</v>
      </c>
      <c r="C169" s="477"/>
      <c r="D169" s="478"/>
      <c r="E169" s="478"/>
      <c r="F169" s="478"/>
      <c r="G169" s="479"/>
    </row>
    <row r="170" spans="1:17" s="42" customFormat="1" ht="18.75" thickBot="1" x14ac:dyDescent="0.25">
      <c r="A170" s="88"/>
      <c r="B170" s="49"/>
      <c r="C170" s="50"/>
      <c r="D170" s="51"/>
      <c r="E170" s="47"/>
      <c r="F170" s="47"/>
      <c r="G170" s="47"/>
    </row>
    <row r="171" spans="1:17" s="42" customFormat="1" ht="54.75" customHeight="1" thickBot="1" x14ac:dyDescent="0.25">
      <c r="A171" s="88"/>
      <c r="B171" s="52" t="s">
        <v>93</v>
      </c>
      <c r="C171" s="477"/>
      <c r="D171" s="478"/>
      <c r="E171" s="478"/>
      <c r="F171" s="478"/>
      <c r="G171" s="479"/>
    </row>
    <row r="172" spans="1:17" s="42" customFormat="1" ht="16.5" thickBot="1" x14ac:dyDescent="0.25">
      <c r="A172" s="88"/>
      <c r="B172" s="53"/>
      <c r="C172" s="54"/>
      <c r="D172" s="55"/>
      <c r="E172" s="56"/>
      <c r="F172" s="56"/>
      <c r="G172" s="56"/>
    </row>
    <row r="173" spans="1:17" s="42" customFormat="1" ht="53.25" customHeight="1" thickBot="1" x14ac:dyDescent="0.25">
      <c r="A173" s="88"/>
      <c r="B173" s="52" t="s">
        <v>94</v>
      </c>
      <c r="C173" s="477"/>
      <c r="D173" s="478"/>
      <c r="E173" s="478"/>
      <c r="F173" s="478"/>
      <c r="G173" s="479"/>
    </row>
    <row r="174" spans="1:17" s="42" customFormat="1" ht="16.5" thickBot="1" x14ac:dyDescent="0.25">
      <c r="A174" s="88"/>
      <c r="B174" s="53"/>
      <c r="C174" s="54"/>
      <c r="D174" s="55"/>
      <c r="E174" s="56"/>
      <c r="F174" s="56"/>
      <c r="G174" s="56"/>
    </row>
    <row r="175" spans="1:17" s="42" customFormat="1" ht="52.5" customHeight="1" thickBot="1" x14ac:dyDescent="0.25">
      <c r="A175" s="88"/>
      <c r="B175" s="52" t="s">
        <v>95</v>
      </c>
      <c r="C175" s="477"/>
      <c r="D175" s="478"/>
      <c r="E175" s="478"/>
      <c r="F175" s="478"/>
      <c r="G175" s="479"/>
    </row>
    <row r="176" spans="1:17" s="42" customFormat="1" ht="16.5" thickBot="1" x14ac:dyDescent="0.25">
      <c r="A176" s="88"/>
      <c r="B176" s="53"/>
      <c r="C176" s="54"/>
      <c r="D176" s="55"/>
      <c r="E176" s="56"/>
      <c r="F176" s="56"/>
      <c r="G176" s="56"/>
    </row>
    <row r="177" spans="1:13" s="42" customFormat="1" ht="52.5" customHeight="1" thickBot="1" x14ac:dyDescent="0.25">
      <c r="A177" s="88"/>
      <c r="B177" s="52" t="s">
        <v>96</v>
      </c>
      <c r="C177" s="477"/>
      <c r="D177" s="478"/>
      <c r="E177" s="478"/>
      <c r="F177" s="478"/>
      <c r="G177" s="479"/>
    </row>
    <row r="178" spans="1:13" s="42" customFormat="1" ht="18.75" thickBot="1" x14ac:dyDescent="0.25">
      <c r="A178" s="89"/>
      <c r="B178" s="49"/>
      <c r="C178" s="50"/>
      <c r="D178" s="57"/>
      <c r="E178" s="47"/>
      <c r="F178" s="47"/>
      <c r="G178" s="47"/>
    </row>
    <row r="179" spans="1:13" s="4" customFormat="1" ht="35.25" thickBot="1" x14ac:dyDescent="0.25">
      <c r="A179" s="69"/>
      <c r="B179" s="48" t="s">
        <v>153</v>
      </c>
      <c r="C179" s="484">
        <f>C169+C171+C173+C175+C177</f>
        <v>0</v>
      </c>
      <c r="D179" s="484"/>
      <c r="E179" s="484"/>
      <c r="F179" s="484"/>
      <c r="G179" s="484"/>
      <c r="H179" s="42"/>
      <c r="I179" s="42"/>
      <c r="J179" s="42"/>
      <c r="K179" s="42"/>
    </row>
    <row r="180" spans="1:13" ht="18" x14ac:dyDescent="0.25">
      <c r="A180" s="68"/>
      <c r="B180" s="190"/>
      <c r="C180" s="191"/>
      <c r="D180" s="191"/>
      <c r="E180" s="192"/>
      <c r="F180" s="192"/>
      <c r="G180" s="192"/>
      <c r="H180" s="192"/>
      <c r="I180" s="192"/>
      <c r="J180" s="62"/>
      <c r="K180" s="62"/>
      <c r="L180" s="62"/>
    </row>
    <row r="181" spans="1:13" ht="18" x14ac:dyDescent="0.25">
      <c r="A181" s="60"/>
      <c r="B181" s="65" t="s">
        <v>77</v>
      </c>
      <c r="C181" s="61"/>
      <c r="D181" s="61"/>
      <c r="E181" s="61"/>
      <c r="F181" s="62"/>
      <c r="G181" s="61"/>
      <c r="H181" s="61"/>
      <c r="I181" s="61"/>
      <c r="J181" s="62"/>
      <c r="K181" s="62"/>
      <c r="L181" s="62"/>
      <c r="M181" s="73"/>
    </row>
    <row r="182" spans="1:13" ht="22.5" x14ac:dyDescent="0.3">
      <c r="A182" s="64"/>
      <c r="C182" s="65"/>
      <c r="D182" s="66" t="s">
        <v>78</v>
      </c>
      <c r="E182" s="482" t="s">
        <v>79</v>
      </c>
      <c r="F182" s="482"/>
      <c r="G182" s="482"/>
      <c r="H182" s="482"/>
      <c r="I182" s="482"/>
      <c r="J182" s="62"/>
      <c r="K182" s="62"/>
      <c r="L182" s="62"/>
      <c r="M182" s="73"/>
    </row>
    <row r="183" spans="1:13" ht="18" x14ac:dyDescent="0.25">
      <c r="A183" s="60"/>
      <c r="B183" s="67"/>
      <c r="C183" s="67"/>
      <c r="D183" s="67"/>
      <c r="E183" s="67"/>
      <c r="F183" s="67"/>
      <c r="G183" s="67"/>
      <c r="H183" s="67"/>
      <c r="I183" s="67"/>
      <c r="J183" s="62"/>
      <c r="K183" s="62"/>
      <c r="L183" s="62"/>
    </row>
    <row r="184" spans="1:13" ht="18" x14ac:dyDescent="0.25">
      <c r="A184" s="68"/>
      <c r="B184" s="473" t="s">
        <v>80</v>
      </c>
      <c r="C184" s="474" t="s">
        <v>81</v>
      </c>
      <c r="D184" s="474"/>
      <c r="E184" s="475"/>
      <c r="F184" s="475"/>
      <c r="G184" s="475"/>
      <c r="H184" s="475"/>
      <c r="I184" s="475"/>
      <c r="J184" s="476"/>
      <c r="K184" s="476"/>
      <c r="L184" s="62"/>
    </row>
    <row r="185" spans="1:13" ht="18" x14ac:dyDescent="0.25">
      <c r="A185" s="68"/>
      <c r="B185" s="473"/>
      <c r="C185" s="474"/>
      <c r="D185" s="474"/>
      <c r="E185" s="475"/>
      <c r="F185" s="475"/>
      <c r="G185" s="475"/>
      <c r="H185" s="475"/>
      <c r="I185" s="475"/>
      <c r="J185" s="476"/>
      <c r="K185" s="476"/>
      <c r="L185" s="62"/>
    </row>
    <row r="186" spans="1:13" ht="18" x14ac:dyDescent="0.25">
      <c r="A186" s="68"/>
      <c r="B186" s="473"/>
      <c r="C186" s="474"/>
      <c r="D186" s="474"/>
      <c r="E186" s="475"/>
      <c r="F186" s="475"/>
      <c r="G186" s="475"/>
      <c r="H186" s="475"/>
      <c r="I186" s="475"/>
      <c r="J186" s="476"/>
      <c r="K186" s="476"/>
      <c r="L186" s="62"/>
    </row>
    <row r="187" spans="1:13" ht="18" x14ac:dyDescent="0.25">
      <c r="A187" s="68"/>
      <c r="B187" s="65" t="s">
        <v>84</v>
      </c>
      <c r="C187" s="65"/>
      <c r="D187" s="191"/>
      <c r="E187" s="192"/>
      <c r="F187" s="192"/>
      <c r="G187" s="192"/>
      <c r="H187" s="192"/>
      <c r="I187" s="192"/>
      <c r="J187" s="62"/>
      <c r="K187" s="62"/>
      <c r="L187" s="62"/>
    </row>
    <row r="188" spans="1:13" ht="22.5" x14ac:dyDescent="0.3">
      <c r="A188" s="64"/>
      <c r="D188" s="66" t="s">
        <v>78</v>
      </c>
      <c r="E188" s="482" t="s">
        <v>82</v>
      </c>
      <c r="F188" s="482"/>
      <c r="G188" s="482"/>
      <c r="H188" s="482"/>
      <c r="I188" s="482"/>
      <c r="J188" s="62"/>
      <c r="K188" s="62"/>
      <c r="L188" s="62"/>
    </row>
    <row r="189" spans="1:13" ht="18.75" x14ac:dyDescent="0.25">
      <c r="A189" s="60"/>
      <c r="B189" s="67"/>
      <c r="C189" s="67"/>
      <c r="D189" s="67"/>
      <c r="E189" s="483" t="s">
        <v>83</v>
      </c>
      <c r="F189" s="483"/>
      <c r="G189" s="483"/>
      <c r="H189" s="483"/>
      <c r="I189" s="483"/>
      <c r="J189" s="62"/>
      <c r="K189" s="62"/>
      <c r="L189" s="62"/>
    </row>
    <row r="190" spans="1:13" ht="18" x14ac:dyDescent="0.25">
      <c r="A190" s="68"/>
      <c r="L190" s="62"/>
    </row>
    <row r="191" spans="1:13" ht="18" x14ac:dyDescent="0.25">
      <c r="A191" s="68"/>
      <c r="B191" s="473" t="s">
        <v>80</v>
      </c>
      <c r="C191" s="474" t="s">
        <v>141</v>
      </c>
      <c r="D191" s="474"/>
      <c r="E191" s="475"/>
      <c r="F191" s="475"/>
      <c r="G191" s="475"/>
      <c r="H191" s="475"/>
      <c r="I191" s="475"/>
      <c r="J191" s="476"/>
      <c r="K191" s="476"/>
      <c r="L191" s="62"/>
    </row>
    <row r="192" spans="1:13" x14ac:dyDescent="0.2">
      <c r="B192" s="473"/>
      <c r="C192" s="474"/>
      <c r="D192" s="474"/>
      <c r="E192" s="475"/>
      <c r="F192" s="475"/>
      <c r="G192" s="475"/>
      <c r="H192" s="475"/>
      <c r="I192" s="475"/>
      <c r="J192" s="476"/>
      <c r="K192" s="476"/>
    </row>
    <row r="193" spans="2:11" x14ac:dyDescent="0.2">
      <c r="B193" s="473"/>
      <c r="C193" s="474"/>
      <c r="D193" s="474"/>
      <c r="E193" s="475"/>
      <c r="F193" s="475"/>
      <c r="G193" s="475"/>
      <c r="H193" s="475"/>
      <c r="I193" s="475"/>
      <c r="J193" s="476"/>
      <c r="K193" s="476"/>
    </row>
  </sheetData>
  <sheetProtection algorithmName="SHA-512" hashValue="7lEJsRS80FbyEORQfCqaJxSUphBMDk2eGnSM+0XGjejpoDSuXfgfYqzVmWJbZiCrdAtGRrW2iVsSKOcyMHqrXg==" saltValue="x75xty4+WY2KuesmGm5DKg==" spinCount="100000" sheet="1" formatCells="0" insertRows="0" deleteRows="0"/>
  <protectedRanges>
    <protectedRange sqref="R112:XFD113 R119:XFD121 R132:XFD134 R128:XFD130 R136:XFD143 L162 R116:XFD117 R97:XFD100 R106:XFD110 R102:XFD104 A122:I137 R123:XFD125 R146:XFD147 A139:I159 A162 K139:L159 L118:L137 H162:I162" name="Plage3"/>
    <protectedRange sqref="A65:I94 R58:XFD70 R83:XFD86 R50:XFD56 R22:XFD24 R27:XFD29 R75:XFD75 R77:XFD81 R88:XFD90 R93:XFD94 A18:I42 R31:XFD33 R35:XFD37 R40:XFD48 A44:I63 A97:I116 A127:I128 A118:I123 L97:L116 L65:L94 L44:L63 L18:L42 L11:L16 A11:I16 R96:XFD98 R16:XFD19" name="Plage2"/>
    <protectedRange sqref="J162:K162 J18:J42 J97:J116 J139:J159 J44:K63 J65:K94 J118:K137 J11:K16" name="Plage2_1"/>
    <protectedRange sqref="O112:O113 O119:O121 O132:O134 O128:O130 O117:Q117 O97:Q97 O106:O110 O102:O104 O123:O125 O146:O147 M139:M159 M122:M137 O138:Q139 Q112:Q113 O116 Q116 O98:O100 Q98:Q100 Q106:Q110 Q102:Q104 P98:P116 Q119:Q121 Q132:Q134 Q128:Q130 Q123:Q125 O136:O137 Q136:Q137 Q146:Q147 O140:O143 Q140:Q143 P140:P159" name="Plage3_1"/>
    <protectedRange sqref="O58:O63 O83:O86 O50:O56 O22:O24 O27:O29 O75 O77:O81 O88:O90 O93:O94 O31:O33 O35:O37 M118:M123 M127:M128 M97:M116 M65:M94 M44:M63 M18:M42 O40:O42 O44:Q44 P43:Q43 O65:Q65 P64:Q64 O16 Q16 Q22:Q24 Q27:Q29 Q31:Q33 Q35:Q37 O19 Q19 Q40:Q42 P19:P42 Q58:Q63 Q50:Q56 O45:O48 Q45:Q48 P45:P63 Q83:Q86 Q75 Q77:Q81 Q88:Q90 Q93:Q94 O66:O70 Q66:Q70 P66:P94 O98 Q98 P98:P116 M11:M16 O96:Q97 O17:Q18" name="Plage2_2"/>
    <protectedRange sqref="M161:M162" name="Plage3_1_1"/>
    <protectedRange sqref="B162:G162" name="Plage3_2"/>
  </protectedRanges>
  <dataConsolidate link="1"/>
  <mergeCells count="201">
    <mergeCell ref="B159:G159"/>
    <mergeCell ref="B160:H160"/>
    <mergeCell ref="B161:G161"/>
    <mergeCell ref="B162:G162"/>
    <mergeCell ref="B163:I163"/>
    <mergeCell ref="E166:I166"/>
    <mergeCell ref="C175:G175"/>
    <mergeCell ref="B153:G153"/>
    <mergeCell ref="B154:G154"/>
    <mergeCell ref="B155:G155"/>
    <mergeCell ref="B156:G156"/>
    <mergeCell ref="B157:G157"/>
    <mergeCell ref="B158:G158"/>
    <mergeCell ref="C173:G173"/>
    <mergeCell ref="B147:G147"/>
    <mergeCell ref="B148:G148"/>
    <mergeCell ref="B149:G149"/>
    <mergeCell ref="B150:G150"/>
    <mergeCell ref="B151:G151"/>
    <mergeCell ref="B152:G152"/>
    <mergeCell ref="B141:G141"/>
    <mergeCell ref="B142:G142"/>
    <mergeCell ref="B143:G143"/>
    <mergeCell ref="B144:G144"/>
    <mergeCell ref="B145:G145"/>
    <mergeCell ref="B146:G146"/>
    <mergeCell ref="B135:G135"/>
    <mergeCell ref="B136:G136"/>
    <mergeCell ref="B137:G137"/>
    <mergeCell ref="B138:G138"/>
    <mergeCell ref="B139:G139"/>
    <mergeCell ref="B140:G140"/>
    <mergeCell ref="B129:G129"/>
    <mergeCell ref="B130:G130"/>
    <mergeCell ref="B131:G131"/>
    <mergeCell ref="B132:G132"/>
    <mergeCell ref="B133:G133"/>
    <mergeCell ref="B134:G134"/>
    <mergeCell ref="B123:G123"/>
    <mergeCell ref="B124:G124"/>
    <mergeCell ref="B125:G125"/>
    <mergeCell ref="B126:G126"/>
    <mergeCell ref="B127:G127"/>
    <mergeCell ref="B128:G128"/>
    <mergeCell ref="B117:G117"/>
    <mergeCell ref="B118:G118"/>
    <mergeCell ref="B119:G119"/>
    <mergeCell ref="B120:G120"/>
    <mergeCell ref="B121:G121"/>
    <mergeCell ref="B122:G122"/>
    <mergeCell ref="B111:G111"/>
    <mergeCell ref="B112:G112"/>
    <mergeCell ref="B113:G113"/>
    <mergeCell ref="B114:G114"/>
    <mergeCell ref="B115:G115"/>
    <mergeCell ref="B116:G116"/>
    <mergeCell ref="B105:G105"/>
    <mergeCell ref="B106:G106"/>
    <mergeCell ref="B107:G107"/>
    <mergeCell ref="B108:G108"/>
    <mergeCell ref="B109:G109"/>
    <mergeCell ref="B110:G110"/>
    <mergeCell ref="B99:G99"/>
    <mergeCell ref="B100:G100"/>
    <mergeCell ref="B101:G101"/>
    <mergeCell ref="B102:G102"/>
    <mergeCell ref="B103:G103"/>
    <mergeCell ref="B104:G104"/>
    <mergeCell ref="B94:G94"/>
    <mergeCell ref="B95:G95"/>
    <mergeCell ref="B96:G96"/>
    <mergeCell ref="B97:G97"/>
    <mergeCell ref="B98:G98"/>
    <mergeCell ref="B88:G88"/>
    <mergeCell ref="B89:G89"/>
    <mergeCell ref="B90:G90"/>
    <mergeCell ref="B91:G91"/>
    <mergeCell ref="B92:G92"/>
    <mergeCell ref="B93:G93"/>
    <mergeCell ref="B82:G82"/>
    <mergeCell ref="B83:G83"/>
    <mergeCell ref="B84:G84"/>
    <mergeCell ref="B85:G85"/>
    <mergeCell ref="B86:G86"/>
    <mergeCell ref="B87:G87"/>
    <mergeCell ref="B76:G76"/>
    <mergeCell ref="B77:G77"/>
    <mergeCell ref="B78:G78"/>
    <mergeCell ref="B79:G79"/>
    <mergeCell ref="B80:G80"/>
    <mergeCell ref="B81:G81"/>
    <mergeCell ref="B70:G70"/>
    <mergeCell ref="B71:G71"/>
    <mergeCell ref="B72:G72"/>
    <mergeCell ref="B73:G73"/>
    <mergeCell ref="B74:G74"/>
    <mergeCell ref="B75:G75"/>
    <mergeCell ref="B64:G64"/>
    <mergeCell ref="B65:G65"/>
    <mergeCell ref="B66:G66"/>
    <mergeCell ref="B67:G67"/>
    <mergeCell ref="B68:G68"/>
    <mergeCell ref="B69:G69"/>
    <mergeCell ref="B58:G58"/>
    <mergeCell ref="B59:G59"/>
    <mergeCell ref="B60:G60"/>
    <mergeCell ref="B61:G61"/>
    <mergeCell ref="B62:G62"/>
    <mergeCell ref="B63:G63"/>
    <mergeCell ref="B52:G52"/>
    <mergeCell ref="B53:G53"/>
    <mergeCell ref="B54:G54"/>
    <mergeCell ref="B55:G55"/>
    <mergeCell ref="B56:G56"/>
    <mergeCell ref="B57:G57"/>
    <mergeCell ref="B46:G46"/>
    <mergeCell ref="B47:G47"/>
    <mergeCell ref="B48:G48"/>
    <mergeCell ref="B49:G49"/>
    <mergeCell ref="B50:G50"/>
    <mergeCell ref="B51:G51"/>
    <mergeCell ref="B27:G27"/>
    <mergeCell ref="B40:G40"/>
    <mergeCell ref="B41:G41"/>
    <mergeCell ref="B42:G42"/>
    <mergeCell ref="B43:G43"/>
    <mergeCell ref="B44:G44"/>
    <mergeCell ref="B45:G45"/>
    <mergeCell ref="B34:G34"/>
    <mergeCell ref="B35:G35"/>
    <mergeCell ref="B36:G36"/>
    <mergeCell ref="B37:G37"/>
    <mergeCell ref="B38:G38"/>
    <mergeCell ref="B39:G39"/>
    <mergeCell ref="A1:L1"/>
    <mergeCell ref="A2:F2"/>
    <mergeCell ref="G2:L2"/>
    <mergeCell ref="A3:F3"/>
    <mergeCell ref="G3:L3"/>
    <mergeCell ref="A4:F4"/>
    <mergeCell ref="A9:A10"/>
    <mergeCell ref="B9:G9"/>
    <mergeCell ref="H9:H10"/>
    <mergeCell ref="J9:J10"/>
    <mergeCell ref="L9:L10"/>
    <mergeCell ref="B10:C10"/>
    <mergeCell ref="D10:G10"/>
    <mergeCell ref="H5:H7"/>
    <mergeCell ref="I5:I7"/>
    <mergeCell ref="J5:J6"/>
    <mergeCell ref="K5:K6"/>
    <mergeCell ref="L5:L7"/>
    <mergeCell ref="B8:G8"/>
    <mergeCell ref="E188:I188"/>
    <mergeCell ref="E189:I189"/>
    <mergeCell ref="B191:B193"/>
    <mergeCell ref="C191:K193"/>
    <mergeCell ref="M5:M7"/>
    <mergeCell ref="N5:N7"/>
    <mergeCell ref="O5:O7"/>
    <mergeCell ref="P5:P7"/>
    <mergeCell ref="Q5:Q7"/>
    <mergeCell ref="A167:G167"/>
    <mergeCell ref="C169:G169"/>
    <mergeCell ref="C171:G171"/>
    <mergeCell ref="B15:C15"/>
    <mergeCell ref="D15:G15"/>
    <mergeCell ref="B16:C16"/>
    <mergeCell ref="D16:G16"/>
    <mergeCell ref="B11:C11"/>
    <mergeCell ref="D11:G11"/>
    <mergeCell ref="B12:C12"/>
    <mergeCell ref="D12:G12"/>
    <mergeCell ref="B13:C13"/>
    <mergeCell ref="D13:G13"/>
    <mergeCell ref="B22:G22"/>
    <mergeCell ref="B23:G23"/>
    <mergeCell ref="N9:N10"/>
    <mergeCell ref="O9:O10"/>
    <mergeCell ref="P9:P10"/>
    <mergeCell ref="Q9:Q10"/>
    <mergeCell ref="C177:G177"/>
    <mergeCell ref="C179:G179"/>
    <mergeCell ref="E182:I182"/>
    <mergeCell ref="B184:B186"/>
    <mergeCell ref="C184:K186"/>
    <mergeCell ref="B24:G24"/>
    <mergeCell ref="B17:G17"/>
    <mergeCell ref="M9:M10"/>
    <mergeCell ref="B18:G18"/>
    <mergeCell ref="B19:G19"/>
    <mergeCell ref="B20:G20"/>
    <mergeCell ref="B21:G21"/>
    <mergeCell ref="B28:G28"/>
    <mergeCell ref="B29:G29"/>
    <mergeCell ref="B30:G30"/>
    <mergeCell ref="B31:G31"/>
    <mergeCell ref="B32:G32"/>
    <mergeCell ref="B33:G33"/>
    <mergeCell ref="B25:G25"/>
    <mergeCell ref="B26:G26"/>
  </mergeCells>
  <conditionalFormatting sqref="J161">
    <cfRule type="cellIs" dxfId="23" priority="5" operator="greaterThan">
      <formula>$J$160*0.07</formula>
    </cfRule>
  </conditionalFormatting>
  <conditionalFormatting sqref="E170:G170 E178:G178">
    <cfRule type="cellIs" dxfId="22" priority="4" stopIfTrue="1" operator="equal">
      <formula>"ERROR"</formula>
    </cfRule>
  </conditionalFormatting>
  <conditionalFormatting sqref="E172:G172 E174:G174 E176:G176">
    <cfRule type="cellIs" dxfId="21" priority="3" stopIfTrue="1" operator="equal">
      <formula>"ERROR"</formula>
    </cfRule>
  </conditionalFormatting>
  <conditionalFormatting sqref="A167">
    <cfRule type="cellIs" dxfId="20" priority="2" stopIfTrue="1" operator="equal">
      <formula>"ERROR"</formula>
    </cfRule>
  </conditionalFormatting>
  <conditionalFormatting sqref="J11:J16">
    <cfRule type="cellIs" dxfId="19" priority="1" operator="greaterThan">
      <formula>60000</formula>
    </cfRule>
  </conditionalFormatting>
  <dataValidations count="4">
    <dataValidation type="list" allowBlank="1" showInputMessage="1" showErrorMessage="1" sqref="K139:K159 M65:M94 M18:M42 M97:M116 M118:M137 M139:M159 M44:M63 M11:M16 M161">
      <formula1>"Yes, No"</formula1>
    </dataValidation>
    <dataValidation type="list" allowBlank="1" showInputMessage="1" showErrorMessage="1" sqref="K44:K63 K65:K94 K118:K137 K11:K16 K97:K116 K18:K42">
      <formula1>"Yes,No"</formula1>
    </dataValidation>
    <dataValidation type="custom" allowBlank="1" showInputMessage="1" showErrorMessage="1" error="Only two decimals" sqref="C177:G177 C171:G171">
      <formula1>EXACT(C171,TRUNC(C171,2))</formula1>
    </dataValidation>
    <dataValidation type="list" allowBlank="1" showInputMessage="1" showErrorMessage="1" sqref="B11:B16">
      <formula1>"Prizes, Bursaries"</formula1>
    </dataValidation>
  </dataValidations>
  <printOptions horizontalCentered="1"/>
  <pageMargins left="0.23622047244094491" right="0.23622047244094491" top="0.74803149606299213" bottom="0.74803149606299213" header="0.31496062992125984" footer="0.31496062992125984"/>
  <pageSetup paperSize="9" scale="40" fitToHeight="24" orientation="portrait" r:id="rId1"/>
  <headerFooter alignWithMargins="0">
    <oddFooter>&amp;RPage &amp;P</oddFooter>
  </headerFooter>
  <colBreaks count="1" manualBreakCount="1">
    <brk id="12" max="194"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93"/>
  <sheetViews>
    <sheetView view="pageBreakPreview" zoomScale="80" zoomScaleNormal="100" zoomScaleSheetLayoutView="80" workbookViewId="0">
      <pane xSplit="8" ySplit="7" topLeftCell="I8" activePane="bottomRight" state="frozen"/>
      <selection activeCell="C54" sqref="C54"/>
      <selection pane="topRight" activeCell="C54" sqref="C54"/>
      <selection pane="bottomLeft" activeCell="C54" sqref="C54"/>
      <selection pane="bottomRight" activeCell="M1" sqref="M1:Q1048576"/>
    </sheetView>
  </sheetViews>
  <sheetFormatPr defaultColWidth="9.140625" defaultRowHeight="15" x14ac:dyDescent="0.2"/>
  <cols>
    <col min="1" max="1" width="12.7109375" style="1" customWidth="1"/>
    <col min="2" max="6" width="15.28515625" style="15" customWidth="1"/>
    <col min="7" max="7" width="19.7109375" style="15" customWidth="1"/>
    <col min="8" max="8" width="26.28515625" style="20" customWidth="1"/>
    <col min="9" max="9" width="21.28515625" style="20" customWidth="1"/>
    <col min="10" max="11" width="25.28515625" style="4" customWidth="1"/>
    <col min="12" max="12" width="24.28515625" style="4" customWidth="1"/>
    <col min="13" max="13" width="21.85546875" style="4" hidden="1" customWidth="1"/>
    <col min="14" max="14" width="16.28515625" style="15" hidden="1" customWidth="1"/>
    <col min="15" max="15" width="18.7109375" style="15" hidden="1" customWidth="1"/>
    <col min="16" max="16" width="16.28515625" style="15" hidden="1" customWidth="1"/>
    <col min="17" max="17" width="28.42578125" style="15" hidden="1" customWidth="1"/>
    <col min="18" max="16384" width="9.140625" style="15"/>
  </cols>
  <sheetData>
    <row r="1" spans="1:17" s="3" customFormat="1" ht="24" customHeight="1" x14ac:dyDescent="0.2">
      <c r="A1" s="550" t="s">
        <v>164</v>
      </c>
      <c r="B1" s="550"/>
      <c r="C1" s="550"/>
      <c r="D1" s="550"/>
      <c r="E1" s="550"/>
      <c r="F1" s="550"/>
      <c r="G1" s="550"/>
      <c r="H1" s="550"/>
      <c r="I1" s="550"/>
      <c r="J1" s="550"/>
      <c r="K1" s="550"/>
      <c r="L1" s="550"/>
      <c r="M1" s="200"/>
      <c r="P1" s="5"/>
    </row>
    <row r="2" spans="1:17" s="5" customFormat="1" ht="20.25" customHeight="1" x14ac:dyDescent="0.2">
      <c r="A2" s="508" t="s">
        <v>91</v>
      </c>
      <c r="B2" s="509"/>
      <c r="C2" s="509"/>
      <c r="D2" s="509"/>
      <c r="E2" s="509"/>
      <c r="F2" s="510"/>
      <c r="G2" s="377"/>
      <c r="H2" s="378"/>
      <c r="I2" s="378"/>
      <c r="J2" s="378"/>
      <c r="K2" s="378"/>
      <c r="L2" s="378"/>
      <c r="M2" s="59"/>
    </row>
    <row r="3" spans="1:17" s="5" customFormat="1" ht="20.25" customHeight="1" x14ac:dyDescent="0.2">
      <c r="A3" s="508" t="s">
        <v>17</v>
      </c>
      <c r="B3" s="509"/>
      <c r="C3" s="509"/>
      <c r="D3" s="509"/>
      <c r="E3" s="509"/>
      <c r="F3" s="510"/>
      <c r="G3" s="519">
        <f>'1 Consolidated Summary  Budget'!D4</f>
        <v>0</v>
      </c>
      <c r="H3" s="520"/>
      <c r="I3" s="520"/>
      <c r="J3" s="520"/>
      <c r="K3" s="520"/>
      <c r="L3" s="520"/>
      <c r="M3" s="59"/>
    </row>
    <row r="4" spans="1:17" s="5" customFormat="1" ht="20.25" customHeight="1" thickBot="1" x14ac:dyDescent="0.25">
      <c r="A4" s="508" t="str">
        <f>'1 Consolidated Summary  Budget'!A5:C5</f>
        <v>Implementation period of the project:</v>
      </c>
      <c r="B4" s="509"/>
      <c r="C4" s="509"/>
      <c r="D4" s="509"/>
      <c r="E4" s="509"/>
      <c r="F4" s="510"/>
      <c r="G4" s="214" t="str">
        <f>'1 Consolidated Summary  Budget'!D5</f>
        <v>from:</v>
      </c>
      <c r="H4" s="215">
        <f>'1 Consolidated Summary  Budget'!E5</f>
        <v>0</v>
      </c>
      <c r="I4" s="215"/>
      <c r="J4" s="214" t="s">
        <v>75</v>
      </c>
      <c r="K4" s="216">
        <f>'1 Consolidated Summary  Budget'!I5</f>
        <v>0</v>
      </c>
      <c r="L4" s="214"/>
      <c r="M4" s="59"/>
      <c r="P4" s="3"/>
    </row>
    <row r="5" spans="1:17" s="8" customFormat="1" ht="26.25" customHeight="1" x14ac:dyDescent="0.2">
      <c r="A5" s="6"/>
      <c r="B5" s="7"/>
      <c r="H5" s="522" t="s">
        <v>160</v>
      </c>
      <c r="I5" s="547" t="s">
        <v>161</v>
      </c>
      <c r="J5" s="499" t="s">
        <v>15</v>
      </c>
      <c r="K5" s="502" t="s">
        <v>22</v>
      </c>
      <c r="L5" s="502" t="s">
        <v>76</v>
      </c>
      <c r="M5" s="499" t="s">
        <v>127</v>
      </c>
      <c r="N5" s="499" t="s">
        <v>128</v>
      </c>
      <c r="O5" s="502" t="s">
        <v>126</v>
      </c>
      <c r="P5" s="502" t="s">
        <v>129</v>
      </c>
      <c r="Q5" s="502" t="s">
        <v>130</v>
      </c>
    </row>
    <row r="6" spans="1:17" s="8" customFormat="1" ht="31.5" customHeight="1" thickBot="1" x14ac:dyDescent="0.25">
      <c r="A6" s="9"/>
      <c r="H6" s="523"/>
      <c r="I6" s="548"/>
      <c r="J6" s="545"/>
      <c r="K6" s="546"/>
      <c r="L6" s="503"/>
      <c r="M6" s="500"/>
      <c r="N6" s="500"/>
      <c r="O6" s="503"/>
      <c r="P6" s="503"/>
      <c r="Q6" s="503"/>
    </row>
    <row r="7" spans="1:17" s="8" customFormat="1" ht="28.5" customHeight="1" thickBot="1" x14ac:dyDescent="0.25">
      <c r="A7" s="9"/>
      <c r="H7" s="524"/>
      <c r="I7" s="549"/>
      <c r="J7" s="21" t="s">
        <v>13</v>
      </c>
      <c r="K7" s="21" t="s">
        <v>2</v>
      </c>
      <c r="L7" s="546"/>
      <c r="M7" s="501"/>
      <c r="N7" s="501"/>
      <c r="O7" s="503"/>
      <c r="P7" s="503"/>
      <c r="Q7" s="503"/>
    </row>
    <row r="8" spans="1:17" s="35" customFormat="1" ht="39" customHeight="1" thickBot="1" x14ac:dyDescent="0.25">
      <c r="A8" s="74">
        <v>1</v>
      </c>
      <c r="B8" s="516" t="s">
        <v>14</v>
      </c>
      <c r="C8" s="517"/>
      <c r="D8" s="517"/>
      <c r="E8" s="517"/>
      <c r="F8" s="517"/>
      <c r="G8" s="518"/>
      <c r="H8" s="32"/>
      <c r="I8" s="32"/>
      <c r="J8" s="33">
        <f>J9+J17</f>
        <v>0</v>
      </c>
      <c r="K8" s="33"/>
      <c r="L8" s="34"/>
      <c r="M8" s="34"/>
      <c r="N8" s="201">
        <f>SUM(N9:N42)</f>
        <v>0</v>
      </c>
      <c r="O8" s="201">
        <f>SUM(O9:O42)</f>
        <v>0</v>
      </c>
      <c r="P8" s="201">
        <f>N8+O8</f>
        <v>0</v>
      </c>
      <c r="Q8" s="207"/>
    </row>
    <row r="9" spans="1:17" s="35" customFormat="1" ht="39" customHeight="1" x14ac:dyDescent="0.2">
      <c r="A9" s="534" t="s">
        <v>5</v>
      </c>
      <c r="B9" s="496" t="s">
        <v>29</v>
      </c>
      <c r="C9" s="525"/>
      <c r="D9" s="525"/>
      <c r="E9" s="525"/>
      <c r="F9" s="525"/>
      <c r="G9" s="526"/>
      <c r="H9" s="536"/>
      <c r="I9" s="85"/>
      <c r="J9" s="540">
        <f>SUM(J11:J16)</f>
        <v>0</v>
      </c>
      <c r="K9" s="82"/>
      <c r="L9" s="471"/>
      <c r="M9" s="471"/>
      <c r="N9" s="471"/>
      <c r="O9" s="471"/>
      <c r="P9" s="471"/>
      <c r="Q9" s="471"/>
    </row>
    <row r="10" spans="1:17" s="35" customFormat="1" ht="65.25" customHeight="1" x14ac:dyDescent="0.2">
      <c r="A10" s="535"/>
      <c r="B10" s="542" t="s">
        <v>28</v>
      </c>
      <c r="C10" s="544"/>
      <c r="D10" s="542" t="s">
        <v>26</v>
      </c>
      <c r="E10" s="543"/>
      <c r="F10" s="543"/>
      <c r="G10" s="544"/>
      <c r="H10" s="537"/>
      <c r="I10" s="86"/>
      <c r="J10" s="541"/>
      <c r="K10" s="83"/>
      <c r="L10" s="472"/>
      <c r="M10" s="472"/>
      <c r="N10" s="472"/>
      <c r="O10" s="472"/>
      <c r="P10" s="472"/>
      <c r="Q10" s="472"/>
    </row>
    <row r="11" spans="1:17" s="35" customFormat="1" x14ac:dyDescent="0.2">
      <c r="A11" s="2"/>
      <c r="B11" s="485"/>
      <c r="C11" s="530"/>
      <c r="D11" s="487"/>
      <c r="E11" s="488"/>
      <c r="F11" s="488"/>
      <c r="G11" s="489"/>
      <c r="H11" s="168"/>
      <c r="I11" s="168"/>
      <c r="J11" s="166"/>
      <c r="K11" s="166"/>
      <c r="L11" s="167"/>
      <c r="M11" s="26"/>
      <c r="N11" s="236">
        <f>IF(M11="Yes",J11,0)</f>
        <v>0</v>
      </c>
      <c r="O11" s="253"/>
      <c r="P11" s="30"/>
      <c r="Q11" s="30"/>
    </row>
    <row r="12" spans="1:17" s="35" customFormat="1" x14ac:dyDescent="0.2">
      <c r="A12" s="2"/>
      <c r="B12" s="485"/>
      <c r="C12" s="486"/>
      <c r="D12" s="487"/>
      <c r="E12" s="488"/>
      <c r="F12" s="488"/>
      <c r="G12" s="489"/>
      <c r="H12" s="168"/>
      <c r="I12" s="168"/>
      <c r="J12" s="166"/>
      <c r="K12" s="166"/>
      <c r="L12" s="167"/>
      <c r="M12" s="26"/>
      <c r="N12" s="236">
        <f>IF(M12="Yes",J12,0)</f>
        <v>0</v>
      </c>
      <c r="O12" s="253"/>
      <c r="P12" s="30"/>
      <c r="Q12" s="30"/>
    </row>
    <row r="13" spans="1:17" s="35" customFormat="1" x14ac:dyDescent="0.2">
      <c r="A13" s="2"/>
      <c r="B13" s="485"/>
      <c r="C13" s="486"/>
      <c r="D13" s="487"/>
      <c r="E13" s="488"/>
      <c r="F13" s="488"/>
      <c r="G13" s="489"/>
      <c r="H13" s="168"/>
      <c r="I13" s="168"/>
      <c r="J13" s="166"/>
      <c r="K13" s="166"/>
      <c r="L13" s="167"/>
      <c r="M13" s="26"/>
      <c r="N13" s="236">
        <f>IF(M13="Yes",J13,0)</f>
        <v>0</v>
      </c>
      <c r="O13" s="253"/>
      <c r="P13" s="30"/>
      <c r="Q13" s="30"/>
    </row>
    <row r="14" spans="1:17" s="35" customFormat="1" x14ac:dyDescent="0.2">
      <c r="A14" s="2"/>
      <c r="B14" s="485"/>
      <c r="C14" s="486"/>
      <c r="D14" s="487"/>
      <c r="E14" s="488"/>
      <c r="F14" s="488"/>
      <c r="G14" s="489"/>
      <c r="H14" s="168"/>
      <c r="I14" s="168"/>
      <c r="J14" s="166"/>
      <c r="K14" s="166"/>
      <c r="L14" s="167"/>
      <c r="M14" s="26"/>
      <c r="N14" s="236">
        <f>IF(M14="Yes",J14,0)</f>
        <v>0</v>
      </c>
      <c r="O14" s="253"/>
      <c r="P14" s="30"/>
      <c r="Q14" s="30"/>
    </row>
    <row r="15" spans="1:17" s="25" customFormat="1" ht="15.75" x14ac:dyDescent="0.2">
      <c r="A15" s="2"/>
      <c r="B15" s="485"/>
      <c r="C15" s="486"/>
      <c r="D15" s="487"/>
      <c r="E15" s="488"/>
      <c r="F15" s="488"/>
      <c r="G15" s="489"/>
      <c r="H15" s="168"/>
      <c r="I15" s="168"/>
      <c r="J15" s="166"/>
      <c r="K15" s="166"/>
      <c r="L15" s="167"/>
      <c r="M15" s="26"/>
      <c r="N15" s="236">
        <f t="shared" ref="N15:N77" si="0">IF(M15="Yes",J15,0)</f>
        <v>0</v>
      </c>
      <c r="O15" s="253"/>
      <c r="P15" s="30"/>
      <c r="Q15" s="30"/>
    </row>
    <row r="16" spans="1:17" s="27" customFormat="1" x14ac:dyDescent="0.2">
      <c r="A16" s="2"/>
      <c r="B16" s="485"/>
      <c r="C16" s="486"/>
      <c r="D16" s="487"/>
      <c r="E16" s="488"/>
      <c r="F16" s="488"/>
      <c r="G16" s="489"/>
      <c r="H16" s="168"/>
      <c r="I16" s="168"/>
      <c r="J16" s="166"/>
      <c r="K16" s="166"/>
      <c r="L16" s="167"/>
      <c r="M16" s="26"/>
      <c r="N16" s="236">
        <f t="shared" si="0"/>
        <v>0</v>
      </c>
      <c r="O16" s="253"/>
      <c r="P16" s="206"/>
      <c r="Q16" s="206"/>
    </row>
    <row r="17" spans="1:17" s="27" customFormat="1" ht="49.9" customHeight="1" x14ac:dyDescent="0.2">
      <c r="A17" s="16" t="s">
        <v>6</v>
      </c>
      <c r="B17" s="496" t="s">
        <v>171</v>
      </c>
      <c r="C17" s="497"/>
      <c r="D17" s="497"/>
      <c r="E17" s="497"/>
      <c r="F17" s="497"/>
      <c r="G17" s="498"/>
      <c r="H17" s="17"/>
      <c r="I17" s="19"/>
      <c r="J17" s="24">
        <f>SUM(J18:J42)</f>
        <v>0</v>
      </c>
      <c r="K17" s="24"/>
      <c r="L17" s="84"/>
      <c r="M17" s="234"/>
      <c r="N17" s="234"/>
      <c r="O17" s="235"/>
      <c r="P17" s="234"/>
      <c r="Q17" s="234"/>
    </row>
    <row r="18" spans="1:17" s="27" customFormat="1" x14ac:dyDescent="0.2">
      <c r="A18" s="2"/>
      <c r="B18" s="511"/>
      <c r="C18" s="511"/>
      <c r="D18" s="511"/>
      <c r="E18" s="511"/>
      <c r="F18" s="511"/>
      <c r="G18" s="511"/>
      <c r="H18" s="169"/>
      <c r="I18" s="169"/>
      <c r="J18" s="166"/>
      <c r="K18" s="170"/>
      <c r="L18" s="167"/>
      <c r="M18" s="26"/>
      <c r="N18" s="236">
        <f t="shared" si="0"/>
        <v>0</v>
      </c>
      <c r="O18" s="252"/>
      <c r="P18" s="206"/>
      <c r="Q18" s="206"/>
    </row>
    <row r="19" spans="1:17" s="27" customFormat="1" x14ac:dyDescent="0.2">
      <c r="A19" s="2"/>
      <c r="B19" s="487"/>
      <c r="C19" s="488"/>
      <c r="D19" s="488"/>
      <c r="E19" s="488"/>
      <c r="F19" s="488"/>
      <c r="G19" s="489"/>
      <c r="H19" s="168"/>
      <c r="I19" s="168"/>
      <c r="J19" s="166"/>
      <c r="K19" s="170"/>
      <c r="L19" s="167"/>
      <c r="M19" s="26"/>
      <c r="N19" s="236">
        <f t="shared" si="0"/>
        <v>0</v>
      </c>
      <c r="O19" s="252"/>
      <c r="P19" s="206"/>
      <c r="Q19" s="206"/>
    </row>
    <row r="20" spans="1:17" s="35" customFormat="1" x14ac:dyDescent="0.2">
      <c r="A20" s="2"/>
      <c r="B20" s="487"/>
      <c r="C20" s="488"/>
      <c r="D20" s="488"/>
      <c r="E20" s="488"/>
      <c r="F20" s="488"/>
      <c r="G20" s="489"/>
      <c r="H20" s="168"/>
      <c r="I20" s="168"/>
      <c r="J20" s="166"/>
      <c r="K20" s="170"/>
      <c r="L20" s="167"/>
      <c r="M20" s="26"/>
      <c r="N20" s="236">
        <f t="shared" si="0"/>
        <v>0</v>
      </c>
      <c r="O20" s="252"/>
      <c r="P20" s="206"/>
      <c r="Q20" s="30"/>
    </row>
    <row r="21" spans="1:17" s="25" customFormat="1" ht="15.75" x14ac:dyDescent="0.2">
      <c r="A21" s="2"/>
      <c r="B21" s="487"/>
      <c r="C21" s="488"/>
      <c r="D21" s="488"/>
      <c r="E21" s="488"/>
      <c r="F21" s="488"/>
      <c r="G21" s="489"/>
      <c r="H21" s="168"/>
      <c r="I21" s="168"/>
      <c r="J21" s="166"/>
      <c r="K21" s="170"/>
      <c r="L21" s="167"/>
      <c r="M21" s="26"/>
      <c r="N21" s="236">
        <f t="shared" si="0"/>
        <v>0</v>
      </c>
      <c r="O21" s="252"/>
      <c r="P21" s="206"/>
      <c r="Q21" s="237"/>
    </row>
    <row r="22" spans="1:17" s="27" customFormat="1" x14ac:dyDescent="0.2">
      <c r="A22" s="2"/>
      <c r="B22" s="487"/>
      <c r="C22" s="488"/>
      <c r="D22" s="488"/>
      <c r="E22" s="488"/>
      <c r="F22" s="488"/>
      <c r="G22" s="489"/>
      <c r="H22" s="168"/>
      <c r="I22" s="168"/>
      <c r="J22" s="166"/>
      <c r="K22" s="170"/>
      <c r="L22" s="167"/>
      <c r="M22" s="26"/>
      <c r="N22" s="236">
        <f t="shared" si="0"/>
        <v>0</v>
      </c>
      <c r="O22" s="252"/>
      <c r="P22" s="206"/>
      <c r="Q22" s="206"/>
    </row>
    <row r="23" spans="1:17" s="27" customFormat="1" x14ac:dyDescent="0.2">
      <c r="A23" s="2"/>
      <c r="B23" s="487"/>
      <c r="C23" s="488"/>
      <c r="D23" s="488"/>
      <c r="E23" s="488"/>
      <c r="F23" s="488"/>
      <c r="G23" s="489"/>
      <c r="H23" s="168"/>
      <c r="I23" s="168"/>
      <c r="J23" s="166"/>
      <c r="K23" s="170"/>
      <c r="L23" s="167"/>
      <c r="M23" s="26"/>
      <c r="N23" s="236">
        <f t="shared" si="0"/>
        <v>0</v>
      </c>
      <c r="O23" s="252"/>
      <c r="P23" s="206"/>
      <c r="Q23" s="206"/>
    </row>
    <row r="24" spans="1:17" s="27" customFormat="1" x14ac:dyDescent="0.2">
      <c r="A24" s="2"/>
      <c r="B24" s="487"/>
      <c r="C24" s="488"/>
      <c r="D24" s="488"/>
      <c r="E24" s="488"/>
      <c r="F24" s="488"/>
      <c r="G24" s="489"/>
      <c r="H24" s="168"/>
      <c r="I24" s="168"/>
      <c r="J24" s="166"/>
      <c r="K24" s="170"/>
      <c r="L24" s="167"/>
      <c r="M24" s="26"/>
      <c r="N24" s="236">
        <f t="shared" si="0"/>
        <v>0</v>
      </c>
      <c r="O24" s="252"/>
      <c r="P24" s="206"/>
      <c r="Q24" s="206"/>
    </row>
    <row r="25" spans="1:17" s="25" customFormat="1" ht="15.75" x14ac:dyDescent="0.2">
      <c r="A25" s="2"/>
      <c r="B25" s="487"/>
      <c r="C25" s="488"/>
      <c r="D25" s="488"/>
      <c r="E25" s="488"/>
      <c r="F25" s="488"/>
      <c r="G25" s="489"/>
      <c r="H25" s="168"/>
      <c r="I25" s="168"/>
      <c r="J25" s="166"/>
      <c r="K25" s="170"/>
      <c r="L25" s="167"/>
      <c r="M25" s="26"/>
      <c r="N25" s="236">
        <f t="shared" si="0"/>
        <v>0</v>
      </c>
      <c r="O25" s="252"/>
      <c r="P25" s="206"/>
      <c r="Q25" s="237"/>
    </row>
    <row r="26" spans="1:17" s="25" customFormat="1" ht="15.75" x14ac:dyDescent="0.2">
      <c r="A26" s="2"/>
      <c r="B26" s="487"/>
      <c r="C26" s="488"/>
      <c r="D26" s="488"/>
      <c r="E26" s="488"/>
      <c r="F26" s="488"/>
      <c r="G26" s="489"/>
      <c r="H26" s="168"/>
      <c r="I26" s="168"/>
      <c r="J26" s="166"/>
      <c r="K26" s="170"/>
      <c r="L26" s="167"/>
      <c r="M26" s="26"/>
      <c r="N26" s="236">
        <f t="shared" si="0"/>
        <v>0</v>
      </c>
      <c r="O26" s="252"/>
      <c r="P26" s="206"/>
      <c r="Q26" s="237"/>
    </row>
    <row r="27" spans="1:17" s="27" customFormat="1" x14ac:dyDescent="0.2">
      <c r="A27" s="2"/>
      <c r="B27" s="487"/>
      <c r="C27" s="488"/>
      <c r="D27" s="488"/>
      <c r="E27" s="488"/>
      <c r="F27" s="488"/>
      <c r="G27" s="489"/>
      <c r="H27" s="168"/>
      <c r="I27" s="168"/>
      <c r="J27" s="166"/>
      <c r="K27" s="170"/>
      <c r="L27" s="167"/>
      <c r="M27" s="26"/>
      <c r="N27" s="236">
        <f t="shared" si="0"/>
        <v>0</v>
      </c>
      <c r="O27" s="252"/>
      <c r="P27" s="206"/>
      <c r="Q27" s="206"/>
    </row>
    <row r="28" spans="1:17" s="27" customFormat="1" x14ac:dyDescent="0.2">
      <c r="A28" s="2"/>
      <c r="B28" s="487"/>
      <c r="C28" s="488"/>
      <c r="D28" s="488"/>
      <c r="E28" s="488"/>
      <c r="F28" s="488"/>
      <c r="G28" s="489"/>
      <c r="H28" s="168"/>
      <c r="I28" s="168"/>
      <c r="J28" s="166"/>
      <c r="K28" s="170"/>
      <c r="L28" s="167"/>
      <c r="M28" s="26"/>
      <c r="N28" s="236">
        <f t="shared" si="0"/>
        <v>0</v>
      </c>
      <c r="O28" s="252"/>
      <c r="P28" s="206"/>
      <c r="Q28" s="206"/>
    </row>
    <row r="29" spans="1:17" s="27" customFormat="1" x14ac:dyDescent="0.2">
      <c r="A29" s="2"/>
      <c r="B29" s="487"/>
      <c r="C29" s="488"/>
      <c r="D29" s="488"/>
      <c r="E29" s="488"/>
      <c r="F29" s="488"/>
      <c r="G29" s="489"/>
      <c r="H29" s="168"/>
      <c r="I29" s="168"/>
      <c r="J29" s="166"/>
      <c r="K29" s="170"/>
      <c r="L29" s="167"/>
      <c r="M29" s="26"/>
      <c r="N29" s="236">
        <f t="shared" si="0"/>
        <v>0</v>
      </c>
      <c r="O29" s="252"/>
      <c r="P29" s="206"/>
      <c r="Q29" s="206"/>
    </row>
    <row r="30" spans="1:17" s="25" customFormat="1" ht="15.75" x14ac:dyDescent="0.2">
      <c r="A30" s="2"/>
      <c r="B30" s="487"/>
      <c r="C30" s="488"/>
      <c r="D30" s="488"/>
      <c r="E30" s="488"/>
      <c r="F30" s="488"/>
      <c r="G30" s="489"/>
      <c r="H30" s="168"/>
      <c r="I30" s="168"/>
      <c r="J30" s="166"/>
      <c r="K30" s="170"/>
      <c r="L30" s="167"/>
      <c r="M30" s="26"/>
      <c r="N30" s="236">
        <f t="shared" si="0"/>
        <v>0</v>
      </c>
      <c r="O30" s="252"/>
      <c r="P30" s="206"/>
      <c r="Q30" s="237"/>
    </row>
    <row r="31" spans="1:17" s="29" customFormat="1" x14ac:dyDescent="0.2">
      <c r="A31" s="2"/>
      <c r="B31" s="487"/>
      <c r="C31" s="488"/>
      <c r="D31" s="488"/>
      <c r="E31" s="488"/>
      <c r="F31" s="488"/>
      <c r="G31" s="489"/>
      <c r="H31" s="168"/>
      <c r="I31" s="168"/>
      <c r="J31" s="166"/>
      <c r="K31" s="170"/>
      <c r="L31" s="167"/>
      <c r="M31" s="26"/>
      <c r="N31" s="236">
        <f t="shared" si="0"/>
        <v>0</v>
      </c>
      <c r="O31" s="252"/>
      <c r="P31" s="206"/>
      <c r="Q31" s="206"/>
    </row>
    <row r="32" spans="1:17" s="27" customFormat="1" x14ac:dyDescent="0.2">
      <c r="A32" s="2"/>
      <c r="B32" s="487"/>
      <c r="C32" s="488"/>
      <c r="D32" s="488"/>
      <c r="E32" s="488"/>
      <c r="F32" s="488"/>
      <c r="G32" s="489"/>
      <c r="H32" s="168"/>
      <c r="I32" s="168"/>
      <c r="J32" s="166"/>
      <c r="K32" s="170"/>
      <c r="L32" s="167"/>
      <c r="M32" s="26"/>
      <c r="N32" s="236">
        <f t="shared" si="0"/>
        <v>0</v>
      </c>
      <c r="O32" s="252"/>
      <c r="P32" s="206"/>
      <c r="Q32" s="206"/>
    </row>
    <row r="33" spans="1:17" s="29" customFormat="1" x14ac:dyDescent="0.2">
      <c r="A33" s="2"/>
      <c r="B33" s="487"/>
      <c r="C33" s="488"/>
      <c r="D33" s="488"/>
      <c r="E33" s="488"/>
      <c r="F33" s="488"/>
      <c r="G33" s="489"/>
      <c r="H33" s="168"/>
      <c r="I33" s="168"/>
      <c r="J33" s="166"/>
      <c r="K33" s="170"/>
      <c r="L33" s="167"/>
      <c r="M33" s="26"/>
      <c r="N33" s="236">
        <f t="shared" si="0"/>
        <v>0</v>
      </c>
      <c r="O33" s="252"/>
      <c r="P33" s="206"/>
      <c r="Q33" s="206"/>
    </row>
    <row r="34" spans="1:17" s="25" customFormat="1" ht="15.75" x14ac:dyDescent="0.2">
      <c r="A34" s="2"/>
      <c r="B34" s="487"/>
      <c r="C34" s="488"/>
      <c r="D34" s="488"/>
      <c r="E34" s="488"/>
      <c r="F34" s="488"/>
      <c r="G34" s="489"/>
      <c r="H34" s="168"/>
      <c r="I34" s="168"/>
      <c r="J34" s="166"/>
      <c r="K34" s="170"/>
      <c r="L34" s="167"/>
      <c r="M34" s="26"/>
      <c r="N34" s="236">
        <f t="shared" si="0"/>
        <v>0</v>
      </c>
      <c r="O34" s="252"/>
      <c r="P34" s="206"/>
      <c r="Q34" s="237"/>
    </row>
    <row r="35" spans="1:17" s="27" customFormat="1" x14ac:dyDescent="0.2">
      <c r="A35" s="2"/>
      <c r="B35" s="487"/>
      <c r="C35" s="488"/>
      <c r="D35" s="488"/>
      <c r="E35" s="488"/>
      <c r="F35" s="488"/>
      <c r="G35" s="489"/>
      <c r="H35" s="168"/>
      <c r="I35" s="168"/>
      <c r="J35" s="166"/>
      <c r="K35" s="170"/>
      <c r="L35" s="167"/>
      <c r="M35" s="26"/>
      <c r="N35" s="236">
        <f t="shared" si="0"/>
        <v>0</v>
      </c>
      <c r="O35" s="252"/>
      <c r="P35" s="206"/>
      <c r="Q35" s="206"/>
    </row>
    <row r="36" spans="1:17" s="27" customFormat="1" x14ac:dyDescent="0.2">
      <c r="A36" s="2"/>
      <c r="B36" s="487"/>
      <c r="C36" s="488"/>
      <c r="D36" s="488"/>
      <c r="E36" s="488"/>
      <c r="F36" s="488"/>
      <c r="G36" s="489"/>
      <c r="H36" s="168"/>
      <c r="I36" s="168"/>
      <c r="J36" s="166"/>
      <c r="K36" s="170"/>
      <c r="L36" s="167"/>
      <c r="M36" s="26"/>
      <c r="N36" s="236">
        <f t="shared" si="0"/>
        <v>0</v>
      </c>
      <c r="O36" s="252"/>
      <c r="P36" s="206"/>
      <c r="Q36" s="206"/>
    </row>
    <row r="37" spans="1:17" s="27" customFormat="1" x14ac:dyDescent="0.2">
      <c r="A37" s="2"/>
      <c r="B37" s="487"/>
      <c r="C37" s="488"/>
      <c r="D37" s="488"/>
      <c r="E37" s="488"/>
      <c r="F37" s="488"/>
      <c r="G37" s="489"/>
      <c r="H37" s="168"/>
      <c r="I37" s="168"/>
      <c r="J37" s="166"/>
      <c r="K37" s="170"/>
      <c r="L37" s="167"/>
      <c r="M37" s="26"/>
      <c r="N37" s="236">
        <f t="shared" si="0"/>
        <v>0</v>
      </c>
      <c r="O37" s="252"/>
      <c r="P37" s="206"/>
      <c r="Q37" s="206"/>
    </row>
    <row r="38" spans="1:17" s="25" customFormat="1" ht="15.75" x14ac:dyDescent="0.2">
      <c r="A38" s="2"/>
      <c r="B38" s="487"/>
      <c r="C38" s="488"/>
      <c r="D38" s="488"/>
      <c r="E38" s="488"/>
      <c r="F38" s="488"/>
      <c r="G38" s="489"/>
      <c r="H38" s="168"/>
      <c r="I38" s="168"/>
      <c r="J38" s="166"/>
      <c r="K38" s="170"/>
      <c r="L38" s="167"/>
      <c r="M38" s="26"/>
      <c r="N38" s="236">
        <f t="shared" si="0"/>
        <v>0</v>
      </c>
      <c r="O38" s="252"/>
      <c r="P38" s="206"/>
      <c r="Q38" s="237"/>
    </row>
    <row r="39" spans="1:17" s="25" customFormat="1" ht="15.75" x14ac:dyDescent="0.2">
      <c r="A39" s="2"/>
      <c r="B39" s="487"/>
      <c r="C39" s="488"/>
      <c r="D39" s="488"/>
      <c r="E39" s="488"/>
      <c r="F39" s="488"/>
      <c r="G39" s="489"/>
      <c r="H39" s="168"/>
      <c r="I39" s="168"/>
      <c r="J39" s="166"/>
      <c r="K39" s="170"/>
      <c r="L39" s="167"/>
      <c r="M39" s="26"/>
      <c r="N39" s="236">
        <f t="shared" si="0"/>
        <v>0</v>
      </c>
      <c r="O39" s="252"/>
      <c r="P39" s="206"/>
      <c r="Q39" s="237"/>
    </row>
    <row r="40" spans="1:17" s="27" customFormat="1" x14ac:dyDescent="0.2">
      <c r="A40" s="2"/>
      <c r="B40" s="487"/>
      <c r="C40" s="488"/>
      <c r="D40" s="488"/>
      <c r="E40" s="488"/>
      <c r="F40" s="488"/>
      <c r="G40" s="489"/>
      <c r="H40" s="168"/>
      <c r="I40" s="168"/>
      <c r="J40" s="166"/>
      <c r="K40" s="170"/>
      <c r="L40" s="167"/>
      <c r="M40" s="26"/>
      <c r="N40" s="236">
        <f t="shared" si="0"/>
        <v>0</v>
      </c>
      <c r="O40" s="252"/>
      <c r="P40" s="206"/>
      <c r="Q40" s="206"/>
    </row>
    <row r="41" spans="1:17" s="27" customFormat="1" x14ac:dyDescent="0.2">
      <c r="A41" s="2"/>
      <c r="B41" s="487"/>
      <c r="C41" s="488"/>
      <c r="D41" s="488"/>
      <c r="E41" s="488"/>
      <c r="F41" s="488"/>
      <c r="G41" s="489"/>
      <c r="H41" s="168"/>
      <c r="I41" s="168"/>
      <c r="J41" s="166"/>
      <c r="K41" s="170"/>
      <c r="L41" s="167"/>
      <c r="M41" s="26"/>
      <c r="N41" s="236">
        <f t="shared" si="0"/>
        <v>0</v>
      </c>
      <c r="O41" s="252"/>
      <c r="P41" s="206"/>
      <c r="Q41" s="206"/>
    </row>
    <row r="42" spans="1:17" s="27" customFormat="1" x14ac:dyDescent="0.2">
      <c r="A42" s="2"/>
      <c r="B42" s="487"/>
      <c r="C42" s="488"/>
      <c r="D42" s="488"/>
      <c r="E42" s="488"/>
      <c r="F42" s="488"/>
      <c r="G42" s="489"/>
      <c r="H42" s="168"/>
      <c r="I42" s="168"/>
      <c r="J42" s="166"/>
      <c r="K42" s="170"/>
      <c r="L42" s="167"/>
      <c r="M42" s="26"/>
      <c r="N42" s="238">
        <f t="shared" si="0"/>
        <v>0</v>
      </c>
      <c r="O42" s="252"/>
      <c r="P42" s="206"/>
      <c r="Q42" s="206"/>
    </row>
    <row r="43" spans="1:17" s="27" customFormat="1" ht="39" customHeight="1" x14ac:dyDescent="0.2">
      <c r="A43" s="31">
        <v>2</v>
      </c>
      <c r="B43" s="516" t="s">
        <v>162</v>
      </c>
      <c r="C43" s="517"/>
      <c r="D43" s="517"/>
      <c r="E43" s="517"/>
      <c r="F43" s="517"/>
      <c r="G43" s="518"/>
      <c r="H43" s="32"/>
      <c r="I43" s="32"/>
      <c r="J43" s="33">
        <f>SUM(J44:J63)</f>
        <v>0</v>
      </c>
      <c r="K43" s="33"/>
      <c r="L43" s="34"/>
      <c r="M43" s="34"/>
      <c r="N43" s="239">
        <f>SUM(N44:N63)</f>
        <v>0</v>
      </c>
      <c r="O43" s="239">
        <f>SUM(O44:O63)</f>
        <v>0</v>
      </c>
      <c r="P43" s="239">
        <f>N43+O43</f>
        <v>0</v>
      </c>
      <c r="Q43" s="34"/>
    </row>
    <row r="44" spans="1:17" s="27" customFormat="1" x14ac:dyDescent="0.2">
      <c r="A44" s="2"/>
      <c r="B44" s="512"/>
      <c r="C44" s="512"/>
      <c r="D44" s="512"/>
      <c r="E44" s="512"/>
      <c r="F44" s="512"/>
      <c r="G44" s="512"/>
      <c r="H44" s="171"/>
      <c r="I44" s="171"/>
      <c r="J44" s="166"/>
      <c r="K44" s="166"/>
      <c r="L44" s="167"/>
      <c r="M44" s="26"/>
      <c r="N44" s="240">
        <f t="shared" si="0"/>
        <v>0</v>
      </c>
      <c r="O44" s="252"/>
      <c r="P44" s="208"/>
      <c r="Q44" s="206"/>
    </row>
    <row r="45" spans="1:17" s="27" customFormat="1" x14ac:dyDescent="0.2">
      <c r="A45" s="2"/>
      <c r="B45" s="512"/>
      <c r="C45" s="512"/>
      <c r="D45" s="512"/>
      <c r="E45" s="512"/>
      <c r="F45" s="512"/>
      <c r="G45" s="512"/>
      <c r="H45" s="171"/>
      <c r="I45" s="171"/>
      <c r="J45" s="166"/>
      <c r="K45" s="166"/>
      <c r="L45" s="167"/>
      <c r="M45" s="26"/>
      <c r="N45" s="236">
        <f t="shared" si="0"/>
        <v>0</v>
      </c>
      <c r="O45" s="252"/>
      <c r="P45" s="208"/>
      <c r="Q45" s="206"/>
    </row>
    <row r="46" spans="1:17" s="27" customFormat="1" x14ac:dyDescent="0.2">
      <c r="A46" s="2"/>
      <c r="B46" s="512"/>
      <c r="C46" s="512"/>
      <c r="D46" s="512"/>
      <c r="E46" s="512"/>
      <c r="F46" s="512"/>
      <c r="G46" s="512"/>
      <c r="H46" s="171"/>
      <c r="I46" s="171"/>
      <c r="J46" s="166"/>
      <c r="K46" s="166"/>
      <c r="L46" s="167"/>
      <c r="M46" s="26"/>
      <c r="N46" s="236">
        <f t="shared" si="0"/>
        <v>0</v>
      </c>
      <c r="O46" s="252"/>
      <c r="P46" s="208"/>
      <c r="Q46" s="206"/>
    </row>
    <row r="47" spans="1:17" s="27" customFormat="1" x14ac:dyDescent="0.2">
      <c r="A47" s="2"/>
      <c r="B47" s="512"/>
      <c r="C47" s="512"/>
      <c r="D47" s="512"/>
      <c r="E47" s="512"/>
      <c r="F47" s="512"/>
      <c r="G47" s="512"/>
      <c r="H47" s="171"/>
      <c r="I47" s="171"/>
      <c r="J47" s="166"/>
      <c r="K47" s="166"/>
      <c r="L47" s="167"/>
      <c r="M47" s="26"/>
      <c r="N47" s="236">
        <f t="shared" si="0"/>
        <v>0</v>
      </c>
      <c r="O47" s="252"/>
      <c r="P47" s="208"/>
      <c r="Q47" s="206"/>
    </row>
    <row r="48" spans="1:17" s="27" customFormat="1" x14ac:dyDescent="0.2">
      <c r="A48" s="2"/>
      <c r="B48" s="512"/>
      <c r="C48" s="512"/>
      <c r="D48" s="512"/>
      <c r="E48" s="512"/>
      <c r="F48" s="512"/>
      <c r="G48" s="512"/>
      <c r="H48" s="171"/>
      <c r="I48" s="171"/>
      <c r="J48" s="166"/>
      <c r="K48" s="166"/>
      <c r="L48" s="167"/>
      <c r="M48" s="26"/>
      <c r="N48" s="236">
        <f t="shared" si="0"/>
        <v>0</v>
      </c>
      <c r="O48" s="252"/>
      <c r="P48" s="208"/>
      <c r="Q48" s="206"/>
    </row>
    <row r="49" spans="1:17" s="37" customFormat="1" ht="15.75" x14ac:dyDescent="0.2">
      <c r="A49" s="2"/>
      <c r="B49" s="512"/>
      <c r="C49" s="512"/>
      <c r="D49" s="512"/>
      <c r="E49" s="512"/>
      <c r="F49" s="512"/>
      <c r="G49" s="512"/>
      <c r="H49" s="171"/>
      <c r="I49" s="171"/>
      <c r="J49" s="166"/>
      <c r="K49" s="166"/>
      <c r="L49" s="167"/>
      <c r="M49" s="26"/>
      <c r="N49" s="236">
        <f t="shared" si="0"/>
        <v>0</v>
      </c>
      <c r="O49" s="252"/>
      <c r="P49" s="208"/>
      <c r="Q49" s="237"/>
    </row>
    <row r="50" spans="1:17" s="29" customFormat="1" x14ac:dyDescent="0.2">
      <c r="A50" s="2"/>
      <c r="B50" s="512"/>
      <c r="C50" s="512"/>
      <c r="D50" s="512"/>
      <c r="E50" s="512"/>
      <c r="F50" s="512"/>
      <c r="G50" s="512"/>
      <c r="H50" s="171"/>
      <c r="I50" s="171"/>
      <c r="J50" s="166"/>
      <c r="K50" s="166"/>
      <c r="L50" s="167"/>
      <c r="M50" s="26"/>
      <c r="N50" s="236">
        <f t="shared" si="0"/>
        <v>0</v>
      </c>
      <c r="O50" s="252"/>
      <c r="P50" s="208"/>
      <c r="Q50" s="206"/>
    </row>
    <row r="51" spans="1:17" s="29" customFormat="1" x14ac:dyDescent="0.2">
      <c r="A51" s="2"/>
      <c r="B51" s="512"/>
      <c r="C51" s="512"/>
      <c r="D51" s="512"/>
      <c r="E51" s="512"/>
      <c r="F51" s="512"/>
      <c r="G51" s="512"/>
      <c r="H51" s="171"/>
      <c r="I51" s="171"/>
      <c r="J51" s="166"/>
      <c r="K51" s="166"/>
      <c r="L51" s="167"/>
      <c r="M51" s="26"/>
      <c r="N51" s="236">
        <f t="shared" si="0"/>
        <v>0</v>
      </c>
      <c r="O51" s="252"/>
      <c r="P51" s="208"/>
      <c r="Q51" s="206"/>
    </row>
    <row r="52" spans="1:17" s="29" customFormat="1" x14ac:dyDescent="0.2">
      <c r="A52" s="2"/>
      <c r="B52" s="512"/>
      <c r="C52" s="512"/>
      <c r="D52" s="512"/>
      <c r="E52" s="512"/>
      <c r="F52" s="512"/>
      <c r="G52" s="512"/>
      <c r="H52" s="171"/>
      <c r="I52" s="171"/>
      <c r="J52" s="166"/>
      <c r="K52" s="166"/>
      <c r="L52" s="167"/>
      <c r="M52" s="26"/>
      <c r="N52" s="236">
        <f t="shared" si="0"/>
        <v>0</v>
      </c>
      <c r="O52" s="252"/>
      <c r="P52" s="208"/>
      <c r="Q52" s="206"/>
    </row>
    <row r="53" spans="1:17" s="29" customFormat="1" x14ac:dyDescent="0.2">
      <c r="A53" s="2"/>
      <c r="B53" s="512"/>
      <c r="C53" s="512"/>
      <c r="D53" s="512"/>
      <c r="E53" s="512"/>
      <c r="F53" s="512"/>
      <c r="G53" s="512"/>
      <c r="H53" s="171"/>
      <c r="I53" s="171"/>
      <c r="J53" s="166"/>
      <c r="K53" s="166"/>
      <c r="L53" s="167"/>
      <c r="M53" s="26"/>
      <c r="N53" s="236">
        <f t="shared" si="0"/>
        <v>0</v>
      </c>
      <c r="O53" s="252"/>
      <c r="P53" s="208"/>
      <c r="Q53" s="206"/>
    </row>
    <row r="54" spans="1:17" s="29" customFormat="1" x14ac:dyDescent="0.2">
      <c r="A54" s="2"/>
      <c r="B54" s="512"/>
      <c r="C54" s="512"/>
      <c r="D54" s="512"/>
      <c r="E54" s="512"/>
      <c r="F54" s="512"/>
      <c r="G54" s="512"/>
      <c r="H54" s="171"/>
      <c r="I54" s="171"/>
      <c r="J54" s="166"/>
      <c r="K54" s="166"/>
      <c r="L54" s="167"/>
      <c r="M54" s="26"/>
      <c r="N54" s="236">
        <f t="shared" si="0"/>
        <v>0</v>
      </c>
      <c r="O54" s="252"/>
      <c r="P54" s="208"/>
      <c r="Q54" s="206"/>
    </row>
    <row r="55" spans="1:17" s="29" customFormat="1" x14ac:dyDescent="0.2">
      <c r="A55" s="2"/>
      <c r="B55" s="512"/>
      <c r="C55" s="512"/>
      <c r="D55" s="512"/>
      <c r="E55" s="512"/>
      <c r="F55" s="512"/>
      <c r="G55" s="512"/>
      <c r="H55" s="171"/>
      <c r="I55" s="171"/>
      <c r="J55" s="166"/>
      <c r="K55" s="166"/>
      <c r="L55" s="167"/>
      <c r="M55" s="26"/>
      <c r="N55" s="236">
        <f t="shared" si="0"/>
        <v>0</v>
      </c>
      <c r="O55" s="252"/>
      <c r="P55" s="208"/>
      <c r="Q55" s="206"/>
    </row>
    <row r="56" spans="1:17" s="29" customFormat="1" x14ac:dyDescent="0.2">
      <c r="A56" s="2"/>
      <c r="B56" s="487"/>
      <c r="C56" s="488"/>
      <c r="D56" s="488"/>
      <c r="E56" s="488"/>
      <c r="F56" s="488"/>
      <c r="G56" s="489"/>
      <c r="H56" s="172"/>
      <c r="I56" s="172"/>
      <c r="J56" s="166"/>
      <c r="K56" s="166"/>
      <c r="L56" s="167"/>
      <c r="M56" s="26"/>
      <c r="N56" s="236">
        <f t="shared" si="0"/>
        <v>0</v>
      </c>
      <c r="O56" s="252"/>
      <c r="P56" s="208"/>
      <c r="Q56" s="206"/>
    </row>
    <row r="57" spans="1:17" s="25" customFormat="1" ht="15.75" x14ac:dyDescent="0.2">
      <c r="A57" s="2"/>
      <c r="B57" s="487"/>
      <c r="C57" s="488"/>
      <c r="D57" s="488"/>
      <c r="E57" s="488"/>
      <c r="F57" s="488"/>
      <c r="G57" s="489"/>
      <c r="H57" s="172"/>
      <c r="I57" s="172"/>
      <c r="J57" s="166"/>
      <c r="K57" s="166"/>
      <c r="L57" s="167"/>
      <c r="M57" s="26"/>
      <c r="N57" s="236">
        <f t="shared" si="0"/>
        <v>0</v>
      </c>
      <c r="O57" s="252"/>
      <c r="P57" s="208"/>
      <c r="Q57" s="237"/>
    </row>
    <row r="58" spans="1:17" s="29" customFormat="1" x14ac:dyDescent="0.2">
      <c r="A58" s="2"/>
      <c r="B58" s="487"/>
      <c r="C58" s="488"/>
      <c r="D58" s="488"/>
      <c r="E58" s="488"/>
      <c r="F58" s="488"/>
      <c r="G58" s="489"/>
      <c r="H58" s="172"/>
      <c r="I58" s="172"/>
      <c r="J58" s="166"/>
      <c r="K58" s="166"/>
      <c r="L58" s="167"/>
      <c r="M58" s="26"/>
      <c r="N58" s="236">
        <f t="shared" si="0"/>
        <v>0</v>
      </c>
      <c r="O58" s="252"/>
      <c r="P58" s="208"/>
      <c r="Q58" s="206"/>
    </row>
    <row r="59" spans="1:17" s="29" customFormat="1" x14ac:dyDescent="0.2">
      <c r="A59" s="2"/>
      <c r="B59" s="512"/>
      <c r="C59" s="512"/>
      <c r="D59" s="512"/>
      <c r="E59" s="512"/>
      <c r="F59" s="512"/>
      <c r="G59" s="512"/>
      <c r="H59" s="171"/>
      <c r="I59" s="171"/>
      <c r="J59" s="166"/>
      <c r="K59" s="166"/>
      <c r="L59" s="167"/>
      <c r="M59" s="26"/>
      <c r="N59" s="236">
        <f t="shared" si="0"/>
        <v>0</v>
      </c>
      <c r="O59" s="252"/>
      <c r="P59" s="208"/>
      <c r="Q59" s="206"/>
    </row>
    <row r="60" spans="1:17" s="29" customFormat="1" x14ac:dyDescent="0.2">
      <c r="A60" s="2"/>
      <c r="B60" s="512"/>
      <c r="C60" s="512"/>
      <c r="D60" s="512"/>
      <c r="E60" s="512"/>
      <c r="F60" s="512"/>
      <c r="G60" s="512"/>
      <c r="H60" s="171"/>
      <c r="I60" s="171"/>
      <c r="J60" s="166"/>
      <c r="K60" s="166"/>
      <c r="L60" s="167"/>
      <c r="M60" s="26"/>
      <c r="N60" s="236">
        <f t="shared" si="0"/>
        <v>0</v>
      </c>
      <c r="O60" s="252"/>
      <c r="P60" s="208"/>
      <c r="Q60" s="206"/>
    </row>
    <row r="61" spans="1:17" s="29" customFormat="1" x14ac:dyDescent="0.2">
      <c r="A61" s="2"/>
      <c r="B61" s="512"/>
      <c r="C61" s="512"/>
      <c r="D61" s="512"/>
      <c r="E61" s="512"/>
      <c r="F61" s="512"/>
      <c r="G61" s="512"/>
      <c r="H61" s="171"/>
      <c r="I61" s="171"/>
      <c r="J61" s="166"/>
      <c r="K61" s="166"/>
      <c r="L61" s="167"/>
      <c r="M61" s="26"/>
      <c r="N61" s="236">
        <f t="shared" si="0"/>
        <v>0</v>
      </c>
      <c r="O61" s="252"/>
      <c r="P61" s="208"/>
      <c r="Q61" s="206"/>
    </row>
    <row r="62" spans="1:17" s="29" customFormat="1" x14ac:dyDescent="0.2">
      <c r="A62" s="2"/>
      <c r="B62" s="512"/>
      <c r="C62" s="512"/>
      <c r="D62" s="512"/>
      <c r="E62" s="512"/>
      <c r="F62" s="512"/>
      <c r="G62" s="512"/>
      <c r="H62" s="168"/>
      <c r="I62" s="168"/>
      <c r="J62" s="166"/>
      <c r="K62" s="166"/>
      <c r="L62" s="167"/>
      <c r="M62" s="26"/>
      <c r="N62" s="236">
        <f t="shared" si="0"/>
        <v>0</v>
      </c>
      <c r="O62" s="252"/>
      <c r="P62" s="208"/>
      <c r="Q62" s="206"/>
    </row>
    <row r="63" spans="1:17" s="29" customFormat="1" x14ac:dyDescent="0.2">
      <c r="A63" s="2"/>
      <c r="B63" s="512"/>
      <c r="C63" s="512"/>
      <c r="D63" s="512"/>
      <c r="E63" s="512"/>
      <c r="F63" s="512"/>
      <c r="G63" s="512"/>
      <c r="H63" s="168"/>
      <c r="I63" s="168"/>
      <c r="J63" s="166"/>
      <c r="K63" s="166"/>
      <c r="L63" s="167"/>
      <c r="M63" s="26"/>
      <c r="N63" s="238">
        <f t="shared" si="0"/>
        <v>0</v>
      </c>
      <c r="O63" s="252"/>
      <c r="P63" s="208"/>
      <c r="Q63" s="206"/>
    </row>
    <row r="64" spans="1:17" s="29" customFormat="1" ht="39" customHeight="1" x14ac:dyDescent="0.2">
      <c r="A64" s="31">
        <v>3</v>
      </c>
      <c r="B64" s="531" t="s">
        <v>9</v>
      </c>
      <c r="C64" s="532"/>
      <c r="D64" s="532"/>
      <c r="E64" s="532"/>
      <c r="F64" s="532"/>
      <c r="G64" s="533"/>
      <c r="H64" s="36"/>
      <c r="I64" s="36"/>
      <c r="J64" s="33">
        <f>SUM(J65:J94)</f>
        <v>0</v>
      </c>
      <c r="K64" s="33"/>
      <c r="L64" s="34"/>
      <c r="M64" s="34"/>
      <c r="N64" s="33">
        <f>SUM(N65:N94)</f>
        <v>0</v>
      </c>
      <c r="O64" s="239">
        <f>SUM(O65:O94)</f>
        <v>0</v>
      </c>
      <c r="P64" s="33">
        <f>N64+O64</f>
        <v>0</v>
      </c>
      <c r="Q64" s="34"/>
    </row>
    <row r="65" spans="1:17" s="29" customFormat="1" x14ac:dyDescent="0.2">
      <c r="A65" s="2"/>
      <c r="B65" s="487"/>
      <c r="C65" s="488"/>
      <c r="D65" s="488"/>
      <c r="E65" s="488"/>
      <c r="F65" s="488"/>
      <c r="G65" s="489"/>
      <c r="H65" s="171"/>
      <c r="I65" s="171"/>
      <c r="J65" s="166"/>
      <c r="K65" s="166"/>
      <c r="L65" s="167"/>
      <c r="M65" s="26"/>
      <c r="N65" s="240">
        <f t="shared" si="0"/>
        <v>0</v>
      </c>
      <c r="O65" s="252"/>
      <c r="P65" s="208"/>
      <c r="Q65" s="206"/>
    </row>
    <row r="66" spans="1:17" s="29" customFormat="1" x14ac:dyDescent="0.2">
      <c r="A66" s="2"/>
      <c r="B66" s="487"/>
      <c r="C66" s="488"/>
      <c r="D66" s="488"/>
      <c r="E66" s="488"/>
      <c r="F66" s="488"/>
      <c r="G66" s="489"/>
      <c r="H66" s="171"/>
      <c r="I66" s="171"/>
      <c r="J66" s="166"/>
      <c r="K66" s="166"/>
      <c r="L66" s="167"/>
      <c r="M66" s="26"/>
      <c r="N66" s="236">
        <f t="shared" si="0"/>
        <v>0</v>
      </c>
      <c r="O66" s="252"/>
      <c r="P66" s="208"/>
      <c r="Q66" s="206"/>
    </row>
    <row r="67" spans="1:17" s="29" customFormat="1" x14ac:dyDescent="0.2">
      <c r="A67" s="2"/>
      <c r="B67" s="487"/>
      <c r="C67" s="488"/>
      <c r="D67" s="488"/>
      <c r="E67" s="488"/>
      <c r="F67" s="488"/>
      <c r="G67" s="489"/>
      <c r="H67" s="171"/>
      <c r="I67" s="171"/>
      <c r="J67" s="166"/>
      <c r="K67" s="166"/>
      <c r="L67" s="167"/>
      <c r="M67" s="26"/>
      <c r="N67" s="236">
        <f t="shared" si="0"/>
        <v>0</v>
      </c>
      <c r="O67" s="252"/>
      <c r="P67" s="208"/>
      <c r="Q67" s="206"/>
    </row>
    <row r="68" spans="1:17" s="29" customFormat="1" x14ac:dyDescent="0.2">
      <c r="A68" s="2"/>
      <c r="B68" s="487"/>
      <c r="C68" s="488"/>
      <c r="D68" s="488"/>
      <c r="E68" s="488"/>
      <c r="F68" s="488"/>
      <c r="G68" s="489"/>
      <c r="H68" s="171"/>
      <c r="I68" s="171"/>
      <c r="J68" s="166"/>
      <c r="K68" s="166"/>
      <c r="L68" s="167"/>
      <c r="M68" s="26"/>
      <c r="N68" s="236">
        <f t="shared" si="0"/>
        <v>0</v>
      </c>
      <c r="O68" s="252"/>
      <c r="P68" s="208"/>
      <c r="Q68" s="206"/>
    </row>
    <row r="69" spans="1:17" s="29" customFormat="1" x14ac:dyDescent="0.2">
      <c r="A69" s="2"/>
      <c r="B69" s="487"/>
      <c r="C69" s="488"/>
      <c r="D69" s="488"/>
      <c r="E69" s="488"/>
      <c r="F69" s="488"/>
      <c r="G69" s="489"/>
      <c r="H69" s="171"/>
      <c r="I69" s="171"/>
      <c r="J69" s="166"/>
      <c r="K69" s="166"/>
      <c r="L69" s="167"/>
      <c r="M69" s="26"/>
      <c r="N69" s="236">
        <f t="shared" si="0"/>
        <v>0</v>
      </c>
      <c r="O69" s="252"/>
      <c r="P69" s="208"/>
      <c r="Q69" s="206"/>
    </row>
    <row r="70" spans="1:17" s="29" customFormat="1" x14ac:dyDescent="0.2">
      <c r="A70" s="2"/>
      <c r="B70" s="487"/>
      <c r="C70" s="488"/>
      <c r="D70" s="488"/>
      <c r="E70" s="488"/>
      <c r="F70" s="488"/>
      <c r="G70" s="489"/>
      <c r="H70" s="171"/>
      <c r="I70" s="171"/>
      <c r="J70" s="166"/>
      <c r="K70" s="166"/>
      <c r="L70" s="167"/>
      <c r="M70" s="26"/>
      <c r="N70" s="236">
        <f t="shared" si="0"/>
        <v>0</v>
      </c>
      <c r="O70" s="252"/>
      <c r="P70" s="208"/>
      <c r="Q70" s="206"/>
    </row>
    <row r="71" spans="1:17" s="37" customFormat="1" ht="15.75" x14ac:dyDescent="0.2">
      <c r="A71" s="2"/>
      <c r="B71" s="487"/>
      <c r="C71" s="488"/>
      <c r="D71" s="488"/>
      <c r="E71" s="488"/>
      <c r="F71" s="488"/>
      <c r="G71" s="489"/>
      <c r="H71" s="171"/>
      <c r="I71" s="171"/>
      <c r="J71" s="166"/>
      <c r="K71" s="166"/>
      <c r="L71" s="167"/>
      <c r="M71" s="26"/>
      <c r="N71" s="236">
        <f t="shared" si="0"/>
        <v>0</v>
      </c>
      <c r="O71" s="252"/>
      <c r="P71" s="208"/>
      <c r="Q71" s="237"/>
    </row>
    <row r="72" spans="1:17" s="25" customFormat="1" ht="15.75" x14ac:dyDescent="0.2">
      <c r="A72" s="2"/>
      <c r="B72" s="487"/>
      <c r="C72" s="488"/>
      <c r="D72" s="488"/>
      <c r="E72" s="488"/>
      <c r="F72" s="488"/>
      <c r="G72" s="489"/>
      <c r="H72" s="171"/>
      <c r="I72" s="171"/>
      <c r="J72" s="166"/>
      <c r="K72" s="166"/>
      <c r="L72" s="167"/>
      <c r="M72" s="26"/>
      <c r="N72" s="236">
        <f t="shared" si="0"/>
        <v>0</v>
      </c>
      <c r="O72" s="252"/>
      <c r="P72" s="208"/>
      <c r="Q72" s="237"/>
    </row>
    <row r="73" spans="1:17" s="8" customFormat="1" x14ac:dyDescent="0.2">
      <c r="A73" s="2"/>
      <c r="B73" s="487"/>
      <c r="C73" s="488"/>
      <c r="D73" s="488"/>
      <c r="E73" s="488"/>
      <c r="F73" s="488"/>
      <c r="G73" s="489"/>
      <c r="H73" s="171"/>
      <c r="I73" s="171"/>
      <c r="J73" s="166"/>
      <c r="K73" s="166"/>
      <c r="L73" s="167"/>
      <c r="M73" s="26"/>
      <c r="N73" s="236">
        <f t="shared" si="0"/>
        <v>0</v>
      </c>
      <c r="O73" s="252"/>
      <c r="P73" s="208"/>
      <c r="Q73" s="30"/>
    </row>
    <row r="74" spans="1:17" s="25" customFormat="1" ht="15.75" x14ac:dyDescent="0.2">
      <c r="A74" s="2"/>
      <c r="B74" s="487"/>
      <c r="C74" s="488"/>
      <c r="D74" s="488"/>
      <c r="E74" s="488"/>
      <c r="F74" s="488"/>
      <c r="G74" s="489"/>
      <c r="H74" s="171"/>
      <c r="I74" s="171"/>
      <c r="J74" s="166"/>
      <c r="K74" s="166"/>
      <c r="L74" s="167"/>
      <c r="M74" s="26"/>
      <c r="N74" s="236">
        <f t="shared" si="0"/>
        <v>0</v>
      </c>
      <c r="O74" s="252"/>
      <c r="P74" s="208"/>
      <c r="Q74" s="237"/>
    </row>
    <row r="75" spans="1:17" s="29" customFormat="1" x14ac:dyDescent="0.2">
      <c r="A75" s="2"/>
      <c r="B75" s="487"/>
      <c r="C75" s="488"/>
      <c r="D75" s="488"/>
      <c r="E75" s="488"/>
      <c r="F75" s="488"/>
      <c r="G75" s="489"/>
      <c r="H75" s="171"/>
      <c r="I75" s="171"/>
      <c r="J75" s="166"/>
      <c r="K75" s="166"/>
      <c r="L75" s="167"/>
      <c r="M75" s="26"/>
      <c r="N75" s="236">
        <f t="shared" si="0"/>
        <v>0</v>
      </c>
      <c r="O75" s="252"/>
      <c r="P75" s="208"/>
      <c r="Q75" s="206"/>
    </row>
    <row r="76" spans="1:17" s="25" customFormat="1" ht="15.75" x14ac:dyDescent="0.2">
      <c r="A76" s="2"/>
      <c r="B76" s="487"/>
      <c r="C76" s="488"/>
      <c r="D76" s="488"/>
      <c r="E76" s="488"/>
      <c r="F76" s="488"/>
      <c r="G76" s="489"/>
      <c r="H76" s="171"/>
      <c r="I76" s="171"/>
      <c r="J76" s="166"/>
      <c r="K76" s="166"/>
      <c r="L76" s="167"/>
      <c r="M76" s="26"/>
      <c r="N76" s="236">
        <f t="shared" si="0"/>
        <v>0</v>
      </c>
      <c r="O76" s="252"/>
      <c r="P76" s="208"/>
      <c r="Q76" s="237"/>
    </row>
    <row r="77" spans="1:17" s="29" customFormat="1" x14ac:dyDescent="0.2">
      <c r="A77" s="2"/>
      <c r="B77" s="487"/>
      <c r="C77" s="488"/>
      <c r="D77" s="488"/>
      <c r="E77" s="488"/>
      <c r="F77" s="488"/>
      <c r="G77" s="489"/>
      <c r="H77" s="171"/>
      <c r="I77" s="171"/>
      <c r="J77" s="166"/>
      <c r="K77" s="166"/>
      <c r="L77" s="167"/>
      <c r="M77" s="26"/>
      <c r="N77" s="236">
        <f t="shared" si="0"/>
        <v>0</v>
      </c>
      <c r="O77" s="252"/>
      <c r="P77" s="208"/>
      <c r="Q77" s="206"/>
    </row>
    <row r="78" spans="1:17" s="29" customFormat="1" x14ac:dyDescent="0.2">
      <c r="A78" s="2"/>
      <c r="B78" s="487"/>
      <c r="C78" s="488"/>
      <c r="D78" s="488"/>
      <c r="E78" s="488"/>
      <c r="F78" s="488"/>
      <c r="G78" s="489"/>
      <c r="H78" s="171"/>
      <c r="I78" s="171"/>
      <c r="J78" s="166"/>
      <c r="K78" s="166"/>
      <c r="L78" s="167"/>
      <c r="M78" s="26"/>
      <c r="N78" s="236">
        <f t="shared" ref="N78:N140" si="1">IF(M78="Yes",J78,0)</f>
        <v>0</v>
      </c>
      <c r="O78" s="252"/>
      <c r="P78" s="208"/>
      <c r="Q78" s="206"/>
    </row>
    <row r="79" spans="1:17" s="29" customFormat="1" x14ac:dyDescent="0.2">
      <c r="A79" s="2"/>
      <c r="B79" s="487"/>
      <c r="C79" s="488"/>
      <c r="D79" s="488"/>
      <c r="E79" s="488"/>
      <c r="F79" s="488"/>
      <c r="G79" s="489"/>
      <c r="H79" s="171"/>
      <c r="I79" s="171"/>
      <c r="J79" s="166"/>
      <c r="K79" s="166"/>
      <c r="L79" s="167"/>
      <c r="M79" s="26"/>
      <c r="N79" s="236">
        <f t="shared" si="1"/>
        <v>0</v>
      </c>
      <c r="O79" s="252"/>
      <c r="P79" s="208"/>
      <c r="Q79" s="206"/>
    </row>
    <row r="80" spans="1:17" s="29" customFormat="1" x14ac:dyDescent="0.2">
      <c r="A80" s="2"/>
      <c r="B80" s="487"/>
      <c r="C80" s="488"/>
      <c r="D80" s="488"/>
      <c r="E80" s="488"/>
      <c r="F80" s="488"/>
      <c r="G80" s="489"/>
      <c r="H80" s="171"/>
      <c r="I80" s="171"/>
      <c r="J80" s="166"/>
      <c r="K80" s="166"/>
      <c r="L80" s="167"/>
      <c r="M80" s="26"/>
      <c r="N80" s="236">
        <f t="shared" si="1"/>
        <v>0</v>
      </c>
      <c r="O80" s="252"/>
      <c r="P80" s="208"/>
      <c r="Q80" s="206"/>
    </row>
    <row r="81" spans="1:17" s="29" customFormat="1" x14ac:dyDescent="0.2">
      <c r="A81" s="2"/>
      <c r="B81" s="487"/>
      <c r="C81" s="488"/>
      <c r="D81" s="488"/>
      <c r="E81" s="488"/>
      <c r="F81" s="488"/>
      <c r="G81" s="489"/>
      <c r="H81" s="171"/>
      <c r="I81" s="171"/>
      <c r="J81" s="166"/>
      <c r="K81" s="166"/>
      <c r="L81" s="167"/>
      <c r="M81" s="26"/>
      <c r="N81" s="236">
        <f t="shared" si="1"/>
        <v>0</v>
      </c>
      <c r="O81" s="252"/>
      <c r="P81" s="208"/>
      <c r="Q81" s="206"/>
    </row>
    <row r="82" spans="1:17" s="25" customFormat="1" ht="15.75" x14ac:dyDescent="0.2">
      <c r="A82" s="2"/>
      <c r="B82" s="487"/>
      <c r="C82" s="488"/>
      <c r="D82" s="488"/>
      <c r="E82" s="488"/>
      <c r="F82" s="488"/>
      <c r="G82" s="489"/>
      <c r="H82" s="171"/>
      <c r="I82" s="171"/>
      <c r="J82" s="166"/>
      <c r="K82" s="166"/>
      <c r="L82" s="167"/>
      <c r="M82" s="26"/>
      <c r="N82" s="236">
        <f t="shared" si="1"/>
        <v>0</v>
      </c>
      <c r="O82" s="252"/>
      <c r="P82" s="208"/>
      <c r="Q82" s="237"/>
    </row>
    <row r="83" spans="1:17" s="29" customFormat="1" x14ac:dyDescent="0.2">
      <c r="A83" s="2"/>
      <c r="B83" s="487"/>
      <c r="C83" s="488"/>
      <c r="D83" s="488"/>
      <c r="E83" s="488"/>
      <c r="F83" s="488"/>
      <c r="G83" s="489"/>
      <c r="H83" s="171"/>
      <c r="I83" s="171"/>
      <c r="J83" s="166"/>
      <c r="K83" s="166"/>
      <c r="L83" s="167"/>
      <c r="M83" s="26"/>
      <c r="N83" s="236">
        <f t="shared" si="1"/>
        <v>0</v>
      </c>
      <c r="O83" s="252"/>
      <c r="P83" s="208"/>
      <c r="Q83" s="206"/>
    </row>
    <row r="84" spans="1:17" s="29" customFormat="1" x14ac:dyDescent="0.2">
      <c r="A84" s="2"/>
      <c r="B84" s="487"/>
      <c r="C84" s="488"/>
      <c r="D84" s="488"/>
      <c r="E84" s="488"/>
      <c r="F84" s="488"/>
      <c r="G84" s="489"/>
      <c r="H84" s="171"/>
      <c r="I84" s="171"/>
      <c r="J84" s="166"/>
      <c r="K84" s="166"/>
      <c r="L84" s="167"/>
      <c r="M84" s="26"/>
      <c r="N84" s="236">
        <f t="shared" si="1"/>
        <v>0</v>
      </c>
      <c r="O84" s="252"/>
      <c r="P84" s="208"/>
      <c r="Q84" s="206"/>
    </row>
    <row r="85" spans="1:17" s="29" customFormat="1" x14ac:dyDescent="0.2">
      <c r="A85" s="2"/>
      <c r="B85" s="487"/>
      <c r="C85" s="488"/>
      <c r="D85" s="488"/>
      <c r="E85" s="488"/>
      <c r="F85" s="488"/>
      <c r="G85" s="489"/>
      <c r="H85" s="171"/>
      <c r="I85" s="171"/>
      <c r="J85" s="166"/>
      <c r="K85" s="166"/>
      <c r="L85" s="167"/>
      <c r="M85" s="26"/>
      <c r="N85" s="236">
        <f t="shared" si="1"/>
        <v>0</v>
      </c>
      <c r="O85" s="252"/>
      <c r="P85" s="208"/>
      <c r="Q85" s="206"/>
    </row>
    <row r="86" spans="1:17" s="29" customFormat="1" x14ac:dyDescent="0.2">
      <c r="A86" s="2"/>
      <c r="B86" s="487"/>
      <c r="C86" s="488"/>
      <c r="D86" s="488"/>
      <c r="E86" s="488"/>
      <c r="F86" s="488"/>
      <c r="G86" s="489"/>
      <c r="H86" s="171"/>
      <c r="I86" s="171"/>
      <c r="J86" s="166"/>
      <c r="K86" s="166"/>
      <c r="L86" s="167"/>
      <c r="M86" s="26"/>
      <c r="N86" s="236">
        <f t="shared" si="1"/>
        <v>0</v>
      </c>
      <c r="O86" s="252"/>
      <c r="P86" s="208"/>
      <c r="Q86" s="206"/>
    </row>
    <row r="87" spans="1:17" s="25" customFormat="1" ht="15.75" x14ac:dyDescent="0.2">
      <c r="A87" s="2"/>
      <c r="B87" s="487"/>
      <c r="C87" s="488"/>
      <c r="D87" s="488"/>
      <c r="E87" s="488"/>
      <c r="F87" s="488"/>
      <c r="G87" s="489"/>
      <c r="H87" s="171"/>
      <c r="I87" s="171"/>
      <c r="J87" s="166"/>
      <c r="K87" s="166"/>
      <c r="L87" s="167"/>
      <c r="M87" s="26"/>
      <c r="N87" s="236">
        <f t="shared" si="1"/>
        <v>0</v>
      </c>
      <c r="O87" s="252"/>
      <c r="P87" s="208"/>
      <c r="Q87" s="237"/>
    </row>
    <row r="88" spans="1:17" s="25" customFormat="1" ht="15.75" x14ac:dyDescent="0.2">
      <c r="A88" s="2"/>
      <c r="B88" s="209"/>
      <c r="C88" s="210"/>
      <c r="D88" s="210"/>
      <c r="E88" s="210"/>
      <c r="F88" s="210"/>
      <c r="G88" s="211"/>
      <c r="H88" s="171"/>
      <c r="I88" s="171"/>
      <c r="J88" s="166"/>
      <c r="K88" s="166"/>
      <c r="L88" s="167"/>
      <c r="M88" s="26"/>
      <c r="N88" s="236"/>
      <c r="O88" s="252"/>
      <c r="P88" s="208"/>
      <c r="Q88" s="206"/>
    </row>
    <row r="89" spans="1:17" s="29" customFormat="1" x14ac:dyDescent="0.2">
      <c r="A89" s="2"/>
      <c r="B89" s="487"/>
      <c r="C89" s="488"/>
      <c r="D89" s="488"/>
      <c r="E89" s="488"/>
      <c r="F89" s="488"/>
      <c r="G89" s="489"/>
      <c r="H89" s="171"/>
      <c r="I89" s="171"/>
      <c r="J89" s="166"/>
      <c r="K89" s="166"/>
      <c r="L89" s="167"/>
      <c r="M89" s="26"/>
      <c r="N89" s="236">
        <f t="shared" si="1"/>
        <v>0</v>
      </c>
      <c r="O89" s="252"/>
      <c r="P89" s="208"/>
      <c r="Q89" s="206"/>
    </row>
    <row r="90" spans="1:17" s="29" customFormat="1" x14ac:dyDescent="0.2">
      <c r="A90" s="2"/>
      <c r="B90" s="487"/>
      <c r="C90" s="488"/>
      <c r="D90" s="488"/>
      <c r="E90" s="488"/>
      <c r="F90" s="488"/>
      <c r="G90" s="489"/>
      <c r="H90" s="171"/>
      <c r="I90" s="171"/>
      <c r="J90" s="166"/>
      <c r="K90" s="166"/>
      <c r="L90" s="167"/>
      <c r="M90" s="26"/>
      <c r="N90" s="236">
        <f t="shared" si="1"/>
        <v>0</v>
      </c>
      <c r="O90" s="252"/>
      <c r="P90" s="208"/>
      <c r="Q90" s="206"/>
    </row>
    <row r="91" spans="1:17" s="29" customFormat="1" ht="15.75" x14ac:dyDescent="0.2">
      <c r="A91" s="2"/>
      <c r="B91" s="487"/>
      <c r="C91" s="488"/>
      <c r="D91" s="488"/>
      <c r="E91" s="488"/>
      <c r="F91" s="488"/>
      <c r="G91" s="489"/>
      <c r="H91" s="171"/>
      <c r="I91" s="171"/>
      <c r="J91" s="166"/>
      <c r="K91" s="166"/>
      <c r="L91" s="167"/>
      <c r="M91" s="26"/>
      <c r="N91" s="236">
        <f t="shared" si="1"/>
        <v>0</v>
      </c>
      <c r="O91" s="252"/>
      <c r="P91" s="208"/>
      <c r="Q91" s="237"/>
    </row>
    <row r="92" spans="1:17" s="25" customFormat="1" ht="15.75" x14ac:dyDescent="0.2">
      <c r="A92" s="2"/>
      <c r="B92" s="487"/>
      <c r="C92" s="488"/>
      <c r="D92" s="488"/>
      <c r="E92" s="488"/>
      <c r="F92" s="488"/>
      <c r="G92" s="489"/>
      <c r="H92" s="171"/>
      <c r="I92" s="171"/>
      <c r="J92" s="166"/>
      <c r="K92" s="166"/>
      <c r="L92" s="167"/>
      <c r="M92" s="26"/>
      <c r="N92" s="236">
        <f t="shared" si="1"/>
        <v>0</v>
      </c>
      <c r="O92" s="252"/>
      <c r="P92" s="208"/>
      <c r="Q92" s="237"/>
    </row>
    <row r="93" spans="1:17" s="27" customFormat="1" x14ac:dyDescent="0.2">
      <c r="A93" s="2"/>
      <c r="B93" s="487"/>
      <c r="C93" s="488"/>
      <c r="D93" s="488"/>
      <c r="E93" s="488"/>
      <c r="F93" s="488"/>
      <c r="G93" s="489"/>
      <c r="H93" s="171"/>
      <c r="I93" s="171"/>
      <c r="J93" s="166"/>
      <c r="K93" s="166"/>
      <c r="L93" s="167"/>
      <c r="M93" s="26"/>
      <c r="N93" s="236">
        <f t="shared" si="1"/>
        <v>0</v>
      </c>
      <c r="O93" s="252"/>
      <c r="P93" s="208"/>
      <c r="Q93" s="206"/>
    </row>
    <row r="94" spans="1:17" s="27" customFormat="1" x14ac:dyDescent="0.2">
      <c r="A94" s="2"/>
      <c r="B94" s="487"/>
      <c r="C94" s="488"/>
      <c r="D94" s="488"/>
      <c r="E94" s="488"/>
      <c r="F94" s="488"/>
      <c r="G94" s="489"/>
      <c r="H94" s="171"/>
      <c r="I94" s="171"/>
      <c r="J94" s="166"/>
      <c r="K94" s="166"/>
      <c r="L94" s="167"/>
      <c r="M94" s="26"/>
      <c r="N94" s="238">
        <f t="shared" si="1"/>
        <v>0</v>
      </c>
      <c r="O94" s="252"/>
      <c r="P94" s="208"/>
      <c r="Q94" s="206"/>
    </row>
    <row r="95" spans="1:17" s="25" customFormat="1" ht="39" customHeight="1" x14ac:dyDescent="0.2">
      <c r="A95" s="38">
        <v>4</v>
      </c>
      <c r="B95" s="493" t="s">
        <v>4</v>
      </c>
      <c r="C95" s="494"/>
      <c r="D95" s="494"/>
      <c r="E95" s="494"/>
      <c r="F95" s="494"/>
      <c r="G95" s="495"/>
      <c r="H95" s="39"/>
      <c r="I95" s="39"/>
      <c r="J95" s="40">
        <f>J96+J117+J138</f>
        <v>0</v>
      </c>
      <c r="K95" s="40"/>
      <c r="L95" s="41"/>
      <c r="M95" s="34"/>
      <c r="N95" s="33">
        <f>SUM(N96:N159)</f>
        <v>0</v>
      </c>
      <c r="O95" s="239">
        <f>SUM(O96:O159)</f>
        <v>0</v>
      </c>
      <c r="P95" s="33">
        <f>N95+O95</f>
        <v>0</v>
      </c>
      <c r="Q95" s="34"/>
    </row>
    <row r="96" spans="1:17" s="27" customFormat="1" ht="39" customHeight="1" x14ac:dyDescent="0.2">
      <c r="A96" s="18" t="s">
        <v>7</v>
      </c>
      <c r="B96" s="496" t="s">
        <v>18</v>
      </c>
      <c r="C96" s="497"/>
      <c r="D96" s="497"/>
      <c r="E96" s="497"/>
      <c r="F96" s="497"/>
      <c r="G96" s="498"/>
      <c r="H96" s="19"/>
      <c r="I96" s="19"/>
      <c r="J96" s="22">
        <f>SUM(J97:J116)</f>
        <v>0</v>
      </c>
      <c r="K96" s="22"/>
      <c r="L96" s="23"/>
      <c r="M96" s="23"/>
      <c r="N96" s="23">
        <f t="shared" si="1"/>
        <v>0</v>
      </c>
      <c r="O96" s="254"/>
      <c r="P96" s="23"/>
      <c r="Q96" s="23"/>
    </row>
    <row r="97" spans="1:17" s="27" customFormat="1" x14ac:dyDescent="0.2">
      <c r="A97" s="2"/>
      <c r="B97" s="490"/>
      <c r="C97" s="491"/>
      <c r="D97" s="491"/>
      <c r="E97" s="491"/>
      <c r="F97" s="491"/>
      <c r="G97" s="492"/>
      <c r="H97" s="173"/>
      <c r="I97" s="173"/>
      <c r="J97" s="166"/>
      <c r="K97" s="170"/>
      <c r="L97" s="167"/>
      <c r="M97" s="26"/>
      <c r="N97" s="236">
        <f t="shared" si="1"/>
        <v>0</v>
      </c>
      <c r="O97" s="252"/>
      <c r="P97" s="206"/>
      <c r="Q97" s="206"/>
    </row>
    <row r="98" spans="1:17" s="27" customFormat="1" x14ac:dyDescent="0.2">
      <c r="A98" s="2"/>
      <c r="B98" s="490"/>
      <c r="C98" s="491"/>
      <c r="D98" s="491"/>
      <c r="E98" s="491"/>
      <c r="F98" s="491"/>
      <c r="G98" s="492"/>
      <c r="H98" s="173"/>
      <c r="I98" s="173"/>
      <c r="J98" s="166"/>
      <c r="K98" s="170"/>
      <c r="L98" s="167"/>
      <c r="M98" s="26"/>
      <c r="N98" s="236">
        <f t="shared" si="1"/>
        <v>0</v>
      </c>
      <c r="O98" s="252"/>
      <c r="P98" s="206"/>
      <c r="Q98" s="206"/>
    </row>
    <row r="99" spans="1:17" s="27" customFormat="1" x14ac:dyDescent="0.2">
      <c r="A99" s="2"/>
      <c r="B99" s="487"/>
      <c r="C99" s="488"/>
      <c r="D99" s="488"/>
      <c r="E99" s="488"/>
      <c r="F99" s="488"/>
      <c r="G99" s="489"/>
      <c r="H99" s="171"/>
      <c r="I99" s="171"/>
      <c r="J99" s="166"/>
      <c r="K99" s="170"/>
      <c r="L99" s="167"/>
      <c r="M99" s="26"/>
      <c r="N99" s="236">
        <f t="shared" si="1"/>
        <v>0</v>
      </c>
      <c r="O99" s="252"/>
      <c r="P99" s="206"/>
      <c r="Q99" s="206"/>
    </row>
    <row r="100" spans="1:17" s="27" customFormat="1" x14ac:dyDescent="0.2">
      <c r="A100" s="2"/>
      <c r="B100" s="487"/>
      <c r="C100" s="488"/>
      <c r="D100" s="488"/>
      <c r="E100" s="488"/>
      <c r="F100" s="488"/>
      <c r="G100" s="489"/>
      <c r="H100" s="171"/>
      <c r="I100" s="171"/>
      <c r="J100" s="166"/>
      <c r="K100" s="170"/>
      <c r="L100" s="167"/>
      <c r="M100" s="26"/>
      <c r="N100" s="236">
        <f t="shared" si="1"/>
        <v>0</v>
      </c>
      <c r="O100" s="252"/>
      <c r="P100" s="206"/>
      <c r="Q100" s="206"/>
    </row>
    <row r="101" spans="1:17" s="25" customFormat="1" ht="15.75" x14ac:dyDescent="0.2">
      <c r="A101" s="2"/>
      <c r="B101" s="487"/>
      <c r="C101" s="488"/>
      <c r="D101" s="488"/>
      <c r="E101" s="488"/>
      <c r="F101" s="488"/>
      <c r="G101" s="489"/>
      <c r="H101" s="171"/>
      <c r="I101" s="171"/>
      <c r="J101" s="166"/>
      <c r="K101" s="170"/>
      <c r="L101" s="167"/>
      <c r="M101" s="26"/>
      <c r="N101" s="236">
        <f t="shared" si="1"/>
        <v>0</v>
      </c>
      <c r="O101" s="252"/>
      <c r="P101" s="206"/>
      <c r="Q101" s="237"/>
    </row>
    <row r="102" spans="1:17" s="27" customFormat="1" x14ac:dyDescent="0.2">
      <c r="A102" s="2"/>
      <c r="B102" s="487"/>
      <c r="C102" s="488"/>
      <c r="D102" s="488"/>
      <c r="E102" s="488"/>
      <c r="F102" s="488"/>
      <c r="G102" s="489"/>
      <c r="H102" s="171"/>
      <c r="I102" s="171"/>
      <c r="J102" s="166"/>
      <c r="K102" s="170"/>
      <c r="L102" s="167"/>
      <c r="M102" s="26"/>
      <c r="N102" s="236">
        <f t="shared" si="1"/>
        <v>0</v>
      </c>
      <c r="O102" s="252"/>
      <c r="P102" s="206"/>
      <c r="Q102" s="206"/>
    </row>
    <row r="103" spans="1:17" s="27" customFormat="1" x14ac:dyDescent="0.2">
      <c r="A103" s="2"/>
      <c r="B103" s="487"/>
      <c r="C103" s="488"/>
      <c r="D103" s="488"/>
      <c r="E103" s="488"/>
      <c r="F103" s="488"/>
      <c r="G103" s="489"/>
      <c r="H103" s="171"/>
      <c r="I103" s="171"/>
      <c r="J103" s="166"/>
      <c r="K103" s="170"/>
      <c r="L103" s="167"/>
      <c r="M103" s="26"/>
      <c r="N103" s="236">
        <f t="shared" si="1"/>
        <v>0</v>
      </c>
      <c r="O103" s="252"/>
      <c r="P103" s="206"/>
      <c r="Q103" s="206"/>
    </row>
    <row r="104" spans="1:17" s="27" customFormat="1" x14ac:dyDescent="0.2">
      <c r="A104" s="2"/>
      <c r="B104" s="487"/>
      <c r="C104" s="488"/>
      <c r="D104" s="488"/>
      <c r="E104" s="488"/>
      <c r="F104" s="488"/>
      <c r="G104" s="489"/>
      <c r="H104" s="171"/>
      <c r="I104" s="171"/>
      <c r="J104" s="166"/>
      <c r="K104" s="170"/>
      <c r="L104" s="167"/>
      <c r="M104" s="26"/>
      <c r="N104" s="236">
        <f t="shared" si="1"/>
        <v>0</v>
      </c>
      <c r="O104" s="252"/>
      <c r="P104" s="206"/>
      <c r="Q104" s="206"/>
    </row>
    <row r="105" spans="1:17" s="25" customFormat="1" ht="15.75" x14ac:dyDescent="0.2">
      <c r="A105" s="2"/>
      <c r="B105" s="487"/>
      <c r="C105" s="488"/>
      <c r="D105" s="488"/>
      <c r="E105" s="488"/>
      <c r="F105" s="488"/>
      <c r="G105" s="489"/>
      <c r="H105" s="171"/>
      <c r="I105" s="171"/>
      <c r="J105" s="166"/>
      <c r="K105" s="170"/>
      <c r="L105" s="167"/>
      <c r="M105" s="26"/>
      <c r="N105" s="236">
        <f t="shared" si="1"/>
        <v>0</v>
      </c>
      <c r="O105" s="252"/>
      <c r="P105" s="206"/>
      <c r="Q105" s="237"/>
    </row>
    <row r="106" spans="1:17" s="29" customFormat="1" x14ac:dyDescent="0.2">
      <c r="A106" s="2"/>
      <c r="B106" s="487"/>
      <c r="C106" s="488"/>
      <c r="D106" s="488"/>
      <c r="E106" s="488"/>
      <c r="F106" s="488"/>
      <c r="G106" s="489"/>
      <c r="H106" s="171"/>
      <c r="I106" s="171"/>
      <c r="J106" s="166"/>
      <c r="K106" s="170"/>
      <c r="L106" s="167"/>
      <c r="M106" s="26"/>
      <c r="N106" s="236">
        <f t="shared" si="1"/>
        <v>0</v>
      </c>
      <c r="O106" s="252"/>
      <c r="P106" s="206"/>
      <c r="Q106" s="206"/>
    </row>
    <row r="107" spans="1:17" s="29" customFormat="1" x14ac:dyDescent="0.2">
      <c r="A107" s="2"/>
      <c r="B107" s="487"/>
      <c r="C107" s="488"/>
      <c r="D107" s="488"/>
      <c r="E107" s="488"/>
      <c r="F107" s="488"/>
      <c r="G107" s="489"/>
      <c r="H107" s="171"/>
      <c r="I107" s="171"/>
      <c r="J107" s="166"/>
      <c r="K107" s="170"/>
      <c r="L107" s="167"/>
      <c r="M107" s="26"/>
      <c r="N107" s="236">
        <f t="shared" si="1"/>
        <v>0</v>
      </c>
      <c r="O107" s="252"/>
      <c r="P107" s="206"/>
      <c r="Q107" s="206"/>
    </row>
    <row r="108" spans="1:17" s="27" customFormat="1" x14ac:dyDescent="0.2">
      <c r="A108" s="2"/>
      <c r="B108" s="487"/>
      <c r="C108" s="488"/>
      <c r="D108" s="488"/>
      <c r="E108" s="488"/>
      <c r="F108" s="488"/>
      <c r="G108" s="489"/>
      <c r="H108" s="171"/>
      <c r="I108" s="171"/>
      <c r="J108" s="166"/>
      <c r="K108" s="170"/>
      <c r="L108" s="167"/>
      <c r="M108" s="26"/>
      <c r="N108" s="236">
        <f t="shared" si="1"/>
        <v>0</v>
      </c>
      <c r="O108" s="252"/>
      <c r="P108" s="206"/>
      <c r="Q108" s="206"/>
    </row>
    <row r="109" spans="1:17" s="27" customFormat="1" x14ac:dyDescent="0.2">
      <c r="A109" s="2"/>
      <c r="B109" s="487"/>
      <c r="C109" s="488"/>
      <c r="D109" s="488"/>
      <c r="E109" s="488"/>
      <c r="F109" s="488"/>
      <c r="G109" s="489"/>
      <c r="H109" s="171"/>
      <c r="I109" s="171"/>
      <c r="J109" s="166"/>
      <c r="K109" s="170"/>
      <c r="L109" s="167"/>
      <c r="M109" s="26"/>
      <c r="N109" s="236">
        <f t="shared" si="1"/>
        <v>0</v>
      </c>
      <c r="O109" s="252"/>
      <c r="P109" s="206"/>
      <c r="Q109" s="206"/>
    </row>
    <row r="110" spans="1:17" s="27" customFormat="1" x14ac:dyDescent="0.2">
      <c r="A110" s="2"/>
      <c r="B110" s="487"/>
      <c r="C110" s="488"/>
      <c r="D110" s="488"/>
      <c r="E110" s="488"/>
      <c r="F110" s="488"/>
      <c r="G110" s="489"/>
      <c r="H110" s="171"/>
      <c r="I110" s="171"/>
      <c r="J110" s="166"/>
      <c r="K110" s="170"/>
      <c r="L110" s="167"/>
      <c r="M110" s="26"/>
      <c r="N110" s="236">
        <f t="shared" si="1"/>
        <v>0</v>
      </c>
      <c r="O110" s="252"/>
      <c r="P110" s="206"/>
      <c r="Q110" s="206"/>
    </row>
    <row r="111" spans="1:17" s="25" customFormat="1" ht="15.75" x14ac:dyDescent="0.2">
      <c r="A111" s="2"/>
      <c r="B111" s="487"/>
      <c r="C111" s="488"/>
      <c r="D111" s="488"/>
      <c r="E111" s="488"/>
      <c r="F111" s="488"/>
      <c r="G111" s="489"/>
      <c r="H111" s="171"/>
      <c r="I111" s="171"/>
      <c r="J111" s="166"/>
      <c r="K111" s="170"/>
      <c r="L111" s="167"/>
      <c r="M111" s="26"/>
      <c r="N111" s="236">
        <f t="shared" si="1"/>
        <v>0</v>
      </c>
      <c r="O111" s="252"/>
      <c r="P111" s="206"/>
      <c r="Q111" s="237"/>
    </row>
    <row r="112" spans="1:17" s="29" customFormat="1" x14ac:dyDescent="0.2">
      <c r="A112" s="2"/>
      <c r="B112" s="487"/>
      <c r="C112" s="488"/>
      <c r="D112" s="488"/>
      <c r="E112" s="488"/>
      <c r="F112" s="488"/>
      <c r="G112" s="489"/>
      <c r="H112" s="171"/>
      <c r="I112" s="171"/>
      <c r="J112" s="166"/>
      <c r="K112" s="170"/>
      <c r="L112" s="167"/>
      <c r="M112" s="26"/>
      <c r="N112" s="236">
        <f t="shared" si="1"/>
        <v>0</v>
      </c>
      <c r="O112" s="252"/>
      <c r="P112" s="206"/>
      <c r="Q112" s="206"/>
    </row>
    <row r="113" spans="1:17" s="29" customFormat="1" x14ac:dyDescent="0.2">
      <c r="A113" s="2"/>
      <c r="B113" s="487"/>
      <c r="C113" s="488"/>
      <c r="D113" s="488"/>
      <c r="E113" s="488"/>
      <c r="F113" s="488"/>
      <c r="G113" s="489"/>
      <c r="H113" s="171"/>
      <c r="I113" s="171"/>
      <c r="J113" s="166"/>
      <c r="K113" s="170"/>
      <c r="L113" s="167"/>
      <c r="M113" s="26"/>
      <c r="N113" s="236">
        <f t="shared" si="1"/>
        <v>0</v>
      </c>
      <c r="O113" s="252"/>
      <c r="P113" s="206"/>
      <c r="Q113" s="206"/>
    </row>
    <row r="114" spans="1:17" s="25" customFormat="1" ht="15.75" x14ac:dyDescent="0.2">
      <c r="A114" s="2"/>
      <c r="B114" s="487"/>
      <c r="C114" s="488"/>
      <c r="D114" s="488"/>
      <c r="E114" s="488"/>
      <c r="F114" s="488"/>
      <c r="G114" s="489"/>
      <c r="H114" s="171"/>
      <c r="I114" s="171"/>
      <c r="J114" s="166"/>
      <c r="K114" s="170"/>
      <c r="L114" s="167"/>
      <c r="M114" s="26"/>
      <c r="N114" s="236">
        <f t="shared" si="1"/>
        <v>0</v>
      </c>
      <c r="O114" s="252"/>
      <c r="P114" s="206"/>
      <c r="Q114" s="237"/>
    </row>
    <row r="115" spans="1:17" s="25" customFormat="1" ht="15.75" x14ac:dyDescent="0.2">
      <c r="A115" s="2"/>
      <c r="B115" s="487"/>
      <c r="C115" s="488"/>
      <c r="D115" s="488"/>
      <c r="E115" s="488"/>
      <c r="F115" s="488"/>
      <c r="G115" s="489"/>
      <c r="H115" s="171"/>
      <c r="I115" s="171"/>
      <c r="J115" s="166"/>
      <c r="K115" s="170"/>
      <c r="L115" s="167"/>
      <c r="M115" s="26"/>
      <c r="N115" s="236">
        <f t="shared" si="1"/>
        <v>0</v>
      </c>
      <c r="O115" s="252"/>
      <c r="P115" s="206"/>
      <c r="Q115" s="237"/>
    </row>
    <row r="116" spans="1:17" s="29" customFormat="1" x14ac:dyDescent="0.2">
      <c r="A116" s="2"/>
      <c r="B116" s="487"/>
      <c r="C116" s="488"/>
      <c r="D116" s="488"/>
      <c r="E116" s="488"/>
      <c r="F116" s="488"/>
      <c r="G116" s="489"/>
      <c r="H116" s="171"/>
      <c r="I116" s="171"/>
      <c r="J116" s="166"/>
      <c r="K116" s="170"/>
      <c r="L116" s="167"/>
      <c r="M116" s="26"/>
      <c r="N116" s="236">
        <f t="shared" si="1"/>
        <v>0</v>
      </c>
      <c r="O116" s="252"/>
      <c r="P116" s="206"/>
      <c r="Q116" s="206"/>
    </row>
    <row r="117" spans="1:17" s="29" customFormat="1" ht="39" customHeight="1" x14ac:dyDescent="0.2">
      <c r="A117" s="18" t="s">
        <v>8</v>
      </c>
      <c r="B117" s="496" t="s">
        <v>23</v>
      </c>
      <c r="C117" s="497"/>
      <c r="D117" s="497"/>
      <c r="E117" s="497"/>
      <c r="F117" s="497"/>
      <c r="G117" s="498"/>
      <c r="H117" s="19"/>
      <c r="I117" s="19"/>
      <c r="J117" s="22">
        <f>SUM(J118:J137)</f>
        <v>0</v>
      </c>
      <c r="K117" s="22"/>
      <c r="L117" s="23"/>
      <c r="M117" s="23"/>
      <c r="N117" s="23">
        <f t="shared" si="1"/>
        <v>0</v>
      </c>
      <c r="O117" s="254"/>
      <c r="P117" s="23"/>
      <c r="Q117" s="23"/>
    </row>
    <row r="118" spans="1:17" s="25" customFormat="1" ht="15.75" x14ac:dyDescent="0.2">
      <c r="A118" s="2"/>
      <c r="B118" s="487"/>
      <c r="C118" s="488"/>
      <c r="D118" s="488"/>
      <c r="E118" s="488"/>
      <c r="F118" s="488"/>
      <c r="G118" s="489"/>
      <c r="H118" s="168"/>
      <c r="I118" s="168"/>
      <c r="J118" s="166"/>
      <c r="K118" s="166"/>
      <c r="L118" s="167"/>
      <c r="M118" s="26"/>
      <c r="N118" s="236">
        <f t="shared" si="1"/>
        <v>0</v>
      </c>
      <c r="O118" s="252"/>
      <c r="P118" s="237"/>
      <c r="Q118" s="237"/>
    </row>
    <row r="119" spans="1:17" s="29" customFormat="1" ht="15.75" x14ac:dyDescent="0.2">
      <c r="A119" s="2"/>
      <c r="B119" s="487"/>
      <c r="C119" s="488"/>
      <c r="D119" s="488"/>
      <c r="E119" s="488"/>
      <c r="F119" s="488"/>
      <c r="G119" s="489"/>
      <c r="H119" s="168"/>
      <c r="I119" s="168"/>
      <c r="J119" s="166"/>
      <c r="K119" s="166"/>
      <c r="L119" s="167"/>
      <c r="M119" s="26"/>
      <c r="N119" s="236">
        <f t="shared" si="1"/>
        <v>0</v>
      </c>
      <c r="O119" s="252"/>
      <c r="P119" s="237"/>
      <c r="Q119" s="206"/>
    </row>
    <row r="120" spans="1:17" s="29" customFormat="1" ht="15.75" x14ac:dyDescent="0.2">
      <c r="A120" s="2"/>
      <c r="B120" s="487"/>
      <c r="C120" s="488"/>
      <c r="D120" s="488"/>
      <c r="E120" s="488"/>
      <c r="F120" s="488"/>
      <c r="G120" s="489"/>
      <c r="H120" s="168"/>
      <c r="I120" s="168"/>
      <c r="J120" s="166"/>
      <c r="K120" s="166"/>
      <c r="L120" s="167"/>
      <c r="M120" s="26"/>
      <c r="N120" s="236">
        <f t="shared" si="1"/>
        <v>0</v>
      </c>
      <c r="O120" s="252"/>
      <c r="P120" s="237"/>
      <c r="Q120" s="206"/>
    </row>
    <row r="121" spans="1:17" s="29" customFormat="1" ht="15.75" x14ac:dyDescent="0.2">
      <c r="A121" s="2"/>
      <c r="B121" s="487"/>
      <c r="C121" s="488"/>
      <c r="D121" s="488"/>
      <c r="E121" s="488"/>
      <c r="F121" s="488"/>
      <c r="G121" s="489"/>
      <c r="H121" s="168"/>
      <c r="I121" s="168"/>
      <c r="J121" s="166"/>
      <c r="K121" s="166"/>
      <c r="L121" s="167"/>
      <c r="M121" s="26"/>
      <c r="N121" s="236">
        <f t="shared" si="1"/>
        <v>0</v>
      </c>
      <c r="O121" s="252"/>
      <c r="P121" s="237"/>
      <c r="Q121" s="206"/>
    </row>
    <row r="122" spans="1:17" s="25" customFormat="1" ht="15.75" x14ac:dyDescent="0.2">
      <c r="A122" s="2"/>
      <c r="B122" s="487"/>
      <c r="C122" s="488"/>
      <c r="D122" s="488"/>
      <c r="E122" s="488"/>
      <c r="F122" s="488"/>
      <c r="G122" s="489"/>
      <c r="H122" s="168"/>
      <c r="I122" s="168"/>
      <c r="J122" s="166"/>
      <c r="K122" s="166"/>
      <c r="L122" s="167"/>
      <c r="M122" s="26"/>
      <c r="N122" s="236">
        <f t="shared" si="1"/>
        <v>0</v>
      </c>
      <c r="O122" s="252"/>
      <c r="P122" s="237"/>
      <c r="Q122" s="237"/>
    </row>
    <row r="123" spans="1:17" s="29" customFormat="1" ht="15.75" x14ac:dyDescent="0.2">
      <c r="A123" s="2"/>
      <c r="B123" s="487"/>
      <c r="C123" s="488"/>
      <c r="D123" s="488"/>
      <c r="E123" s="488"/>
      <c r="F123" s="488"/>
      <c r="G123" s="489"/>
      <c r="H123" s="168"/>
      <c r="I123" s="168"/>
      <c r="J123" s="166"/>
      <c r="K123" s="166"/>
      <c r="L123" s="167"/>
      <c r="M123" s="26"/>
      <c r="N123" s="236">
        <f t="shared" si="1"/>
        <v>0</v>
      </c>
      <c r="O123" s="252"/>
      <c r="P123" s="237"/>
      <c r="Q123" s="206"/>
    </row>
    <row r="124" spans="1:17" s="29" customFormat="1" ht="15.75" x14ac:dyDescent="0.2">
      <c r="A124" s="2"/>
      <c r="B124" s="487"/>
      <c r="C124" s="488"/>
      <c r="D124" s="488"/>
      <c r="E124" s="488"/>
      <c r="F124" s="488"/>
      <c r="G124" s="489"/>
      <c r="H124" s="168"/>
      <c r="I124" s="168"/>
      <c r="J124" s="166"/>
      <c r="K124" s="166"/>
      <c r="L124" s="167"/>
      <c r="M124" s="26"/>
      <c r="N124" s="236">
        <f t="shared" si="1"/>
        <v>0</v>
      </c>
      <c r="O124" s="252"/>
      <c r="P124" s="237"/>
      <c r="Q124" s="206"/>
    </row>
    <row r="125" spans="1:17" s="29" customFormat="1" ht="15.75" x14ac:dyDescent="0.2">
      <c r="A125" s="2"/>
      <c r="B125" s="487"/>
      <c r="C125" s="488"/>
      <c r="D125" s="488"/>
      <c r="E125" s="488"/>
      <c r="F125" s="488"/>
      <c r="G125" s="489"/>
      <c r="H125" s="168"/>
      <c r="I125" s="168"/>
      <c r="J125" s="166"/>
      <c r="K125" s="166"/>
      <c r="L125" s="167"/>
      <c r="M125" s="26"/>
      <c r="N125" s="236">
        <f t="shared" si="1"/>
        <v>0</v>
      </c>
      <c r="O125" s="252"/>
      <c r="P125" s="237"/>
      <c r="Q125" s="206"/>
    </row>
    <row r="126" spans="1:17" s="25" customFormat="1" ht="15.75" x14ac:dyDescent="0.2">
      <c r="A126" s="2"/>
      <c r="B126" s="487"/>
      <c r="C126" s="488"/>
      <c r="D126" s="488"/>
      <c r="E126" s="488"/>
      <c r="F126" s="488"/>
      <c r="G126" s="489"/>
      <c r="H126" s="168"/>
      <c r="I126" s="168"/>
      <c r="J126" s="166"/>
      <c r="K126" s="166"/>
      <c r="L126" s="167"/>
      <c r="M126" s="26"/>
      <c r="N126" s="236">
        <f t="shared" si="1"/>
        <v>0</v>
      </c>
      <c r="O126" s="252"/>
      <c r="P126" s="237"/>
      <c r="Q126" s="237"/>
    </row>
    <row r="127" spans="1:17" s="25" customFormat="1" ht="15.75" x14ac:dyDescent="0.2">
      <c r="A127" s="2"/>
      <c r="B127" s="487"/>
      <c r="C127" s="488"/>
      <c r="D127" s="488"/>
      <c r="E127" s="488"/>
      <c r="F127" s="488"/>
      <c r="G127" s="489"/>
      <c r="H127" s="168"/>
      <c r="I127" s="168"/>
      <c r="J127" s="166"/>
      <c r="K127" s="166"/>
      <c r="L127" s="167"/>
      <c r="M127" s="26"/>
      <c r="N127" s="236">
        <f t="shared" si="1"/>
        <v>0</v>
      </c>
      <c r="O127" s="252"/>
      <c r="P127" s="237"/>
      <c r="Q127" s="237"/>
    </row>
    <row r="128" spans="1:17" s="29" customFormat="1" ht="15.75" x14ac:dyDescent="0.2">
      <c r="A128" s="2"/>
      <c r="B128" s="487"/>
      <c r="C128" s="488"/>
      <c r="D128" s="488"/>
      <c r="E128" s="488"/>
      <c r="F128" s="488"/>
      <c r="G128" s="489"/>
      <c r="H128" s="168"/>
      <c r="I128" s="168"/>
      <c r="J128" s="166"/>
      <c r="K128" s="166"/>
      <c r="L128" s="167"/>
      <c r="M128" s="26"/>
      <c r="N128" s="236">
        <f t="shared" si="1"/>
        <v>0</v>
      </c>
      <c r="O128" s="252"/>
      <c r="P128" s="237"/>
      <c r="Q128" s="206"/>
    </row>
    <row r="129" spans="1:17" s="29" customFormat="1" ht="15.75" x14ac:dyDescent="0.2">
      <c r="A129" s="2"/>
      <c r="B129" s="487"/>
      <c r="C129" s="488"/>
      <c r="D129" s="488"/>
      <c r="E129" s="488"/>
      <c r="F129" s="488"/>
      <c r="G129" s="489"/>
      <c r="H129" s="168"/>
      <c r="I129" s="168"/>
      <c r="J129" s="166"/>
      <c r="K129" s="166"/>
      <c r="L129" s="167"/>
      <c r="M129" s="26"/>
      <c r="N129" s="236">
        <f t="shared" si="1"/>
        <v>0</v>
      </c>
      <c r="O129" s="252"/>
      <c r="P129" s="237"/>
      <c r="Q129" s="206"/>
    </row>
    <row r="130" spans="1:17" s="29" customFormat="1" ht="15.75" x14ac:dyDescent="0.2">
      <c r="A130" s="2"/>
      <c r="B130" s="487"/>
      <c r="C130" s="488"/>
      <c r="D130" s="488"/>
      <c r="E130" s="488"/>
      <c r="F130" s="488"/>
      <c r="G130" s="489"/>
      <c r="H130" s="168"/>
      <c r="I130" s="168"/>
      <c r="J130" s="166"/>
      <c r="K130" s="166"/>
      <c r="L130" s="167"/>
      <c r="M130" s="26"/>
      <c r="N130" s="236">
        <f t="shared" si="1"/>
        <v>0</v>
      </c>
      <c r="O130" s="252"/>
      <c r="P130" s="237"/>
      <c r="Q130" s="206"/>
    </row>
    <row r="131" spans="1:17" s="25" customFormat="1" ht="15.75" x14ac:dyDescent="0.2">
      <c r="A131" s="2"/>
      <c r="B131" s="487"/>
      <c r="C131" s="488"/>
      <c r="D131" s="488"/>
      <c r="E131" s="488"/>
      <c r="F131" s="488"/>
      <c r="G131" s="489"/>
      <c r="H131" s="168"/>
      <c r="I131" s="168"/>
      <c r="J131" s="166"/>
      <c r="K131" s="166"/>
      <c r="L131" s="167"/>
      <c r="M131" s="26"/>
      <c r="N131" s="236">
        <f t="shared" si="1"/>
        <v>0</v>
      </c>
      <c r="O131" s="252"/>
      <c r="P131" s="237"/>
      <c r="Q131" s="237"/>
    </row>
    <row r="132" spans="1:17" s="29" customFormat="1" ht="15.75" x14ac:dyDescent="0.2">
      <c r="A132" s="2"/>
      <c r="B132" s="487"/>
      <c r="C132" s="488"/>
      <c r="D132" s="488"/>
      <c r="E132" s="488"/>
      <c r="F132" s="488"/>
      <c r="G132" s="489"/>
      <c r="H132" s="168"/>
      <c r="I132" s="168"/>
      <c r="J132" s="166"/>
      <c r="K132" s="166"/>
      <c r="L132" s="167"/>
      <c r="M132" s="26"/>
      <c r="N132" s="236">
        <f t="shared" si="1"/>
        <v>0</v>
      </c>
      <c r="O132" s="252"/>
      <c r="P132" s="237"/>
      <c r="Q132" s="206"/>
    </row>
    <row r="133" spans="1:17" s="29" customFormat="1" ht="15.75" x14ac:dyDescent="0.2">
      <c r="A133" s="2"/>
      <c r="B133" s="487"/>
      <c r="C133" s="488"/>
      <c r="D133" s="488"/>
      <c r="E133" s="488"/>
      <c r="F133" s="488"/>
      <c r="G133" s="489"/>
      <c r="H133" s="168"/>
      <c r="I133" s="168"/>
      <c r="J133" s="166"/>
      <c r="K133" s="166"/>
      <c r="L133" s="167"/>
      <c r="M133" s="26"/>
      <c r="N133" s="236">
        <f t="shared" si="1"/>
        <v>0</v>
      </c>
      <c r="O133" s="252"/>
      <c r="P133" s="237"/>
      <c r="Q133" s="206"/>
    </row>
    <row r="134" spans="1:17" s="29" customFormat="1" ht="15.75" x14ac:dyDescent="0.2">
      <c r="A134" s="2"/>
      <c r="B134" s="487"/>
      <c r="C134" s="488"/>
      <c r="D134" s="488"/>
      <c r="E134" s="488"/>
      <c r="F134" s="488"/>
      <c r="G134" s="489"/>
      <c r="H134" s="168"/>
      <c r="I134" s="168"/>
      <c r="J134" s="166"/>
      <c r="K134" s="166"/>
      <c r="L134" s="167"/>
      <c r="M134" s="26"/>
      <c r="N134" s="236">
        <f t="shared" si="1"/>
        <v>0</v>
      </c>
      <c r="O134" s="252"/>
      <c r="P134" s="237"/>
      <c r="Q134" s="206"/>
    </row>
    <row r="135" spans="1:17" s="25" customFormat="1" ht="15.75" x14ac:dyDescent="0.2">
      <c r="A135" s="2"/>
      <c r="B135" s="487"/>
      <c r="C135" s="488"/>
      <c r="D135" s="488"/>
      <c r="E135" s="488"/>
      <c r="F135" s="488"/>
      <c r="G135" s="489"/>
      <c r="H135" s="171"/>
      <c r="I135" s="171"/>
      <c r="J135" s="166"/>
      <c r="K135" s="166"/>
      <c r="L135" s="167"/>
      <c r="M135" s="26"/>
      <c r="N135" s="236">
        <f t="shared" si="1"/>
        <v>0</v>
      </c>
      <c r="O135" s="252"/>
      <c r="P135" s="237"/>
      <c r="Q135" s="237"/>
    </row>
    <row r="136" spans="1:17" s="29" customFormat="1" ht="15.75" x14ac:dyDescent="0.2">
      <c r="A136" s="2"/>
      <c r="B136" s="487"/>
      <c r="C136" s="488"/>
      <c r="D136" s="488"/>
      <c r="E136" s="488"/>
      <c r="F136" s="488"/>
      <c r="G136" s="489"/>
      <c r="H136" s="171"/>
      <c r="I136" s="171"/>
      <c r="J136" s="166"/>
      <c r="K136" s="166"/>
      <c r="L136" s="167"/>
      <c r="M136" s="26"/>
      <c r="N136" s="236">
        <f t="shared" si="1"/>
        <v>0</v>
      </c>
      <c r="O136" s="252"/>
      <c r="P136" s="237"/>
      <c r="Q136" s="206"/>
    </row>
    <row r="137" spans="1:17" s="29" customFormat="1" ht="15.75" x14ac:dyDescent="0.2">
      <c r="A137" s="2"/>
      <c r="B137" s="487"/>
      <c r="C137" s="488"/>
      <c r="D137" s="488"/>
      <c r="E137" s="488"/>
      <c r="F137" s="488"/>
      <c r="G137" s="489"/>
      <c r="H137" s="171"/>
      <c r="I137" s="171"/>
      <c r="J137" s="166"/>
      <c r="K137" s="166"/>
      <c r="L137" s="167"/>
      <c r="M137" s="26"/>
      <c r="N137" s="236">
        <f t="shared" si="1"/>
        <v>0</v>
      </c>
      <c r="O137" s="252"/>
      <c r="P137" s="237"/>
      <c r="Q137" s="206"/>
    </row>
    <row r="138" spans="1:17" s="29" customFormat="1" ht="39" customHeight="1" x14ac:dyDescent="0.2">
      <c r="A138" s="18" t="s">
        <v>11</v>
      </c>
      <c r="B138" s="496" t="s">
        <v>12</v>
      </c>
      <c r="C138" s="497"/>
      <c r="D138" s="497"/>
      <c r="E138" s="497"/>
      <c r="F138" s="497"/>
      <c r="G138" s="498"/>
      <c r="H138" s="19"/>
      <c r="I138" s="19"/>
      <c r="J138" s="22">
        <f>SUM(J139:J159)</f>
        <v>0</v>
      </c>
      <c r="K138" s="22"/>
      <c r="L138" s="23"/>
      <c r="M138" s="23"/>
      <c r="N138" s="23">
        <f t="shared" si="1"/>
        <v>0</v>
      </c>
      <c r="O138" s="254"/>
      <c r="P138" s="23"/>
      <c r="Q138" s="23"/>
    </row>
    <row r="139" spans="1:17" s="29" customFormat="1" x14ac:dyDescent="0.2">
      <c r="A139" s="2"/>
      <c r="B139" s="490"/>
      <c r="C139" s="491"/>
      <c r="D139" s="491"/>
      <c r="E139" s="491"/>
      <c r="F139" s="491"/>
      <c r="G139" s="492"/>
      <c r="H139" s="173"/>
      <c r="I139" s="173"/>
      <c r="J139" s="166"/>
      <c r="K139" s="167"/>
      <c r="L139" s="167"/>
      <c r="M139" s="26"/>
      <c r="N139" s="236">
        <f t="shared" si="1"/>
        <v>0</v>
      </c>
      <c r="O139" s="252"/>
      <c r="P139" s="206"/>
      <c r="Q139" s="206"/>
    </row>
    <row r="140" spans="1:17" s="29" customFormat="1" x14ac:dyDescent="0.2">
      <c r="A140" s="2"/>
      <c r="B140" s="490"/>
      <c r="C140" s="491"/>
      <c r="D140" s="491"/>
      <c r="E140" s="491"/>
      <c r="F140" s="491"/>
      <c r="G140" s="492"/>
      <c r="H140" s="173"/>
      <c r="I140" s="173"/>
      <c r="J140" s="166"/>
      <c r="K140" s="167"/>
      <c r="L140" s="167"/>
      <c r="M140" s="26"/>
      <c r="N140" s="236">
        <f t="shared" si="1"/>
        <v>0</v>
      </c>
      <c r="O140" s="252"/>
      <c r="P140" s="206"/>
      <c r="Q140" s="206"/>
    </row>
    <row r="141" spans="1:17" s="29" customFormat="1" x14ac:dyDescent="0.2">
      <c r="A141" s="2"/>
      <c r="B141" s="490"/>
      <c r="C141" s="491"/>
      <c r="D141" s="491"/>
      <c r="E141" s="491"/>
      <c r="F141" s="491"/>
      <c r="G141" s="492"/>
      <c r="H141" s="173"/>
      <c r="I141" s="173"/>
      <c r="J141" s="166"/>
      <c r="K141" s="167"/>
      <c r="L141" s="167"/>
      <c r="M141" s="26"/>
      <c r="N141" s="236">
        <f t="shared" ref="N141:N159" si="2">IF(M141="Yes",J141,0)</f>
        <v>0</v>
      </c>
      <c r="O141" s="252"/>
      <c r="P141" s="206"/>
      <c r="Q141" s="206"/>
    </row>
    <row r="142" spans="1:17" s="29" customFormat="1" x14ac:dyDescent="0.2">
      <c r="A142" s="2"/>
      <c r="B142" s="487"/>
      <c r="C142" s="488"/>
      <c r="D142" s="488"/>
      <c r="E142" s="488"/>
      <c r="F142" s="488"/>
      <c r="G142" s="489"/>
      <c r="H142" s="171"/>
      <c r="I142" s="171"/>
      <c r="J142" s="166"/>
      <c r="K142" s="167"/>
      <c r="L142" s="167"/>
      <c r="M142" s="26"/>
      <c r="N142" s="236">
        <f t="shared" si="2"/>
        <v>0</v>
      </c>
      <c r="O142" s="252"/>
      <c r="P142" s="206"/>
      <c r="Q142" s="206"/>
    </row>
    <row r="143" spans="1:17" s="29" customFormat="1" x14ac:dyDescent="0.2">
      <c r="A143" s="2"/>
      <c r="B143" s="487"/>
      <c r="C143" s="488"/>
      <c r="D143" s="488"/>
      <c r="E143" s="488"/>
      <c r="F143" s="488"/>
      <c r="G143" s="489"/>
      <c r="H143" s="171"/>
      <c r="I143" s="171"/>
      <c r="J143" s="166"/>
      <c r="K143" s="167"/>
      <c r="L143" s="167"/>
      <c r="M143" s="26"/>
      <c r="N143" s="236">
        <f t="shared" si="2"/>
        <v>0</v>
      </c>
      <c r="O143" s="252"/>
      <c r="P143" s="206"/>
      <c r="Q143" s="206"/>
    </row>
    <row r="144" spans="1:17" s="28" customFormat="1" ht="15.75" x14ac:dyDescent="0.2">
      <c r="A144" s="2"/>
      <c r="B144" s="487"/>
      <c r="C144" s="488"/>
      <c r="D144" s="488"/>
      <c r="E144" s="488"/>
      <c r="F144" s="488"/>
      <c r="G144" s="489"/>
      <c r="H144" s="171"/>
      <c r="I144" s="171"/>
      <c r="J144" s="166"/>
      <c r="K144" s="167"/>
      <c r="L144" s="167"/>
      <c r="M144" s="26"/>
      <c r="N144" s="236">
        <f t="shared" si="2"/>
        <v>0</v>
      </c>
      <c r="O144" s="252"/>
      <c r="P144" s="206"/>
      <c r="Q144" s="237"/>
    </row>
    <row r="145" spans="1:18" s="37" customFormat="1" ht="15.75" x14ac:dyDescent="0.2">
      <c r="A145" s="2"/>
      <c r="B145" s="487"/>
      <c r="C145" s="488"/>
      <c r="D145" s="488"/>
      <c r="E145" s="488"/>
      <c r="F145" s="488"/>
      <c r="G145" s="489"/>
      <c r="H145" s="171"/>
      <c r="I145" s="171"/>
      <c r="J145" s="166"/>
      <c r="K145" s="167"/>
      <c r="L145" s="167"/>
      <c r="M145" s="26"/>
      <c r="N145" s="236">
        <f t="shared" si="2"/>
        <v>0</v>
      </c>
      <c r="O145" s="252"/>
      <c r="P145" s="206"/>
      <c r="Q145" s="237"/>
    </row>
    <row r="146" spans="1:18" s="29" customFormat="1" x14ac:dyDescent="0.2">
      <c r="A146" s="2"/>
      <c r="B146" s="487"/>
      <c r="C146" s="488"/>
      <c r="D146" s="488"/>
      <c r="E146" s="488"/>
      <c r="F146" s="488"/>
      <c r="G146" s="489"/>
      <c r="H146" s="171"/>
      <c r="I146" s="171"/>
      <c r="J146" s="166"/>
      <c r="K146" s="167"/>
      <c r="L146" s="167"/>
      <c r="M146" s="26"/>
      <c r="N146" s="236">
        <f t="shared" si="2"/>
        <v>0</v>
      </c>
      <c r="O146" s="252"/>
      <c r="P146" s="206"/>
      <c r="Q146" s="206"/>
    </row>
    <row r="147" spans="1:18" s="29" customFormat="1" x14ac:dyDescent="0.2">
      <c r="A147" s="2"/>
      <c r="B147" s="487"/>
      <c r="C147" s="488"/>
      <c r="D147" s="488"/>
      <c r="E147" s="488"/>
      <c r="F147" s="488"/>
      <c r="G147" s="489"/>
      <c r="H147" s="171"/>
      <c r="I147" s="171"/>
      <c r="J147" s="166"/>
      <c r="K147" s="167"/>
      <c r="L147" s="167"/>
      <c r="M147" s="26"/>
      <c r="N147" s="236">
        <f t="shared" si="2"/>
        <v>0</v>
      </c>
      <c r="O147" s="252"/>
      <c r="P147" s="206"/>
      <c r="Q147" s="206"/>
    </row>
    <row r="148" spans="1:18" s="28" customFormat="1" ht="15.75" x14ac:dyDescent="0.2">
      <c r="A148" s="2"/>
      <c r="B148" s="487"/>
      <c r="C148" s="488"/>
      <c r="D148" s="488"/>
      <c r="E148" s="488"/>
      <c r="F148" s="488"/>
      <c r="G148" s="489"/>
      <c r="H148" s="171"/>
      <c r="I148" s="171"/>
      <c r="J148" s="166"/>
      <c r="K148" s="167"/>
      <c r="L148" s="167"/>
      <c r="M148" s="26"/>
      <c r="N148" s="236">
        <f t="shared" si="2"/>
        <v>0</v>
      </c>
      <c r="O148" s="252"/>
      <c r="P148" s="206"/>
      <c r="Q148" s="237"/>
    </row>
    <row r="149" spans="1:18" s="37" customFormat="1" ht="15.75" x14ac:dyDescent="0.2">
      <c r="A149" s="2"/>
      <c r="B149" s="487"/>
      <c r="C149" s="488"/>
      <c r="D149" s="488"/>
      <c r="E149" s="488"/>
      <c r="F149" s="488"/>
      <c r="G149" s="489"/>
      <c r="H149" s="171"/>
      <c r="I149" s="171"/>
      <c r="J149" s="166"/>
      <c r="K149" s="167"/>
      <c r="L149" s="167"/>
      <c r="M149" s="26"/>
      <c r="N149" s="236">
        <f t="shared" si="2"/>
        <v>0</v>
      </c>
      <c r="O149" s="252"/>
      <c r="P149" s="206"/>
      <c r="Q149" s="237"/>
    </row>
    <row r="150" spans="1:18" s="13" customFormat="1" ht="18" x14ac:dyDescent="0.2">
      <c r="A150" s="2"/>
      <c r="B150" s="487"/>
      <c r="C150" s="488"/>
      <c r="D150" s="488"/>
      <c r="E150" s="488"/>
      <c r="F150" s="488"/>
      <c r="G150" s="489"/>
      <c r="H150" s="171"/>
      <c r="I150" s="171"/>
      <c r="J150" s="166"/>
      <c r="K150" s="167"/>
      <c r="L150" s="167"/>
      <c r="M150" s="26"/>
      <c r="N150" s="236">
        <f t="shared" si="2"/>
        <v>0</v>
      </c>
      <c r="O150" s="252"/>
      <c r="P150" s="206"/>
      <c r="Q150" s="241"/>
      <c r="R150" s="14"/>
    </row>
    <row r="151" spans="1:18" s="13" customFormat="1" ht="18" x14ac:dyDescent="0.2">
      <c r="A151" s="2"/>
      <c r="B151" s="487"/>
      <c r="C151" s="488"/>
      <c r="D151" s="488"/>
      <c r="E151" s="488"/>
      <c r="F151" s="488"/>
      <c r="G151" s="489"/>
      <c r="H151" s="171"/>
      <c r="I151" s="171"/>
      <c r="J151" s="166"/>
      <c r="K151" s="167"/>
      <c r="L151" s="167"/>
      <c r="M151" s="26"/>
      <c r="N151" s="236">
        <f t="shared" si="2"/>
        <v>0</v>
      </c>
      <c r="O151" s="252"/>
      <c r="P151" s="206"/>
      <c r="Q151" s="241"/>
      <c r="R151" s="14"/>
    </row>
    <row r="152" spans="1:18" x14ac:dyDescent="0.2">
      <c r="A152" s="2"/>
      <c r="B152" s="487"/>
      <c r="C152" s="488"/>
      <c r="D152" s="488"/>
      <c r="E152" s="488"/>
      <c r="F152" s="488"/>
      <c r="G152" s="489"/>
      <c r="H152" s="171"/>
      <c r="I152" s="171"/>
      <c r="J152" s="166"/>
      <c r="K152" s="167"/>
      <c r="L152" s="167"/>
      <c r="M152" s="26"/>
      <c r="N152" s="236">
        <f t="shared" si="2"/>
        <v>0</v>
      </c>
      <c r="O152" s="252"/>
      <c r="P152" s="206"/>
      <c r="Q152" s="242"/>
    </row>
    <row r="153" spans="1:18" x14ac:dyDescent="0.2">
      <c r="A153" s="2"/>
      <c r="B153" s="487"/>
      <c r="C153" s="488"/>
      <c r="D153" s="488"/>
      <c r="E153" s="488"/>
      <c r="F153" s="488"/>
      <c r="G153" s="489"/>
      <c r="H153" s="171"/>
      <c r="I153" s="171"/>
      <c r="J153" s="166"/>
      <c r="K153" s="167"/>
      <c r="L153" s="167"/>
      <c r="M153" s="26"/>
      <c r="N153" s="236">
        <f t="shared" si="2"/>
        <v>0</v>
      </c>
      <c r="O153" s="252"/>
      <c r="P153" s="206"/>
      <c r="Q153" s="242"/>
    </row>
    <row r="154" spans="1:18" x14ac:dyDescent="0.2">
      <c r="A154" s="2"/>
      <c r="B154" s="487"/>
      <c r="C154" s="488"/>
      <c r="D154" s="488"/>
      <c r="E154" s="488"/>
      <c r="F154" s="488"/>
      <c r="G154" s="489"/>
      <c r="H154" s="171"/>
      <c r="I154" s="171"/>
      <c r="J154" s="166"/>
      <c r="K154" s="167"/>
      <c r="L154" s="167"/>
      <c r="M154" s="26"/>
      <c r="N154" s="236">
        <f t="shared" si="2"/>
        <v>0</v>
      </c>
      <c r="O154" s="252"/>
      <c r="P154" s="206"/>
      <c r="Q154" s="242"/>
    </row>
    <row r="155" spans="1:18" x14ac:dyDescent="0.2">
      <c r="A155" s="2"/>
      <c r="B155" s="487"/>
      <c r="C155" s="488"/>
      <c r="D155" s="488"/>
      <c r="E155" s="488"/>
      <c r="F155" s="488"/>
      <c r="G155" s="489"/>
      <c r="H155" s="171"/>
      <c r="I155" s="171"/>
      <c r="J155" s="166"/>
      <c r="K155" s="167"/>
      <c r="L155" s="167"/>
      <c r="M155" s="26"/>
      <c r="N155" s="236">
        <f t="shared" si="2"/>
        <v>0</v>
      </c>
      <c r="O155" s="252"/>
      <c r="P155" s="206"/>
      <c r="Q155" s="242"/>
    </row>
    <row r="156" spans="1:18" x14ac:dyDescent="0.2">
      <c r="A156" s="2"/>
      <c r="B156" s="487"/>
      <c r="C156" s="488"/>
      <c r="D156" s="488"/>
      <c r="E156" s="488"/>
      <c r="F156" s="488"/>
      <c r="G156" s="489"/>
      <c r="H156" s="171"/>
      <c r="I156" s="171"/>
      <c r="J156" s="166"/>
      <c r="K156" s="167"/>
      <c r="L156" s="167"/>
      <c r="M156" s="26"/>
      <c r="N156" s="236">
        <f t="shared" si="2"/>
        <v>0</v>
      </c>
      <c r="O156" s="252"/>
      <c r="P156" s="206"/>
      <c r="Q156" s="242"/>
    </row>
    <row r="157" spans="1:18" x14ac:dyDescent="0.2">
      <c r="A157" s="2"/>
      <c r="B157" s="487"/>
      <c r="C157" s="488"/>
      <c r="D157" s="488"/>
      <c r="E157" s="488"/>
      <c r="F157" s="488"/>
      <c r="G157" s="489"/>
      <c r="H157" s="171"/>
      <c r="I157" s="171"/>
      <c r="J157" s="166"/>
      <c r="K157" s="167"/>
      <c r="L157" s="167"/>
      <c r="M157" s="26"/>
      <c r="N157" s="236">
        <f t="shared" si="2"/>
        <v>0</v>
      </c>
      <c r="O157" s="252"/>
      <c r="P157" s="206"/>
      <c r="Q157" s="242"/>
    </row>
    <row r="158" spans="1:18" x14ac:dyDescent="0.2">
      <c r="A158" s="2"/>
      <c r="B158" s="487"/>
      <c r="C158" s="488"/>
      <c r="D158" s="488"/>
      <c r="E158" s="488"/>
      <c r="F158" s="488"/>
      <c r="G158" s="489"/>
      <c r="H158" s="171"/>
      <c r="I158" s="171"/>
      <c r="J158" s="166"/>
      <c r="K158" s="167"/>
      <c r="L158" s="167"/>
      <c r="M158" s="26"/>
      <c r="N158" s="236">
        <f t="shared" si="2"/>
        <v>0</v>
      </c>
      <c r="O158" s="252"/>
      <c r="P158" s="206"/>
      <c r="Q158" s="242"/>
    </row>
    <row r="159" spans="1:18" x14ac:dyDescent="0.2">
      <c r="A159" s="2"/>
      <c r="B159" s="487"/>
      <c r="C159" s="488"/>
      <c r="D159" s="488"/>
      <c r="E159" s="488"/>
      <c r="F159" s="488"/>
      <c r="G159" s="489"/>
      <c r="H159" s="171"/>
      <c r="I159" s="171"/>
      <c r="J159" s="166"/>
      <c r="K159" s="167"/>
      <c r="L159" s="167"/>
      <c r="M159" s="26"/>
      <c r="N159" s="236">
        <f t="shared" si="2"/>
        <v>0</v>
      </c>
      <c r="O159" s="252"/>
      <c r="P159" s="206"/>
      <c r="Q159" s="242"/>
    </row>
    <row r="160" spans="1:18" ht="39" customHeight="1" x14ac:dyDescent="0.2">
      <c r="A160" s="11"/>
      <c r="B160" s="506" t="s">
        <v>1</v>
      </c>
      <c r="C160" s="507"/>
      <c r="D160" s="507"/>
      <c r="E160" s="507"/>
      <c r="F160" s="507"/>
      <c r="G160" s="507"/>
      <c r="H160" s="507"/>
      <c r="I160" s="87"/>
      <c r="J160" s="22">
        <f>J8+J43+J64+J95</f>
        <v>0</v>
      </c>
      <c r="K160" s="22"/>
      <c r="L160" s="22"/>
      <c r="M160" s="22"/>
      <c r="N160" s="22"/>
      <c r="O160" s="22"/>
      <c r="P160" s="22">
        <f>SUM(P8+P43+P64+P95)</f>
        <v>0</v>
      </c>
      <c r="Q160" s="22"/>
    </row>
    <row r="161" spans="1:17" ht="39" customHeight="1" x14ac:dyDescent="0.2">
      <c r="A161" s="31">
        <v>5</v>
      </c>
      <c r="B161" s="531" t="s">
        <v>168</v>
      </c>
      <c r="C161" s="532"/>
      <c r="D161" s="532"/>
      <c r="E161" s="532"/>
      <c r="F161" s="532"/>
      <c r="G161" s="533"/>
      <c r="H161" s="36"/>
      <c r="I161" s="36"/>
      <c r="J161" s="33">
        <f>J162</f>
        <v>0</v>
      </c>
      <c r="K161" s="33"/>
      <c r="L161" s="34"/>
      <c r="M161" s="244"/>
      <c r="N161" s="204">
        <f>IF(M161="Yes",J161,0)</f>
        <v>0</v>
      </c>
      <c r="O161" s="252"/>
      <c r="P161" s="243">
        <f>N161+O161</f>
        <v>0</v>
      </c>
      <c r="Q161" s="246"/>
    </row>
    <row r="162" spans="1:17" ht="64.5" customHeight="1" x14ac:dyDescent="0.2">
      <c r="A162" s="2"/>
      <c r="B162" s="551" t="s">
        <v>147</v>
      </c>
      <c r="C162" s="552"/>
      <c r="D162" s="552"/>
      <c r="E162" s="552"/>
      <c r="F162" s="552"/>
      <c r="G162" s="552"/>
      <c r="H162" s="174"/>
      <c r="I162" s="174"/>
      <c r="J162" s="166"/>
      <c r="K162" s="175"/>
      <c r="L162" s="176"/>
      <c r="M162" s="176"/>
      <c r="N162" s="176"/>
      <c r="O162" s="176"/>
      <c r="P162" s="176"/>
      <c r="Q162" s="176"/>
    </row>
    <row r="163" spans="1:17" ht="23.25" x14ac:dyDescent="0.2">
      <c r="A163" s="11"/>
      <c r="B163" s="504" t="s">
        <v>0</v>
      </c>
      <c r="C163" s="505"/>
      <c r="D163" s="505"/>
      <c r="E163" s="505"/>
      <c r="F163" s="505"/>
      <c r="G163" s="505"/>
      <c r="H163" s="505"/>
      <c r="I163" s="505"/>
      <c r="J163" s="12">
        <f>J160+J161</f>
        <v>0</v>
      </c>
      <c r="K163" s="12"/>
      <c r="L163" s="10"/>
      <c r="M163" s="22"/>
      <c r="N163" s="22"/>
      <c r="O163" s="22"/>
      <c r="P163" s="22">
        <f>P160+P161</f>
        <v>0</v>
      </c>
      <c r="Q163" s="22"/>
    </row>
    <row r="164" spans="1:17" s="4" customFormat="1" ht="23.25" x14ac:dyDescent="0.2">
      <c r="A164" s="69"/>
      <c r="B164" s="70"/>
      <c r="C164" s="70"/>
      <c r="D164" s="70"/>
      <c r="E164" s="70"/>
      <c r="F164" s="70"/>
      <c r="G164" s="70"/>
      <c r="H164" s="70"/>
      <c r="I164" s="70"/>
      <c r="J164" s="45"/>
      <c r="K164" s="45"/>
      <c r="L164" s="45"/>
      <c r="M164" s="73"/>
    </row>
    <row r="165" spans="1:17" ht="18" x14ac:dyDescent="0.25">
      <c r="A165" s="60"/>
      <c r="B165" s="65"/>
      <c r="C165" s="61"/>
      <c r="D165" s="61"/>
      <c r="E165" s="61"/>
      <c r="F165" s="62"/>
      <c r="G165" s="61"/>
      <c r="H165" s="61"/>
      <c r="I165" s="61"/>
      <c r="J165" s="45"/>
      <c r="K165" s="45"/>
      <c r="L165" s="45"/>
      <c r="M165" s="73"/>
    </row>
    <row r="166" spans="1:17" ht="22.5" x14ac:dyDescent="0.3">
      <c r="A166" s="64"/>
      <c r="C166" s="65"/>
      <c r="D166" s="66"/>
      <c r="E166" s="482"/>
      <c r="F166" s="482"/>
      <c r="G166" s="482"/>
      <c r="H166" s="482"/>
      <c r="I166" s="482"/>
      <c r="J166" s="45"/>
      <c r="K166" s="45"/>
      <c r="L166" s="45"/>
      <c r="M166" s="73"/>
    </row>
    <row r="167" spans="1:17" customFormat="1" ht="30" customHeight="1" x14ac:dyDescent="0.2">
      <c r="A167" s="412" t="s">
        <v>100</v>
      </c>
      <c r="B167" s="480"/>
      <c r="C167" s="480"/>
      <c r="D167" s="480"/>
      <c r="E167" s="480"/>
      <c r="F167" s="480"/>
      <c r="G167" s="481"/>
      <c r="J167" s="45"/>
      <c r="K167" s="45"/>
      <c r="L167" s="45"/>
    </row>
    <row r="168" spans="1:17" s="45" customFormat="1" ht="18.75" thickBot="1" x14ac:dyDescent="0.25">
      <c r="A168" s="43"/>
      <c r="B168" s="44"/>
      <c r="C168" s="44"/>
      <c r="D168" s="44"/>
      <c r="E168" s="44"/>
      <c r="F168" s="44"/>
      <c r="G168" s="44"/>
      <c r="I168" s="46"/>
    </row>
    <row r="169" spans="1:17" s="42" customFormat="1" ht="52.5" customHeight="1" thickBot="1" x14ac:dyDescent="0.25">
      <c r="A169" s="81"/>
      <c r="B169" s="324" t="s">
        <v>92</v>
      </c>
      <c r="C169" s="477"/>
      <c r="D169" s="478"/>
      <c r="E169" s="478"/>
      <c r="F169" s="478"/>
      <c r="G169" s="479"/>
    </row>
    <row r="170" spans="1:17" s="42" customFormat="1" ht="18.75" thickBot="1" x14ac:dyDescent="0.25">
      <c r="A170" s="88"/>
      <c r="B170" s="49"/>
      <c r="C170" s="50"/>
      <c r="D170" s="51"/>
      <c r="E170" s="47"/>
      <c r="F170" s="47"/>
      <c r="G170" s="47"/>
    </row>
    <row r="171" spans="1:17" s="42" customFormat="1" ht="54.75" customHeight="1" thickBot="1" x14ac:dyDescent="0.25">
      <c r="A171" s="88"/>
      <c r="B171" s="52" t="s">
        <v>93</v>
      </c>
      <c r="C171" s="477"/>
      <c r="D171" s="478"/>
      <c r="E171" s="478"/>
      <c r="F171" s="478"/>
      <c r="G171" s="479"/>
    </row>
    <row r="172" spans="1:17" s="42" customFormat="1" ht="16.5" thickBot="1" x14ac:dyDescent="0.25">
      <c r="A172" s="88"/>
      <c r="B172" s="53"/>
      <c r="C172" s="54"/>
      <c r="D172" s="55"/>
      <c r="E172" s="56"/>
      <c r="F172" s="56"/>
      <c r="G172" s="56"/>
    </row>
    <row r="173" spans="1:17" s="42" customFormat="1" ht="53.25" customHeight="1" thickBot="1" x14ac:dyDescent="0.25">
      <c r="A173" s="88"/>
      <c r="B173" s="52" t="s">
        <v>94</v>
      </c>
      <c r="C173" s="477"/>
      <c r="D173" s="478"/>
      <c r="E173" s="478"/>
      <c r="F173" s="478"/>
      <c r="G173" s="479"/>
    </row>
    <row r="174" spans="1:17" s="42" customFormat="1" ht="16.5" thickBot="1" x14ac:dyDescent="0.25">
      <c r="A174" s="88"/>
      <c r="B174" s="53"/>
      <c r="C174" s="54"/>
      <c r="D174" s="55"/>
      <c r="E174" s="56"/>
      <c r="F174" s="56"/>
      <c r="G174" s="56"/>
    </row>
    <row r="175" spans="1:17" s="42" customFormat="1" ht="52.5" customHeight="1" thickBot="1" x14ac:dyDescent="0.25">
      <c r="A175" s="88"/>
      <c r="B175" s="52" t="s">
        <v>95</v>
      </c>
      <c r="C175" s="477"/>
      <c r="D175" s="478"/>
      <c r="E175" s="478"/>
      <c r="F175" s="478"/>
      <c r="G175" s="479"/>
    </row>
    <row r="176" spans="1:17" s="42" customFormat="1" ht="16.5" thickBot="1" x14ac:dyDescent="0.25">
      <c r="A176" s="88"/>
      <c r="B176" s="53"/>
      <c r="C176" s="54"/>
      <c r="D176" s="55"/>
      <c r="E176" s="56"/>
      <c r="F176" s="56"/>
      <c r="G176" s="56"/>
    </row>
    <row r="177" spans="1:13" s="42" customFormat="1" ht="52.5" customHeight="1" thickBot="1" x14ac:dyDescent="0.25">
      <c r="A177" s="88"/>
      <c r="B177" s="52" t="s">
        <v>96</v>
      </c>
      <c r="C177" s="477"/>
      <c r="D177" s="478"/>
      <c r="E177" s="478"/>
      <c r="F177" s="478"/>
      <c r="G177" s="479"/>
    </row>
    <row r="178" spans="1:13" s="42" customFormat="1" ht="18.75" thickBot="1" x14ac:dyDescent="0.25">
      <c r="A178" s="89"/>
      <c r="B178" s="49"/>
      <c r="C178" s="50"/>
      <c r="D178" s="57"/>
      <c r="E178" s="47"/>
      <c r="F178" s="47"/>
      <c r="G178" s="47"/>
    </row>
    <row r="179" spans="1:13" s="4" customFormat="1" ht="35.25" thickBot="1" x14ac:dyDescent="0.25">
      <c r="A179" s="69"/>
      <c r="B179" s="48" t="s">
        <v>153</v>
      </c>
      <c r="C179" s="484">
        <f>C169+C171+C173+C175+C177</f>
        <v>0</v>
      </c>
      <c r="D179" s="484"/>
      <c r="E179" s="484"/>
      <c r="F179" s="484"/>
      <c r="G179" s="484"/>
      <c r="H179" s="42"/>
      <c r="I179" s="42"/>
      <c r="J179" s="42"/>
      <c r="K179" s="42"/>
    </row>
    <row r="180" spans="1:13" ht="18" x14ac:dyDescent="0.25">
      <c r="A180" s="68"/>
      <c r="B180" s="190"/>
      <c r="C180" s="191"/>
      <c r="D180" s="191"/>
      <c r="E180" s="192"/>
      <c r="F180" s="192"/>
      <c r="G180" s="192"/>
      <c r="H180" s="192"/>
      <c r="I180" s="192"/>
      <c r="J180" s="62"/>
      <c r="K180" s="62"/>
      <c r="L180" s="62"/>
    </row>
    <row r="181" spans="1:13" ht="18" x14ac:dyDescent="0.25">
      <c r="A181" s="60"/>
      <c r="B181" s="65" t="s">
        <v>77</v>
      </c>
      <c r="C181" s="61"/>
      <c r="D181" s="61"/>
      <c r="E181" s="61"/>
      <c r="F181" s="62"/>
      <c r="G181" s="61"/>
      <c r="H181" s="61"/>
      <c r="I181" s="61"/>
      <c r="J181" s="62"/>
      <c r="K181" s="62"/>
      <c r="L181" s="62"/>
      <c r="M181" s="73"/>
    </row>
    <row r="182" spans="1:13" ht="22.5" x14ac:dyDescent="0.3">
      <c r="A182" s="64"/>
      <c r="C182" s="65"/>
      <c r="D182" s="66" t="s">
        <v>78</v>
      </c>
      <c r="E182" s="482" t="s">
        <v>79</v>
      </c>
      <c r="F182" s="482"/>
      <c r="G182" s="482"/>
      <c r="H182" s="482"/>
      <c r="I182" s="482"/>
      <c r="J182" s="62"/>
      <c r="K182" s="62"/>
      <c r="L182" s="62"/>
      <c r="M182" s="73"/>
    </row>
    <row r="183" spans="1:13" ht="18" x14ac:dyDescent="0.25">
      <c r="A183" s="60"/>
      <c r="B183" s="67"/>
      <c r="C183" s="67"/>
      <c r="D183" s="67"/>
      <c r="E183" s="67"/>
      <c r="F183" s="67"/>
      <c r="G183" s="67"/>
      <c r="H183" s="67"/>
      <c r="I183" s="67"/>
      <c r="J183" s="62"/>
      <c r="K183" s="62"/>
      <c r="L183" s="62"/>
    </row>
    <row r="184" spans="1:13" ht="18" x14ac:dyDescent="0.25">
      <c r="A184" s="68"/>
      <c r="B184" s="473" t="s">
        <v>80</v>
      </c>
      <c r="C184" s="474" t="s">
        <v>81</v>
      </c>
      <c r="D184" s="474"/>
      <c r="E184" s="475"/>
      <c r="F184" s="475"/>
      <c r="G184" s="475"/>
      <c r="H184" s="475"/>
      <c r="I184" s="475"/>
      <c r="J184" s="476"/>
      <c r="K184" s="476"/>
      <c r="L184" s="62"/>
    </row>
    <row r="185" spans="1:13" ht="18" x14ac:dyDescent="0.25">
      <c r="A185" s="68"/>
      <c r="B185" s="473"/>
      <c r="C185" s="474"/>
      <c r="D185" s="474"/>
      <c r="E185" s="475"/>
      <c r="F185" s="475"/>
      <c r="G185" s="475"/>
      <c r="H185" s="475"/>
      <c r="I185" s="475"/>
      <c r="J185" s="476"/>
      <c r="K185" s="476"/>
      <c r="L185" s="62"/>
    </row>
    <row r="186" spans="1:13" ht="18" x14ac:dyDescent="0.25">
      <c r="A186" s="68"/>
      <c r="B186" s="473"/>
      <c r="C186" s="474"/>
      <c r="D186" s="474"/>
      <c r="E186" s="475"/>
      <c r="F186" s="475"/>
      <c r="G186" s="475"/>
      <c r="H186" s="475"/>
      <c r="I186" s="475"/>
      <c r="J186" s="476"/>
      <c r="K186" s="476"/>
      <c r="L186" s="62"/>
    </row>
    <row r="187" spans="1:13" ht="18" x14ac:dyDescent="0.25">
      <c r="A187" s="68"/>
      <c r="B187" s="65" t="s">
        <v>84</v>
      </c>
      <c r="C187" s="65"/>
      <c r="D187" s="191"/>
      <c r="E187" s="192"/>
      <c r="F187" s="192"/>
      <c r="G187" s="192"/>
      <c r="H187" s="192"/>
      <c r="I187" s="192"/>
      <c r="J187" s="62"/>
      <c r="K187" s="62"/>
      <c r="L187" s="62"/>
    </row>
    <row r="188" spans="1:13" ht="22.5" x14ac:dyDescent="0.3">
      <c r="A188" s="64"/>
      <c r="D188" s="66" t="s">
        <v>78</v>
      </c>
      <c r="E188" s="482" t="s">
        <v>82</v>
      </c>
      <c r="F188" s="482"/>
      <c r="G188" s="482"/>
      <c r="H188" s="482"/>
      <c r="I188" s="482"/>
      <c r="J188" s="62"/>
      <c r="K188" s="62"/>
      <c r="L188" s="62"/>
    </row>
    <row r="189" spans="1:13" ht="18.75" x14ac:dyDescent="0.25">
      <c r="A189" s="60"/>
      <c r="B189" s="67"/>
      <c r="C189" s="67"/>
      <c r="D189" s="67"/>
      <c r="E189" s="483" t="s">
        <v>83</v>
      </c>
      <c r="F189" s="483"/>
      <c r="G189" s="483"/>
      <c r="H189" s="483"/>
      <c r="I189" s="483"/>
      <c r="J189" s="62"/>
      <c r="K189" s="62"/>
      <c r="L189" s="62"/>
    </row>
    <row r="190" spans="1:13" ht="18" x14ac:dyDescent="0.25">
      <c r="A190" s="68"/>
      <c r="L190" s="62"/>
    </row>
    <row r="191" spans="1:13" ht="18" x14ac:dyDescent="0.25">
      <c r="A191" s="68"/>
      <c r="B191" s="473" t="s">
        <v>80</v>
      </c>
      <c r="C191" s="474" t="s">
        <v>141</v>
      </c>
      <c r="D191" s="474"/>
      <c r="E191" s="475"/>
      <c r="F191" s="475"/>
      <c r="G191" s="475"/>
      <c r="H191" s="475"/>
      <c r="I191" s="475"/>
      <c r="J191" s="476"/>
      <c r="K191" s="476"/>
      <c r="L191" s="62"/>
    </row>
    <row r="192" spans="1:13" x14ac:dyDescent="0.2">
      <c r="B192" s="473"/>
      <c r="C192" s="474"/>
      <c r="D192" s="474"/>
      <c r="E192" s="475"/>
      <c r="F192" s="475"/>
      <c r="G192" s="475"/>
      <c r="H192" s="475"/>
      <c r="I192" s="475"/>
      <c r="J192" s="476"/>
      <c r="K192" s="476"/>
    </row>
    <row r="193" spans="2:11" x14ac:dyDescent="0.2">
      <c r="B193" s="473"/>
      <c r="C193" s="474"/>
      <c r="D193" s="474"/>
      <c r="E193" s="475"/>
      <c r="F193" s="475"/>
      <c r="G193" s="475"/>
      <c r="H193" s="475"/>
      <c r="I193" s="475"/>
      <c r="J193" s="476"/>
      <c r="K193" s="476"/>
    </row>
  </sheetData>
  <sheetProtection algorithmName="SHA-512" hashValue="QyblAdnJ5aTfEwI9f6yQppSCgCMr7l+5uUKIs2D5hWHtGLBgR01btx4kkLXHnqIkJwuDxo1AnMX89CTVSWt7sg==" saltValue="L7I2R1cWLt8CswBiuncVZg==" spinCount="100000" sheet="1" formatCells="0" insertRows="0" deleteRows="0"/>
  <protectedRanges>
    <protectedRange sqref="R112:XFD113 R119:XFD121 R132:XFD134 R128:XFD130 R136:XFD143 L162 R116:XFD117 R97:XFD100 R106:XFD110 R102:XFD104 A122:I137 R123:XFD125 R146:XFD147 A139:I159 A162 K139:L159 L118:L137 H162:I162" name="Plage3"/>
    <protectedRange sqref="R58:XFD70 R83:XFD86 R50:XFD56 A11:I16 R22:XFD24 R27:XFD29 R75:XFD75 R77:XFD81 R89:XFD91 R93:XFD94 A18:I42 R31:XFD33 R35:XFD37 R40:XFD48 A44:I63 A97:I116 A127:I128 A118:I123 L97:L116 L44:L63 L18:L42 L11:L16 L65:L94 A65:I94 R96:XFD98 R16:XFD19" name="Plage2"/>
    <protectedRange sqref="J162:K162 J18:J42 J97:J116 J139:J159 J11:K16 J44:K63 J118:K137 J65:K94" name="Plage2_1"/>
    <protectedRange sqref="O112:Q113 O119:Q121 O132:Q134 O128:Q130 O116:Q117 O97:Q100 O106:Q110 O102:Q104 O123:Q125 O146:Q147 M139:M159 M122:M137 O136:Q143" name="Plage3_1"/>
    <protectedRange sqref="O58:Q63 O83:Q86 O50:Q56 O22:Q24 O27:Q29 O75:Q75 O77:Q81 O89:Q91 O93:Q94 O31:Q33 O35:Q37 M118:M123 M127:M128 M97:M116 M44:M63 M18:M42 M11:M16 O40:Q42 O44:Q48 P43:Q43 O65:Q70 P64:Q64 M65:M94 O96:Q98 O16:Q19" name="Plage2_2"/>
    <protectedRange sqref="M161:M162" name="Plage3_1_1"/>
    <protectedRange sqref="B162:G162" name="Plage3_2"/>
  </protectedRanges>
  <dataConsolidate link="1"/>
  <mergeCells count="202">
    <mergeCell ref="B159:G159"/>
    <mergeCell ref="B160:H160"/>
    <mergeCell ref="B161:G161"/>
    <mergeCell ref="B162:G162"/>
    <mergeCell ref="B163:I163"/>
    <mergeCell ref="E166:I166"/>
    <mergeCell ref="C175:G175"/>
    <mergeCell ref="B153:G153"/>
    <mergeCell ref="B154:G154"/>
    <mergeCell ref="B155:G155"/>
    <mergeCell ref="B156:G156"/>
    <mergeCell ref="B157:G157"/>
    <mergeCell ref="B158:G158"/>
    <mergeCell ref="C173:G173"/>
    <mergeCell ref="B147:G147"/>
    <mergeCell ref="B148:G148"/>
    <mergeCell ref="B149:G149"/>
    <mergeCell ref="B150:G150"/>
    <mergeCell ref="B151:G151"/>
    <mergeCell ref="B152:G152"/>
    <mergeCell ref="B141:G141"/>
    <mergeCell ref="B142:G142"/>
    <mergeCell ref="B143:G143"/>
    <mergeCell ref="B144:G144"/>
    <mergeCell ref="B145:G145"/>
    <mergeCell ref="B146:G146"/>
    <mergeCell ref="B135:G135"/>
    <mergeCell ref="B136:G136"/>
    <mergeCell ref="B137:G137"/>
    <mergeCell ref="B138:G138"/>
    <mergeCell ref="B139:G139"/>
    <mergeCell ref="B140:G140"/>
    <mergeCell ref="B129:G129"/>
    <mergeCell ref="B130:G130"/>
    <mergeCell ref="B131:G131"/>
    <mergeCell ref="B132:G132"/>
    <mergeCell ref="B133:G133"/>
    <mergeCell ref="B134:G134"/>
    <mergeCell ref="B123:G123"/>
    <mergeCell ref="B124:G124"/>
    <mergeCell ref="B125:G125"/>
    <mergeCell ref="B126:G126"/>
    <mergeCell ref="B127:G127"/>
    <mergeCell ref="B128:G128"/>
    <mergeCell ref="B117:G117"/>
    <mergeCell ref="B118:G118"/>
    <mergeCell ref="B119:G119"/>
    <mergeCell ref="B120:G120"/>
    <mergeCell ref="B121:G121"/>
    <mergeCell ref="B122:G122"/>
    <mergeCell ref="B111:G111"/>
    <mergeCell ref="B112:G112"/>
    <mergeCell ref="B113:G113"/>
    <mergeCell ref="B114:G114"/>
    <mergeCell ref="B115:G115"/>
    <mergeCell ref="B116:G116"/>
    <mergeCell ref="B105:G105"/>
    <mergeCell ref="B106:G106"/>
    <mergeCell ref="B107:G107"/>
    <mergeCell ref="B108:G108"/>
    <mergeCell ref="B109:G109"/>
    <mergeCell ref="B110:G110"/>
    <mergeCell ref="B99:G99"/>
    <mergeCell ref="B100:G100"/>
    <mergeCell ref="B101:G101"/>
    <mergeCell ref="B102:G102"/>
    <mergeCell ref="B103:G103"/>
    <mergeCell ref="B104:G104"/>
    <mergeCell ref="B94:G94"/>
    <mergeCell ref="B95:G95"/>
    <mergeCell ref="B96:G96"/>
    <mergeCell ref="B97:G97"/>
    <mergeCell ref="B98:G98"/>
    <mergeCell ref="B89:G89"/>
    <mergeCell ref="B90:G90"/>
    <mergeCell ref="B91:G91"/>
    <mergeCell ref="B92:G92"/>
    <mergeCell ref="B93:G93"/>
    <mergeCell ref="B82:G82"/>
    <mergeCell ref="B83:G83"/>
    <mergeCell ref="B84:G84"/>
    <mergeCell ref="B85:G85"/>
    <mergeCell ref="B86:G86"/>
    <mergeCell ref="B87:G87"/>
    <mergeCell ref="B78:G78"/>
    <mergeCell ref="B79:G79"/>
    <mergeCell ref="B80:G80"/>
    <mergeCell ref="B81:G81"/>
    <mergeCell ref="B70:G70"/>
    <mergeCell ref="B71:G71"/>
    <mergeCell ref="B72:G72"/>
    <mergeCell ref="B73:G73"/>
    <mergeCell ref="B74:G74"/>
    <mergeCell ref="B75:G75"/>
    <mergeCell ref="B69:G69"/>
    <mergeCell ref="B58:G58"/>
    <mergeCell ref="B59:G59"/>
    <mergeCell ref="B60:G60"/>
    <mergeCell ref="B61:G61"/>
    <mergeCell ref="B62:G62"/>
    <mergeCell ref="B63:G63"/>
    <mergeCell ref="B76:G76"/>
    <mergeCell ref="B77:G77"/>
    <mergeCell ref="B48:G48"/>
    <mergeCell ref="B49:G49"/>
    <mergeCell ref="B50:G50"/>
    <mergeCell ref="B51:G51"/>
    <mergeCell ref="B64:G64"/>
    <mergeCell ref="B65:G65"/>
    <mergeCell ref="B66:G66"/>
    <mergeCell ref="B67:G67"/>
    <mergeCell ref="B68:G68"/>
    <mergeCell ref="A1:L1"/>
    <mergeCell ref="A2:F2"/>
    <mergeCell ref="G2:L2"/>
    <mergeCell ref="A3:F3"/>
    <mergeCell ref="G3:L3"/>
    <mergeCell ref="A4:F4"/>
    <mergeCell ref="A9:A10"/>
    <mergeCell ref="B9:G9"/>
    <mergeCell ref="H9:H10"/>
    <mergeCell ref="J9:J10"/>
    <mergeCell ref="L9:L10"/>
    <mergeCell ref="B10:C10"/>
    <mergeCell ref="D10:G10"/>
    <mergeCell ref="H5:H7"/>
    <mergeCell ref="I5:I7"/>
    <mergeCell ref="J5:J6"/>
    <mergeCell ref="K5:K6"/>
    <mergeCell ref="L5:L7"/>
    <mergeCell ref="Q5:Q7"/>
    <mergeCell ref="A167:G167"/>
    <mergeCell ref="C169:G169"/>
    <mergeCell ref="C171:G171"/>
    <mergeCell ref="B14:C14"/>
    <mergeCell ref="D14:G14"/>
    <mergeCell ref="B15:C15"/>
    <mergeCell ref="D15:G15"/>
    <mergeCell ref="B16:C16"/>
    <mergeCell ref="D16:G16"/>
    <mergeCell ref="B11:C11"/>
    <mergeCell ref="D11:G11"/>
    <mergeCell ref="B12:C12"/>
    <mergeCell ref="D12:G12"/>
    <mergeCell ref="B13:C13"/>
    <mergeCell ref="D13:G13"/>
    <mergeCell ref="B22:G22"/>
    <mergeCell ref="B23:G23"/>
    <mergeCell ref="B24:G24"/>
    <mergeCell ref="B17:G17"/>
    <mergeCell ref="B18:G18"/>
    <mergeCell ref="B19:G19"/>
    <mergeCell ref="B20:G20"/>
    <mergeCell ref="B47:G47"/>
    <mergeCell ref="E188:I188"/>
    <mergeCell ref="E189:I189"/>
    <mergeCell ref="B191:B193"/>
    <mergeCell ref="C191:K193"/>
    <mergeCell ref="B8:G8"/>
    <mergeCell ref="M5:M7"/>
    <mergeCell ref="N5:N7"/>
    <mergeCell ref="O5:O7"/>
    <mergeCell ref="P5:P7"/>
    <mergeCell ref="B21:G21"/>
    <mergeCell ref="B28:G28"/>
    <mergeCell ref="B29:G29"/>
    <mergeCell ref="B30:G30"/>
    <mergeCell ref="B31:G31"/>
    <mergeCell ref="B32:G32"/>
    <mergeCell ref="B33:G33"/>
    <mergeCell ref="B25:G25"/>
    <mergeCell ref="B26:G26"/>
    <mergeCell ref="B27:G27"/>
    <mergeCell ref="B40:G40"/>
    <mergeCell ref="B41:G41"/>
    <mergeCell ref="B42:G42"/>
    <mergeCell ref="B43:G43"/>
    <mergeCell ref="B44:G44"/>
    <mergeCell ref="M9:M10"/>
    <mergeCell ref="N9:N10"/>
    <mergeCell ref="O9:O10"/>
    <mergeCell ref="P9:P10"/>
    <mergeCell ref="Q9:Q10"/>
    <mergeCell ref="C177:G177"/>
    <mergeCell ref="C179:G179"/>
    <mergeCell ref="E182:I182"/>
    <mergeCell ref="B184:B186"/>
    <mergeCell ref="C184:K186"/>
    <mergeCell ref="B45:G45"/>
    <mergeCell ref="B34:G34"/>
    <mergeCell ref="B35:G35"/>
    <mergeCell ref="B36:G36"/>
    <mergeCell ref="B37:G37"/>
    <mergeCell ref="B38:G38"/>
    <mergeCell ref="B39:G39"/>
    <mergeCell ref="B52:G52"/>
    <mergeCell ref="B53:G53"/>
    <mergeCell ref="B54:G54"/>
    <mergeCell ref="B55:G55"/>
    <mergeCell ref="B56:G56"/>
    <mergeCell ref="B57:G57"/>
    <mergeCell ref="B46:G46"/>
  </mergeCells>
  <conditionalFormatting sqref="J161">
    <cfRule type="cellIs" dxfId="18" priority="5" operator="greaterThan">
      <formula>$J$160*0.07</formula>
    </cfRule>
  </conditionalFormatting>
  <conditionalFormatting sqref="E170:G170 E178:G178">
    <cfRule type="cellIs" dxfId="17" priority="4" stopIfTrue="1" operator="equal">
      <formula>"ERROR"</formula>
    </cfRule>
  </conditionalFormatting>
  <conditionalFormatting sqref="E172:G172 E174:G174 E176:G176">
    <cfRule type="cellIs" dxfId="16" priority="3" stopIfTrue="1" operator="equal">
      <formula>"ERROR"</formula>
    </cfRule>
  </conditionalFormatting>
  <conditionalFormatting sqref="A167">
    <cfRule type="cellIs" dxfId="15" priority="2" stopIfTrue="1" operator="equal">
      <formula>"ERROR"</formula>
    </cfRule>
  </conditionalFormatting>
  <conditionalFormatting sqref="J11:J16">
    <cfRule type="cellIs" dxfId="14" priority="1" operator="greaterThan">
      <formula>60000</formula>
    </cfRule>
  </conditionalFormatting>
  <dataValidations count="4">
    <dataValidation type="list" allowBlank="1" showInputMessage="1" showErrorMessage="1" sqref="K11:K16 K44:K63 K118:K137 K65:K94 K97:K116 K18:K42">
      <formula1>"Yes,No"</formula1>
    </dataValidation>
    <dataValidation type="list" allowBlank="1" showInputMessage="1" showErrorMessage="1" sqref="B11:B16">
      <formula1>"Prizes, Bursaries"</formula1>
    </dataValidation>
    <dataValidation type="list" allowBlank="1" showInputMessage="1" showErrorMessage="1" sqref="K139:K159 M18:M42 M97:M116 M118:M137 M139:M159 M44:M63 M11:M16 M65:M94 M161">
      <formula1>"Yes, No"</formula1>
    </dataValidation>
    <dataValidation type="custom" allowBlank="1" showInputMessage="1" showErrorMessage="1" error="Only two decimals" sqref="C177:G177 C171:G171">
      <formula1>EXACT(C171,TRUNC(C171,2))</formula1>
    </dataValidation>
  </dataValidations>
  <printOptions horizontalCentered="1"/>
  <pageMargins left="0.23622047244094491" right="0.23622047244094491" top="0.74803149606299213" bottom="0.74803149606299213" header="0.31496062992125984" footer="0.31496062992125984"/>
  <pageSetup paperSize="9" scale="40" fitToHeight="24" orientation="portrait" r:id="rId1"/>
  <headerFooter alignWithMargins="0">
    <oddFooter>&amp;RPage &amp;P</oddFooter>
  </headerFooter>
  <colBreaks count="1" manualBreakCount="1">
    <brk id="12" max="194"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93"/>
  <sheetViews>
    <sheetView view="pageBreakPreview" zoomScale="80" zoomScaleNormal="100" zoomScaleSheetLayoutView="80" workbookViewId="0">
      <pane xSplit="8" ySplit="7" topLeftCell="I8" activePane="bottomRight" state="frozen"/>
      <selection activeCell="C54" sqref="C54"/>
      <selection pane="topRight" activeCell="C54" sqref="C54"/>
      <selection pane="bottomLeft" activeCell="C54" sqref="C54"/>
      <selection pane="bottomRight" activeCell="M1" sqref="M1:Q1048576"/>
    </sheetView>
  </sheetViews>
  <sheetFormatPr defaultColWidth="9.140625" defaultRowHeight="15" x14ac:dyDescent="0.2"/>
  <cols>
    <col min="1" max="1" width="12.7109375" style="1" customWidth="1"/>
    <col min="2" max="6" width="15.28515625" style="15" customWidth="1"/>
    <col min="7" max="7" width="19.7109375" style="15" customWidth="1"/>
    <col min="8" max="8" width="26.28515625" style="20" customWidth="1"/>
    <col min="9" max="9" width="21.28515625" style="20" customWidth="1"/>
    <col min="10" max="11" width="25.28515625" style="4" customWidth="1"/>
    <col min="12" max="12" width="24.28515625" style="4" customWidth="1"/>
    <col min="13" max="13" width="21.85546875" style="4" hidden="1" customWidth="1"/>
    <col min="14" max="14" width="16.28515625" style="15" hidden="1" customWidth="1"/>
    <col min="15" max="15" width="18.7109375" style="15" hidden="1" customWidth="1"/>
    <col min="16" max="16" width="16.28515625" style="15" hidden="1" customWidth="1"/>
    <col min="17" max="17" width="28.42578125" style="15" hidden="1" customWidth="1"/>
    <col min="18" max="16384" width="9.140625" style="15"/>
  </cols>
  <sheetData>
    <row r="1" spans="1:17" s="3" customFormat="1" ht="24" customHeight="1" x14ac:dyDescent="0.2">
      <c r="A1" s="550" t="s">
        <v>164</v>
      </c>
      <c r="B1" s="550"/>
      <c r="C1" s="550"/>
      <c r="D1" s="550"/>
      <c r="E1" s="550"/>
      <c r="F1" s="550"/>
      <c r="G1" s="550"/>
      <c r="H1" s="550"/>
      <c r="I1" s="550"/>
      <c r="J1" s="550"/>
      <c r="K1" s="550"/>
      <c r="L1" s="550"/>
      <c r="M1" s="200"/>
      <c r="P1" s="5"/>
    </row>
    <row r="2" spans="1:17" s="5" customFormat="1" ht="20.25" customHeight="1" x14ac:dyDescent="0.2">
      <c r="A2" s="508" t="s">
        <v>91</v>
      </c>
      <c r="B2" s="509"/>
      <c r="C2" s="509"/>
      <c r="D2" s="509"/>
      <c r="E2" s="509"/>
      <c r="F2" s="510"/>
      <c r="G2" s="377"/>
      <c r="H2" s="378"/>
      <c r="I2" s="378"/>
      <c r="J2" s="378"/>
      <c r="K2" s="378"/>
      <c r="L2" s="378"/>
      <c r="M2" s="59"/>
    </row>
    <row r="3" spans="1:17" s="5" customFormat="1" ht="20.25" customHeight="1" x14ac:dyDescent="0.2">
      <c r="A3" s="508" t="s">
        <v>17</v>
      </c>
      <c r="B3" s="509"/>
      <c r="C3" s="509"/>
      <c r="D3" s="509"/>
      <c r="E3" s="509"/>
      <c r="F3" s="510"/>
      <c r="G3" s="519">
        <f>'1 Consolidated Summary  Budget'!D4</f>
        <v>0</v>
      </c>
      <c r="H3" s="520"/>
      <c r="I3" s="520"/>
      <c r="J3" s="520"/>
      <c r="K3" s="520"/>
      <c r="L3" s="520"/>
      <c r="M3" s="59"/>
    </row>
    <row r="4" spans="1:17" s="5" customFormat="1" ht="20.25" customHeight="1" thickBot="1" x14ac:dyDescent="0.25">
      <c r="A4" s="508" t="str">
        <f>'1 Consolidated Summary  Budget'!A5:C5</f>
        <v>Implementation period of the project:</v>
      </c>
      <c r="B4" s="509"/>
      <c r="C4" s="509"/>
      <c r="D4" s="509"/>
      <c r="E4" s="509"/>
      <c r="F4" s="510"/>
      <c r="G4" s="214" t="str">
        <f>'1 Consolidated Summary  Budget'!D5</f>
        <v>from:</v>
      </c>
      <c r="H4" s="215">
        <f>'1 Consolidated Summary  Budget'!E5</f>
        <v>0</v>
      </c>
      <c r="I4" s="215"/>
      <c r="J4" s="214" t="s">
        <v>75</v>
      </c>
      <c r="K4" s="216">
        <f>'1 Consolidated Summary  Budget'!I5</f>
        <v>0</v>
      </c>
      <c r="L4" s="214"/>
      <c r="M4" s="59"/>
      <c r="P4" s="3"/>
    </row>
    <row r="5" spans="1:17" s="8" customFormat="1" ht="26.25" customHeight="1" x14ac:dyDescent="0.2">
      <c r="A5" s="6"/>
      <c r="B5" s="7"/>
      <c r="H5" s="522" t="s">
        <v>160</v>
      </c>
      <c r="I5" s="547" t="s">
        <v>161</v>
      </c>
      <c r="J5" s="499" t="s">
        <v>15</v>
      </c>
      <c r="K5" s="502" t="s">
        <v>22</v>
      </c>
      <c r="L5" s="502" t="s">
        <v>76</v>
      </c>
      <c r="M5" s="499" t="s">
        <v>127</v>
      </c>
      <c r="N5" s="499" t="s">
        <v>128</v>
      </c>
      <c r="O5" s="502" t="s">
        <v>126</v>
      </c>
      <c r="P5" s="502" t="s">
        <v>129</v>
      </c>
      <c r="Q5" s="502" t="s">
        <v>130</v>
      </c>
    </row>
    <row r="6" spans="1:17" s="8" customFormat="1" ht="31.5" customHeight="1" thickBot="1" x14ac:dyDescent="0.25">
      <c r="A6" s="9"/>
      <c r="H6" s="523"/>
      <c r="I6" s="548"/>
      <c r="J6" s="545"/>
      <c r="K6" s="546"/>
      <c r="L6" s="503"/>
      <c r="M6" s="500"/>
      <c r="N6" s="500"/>
      <c r="O6" s="503"/>
      <c r="P6" s="503"/>
      <c r="Q6" s="503"/>
    </row>
    <row r="7" spans="1:17" s="8" customFormat="1" ht="28.5" customHeight="1" thickBot="1" x14ac:dyDescent="0.25">
      <c r="A7" s="9"/>
      <c r="H7" s="524"/>
      <c r="I7" s="549"/>
      <c r="J7" s="21" t="s">
        <v>13</v>
      </c>
      <c r="K7" s="21" t="s">
        <v>2</v>
      </c>
      <c r="L7" s="546"/>
      <c r="M7" s="501"/>
      <c r="N7" s="501"/>
      <c r="O7" s="503"/>
      <c r="P7" s="503"/>
      <c r="Q7" s="503"/>
    </row>
    <row r="8" spans="1:17" s="35" customFormat="1" ht="39" customHeight="1" thickBot="1" x14ac:dyDescent="0.25">
      <c r="A8" s="74">
        <v>1</v>
      </c>
      <c r="B8" s="516" t="s">
        <v>14</v>
      </c>
      <c r="C8" s="517"/>
      <c r="D8" s="517"/>
      <c r="E8" s="517"/>
      <c r="F8" s="517"/>
      <c r="G8" s="518"/>
      <c r="H8" s="32"/>
      <c r="I8" s="32"/>
      <c r="J8" s="33">
        <f>J9+J17</f>
        <v>0</v>
      </c>
      <c r="K8" s="33"/>
      <c r="L8" s="34"/>
      <c r="M8" s="34"/>
      <c r="N8" s="201">
        <f>SUM(N9:N42)</f>
        <v>0</v>
      </c>
      <c r="O8" s="201">
        <f>SUM(O9:O42)</f>
        <v>0</v>
      </c>
      <c r="P8" s="201">
        <f>N8+O8</f>
        <v>0</v>
      </c>
      <c r="Q8" s="207"/>
    </row>
    <row r="9" spans="1:17" s="35" customFormat="1" ht="39" customHeight="1" x14ac:dyDescent="0.2">
      <c r="A9" s="534" t="s">
        <v>5</v>
      </c>
      <c r="B9" s="496" t="s">
        <v>29</v>
      </c>
      <c r="C9" s="525"/>
      <c r="D9" s="525"/>
      <c r="E9" s="525"/>
      <c r="F9" s="525"/>
      <c r="G9" s="526"/>
      <c r="H9" s="536"/>
      <c r="I9" s="85"/>
      <c r="J9" s="540">
        <f>SUM(J11:J16)</f>
        <v>0</v>
      </c>
      <c r="K9" s="82"/>
      <c r="L9" s="471"/>
      <c r="M9" s="471"/>
      <c r="N9" s="471"/>
      <c r="O9" s="471"/>
      <c r="P9" s="471"/>
      <c r="Q9" s="471"/>
    </row>
    <row r="10" spans="1:17" s="35" customFormat="1" ht="65.25" customHeight="1" x14ac:dyDescent="0.2">
      <c r="A10" s="535"/>
      <c r="B10" s="542" t="s">
        <v>28</v>
      </c>
      <c r="C10" s="544"/>
      <c r="D10" s="542" t="s">
        <v>26</v>
      </c>
      <c r="E10" s="543"/>
      <c r="F10" s="543"/>
      <c r="G10" s="544"/>
      <c r="H10" s="537"/>
      <c r="I10" s="86"/>
      <c r="J10" s="541"/>
      <c r="K10" s="83"/>
      <c r="L10" s="472"/>
      <c r="M10" s="472"/>
      <c r="N10" s="472"/>
      <c r="O10" s="472"/>
      <c r="P10" s="472"/>
      <c r="Q10" s="472"/>
    </row>
    <row r="11" spans="1:17" s="35" customFormat="1" x14ac:dyDescent="0.2">
      <c r="A11" s="2"/>
      <c r="B11" s="485"/>
      <c r="C11" s="530"/>
      <c r="D11" s="487"/>
      <c r="E11" s="488"/>
      <c r="F11" s="488"/>
      <c r="G11" s="489"/>
      <c r="H11" s="168"/>
      <c r="I11" s="168"/>
      <c r="J11" s="166"/>
      <c r="K11" s="166"/>
      <c r="L11" s="167"/>
      <c r="M11" s="26"/>
      <c r="N11" s="236">
        <f>IF(M11="Yes",J11,0)</f>
        <v>0</v>
      </c>
      <c r="O11" s="253"/>
      <c r="P11" s="30">
        <f t="shared" ref="P11:P16" si="0">N11+O11</f>
        <v>0</v>
      </c>
      <c r="Q11" s="30"/>
    </row>
    <row r="12" spans="1:17" s="35" customFormat="1" x14ac:dyDescent="0.2">
      <c r="A12" s="2"/>
      <c r="B12" s="485"/>
      <c r="C12" s="486"/>
      <c r="D12" s="487"/>
      <c r="E12" s="488"/>
      <c r="F12" s="488"/>
      <c r="G12" s="489"/>
      <c r="H12" s="168"/>
      <c r="I12" s="168"/>
      <c r="J12" s="166"/>
      <c r="K12" s="166"/>
      <c r="L12" s="167"/>
      <c r="M12" s="26"/>
      <c r="N12" s="236">
        <f>IF(M12="Yes",J12,0)</f>
        <v>0</v>
      </c>
      <c r="O12" s="253"/>
      <c r="P12" s="30">
        <f t="shared" si="0"/>
        <v>0</v>
      </c>
      <c r="Q12" s="30"/>
    </row>
    <row r="13" spans="1:17" s="35" customFormat="1" x14ac:dyDescent="0.2">
      <c r="A13" s="2"/>
      <c r="B13" s="485"/>
      <c r="C13" s="486"/>
      <c r="D13" s="487"/>
      <c r="E13" s="488"/>
      <c r="F13" s="488"/>
      <c r="G13" s="489"/>
      <c r="H13" s="168"/>
      <c r="I13" s="168"/>
      <c r="J13" s="166"/>
      <c r="K13" s="166"/>
      <c r="L13" s="167"/>
      <c r="M13" s="26"/>
      <c r="N13" s="236">
        <f>IF(M13="Yes",J13,0)</f>
        <v>0</v>
      </c>
      <c r="O13" s="253"/>
      <c r="P13" s="30">
        <f t="shared" si="0"/>
        <v>0</v>
      </c>
      <c r="Q13" s="30"/>
    </row>
    <row r="14" spans="1:17" s="35" customFormat="1" x14ac:dyDescent="0.2">
      <c r="A14" s="2"/>
      <c r="B14" s="485"/>
      <c r="C14" s="486"/>
      <c r="D14" s="487"/>
      <c r="E14" s="488"/>
      <c r="F14" s="488"/>
      <c r="G14" s="489"/>
      <c r="H14" s="168"/>
      <c r="I14" s="168"/>
      <c r="J14" s="166"/>
      <c r="K14" s="166"/>
      <c r="L14" s="167"/>
      <c r="M14" s="26"/>
      <c r="N14" s="236">
        <f>IF(M14="Yes",J14,0)</f>
        <v>0</v>
      </c>
      <c r="O14" s="253"/>
      <c r="P14" s="30">
        <f t="shared" si="0"/>
        <v>0</v>
      </c>
      <c r="Q14" s="30"/>
    </row>
    <row r="15" spans="1:17" s="25" customFormat="1" ht="15.75" x14ac:dyDescent="0.2">
      <c r="A15" s="2"/>
      <c r="B15" s="485"/>
      <c r="C15" s="486"/>
      <c r="D15" s="487"/>
      <c r="E15" s="488"/>
      <c r="F15" s="488"/>
      <c r="G15" s="489"/>
      <c r="H15" s="168"/>
      <c r="I15" s="168"/>
      <c r="J15" s="166"/>
      <c r="K15" s="166"/>
      <c r="L15" s="167"/>
      <c r="M15" s="26"/>
      <c r="N15" s="236">
        <f t="shared" ref="N15:N77" si="1">IF(M15="Yes",J15,0)</f>
        <v>0</v>
      </c>
      <c r="O15" s="253"/>
      <c r="P15" s="30">
        <f t="shared" si="0"/>
        <v>0</v>
      </c>
      <c r="Q15" s="30"/>
    </row>
    <row r="16" spans="1:17" s="27" customFormat="1" x14ac:dyDescent="0.2">
      <c r="A16" s="2"/>
      <c r="B16" s="485"/>
      <c r="C16" s="486"/>
      <c r="D16" s="487"/>
      <c r="E16" s="488"/>
      <c r="F16" s="488"/>
      <c r="G16" s="489"/>
      <c r="H16" s="168"/>
      <c r="I16" s="168"/>
      <c r="J16" s="166"/>
      <c r="K16" s="166"/>
      <c r="L16" s="167"/>
      <c r="M16" s="26"/>
      <c r="N16" s="236">
        <f t="shared" si="1"/>
        <v>0</v>
      </c>
      <c r="O16" s="253"/>
      <c r="P16" s="206">
        <f t="shared" si="0"/>
        <v>0</v>
      </c>
      <c r="Q16" s="206"/>
    </row>
    <row r="17" spans="1:17" s="27" customFormat="1" ht="48" customHeight="1" x14ac:dyDescent="0.2">
      <c r="A17" s="16" t="s">
        <v>6</v>
      </c>
      <c r="B17" s="496" t="s">
        <v>174</v>
      </c>
      <c r="C17" s="497"/>
      <c r="D17" s="497"/>
      <c r="E17" s="497"/>
      <c r="F17" s="497"/>
      <c r="G17" s="498"/>
      <c r="H17" s="17"/>
      <c r="I17" s="19"/>
      <c r="J17" s="24">
        <f>SUM(J18:J42)</f>
        <v>0</v>
      </c>
      <c r="K17" s="24"/>
      <c r="L17" s="84"/>
      <c r="M17" s="234"/>
      <c r="N17" s="234"/>
      <c r="O17" s="235"/>
      <c r="P17" s="234"/>
      <c r="Q17" s="234"/>
    </row>
    <row r="18" spans="1:17" s="27" customFormat="1" x14ac:dyDescent="0.2">
      <c r="A18" s="2"/>
      <c r="B18" s="511"/>
      <c r="C18" s="511"/>
      <c r="D18" s="511"/>
      <c r="E18" s="511"/>
      <c r="F18" s="511"/>
      <c r="G18" s="511"/>
      <c r="H18" s="169"/>
      <c r="I18" s="169"/>
      <c r="J18" s="166"/>
      <c r="K18" s="170"/>
      <c r="L18" s="167"/>
      <c r="M18" s="26"/>
      <c r="N18" s="236">
        <f t="shared" si="1"/>
        <v>0</v>
      </c>
      <c r="O18" s="252"/>
      <c r="P18" s="206">
        <f>N18+O18</f>
        <v>0</v>
      </c>
      <c r="Q18" s="206"/>
    </row>
    <row r="19" spans="1:17" s="27" customFormat="1" x14ac:dyDescent="0.2">
      <c r="A19" s="2"/>
      <c r="B19" s="487"/>
      <c r="C19" s="488"/>
      <c r="D19" s="488"/>
      <c r="E19" s="488"/>
      <c r="F19" s="488"/>
      <c r="G19" s="489"/>
      <c r="H19" s="168"/>
      <c r="I19" s="168"/>
      <c r="J19" s="166"/>
      <c r="K19" s="170"/>
      <c r="L19" s="167"/>
      <c r="M19" s="26"/>
      <c r="N19" s="236">
        <f t="shared" si="1"/>
        <v>0</v>
      </c>
      <c r="O19" s="252"/>
      <c r="P19" s="206">
        <f t="shared" ref="P19:P42" si="2">N19+O19</f>
        <v>0</v>
      </c>
      <c r="Q19" s="206"/>
    </row>
    <row r="20" spans="1:17" s="35" customFormat="1" x14ac:dyDescent="0.2">
      <c r="A20" s="2"/>
      <c r="B20" s="487"/>
      <c r="C20" s="488"/>
      <c r="D20" s="488"/>
      <c r="E20" s="488"/>
      <c r="F20" s="488"/>
      <c r="G20" s="489"/>
      <c r="H20" s="168"/>
      <c r="I20" s="168"/>
      <c r="J20" s="166"/>
      <c r="K20" s="170"/>
      <c r="L20" s="167"/>
      <c r="M20" s="26"/>
      <c r="N20" s="236">
        <f t="shared" si="1"/>
        <v>0</v>
      </c>
      <c r="O20" s="252"/>
      <c r="P20" s="206">
        <f t="shared" si="2"/>
        <v>0</v>
      </c>
      <c r="Q20" s="30"/>
    </row>
    <row r="21" spans="1:17" s="25" customFormat="1" ht="15.75" x14ac:dyDescent="0.2">
      <c r="A21" s="2"/>
      <c r="B21" s="487"/>
      <c r="C21" s="488"/>
      <c r="D21" s="488"/>
      <c r="E21" s="488"/>
      <c r="F21" s="488"/>
      <c r="G21" s="489"/>
      <c r="H21" s="168"/>
      <c r="I21" s="168"/>
      <c r="J21" s="166"/>
      <c r="K21" s="170"/>
      <c r="L21" s="167"/>
      <c r="M21" s="26"/>
      <c r="N21" s="236">
        <f t="shared" si="1"/>
        <v>0</v>
      </c>
      <c r="O21" s="252"/>
      <c r="P21" s="206">
        <f t="shared" si="2"/>
        <v>0</v>
      </c>
      <c r="Q21" s="237"/>
    </row>
    <row r="22" spans="1:17" s="27" customFormat="1" x14ac:dyDescent="0.2">
      <c r="A22" s="2"/>
      <c r="B22" s="487"/>
      <c r="C22" s="488"/>
      <c r="D22" s="488"/>
      <c r="E22" s="488"/>
      <c r="F22" s="488"/>
      <c r="G22" s="489"/>
      <c r="H22" s="168"/>
      <c r="I22" s="168"/>
      <c r="J22" s="166"/>
      <c r="K22" s="170"/>
      <c r="L22" s="167"/>
      <c r="M22" s="26"/>
      <c r="N22" s="236">
        <f t="shared" si="1"/>
        <v>0</v>
      </c>
      <c r="O22" s="252"/>
      <c r="P22" s="206">
        <f t="shared" si="2"/>
        <v>0</v>
      </c>
      <c r="Q22" s="206"/>
    </row>
    <row r="23" spans="1:17" s="27" customFormat="1" x14ac:dyDescent="0.2">
      <c r="A23" s="2"/>
      <c r="B23" s="487"/>
      <c r="C23" s="488"/>
      <c r="D23" s="488"/>
      <c r="E23" s="488"/>
      <c r="F23" s="488"/>
      <c r="G23" s="489"/>
      <c r="H23" s="168"/>
      <c r="I23" s="168"/>
      <c r="J23" s="166"/>
      <c r="K23" s="170"/>
      <c r="L23" s="167"/>
      <c r="M23" s="26"/>
      <c r="N23" s="236">
        <f t="shared" si="1"/>
        <v>0</v>
      </c>
      <c r="O23" s="252"/>
      <c r="P23" s="206">
        <f t="shared" si="2"/>
        <v>0</v>
      </c>
      <c r="Q23" s="206"/>
    </row>
    <row r="24" spans="1:17" s="27" customFormat="1" x14ac:dyDescent="0.2">
      <c r="A24" s="2"/>
      <c r="B24" s="487"/>
      <c r="C24" s="488"/>
      <c r="D24" s="488"/>
      <c r="E24" s="488"/>
      <c r="F24" s="488"/>
      <c r="G24" s="489"/>
      <c r="H24" s="168"/>
      <c r="I24" s="168"/>
      <c r="J24" s="166"/>
      <c r="K24" s="170"/>
      <c r="L24" s="167"/>
      <c r="M24" s="26"/>
      <c r="N24" s="236">
        <f t="shared" si="1"/>
        <v>0</v>
      </c>
      <c r="O24" s="252"/>
      <c r="P24" s="206">
        <f t="shared" si="2"/>
        <v>0</v>
      </c>
      <c r="Q24" s="206"/>
    </row>
    <row r="25" spans="1:17" s="25" customFormat="1" ht="15.75" x14ac:dyDescent="0.2">
      <c r="A25" s="2"/>
      <c r="B25" s="487"/>
      <c r="C25" s="488"/>
      <c r="D25" s="488"/>
      <c r="E25" s="488"/>
      <c r="F25" s="488"/>
      <c r="G25" s="489"/>
      <c r="H25" s="168"/>
      <c r="I25" s="168"/>
      <c r="J25" s="166"/>
      <c r="K25" s="170"/>
      <c r="L25" s="167"/>
      <c r="M25" s="26"/>
      <c r="N25" s="236">
        <f t="shared" si="1"/>
        <v>0</v>
      </c>
      <c r="O25" s="252"/>
      <c r="P25" s="206">
        <f t="shared" si="2"/>
        <v>0</v>
      </c>
      <c r="Q25" s="237"/>
    </row>
    <row r="26" spans="1:17" s="25" customFormat="1" ht="15.75" x14ac:dyDescent="0.2">
      <c r="A26" s="2"/>
      <c r="B26" s="487"/>
      <c r="C26" s="488"/>
      <c r="D26" s="488"/>
      <c r="E26" s="488"/>
      <c r="F26" s="488"/>
      <c r="G26" s="489"/>
      <c r="H26" s="168"/>
      <c r="I26" s="168"/>
      <c r="J26" s="166"/>
      <c r="K26" s="170"/>
      <c r="L26" s="167"/>
      <c r="M26" s="26"/>
      <c r="N26" s="236">
        <f t="shared" si="1"/>
        <v>0</v>
      </c>
      <c r="O26" s="252"/>
      <c r="P26" s="206">
        <f t="shared" si="2"/>
        <v>0</v>
      </c>
      <c r="Q26" s="237"/>
    </row>
    <row r="27" spans="1:17" s="27" customFormat="1" x14ac:dyDescent="0.2">
      <c r="A27" s="2"/>
      <c r="B27" s="487"/>
      <c r="C27" s="488"/>
      <c r="D27" s="488"/>
      <c r="E27" s="488"/>
      <c r="F27" s="488"/>
      <c r="G27" s="489"/>
      <c r="H27" s="168"/>
      <c r="I27" s="168"/>
      <c r="J27" s="166"/>
      <c r="K27" s="170"/>
      <c r="L27" s="167"/>
      <c r="M27" s="26"/>
      <c r="N27" s="236">
        <f t="shared" si="1"/>
        <v>0</v>
      </c>
      <c r="O27" s="252"/>
      <c r="P27" s="206">
        <f t="shared" si="2"/>
        <v>0</v>
      </c>
      <c r="Q27" s="206"/>
    </row>
    <row r="28" spans="1:17" s="27" customFormat="1" x14ac:dyDescent="0.2">
      <c r="A28" s="2"/>
      <c r="B28" s="487"/>
      <c r="C28" s="488"/>
      <c r="D28" s="488"/>
      <c r="E28" s="488"/>
      <c r="F28" s="488"/>
      <c r="G28" s="489"/>
      <c r="H28" s="168"/>
      <c r="I28" s="168"/>
      <c r="J28" s="166"/>
      <c r="K28" s="170"/>
      <c r="L28" s="167"/>
      <c r="M28" s="26"/>
      <c r="N28" s="236">
        <f t="shared" si="1"/>
        <v>0</v>
      </c>
      <c r="O28" s="252"/>
      <c r="P28" s="206">
        <f t="shared" si="2"/>
        <v>0</v>
      </c>
      <c r="Q28" s="206"/>
    </row>
    <row r="29" spans="1:17" s="27" customFormat="1" x14ac:dyDescent="0.2">
      <c r="A29" s="2"/>
      <c r="B29" s="487"/>
      <c r="C29" s="488"/>
      <c r="D29" s="488"/>
      <c r="E29" s="488"/>
      <c r="F29" s="488"/>
      <c r="G29" s="489"/>
      <c r="H29" s="168"/>
      <c r="I29" s="168"/>
      <c r="J29" s="166"/>
      <c r="K29" s="170"/>
      <c r="L29" s="167"/>
      <c r="M29" s="26"/>
      <c r="N29" s="236">
        <f t="shared" si="1"/>
        <v>0</v>
      </c>
      <c r="O29" s="252"/>
      <c r="P29" s="206">
        <f t="shared" si="2"/>
        <v>0</v>
      </c>
      <c r="Q29" s="206"/>
    </row>
    <row r="30" spans="1:17" s="25" customFormat="1" ht="15.75" x14ac:dyDescent="0.2">
      <c r="A30" s="2"/>
      <c r="B30" s="487"/>
      <c r="C30" s="488"/>
      <c r="D30" s="488"/>
      <c r="E30" s="488"/>
      <c r="F30" s="488"/>
      <c r="G30" s="489"/>
      <c r="H30" s="168"/>
      <c r="I30" s="168"/>
      <c r="J30" s="166"/>
      <c r="K30" s="170"/>
      <c r="L30" s="167"/>
      <c r="M30" s="26"/>
      <c r="N30" s="236">
        <f t="shared" si="1"/>
        <v>0</v>
      </c>
      <c r="O30" s="252"/>
      <c r="P30" s="206">
        <f t="shared" si="2"/>
        <v>0</v>
      </c>
      <c r="Q30" s="237"/>
    </row>
    <row r="31" spans="1:17" s="29" customFormat="1" x14ac:dyDescent="0.2">
      <c r="A31" s="2"/>
      <c r="B31" s="487"/>
      <c r="C31" s="488"/>
      <c r="D31" s="488"/>
      <c r="E31" s="488"/>
      <c r="F31" s="488"/>
      <c r="G31" s="489"/>
      <c r="H31" s="168"/>
      <c r="I31" s="168"/>
      <c r="J31" s="166"/>
      <c r="K31" s="170"/>
      <c r="L31" s="167"/>
      <c r="M31" s="26"/>
      <c r="N31" s="236">
        <f t="shared" si="1"/>
        <v>0</v>
      </c>
      <c r="O31" s="252"/>
      <c r="P31" s="206">
        <f t="shared" si="2"/>
        <v>0</v>
      </c>
      <c r="Q31" s="206"/>
    </row>
    <row r="32" spans="1:17" s="27" customFormat="1" x14ac:dyDescent="0.2">
      <c r="A32" s="2"/>
      <c r="B32" s="487"/>
      <c r="C32" s="488"/>
      <c r="D32" s="488"/>
      <c r="E32" s="488"/>
      <c r="F32" s="488"/>
      <c r="G32" s="489"/>
      <c r="H32" s="168"/>
      <c r="I32" s="168"/>
      <c r="J32" s="166"/>
      <c r="K32" s="170"/>
      <c r="L32" s="167"/>
      <c r="M32" s="26"/>
      <c r="N32" s="236">
        <f t="shared" si="1"/>
        <v>0</v>
      </c>
      <c r="O32" s="252"/>
      <c r="P32" s="206">
        <f t="shared" si="2"/>
        <v>0</v>
      </c>
      <c r="Q32" s="206"/>
    </row>
    <row r="33" spans="1:17" s="29" customFormat="1" x14ac:dyDescent="0.2">
      <c r="A33" s="2"/>
      <c r="B33" s="487"/>
      <c r="C33" s="488"/>
      <c r="D33" s="488"/>
      <c r="E33" s="488"/>
      <c r="F33" s="488"/>
      <c r="G33" s="489"/>
      <c r="H33" s="168"/>
      <c r="I33" s="168"/>
      <c r="J33" s="166"/>
      <c r="K33" s="170"/>
      <c r="L33" s="167"/>
      <c r="M33" s="26"/>
      <c r="N33" s="236">
        <f t="shared" si="1"/>
        <v>0</v>
      </c>
      <c r="O33" s="252"/>
      <c r="P33" s="206">
        <f t="shared" si="2"/>
        <v>0</v>
      </c>
      <c r="Q33" s="206"/>
    </row>
    <row r="34" spans="1:17" s="25" customFormat="1" ht="15.75" x14ac:dyDescent="0.2">
      <c r="A34" s="2"/>
      <c r="B34" s="487"/>
      <c r="C34" s="488"/>
      <c r="D34" s="488"/>
      <c r="E34" s="488"/>
      <c r="F34" s="488"/>
      <c r="G34" s="489"/>
      <c r="H34" s="168"/>
      <c r="I34" s="168"/>
      <c r="J34" s="166"/>
      <c r="K34" s="170"/>
      <c r="L34" s="167"/>
      <c r="M34" s="26"/>
      <c r="N34" s="236">
        <f t="shared" si="1"/>
        <v>0</v>
      </c>
      <c r="O34" s="252"/>
      <c r="P34" s="206">
        <f t="shared" si="2"/>
        <v>0</v>
      </c>
      <c r="Q34" s="237"/>
    </row>
    <row r="35" spans="1:17" s="27" customFormat="1" x14ac:dyDescent="0.2">
      <c r="A35" s="2"/>
      <c r="B35" s="487"/>
      <c r="C35" s="488"/>
      <c r="D35" s="488"/>
      <c r="E35" s="488"/>
      <c r="F35" s="488"/>
      <c r="G35" s="489"/>
      <c r="H35" s="168"/>
      <c r="I35" s="168"/>
      <c r="J35" s="166"/>
      <c r="K35" s="170"/>
      <c r="L35" s="167"/>
      <c r="M35" s="26"/>
      <c r="N35" s="236">
        <f t="shared" si="1"/>
        <v>0</v>
      </c>
      <c r="O35" s="252"/>
      <c r="P35" s="206">
        <f t="shared" si="2"/>
        <v>0</v>
      </c>
      <c r="Q35" s="206"/>
    </row>
    <row r="36" spans="1:17" s="27" customFormat="1" x14ac:dyDescent="0.2">
      <c r="A36" s="2"/>
      <c r="B36" s="487"/>
      <c r="C36" s="488"/>
      <c r="D36" s="488"/>
      <c r="E36" s="488"/>
      <c r="F36" s="488"/>
      <c r="G36" s="489"/>
      <c r="H36" s="168"/>
      <c r="I36" s="168"/>
      <c r="J36" s="166"/>
      <c r="K36" s="170"/>
      <c r="L36" s="167"/>
      <c r="M36" s="26"/>
      <c r="N36" s="236">
        <f t="shared" si="1"/>
        <v>0</v>
      </c>
      <c r="O36" s="252"/>
      <c r="P36" s="206">
        <f t="shared" si="2"/>
        <v>0</v>
      </c>
      <c r="Q36" s="206"/>
    </row>
    <row r="37" spans="1:17" s="27" customFormat="1" x14ac:dyDescent="0.2">
      <c r="A37" s="2"/>
      <c r="B37" s="487"/>
      <c r="C37" s="488"/>
      <c r="D37" s="488"/>
      <c r="E37" s="488"/>
      <c r="F37" s="488"/>
      <c r="G37" s="489"/>
      <c r="H37" s="168"/>
      <c r="I37" s="168"/>
      <c r="J37" s="166"/>
      <c r="K37" s="170"/>
      <c r="L37" s="167"/>
      <c r="M37" s="26"/>
      <c r="N37" s="236">
        <f t="shared" si="1"/>
        <v>0</v>
      </c>
      <c r="O37" s="252"/>
      <c r="P37" s="206">
        <f t="shared" si="2"/>
        <v>0</v>
      </c>
      <c r="Q37" s="206"/>
    </row>
    <row r="38" spans="1:17" s="25" customFormat="1" ht="15.75" x14ac:dyDescent="0.2">
      <c r="A38" s="2"/>
      <c r="B38" s="487"/>
      <c r="C38" s="488"/>
      <c r="D38" s="488"/>
      <c r="E38" s="488"/>
      <c r="F38" s="488"/>
      <c r="G38" s="489"/>
      <c r="H38" s="168"/>
      <c r="I38" s="168"/>
      <c r="J38" s="166"/>
      <c r="K38" s="170"/>
      <c r="L38" s="167"/>
      <c r="M38" s="26"/>
      <c r="N38" s="236">
        <f t="shared" si="1"/>
        <v>0</v>
      </c>
      <c r="O38" s="252"/>
      <c r="P38" s="206">
        <f t="shared" si="2"/>
        <v>0</v>
      </c>
      <c r="Q38" s="237"/>
    </row>
    <row r="39" spans="1:17" s="25" customFormat="1" ht="15.75" x14ac:dyDescent="0.2">
      <c r="A39" s="2"/>
      <c r="B39" s="487"/>
      <c r="C39" s="488"/>
      <c r="D39" s="488"/>
      <c r="E39" s="488"/>
      <c r="F39" s="488"/>
      <c r="G39" s="489"/>
      <c r="H39" s="168"/>
      <c r="I39" s="168"/>
      <c r="J39" s="166"/>
      <c r="K39" s="170"/>
      <c r="L39" s="167"/>
      <c r="M39" s="26"/>
      <c r="N39" s="236">
        <f t="shared" si="1"/>
        <v>0</v>
      </c>
      <c r="O39" s="252"/>
      <c r="P39" s="206">
        <f t="shared" si="2"/>
        <v>0</v>
      </c>
      <c r="Q39" s="237"/>
    </row>
    <row r="40" spans="1:17" s="27" customFormat="1" x14ac:dyDescent="0.2">
      <c r="A40" s="2"/>
      <c r="B40" s="487"/>
      <c r="C40" s="488"/>
      <c r="D40" s="488"/>
      <c r="E40" s="488"/>
      <c r="F40" s="488"/>
      <c r="G40" s="489"/>
      <c r="H40" s="168"/>
      <c r="I40" s="168"/>
      <c r="J40" s="166"/>
      <c r="K40" s="170"/>
      <c r="L40" s="167"/>
      <c r="M40" s="26"/>
      <c r="N40" s="236">
        <f t="shared" si="1"/>
        <v>0</v>
      </c>
      <c r="O40" s="252"/>
      <c r="P40" s="206">
        <f t="shared" si="2"/>
        <v>0</v>
      </c>
      <c r="Q40" s="206"/>
    </row>
    <row r="41" spans="1:17" s="27" customFormat="1" x14ac:dyDescent="0.2">
      <c r="A41" s="2"/>
      <c r="B41" s="487"/>
      <c r="C41" s="488"/>
      <c r="D41" s="488"/>
      <c r="E41" s="488"/>
      <c r="F41" s="488"/>
      <c r="G41" s="489"/>
      <c r="H41" s="168"/>
      <c r="I41" s="168"/>
      <c r="J41" s="166"/>
      <c r="K41" s="170"/>
      <c r="L41" s="167"/>
      <c r="M41" s="26"/>
      <c r="N41" s="236">
        <f t="shared" si="1"/>
        <v>0</v>
      </c>
      <c r="O41" s="252"/>
      <c r="P41" s="206">
        <f t="shared" si="2"/>
        <v>0</v>
      </c>
      <c r="Q41" s="206"/>
    </row>
    <row r="42" spans="1:17" s="27" customFormat="1" x14ac:dyDescent="0.2">
      <c r="A42" s="2"/>
      <c r="B42" s="487"/>
      <c r="C42" s="488"/>
      <c r="D42" s="488"/>
      <c r="E42" s="488"/>
      <c r="F42" s="488"/>
      <c r="G42" s="489"/>
      <c r="H42" s="168"/>
      <c r="I42" s="168"/>
      <c r="J42" s="166"/>
      <c r="K42" s="170"/>
      <c r="L42" s="167"/>
      <c r="M42" s="26"/>
      <c r="N42" s="238">
        <f t="shared" si="1"/>
        <v>0</v>
      </c>
      <c r="O42" s="252"/>
      <c r="P42" s="206">
        <f t="shared" si="2"/>
        <v>0</v>
      </c>
      <c r="Q42" s="206"/>
    </row>
    <row r="43" spans="1:17" s="27" customFormat="1" ht="39" customHeight="1" x14ac:dyDescent="0.2">
      <c r="A43" s="31">
        <v>2</v>
      </c>
      <c r="B43" s="516" t="s">
        <v>154</v>
      </c>
      <c r="C43" s="517"/>
      <c r="D43" s="517"/>
      <c r="E43" s="517"/>
      <c r="F43" s="517"/>
      <c r="G43" s="518"/>
      <c r="H43" s="32"/>
      <c r="I43" s="32"/>
      <c r="J43" s="33">
        <f>SUM(J44:J63)</f>
        <v>0</v>
      </c>
      <c r="K43" s="33"/>
      <c r="L43" s="34"/>
      <c r="M43" s="34"/>
      <c r="N43" s="239">
        <f>SUM(N44:N63)</f>
        <v>0</v>
      </c>
      <c r="O43" s="239">
        <f>SUM(O44:O63)</f>
        <v>0</v>
      </c>
      <c r="P43" s="239">
        <f>N43+O43</f>
        <v>0</v>
      </c>
      <c r="Q43" s="34"/>
    </row>
    <row r="44" spans="1:17" s="27" customFormat="1" x14ac:dyDescent="0.2">
      <c r="A44" s="2"/>
      <c r="B44" s="512"/>
      <c r="C44" s="512"/>
      <c r="D44" s="512"/>
      <c r="E44" s="512"/>
      <c r="F44" s="512"/>
      <c r="G44" s="512"/>
      <c r="H44" s="171"/>
      <c r="I44" s="171"/>
      <c r="J44" s="166"/>
      <c r="K44" s="166"/>
      <c r="L44" s="167"/>
      <c r="M44" s="26"/>
      <c r="N44" s="240">
        <f t="shared" si="1"/>
        <v>0</v>
      </c>
      <c r="O44" s="252"/>
      <c r="P44" s="208">
        <f>N44+O44</f>
        <v>0</v>
      </c>
      <c r="Q44" s="206"/>
    </row>
    <row r="45" spans="1:17" s="27" customFormat="1" x14ac:dyDescent="0.2">
      <c r="A45" s="2"/>
      <c r="B45" s="512"/>
      <c r="C45" s="512"/>
      <c r="D45" s="512"/>
      <c r="E45" s="512"/>
      <c r="F45" s="512"/>
      <c r="G45" s="512"/>
      <c r="H45" s="171"/>
      <c r="I45" s="171"/>
      <c r="J45" s="166"/>
      <c r="K45" s="166"/>
      <c r="L45" s="167"/>
      <c r="M45" s="26"/>
      <c r="N45" s="236">
        <f t="shared" si="1"/>
        <v>0</v>
      </c>
      <c r="O45" s="252"/>
      <c r="P45" s="208">
        <f t="shared" ref="P45:P63" si="3">N45+O45</f>
        <v>0</v>
      </c>
      <c r="Q45" s="206"/>
    </row>
    <row r="46" spans="1:17" s="27" customFormat="1" x14ac:dyDescent="0.2">
      <c r="A46" s="2"/>
      <c r="B46" s="512"/>
      <c r="C46" s="512"/>
      <c r="D46" s="512"/>
      <c r="E46" s="512"/>
      <c r="F46" s="512"/>
      <c r="G46" s="512"/>
      <c r="H46" s="171"/>
      <c r="I46" s="171"/>
      <c r="J46" s="166"/>
      <c r="K46" s="166"/>
      <c r="L46" s="167"/>
      <c r="M46" s="26"/>
      <c r="N46" s="236">
        <f t="shared" si="1"/>
        <v>0</v>
      </c>
      <c r="O46" s="252"/>
      <c r="P46" s="208">
        <f t="shared" si="3"/>
        <v>0</v>
      </c>
      <c r="Q46" s="206"/>
    </row>
    <row r="47" spans="1:17" s="27" customFormat="1" x14ac:dyDescent="0.2">
      <c r="A47" s="2"/>
      <c r="B47" s="512"/>
      <c r="C47" s="512"/>
      <c r="D47" s="512"/>
      <c r="E47" s="512"/>
      <c r="F47" s="512"/>
      <c r="G47" s="512"/>
      <c r="H47" s="171"/>
      <c r="I47" s="171"/>
      <c r="J47" s="166"/>
      <c r="K47" s="166"/>
      <c r="L47" s="167"/>
      <c r="M47" s="26"/>
      <c r="N47" s="236">
        <f t="shared" si="1"/>
        <v>0</v>
      </c>
      <c r="O47" s="252"/>
      <c r="P47" s="208">
        <f t="shared" si="3"/>
        <v>0</v>
      </c>
      <c r="Q47" s="206"/>
    </row>
    <row r="48" spans="1:17" s="27" customFormat="1" x14ac:dyDescent="0.2">
      <c r="A48" s="2"/>
      <c r="B48" s="512"/>
      <c r="C48" s="512"/>
      <c r="D48" s="512"/>
      <c r="E48" s="512"/>
      <c r="F48" s="512"/>
      <c r="G48" s="512"/>
      <c r="H48" s="171"/>
      <c r="I48" s="171"/>
      <c r="J48" s="166"/>
      <c r="K48" s="166"/>
      <c r="L48" s="167"/>
      <c r="M48" s="26"/>
      <c r="N48" s="236">
        <f t="shared" si="1"/>
        <v>0</v>
      </c>
      <c r="O48" s="252"/>
      <c r="P48" s="208">
        <f t="shared" si="3"/>
        <v>0</v>
      </c>
      <c r="Q48" s="206"/>
    </row>
    <row r="49" spans="1:17" s="37" customFormat="1" ht="15.75" x14ac:dyDescent="0.2">
      <c r="A49" s="2"/>
      <c r="B49" s="512"/>
      <c r="C49" s="512"/>
      <c r="D49" s="512"/>
      <c r="E49" s="512"/>
      <c r="F49" s="512"/>
      <c r="G49" s="512"/>
      <c r="H49" s="171"/>
      <c r="I49" s="171"/>
      <c r="J49" s="166"/>
      <c r="K49" s="166"/>
      <c r="L49" s="167"/>
      <c r="M49" s="26"/>
      <c r="N49" s="236">
        <f t="shared" si="1"/>
        <v>0</v>
      </c>
      <c r="O49" s="252"/>
      <c r="P49" s="208">
        <f t="shared" si="3"/>
        <v>0</v>
      </c>
      <c r="Q49" s="237"/>
    </row>
    <row r="50" spans="1:17" s="29" customFormat="1" x14ac:dyDescent="0.2">
      <c r="A50" s="2"/>
      <c r="B50" s="512"/>
      <c r="C50" s="512"/>
      <c r="D50" s="512"/>
      <c r="E50" s="512"/>
      <c r="F50" s="512"/>
      <c r="G50" s="512"/>
      <c r="H50" s="171"/>
      <c r="I50" s="171"/>
      <c r="J50" s="166"/>
      <c r="K50" s="166"/>
      <c r="L50" s="167"/>
      <c r="M50" s="26"/>
      <c r="N50" s="236">
        <f t="shared" si="1"/>
        <v>0</v>
      </c>
      <c r="O50" s="252"/>
      <c r="P50" s="208">
        <f t="shared" si="3"/>
        <v>0</v>
      </c>
      <c r="Q50" s="206"/>
    </row>
    <row r="51" spans="1:17" s="29" customFormat="1" x14ac:dyDescent="0.2">
      <c r="A51" s="2"/>
      <c r="B51" s="512"/>
      <c r="C51" s="512"/>
      <c r="D51" s="512"/>
      <c r="E51" s="512"/>
      <c r="F51" s="512"/>
      <c r="G51" s="512"/>
      <c r="H51" s="171"/>
      <c r="I51" s="171"/>
      <c r="J51" s="166"/>
      <c r="K51" s="166"/>
      <c r="L51" s="167"/>
      <c r="M51" s="26"/>
      <c r="N51" s="236">
        <f t="shared" si="1"/>
        <v>0</v>
      </c>
      <c r="O51" s="252"/>
      <c r="P51" s="208">
        <f t="shared" si="3"/>
        <v>0</v>
      </c>
      <c r="Q51" s="206"/>
    </row>
    <row r="52" spans="1:17" s="29" customFormat="1" x14ac:dyDescent="0.2">
      <c r="A52" s="2"/>
      <c r="B52" s="512"/>
      <c r="C52" s="512"/>
      <c r="D52" s="512"/>
      <c r="E52" s="512"/>
      <c r="F52" s="512"/>
      <c r="G52" s="512"/>
      <c r="H52" s="171"/>
      <c r="I52" s="171"/>
      <c r="J52" s="166"/>
      <c r="K52" s="166"/>
      <c r="L52" s="167"/>
      <c r="M52" s="26"/>
      <c r="N52" s="236">
        <f t="shared" si="1"/>
        <v>0</v>
      </c>
      <c r="O52" s="252"/>
      <c r="P52" s="208">
        <f t="shared" si="3"/>
        <v>0</v>
      </c>
      <c r="Q52" s="206"/>
    </row>
    <row r="53" spans="1:17" s="29" customFormat="1" x14ac:dyDescent="0.2">
      <c r="A53" s="2"/>
      <c r="B53" s="512"/>
      <c r="C53" s="512"/>
      <c r="D53" s="512"/>
      <c r="E53" s="512"/>
      <c r="F53" s="512"/>
      <c r="G53" s="512"/>
      <c r="H53" s="171"/>
      <c r="I53" s="171"/>
      <c r="J53" s="166"/>
      <c r="K53" s="166"/>
      <c r="L53" s="167"/>
      <c r="M53" s="26"/>
      <c r="N53" s="236">
        <f t="shared" si="1"/>
        <v>0</v>
      </c>
      <c r="O53" s="252"/>
      <c r="P53" s="208">
        <f t="shared" si="3"/>
        <v>0</v>
      </c>
      <c r="Q53" s="206"/>
    </row>
    <row r="54" spans="1:17" s="29" customFormat="1" x14ac:dyDescent="0.2">
      <c r="A54" s="2"/>
      <c r="B54" s="512"/>
      <c r="C54" s="512"/>
      <c r="D54" s="512"/>
      <c r="E54" s="512"/>
      <c r="F54" s="512"/>
      <c r="G54" s="512"/>
      <c r="H54" s="171"/>
      <c r="I54" s="171"/>
      <c r="J54" s="166"/>
      <c r="K54" s="166"/>
      <c r="L54" s="167"/>
      <c r="M54" s="26"/>
      <c r="N54" s="236">
        <f t="shared" si="1"/>
        <v>0</v>
      </c>
      <c r="O54" s="252"/>
      <c r="P54" s="208">
        <f t="shared" si="3"/>
        <v>0</v>
      </c>
      <c r="Q54" s="206"/>
    </row>
    <row r="55" spans="1:17" s="29" customFormat="1" x14ac:dyDescent="0.2">
      <c r="A55" s="2"/>
      <c r="B55" s="512"/>
      <c r="C55" s="512"/>
      <c r="D55" s="512"/>
      <c r="E55" s="512"/>
      <c r="F55" s="512"/>
      <c r="G55" s="512"/>
      <c r="H55" s="171"/>
      <c r="I55" s="171"/>
      <c r="J55" s="166"/>
      <c r="K55" s="166"/>
      <c r="L55" s="167"/>
      <c r="M55" s="26"/>
      <c r="N55" s="236">
        <f t="shared" si="1"/>
        <v>0</v>
      </c>
      <c r="O55" s="252"/>
      <c r="P55" s="208">
        <f t="shared" si="3"/>
        <v>0</v>
      </c>
      <c r="Q55" s="206"/>
    </row>
    <row r="56" spans="1:17" s="29" customFormat="1" x14ac:dyDescent="0.2">
      <c r="A56" s="2"/>
      <c r="B56" s="487"/>
      <c r="C56" s="488"/>
      <c r="D56" s="488"/>
      <c r="E56" s="488"/>
      <c r="F56" s="488"/>
      <c r="G56" s="489"/>
      <c r="H56" s="172"/>
      <c r="I56" s="172"/>
      <c r="J56" s="166"/>
      <c r="K56" s="166"/>
      <c r="L56" s="167"/>
      <c r="M56" s="26"/>
      <c r="N56" s="236">
        <f t="shared" si="1"/>
        <v>0</v>
      </c>
      <c r="O56" s="252"/>
      <c r="P56" s="208">
        <f t="shared" si="3"/>
        <v>0</v>
      </c>
      <c r="Q56" s="206"/>
    </row>
    <row r="57" spans="1:17" s="25" customFormat="1" ht="15.75" x14ac:dyDescent="0.2">
      <c r="A57" s="2"/>
      <c r="B57" s="487"/>
      <c r="C57" s="488"/>
      <c r="D57" s="488"/>
      <c r="E57" s="488"/>
      <c r="F57" s="488"/>
      <c r="G57" s="489"/>
      <c r="H57" s="172"/>
      <c r="I57" s="172"/>
      <c r="J57" s="166"/>
      <c r="K57" s="166"/>
      <c r="L57" s="167"/>
      <c r="M57" s="26"/>
      <c r="N57" s="236">
        <f t="shared" si="1"/>
        <v>0</v>
      </c>
      <c r="O57" s="252"/>
      <c r="P57" s="208">
        <f t="shared" si="3"/>
        <v>0</v>
      </c>
      <c r="Q57" s="237"/>
    </row>
    <row r="58" spans="1:17" s="29" customFormat="1" x14ac:dyDescent="0.2">
      <c r="A58" s="2"/>
      <c r="B58" s="487"/>
      <c r="C58" s="488"/>
      <c r="D58" s="488"/>
      <c r="E58" s="488"/>
      <c r="F58" s="488"/>
      <c r="G58" s="489"/>
      <c r="H58" s="172"/>
      <c r="I58" s="172"/>
      <c r="J58" s="166"/>
      <c r="K58" s="166"/>
      <c r="L58" s="167"/>
      <c r="M58" s="26"/>
      <c r="N58" s="236">
        <f t="shared" si="1"/>
        <v>0</v>
      </c>
      <c r="O58" s="252"/>
      <c r="P58" s="208">
        <f t="shared" si="3"/>
        <v>0</v>
      </c>
      <c r="Q58" s="206"/>
    </row>
    <row r="59" spans="1:17" s="29" customFormat="1" x14ac:dyDescent="0.2">
      <c r="A59" s="2"/>
      <c r="B59" s="512"/>
      <c r="C59" s="512"/>
      <c r="D59" s="512"/>
      <c r="E59" s="512"/>
      <c r="F59" s="512"/>
      <c r="G59" s="512"/>
      <c r="H59" s="171"/>
      <c r="I59" s="171"/>
      <c r="J59" s="166"/>
      <c r="K59" s="166"/>
      <c r="L59" s="167"/>
      <c r="M59" s="26"/>
      <c r="N59" s="236">
        <f t="shared" si="1"/>
        <v>0</v>
      </c>
      <c r="O59" s="252"/>
      <c r="P59" s="208">
        <f t="shared" si="3"/>
        <v>0</v>
      </c>
      <c r="Q59" s="206"/>
    </row>
    <row r="60" spans="1:17" s="29" customFormat="1" x14ac:dyDescent="0.2">
      <c r="A60" s="2"/>
      <c r="B60" s="512"/>
      <c r="C60" s="512"/>
      <c r="D60" s="512"/>
      <c r="E60" s="512"/>
      <c r="F60" s="512"/>
      <c r="G60" s="512"/>
      <c r="H60" s="171"/>
      <c r="I60" s="171"/>
      <c r="J60" s="166"/>
      <c r="K60" s="166"/>
      <c r="L60" s="167"/>
      <c r="M60" s="26"/>
      <c r="N60" s="236">
        <f t="shared" si="1"/>
        <v>0</v>
      </c>
      <c r="O60" s="252"/>
      <c r="P60" s="208">
        <f t="shared" si="3"/>
        <v>0</v>
      </c>
      <c r="Q60" s="206"/>
    </row>
    <row r="61" spans="1:17" s="29" customFormat="1" x14ac:dyDescent="0.2">
      <c r="A61" s="2"/>
      <c r="B61" s="512"/>
      <c r="C61" s="512"/>
      <c r="D61" s="512"/>
      <c r="E61" s="512"/>
      <c r="F61" s="512"/>
      <c r="G61" s="512"/>
      <c r="H61" s="171"/>
      <c r="I61" s="171"/>
      <c r="J61" s="166"/>
      <c r="K61" s="166"/>
      <c r="L61" s="167"/>
      <c r="M61" s="26"/>
      <c r="N61" s="236">
        <f t="shared" si="1"/>
        <v>0</v>
      </c>
      <c r="O61" s="252"/>
      <c r="P61" s="208">
        <f t="shared" si="3"/>
        <v>0</v>
      </c>
      <c r="Q61" s="206"/>
    </row>
    <row r="62" spans="1:17" s="29" customFormat="1" x14ac:dyDescent="0.2">
      <c r="A62" s="2"/>
      <c r="B62" s="512"/>
      <c r="C62" s="512"/>
      <c r="D62" s="512"/>
      <c r="E62" s="512"/>
      <c r="F62" s="512"/>
      <c r="G62" s="512"/>
      <c r="H62" s="168"/>
      <c r="I62" s="168"/>
      <c r="J62" s="166"/>
      <c r="K62" s="166"/>
      <c r="L62" s="167"/>
      <c r="M62" s="26"/>
      <c r="N62" s="236">
        <f t="shared" si="1"/>
        <v>0</v>
      </c>
      <c r="O62" s="252"/>
      <c r="P62" s="208">
        <f t="shared" si="3"/>
        <v>0</v>
      </c>
      <c r="Q62" s="206"/>
    </row>
    <row r="63" spans="1:17" s="29" customFormat="1" x14ac:dyDescent="0.2">
      <c r="A63" s="2"/>
      <c r="B63" s="512"/>
      <c r="C63" s="512"/>
      <c r="D63" s="512"/>
      <c r="E63" s="512"/>
      <c r="F63" s="512"/>
      <c r="G63" s="512"/>
      <c r="H63" s="168"/>
      <c r="I63" s="168"/>
      <c r="J63" s="166"/>
      <c r="K63" s="166"/>
      <c r="L63" s="167"/>
      <c r="M63" s="26"/>
      <c r="N63" s="238">
        <f t="shared" si="1"/>
        <v>0</v>
      </c>
      <c r="O63" s="252"/>
      <c r="P63" s="208">
        <f t="shared" si="3"/>
        <v>0</v>
      </c>
      <c r="Q63" s="206"/>
    </row>
    <row r="64" spans="1:17" s="29" customFormat="1" ht="39" customHeight="1" x14ac:dyDescent="0.2">
      <c r="A64" s="31">
        <v>3</v>
      </c>
      <c r="B64" s="531" t="s">
        <v>9</v>
      </c>
      <c r="C64" s="532"/>
      <c r="D64" s="532"/>
      <c r="E64" s="532"/>
      <c r="F64" s="532"/>
      <c r="G64" s="533"/>
      <c r="H64" s="36"/>
      <c r="I64" s="36"/>
      <c r="J64" s="33">
        <f>SUM(J65:J94)</f>
        <v>0</v>
      </c>
      <c r="K64" s="33"/>
      <c r="L64" s="34"/>
      <c r="M64" s="34"/>
      <c r="N64" s="33">
        <f>SUM(N65:N94)</f>
        <v>0</v>
      </c>
      <c r="O64" s="239">
        <f>SUM(O65:O94)</f>
        <v>0</v>
      </c>
      <c r="P64" s="33">
        <f>N64+O64</f>
        <v>0</v>
      </c>
      <c r="Q64" s="34"/>
    </row>
    <row r="65" spans="1:17" s="29" customFormat="1" x14ac:dyDescent="0.2">
      <c r="A65" s="2"/>
      <c r="B65" s="487"/>
      <c r="C65" s="488"/>
      <c r="D65" s="488"/>
      <c r="E65" s="488"/>
      <c r="F65" s="488"/>
      <c r="G65" s="489"/>
      <c r="H65" s="171"/>
      <c r="I65" s="171"/>
      <c r="J65" s="166"/>
      <c r="K65" s="166"/>
      <c r="L65" s="167"/>
      <c r="M65" s="26"/>
      <c r="N65" s="240">
        <f t="shared" si="1"/>
        <v>0</v>
      </c>
      <c r="O65" s="252"/>
      <c r="P65" s="208">
        <f>N65+O65</f>
        <v>0</v>
      </c>
      <c r="Q65" s="206"/>
    </row>
    <row r="66" spans="1:17" s="29" customFormat="1" x14ac:dyDescent="0.2">
      <c r="A66" s="2"/>
      <c r="B66" s="487"/>
      <c r="C66" s="488"/>
      <c r="D66" s="488"/>
      <c r="E66" s="488"/>
      <c r="F66" s="488"/>
      <c r="G66" s="489"/>
      <c r="H66" s="171"/>
      <c r="I66" s="171"/>
      <c r="J66" s="166"/>
      <c r="K66" s="166"/>
      <c r="L66" s="167"/>
      <c r="M66" s="26"/>
      <c r="N66" s="236">
        <f t="shared" si="1"/>
        <v>0</v>
      </c>
      <c r="O66" s="252"/>
      <c r="P66" s="208">
        <f t="shared" ref="P66:P94" si="4">N66+O66</f>
        <v>0</v>
      </c>
      <c r="Q66" s="206"/>
    </row>
    <row r="67" spans="1:17" s="29" customFormat="1" x14ac:dyDescent="0.2">
      <c r="A67" s="2"/>
      <c r="B67" s="487"/>
      <c r="C67" s="488"/>
      <c r="D67" s="488"/>
      <c r="E67" s="488"/>
      <c r="F67" s="488"/>
      <c r="G67" s="489"/>
      <c r="H67" s="171"/>
      <c r="I67" s="171"/>
      <c r="J67" s="166"/>
      <c r="K67" s="166"/>
      <c r="L67" s="167"/>
      <c r="M67" s="26"/>
      <c r="N67" s="236">
        <f t="shared" si="1"/>
        <v>0</v>
      </c>
      <c r="O67" s="252"/>
      <c r="P67" s="208">
        <f t="shared" si="4"/>
        <v>0</v>
      </c>
      <c r="Q67" s="206"/>
    </row>
    <row r="68" spans="1:17" s="29" customFormat="1" x14ac:dyDescent="0.2">
      <c r="A68" s="2"/>
      <c r="B68" s="487"/>
      <c r="C68" s="488"/>
      <c r="D68" s="488"/>
      <c r="E68" s="488"/>
      <c r="F68" s="488"/>
      <c r="G68" s="489"/>
      <c r="H68" s="171"/>
      <c r="I68" s="171"/>
      <c r="J68" s="166"/>
      <c r="K68" s="166"/>
      <c r="L68" s="167"/>
      <c r="M68" s="26"/>
      <c r="N68" s="236">
        <f t="shared" si="1"/>
        <v>0</v>
      </c>
      <c r="O68" s="252"/>
      <c r="P68" s="208">
        <f t="shared" si="4"/>
        <v>0</v>
      </c>
      <c r="Q68" s="206"/>
    </row>
    <row r="69" spans="1:17" s="29" customFormat="1" x14ac:dyDescent="0.2">
      <c r="A69" s="2"/>
      <c r="B69" s="487"/>
      <c r="C69" s="488"/>
      <c r="D69" s="488"/>
      <c r="E69" s="488"/>
      <c r="F69" s="488"/>
      <c r="G69" s="489"/>
      <c r="H69" s="171"/>
      <c r="I69" s="171"/>
      <c r="J69" s="166"/>
      <c r="K69" s="166"/>
      <c r="L69" s="167"/>
      <c r="M69" s="26"/>
      <c r="N69" s="236">
        <f t="shared" si="1"/>
        <v>0</v>
      </c>
      <c r="O69" s="252"/>
      <c r="P69" s="208">
        <f t="shared" si="4"/>
        <v>0</v>
      </c>
      <c r="Q69" s="206"/>
    </row>
    <row r="70" spans="1:17" s="29" customFormat="1" x14ac:dyDescent="0.2">
      <c r="A70" s="2"/>
      <c r="B70" s="487"/>
      <c r="C70" s="488"/>
      <c r="D70" s="488"/>
      <c r="E70" s="488"/>
      <c r="F70" s="488"/>
      <c r="G70" s="489"/>
      <c r="H70" s="171"/>
      <c r="I70" s="171"/>
      <c r="J70" s="166"/>
      <c r="K70" s="166"/>
      <c r="L70" s="167"/>
      <c r="M70" s="26"/>
      <c r="N70" s="236">
        <f t="shared" si="1"/>
        <v>0</v>
      </c>
      <c r="O70" s="252"/>
      <c r="P70" s="208">
        <f t="shared" si="4"/>
        <v>0</v>
      </c>
      <c r="Q70" s="206"/>
    </row>
    <row r="71" spans="1:17" s="37" customFormat="1" ht="15.75" x14ac:dyDescent="0.2">
      <c r="A71" s="2"/>
      <c r="B71" s="487"/>
      <c r="C71" s="488"/>
      <c r="D71" s="488"/>
      <c r="E71" s="488"/>
      <c r="F71" s="488"/>
      <c r="G71" s="489"/>
      <c r="H71" s="171"/>
      <c r="I71" s="171"/>
      <c r="J71" s="166"/>
      <c r="K71" s="166"/>
      <c r="L71" s="167"/>
      <c r="M71" s="26"/>
      <c r="N71" s="236">
        <f t="shared" si="1"/>
        <v>0</v>
      </c>
      <c r="O71" s="252"/>
      <c r="P71" s="208">
        <f t="shared" si="4"/>
        <v>0</v>
      </c>
      <c r="Q71" s="237"/>
    </row>
    <row r="72" spans="1:17" s="25" customFormat="1" ht="15.75" x14ac:dyDescent="0.2">
      <c r="A72" s="2"/>
      <c r="B72" s="487"/>
      <c r="C72" s="488"/>
      <c r="D72" s="488"/>
      <c r="E72" s="488"/>
      <c r="F72" s="488"/>
      <c r="G72" s="489"/>
      <c r="H72" s="171"/>
      <c r="I72" s="171"/>
      <c r="J72" s="166"/>
      <c r="K72" s="166"/>
      <c r="L72" s="167"/>
      <c r="M72" s="26"/>
      <c r="N72" s="236">
        <f t="shared" si="1"/>
        <v>0</v>
      </c>
      <c r="O72" s="252"/>
      <c r="P72" s="208">
        <f t="shared" si="4"/>
        <v>0</v>
      </c>
      <c r="Q72" s="237"/>
    </row>
    <row r="73" spans="1:17" s="8" customFormat="1" x14ac:dyDescent="0.2">
      <c r="A73" s="2"/>
      <c r="B73" s="487"/>
      <c r="C73" s="488"/>
      <c r="D73" s="488"/>
      <c r="E73" s="488"/>
      <c r="F73" s="488"/>
      <c r="G73" s="489"/>
      <c r="H73" s="171"/>
      <c r="I73" s="171"/>
      <c r="J73" s="166"/>
      <c r="K73" s="166"/>
      <c r="L73" s="167"/>
      <c r="M73" s="26"/>
      <c r="N73" s="236">
        <f t="shared" si="1"/>
        <v>0</v>
      </c>
      <c r="O73" s="252"/>
      <c r="P73" s="208">
        <f t="shared" si="4"/>
        <v>0</v>
      </c>
      <c r="Q73" s="30"/>
    </row>
    <row r="74" spans="1:17" s="25" customFormat="1" ht="15.75" x14ac:dyDescent="0.2">
      <c r="A74" s="2"/>
      <c r="B74" s="487"/>
      <c r="C74" s="488"/>
      <c r="D74" s="488"/>
      <c r="E74" s="488"/>
      <c r="F74" s="488"/>
      <c r="G74" s="489"/>
      <c r="H74" s="171"/>
      <c r="I74" s="171"/>
      <c r="J74" s="166"/>
      <c r="K74" s="166"/>
      <c r="L74" s="167"/>
      <c r="M74" s="26"/>
      <c r="N74" s="236">
        <f t="shared" si="1"/>
        <v>0</v>
      </c>
      <c r="O74" s="252"/>
      <c r="P74" s="208">
        <f t="shared" si="4"/>
        <v>0</v>
      </c>
      <c r="Q74" s="237"/>
    </row>
    <row r="75" spans="1:17" s="29" customFormat="1" x14ac:dyDescent="0.2">
      <c r="A75" s="2"/>
      <c r="B75" s="487"/>
      <c r="C75" s="488"/>
      <c r="D75" s="488"/>
      <c r="E75" s="488"/>
      <c r="F75" s="488"/>
      <c r="G75" s="489"/>
      <c r="H75" s="171"/>
      <c r="I75" s="171"/>
      <c r="J75" s="166"/>
      <c r="K75" s="166"/>
      <c r="L75" s="167"/>
      <c r="M75" s="26"/>
      <c r="N75" s="236">
        <f t="shared" si="1"/>
        <v>0</v>
      </c>
      <c r="O75" s="252"/>
      <c r="P75" s="208">
        <f t="shared" si="4"/>
        <v>0</v>
      </c>
      <c r="Q75" s="206"/>
    </row>
    <row r="76" spans="1:17" s="25" customFormat="1" ht="15.75" x14ac:dyDescent="0.2">
      <c r="A76" s="2"/>
      <c r="B76" s="487"/>
      <c r="C76" s="488"/>
      <c r="D76" s="488"/>
      <c r="E76" s="488"/>
      <c r="F76" s="488"/>
      <c r="G76" s="489"/>
      <c r="H76" s="171"/>
      <c r="I76" s="171"/>
      <c r="J76" s="166"/>
      <c r="K76" s="166"/>
      <c r="L76" s="167"/>
      <c r="M76" s="26"/>
      <c r="N76" s="236">
        <f t="shared" si="1"/>
        <v>0</v>
      </c>
      <c r="O76" s="252"/>
      <c r="P76" s="208">
        <f t="shared" si="4"/>
        <v>0</v>
      </c>
      <c r="Q76" s="237"/>
    </row>
    <row r="77" spans="1:17" s="29" customFormat="1" x14ac:dyDescent="0.2">
      <c r="A77" s="2"/>
      <c r="B77" s="487"/>
      <c r="C77" s="488"/>
      <c r="D77" s="488"/>
      <c r="E77" s="488"/>
      <c r="F77" s="488"/>
      <c r="G77" s="489"/>
      <c r="H77" s="171"/>
      <c r="I77" s="171"/>
      <c r="J77" s="166"/>
      <c r="K77" s="166"/>
      <c r="L77" s="167"/>
      <c r="M77" s="26"/>
      <c r="N77" s="236">
        <f t="shared" si="1"/>
        <v>0</v>
      </c>
      <c r="O77" s="252"/>
      <c r="P77" s="208">
        <f t="shared" si="4"/>
        <v>0</v>
      </c>
      <c r="Q77" s="206"/>
    </row>
    <row r="78" spans="1:17" s="29" customFormat="1" x14ac:dyDescent="0.2">
      <c r="A78" s="2"/>
      <c r="B78" s="487"/>
      <c r="C78" s="488"/>
      <c r="D78" s="488"/>
      <c r="E78" s="488"/>
      <c r="F78" s="488"/>
      <c r="G78" s="489"/>
      <c r="H78" s="171"/>
      <c r="I78" s="171"/>
      <c r="J78" s="166"/>
      <c r="K78" s="166"/>
      <c r="L78" s="167"/>
      <c r="M78" s="26"/>
      <c r="N78" s="236">
        <f t="shared" ref="N78:N140" si="5">IF(M78="Yes",J78,0)</f>
        <v>0</v>
      </c>
      <c r="O78" s="252"/>
      <c r="P78" s="208">
        <f t="shared" si="4"/>
        <v>0</v>
      </c>
      <c r="Q78" s="206"/>
    </row>
    <row r="79" spans="1:17" s="29" customFormat="1" x14ac:dyDescent="0.2">
      <c r="A79" s="2"/>
      <c r="B79" s="487"/>
      <c r="C79" s="488"/>
      <c r="D79" s="488"/>
      <c r="E79" s="488"/>
      <c r="F79" s="488"/>
      <c r="G79" s="489"/>
      <c r="H79" s="171"/>
      <c r="I79" s="171"/>
      <c r="J79" s="166"/>
      <c r="K79" s="166"/>
      <c r="L79" s="167"/>
      <c r="M79" s="26"/>
      <c r="N79" s="236">
        <f t="shared" si="5"/>
        <v>0</v>
      </c>
      <c r="O79" s="252"/>
      <c r="P79" s="208">
        <f t="shared" si="4"/>
        <v>0</v>
      </c>
      <c r="Q79" s="206"/>
    </row>
    <row r="80" spans="1:17" s="29" customFormat="1" x14ac:dyDescent="0.2">
      <c r="A80" s="2"/>
      <c r="B80" s="487"/>
      <c r="C80" s="488"/>
      <c r="D80" s="488"/>
      <c r="E80" s="488"/>
      <c r="F80" s="488"/>
      <c r="G80" s="489"/>
      <c r="H80" s="171"/>
      <c r="I80" s="171"/>
      <c r="J80" s="166"/>
      <c r="K80" s="166"/>
      <c r="L80" s="167"/>
      <c r="M80" s="26"/>
      <c r="N80" s="236">
        <f t="shared" si="5"/>
        <v>0</v>
      </c>
      <c r="O80" s="252"/>
      <c r="P80" s="208">
        <f t="shared" si="4"/>
        <v>0</v>
      </c>
      <c r="Q80" s="206"/>
    </row>
    <row r="81" spans="1:17" s="29" customFormat="1" x14ac:dyDescent="0.2">
      <c r="A81" s="2"/>
      <c r="B81" s="487"/>
      <c r="C81" s="488"/>
      <c r="D81" s="488"/>
      <c r="E81" s="488"/>
      <c r="F81" s="488"/>
      <c r="G81" s="489"/>
      <c r="H81" s="171"/>
      <c r="I81" s="171"/>
      <c r="J81" s="166"/>
      <c r="K81" s="166"/>
      <c r="L81" s="167"/>
      <c r="M81" s="26"/>
      <c r="N81" s="236">
        <f t="shared" si="5"/>
        <v>0</v>
      </c>
      <c r="O81" s="252"/>
      <c r="P81" s="208">
        <f t="shared" si="4"/>
        <v>0</v>
      </c>
      <c r="Q81" s="206"/>
    </row>
    <row r="82" spans="1:17" s="25" customFormat="1" ht="15.75" x14ac:dyDescent="0.2">
      <c r="A82" s="2"/>
      <c r="B82" s="487"/>
      <c r="C82" s="488"/>
      <c r="D82" s="488"/>
      <c r="E82" s="488"/>
      <c r="F82" s="488"/>
      <c r="G82" s="489"/>
      <c r="H82" s="171"/>
      <c r="I82" s="171"/>
      <c r="J82" s="166"/>
      <c r="K82" s="166"/>
      <c r="L82" s="167"/>
      <c r="M82" s="26"/>
      <c r="N82" s="236">
        <f t="shared" si="5"/>
        <v>0</v>
      </c>
      <c r="O82" s="252"/>
      <c r="P82" s="208">
        <f t="shared" si="4"/>
        <v>0</v>
      </c>
      <c r="Q82" s="237"/>
    </row>
    <row r="83" spans="1:17" s="29" customFormat="1" x14ac:dyDescent="0.2">
      <c r="A83" s="2"/>
      <c r="B83" s="487"/>
      <c r="C83" s="488"/>
      <c r="D83" s="488"/>
      <c r="E83" s="488"/>
      <c r="F83" s="488"/>
      <c r="G83" s="489"/>
      <c r="H83" s="171"/>
      <c r="I83" s="171"/>
      <c r="J83" s="166"/>
      <c r="K83" s="166"/>
      <c r="L83" s="167"/>
      <c r="M83" s="26"/>
      <c r="N83" s="236">
        <f t="shared" si="5"/>
        <v>0</v>
      </c>
      <c r="O83" s="252"/>
      <c r="P83" s="208">
        <f t="shared" si="4"/>
        <v>0</v>
      </c>
      <c r="Q83" s="206"/>
    </row>
    <row r="84" spans="1:17" s="29" customFormat="1" x14ac:dyDescent="0.2">
      <c r="A84" s="2"/>
      <c r="B84" s="487"/>
      <c r="C84" s="488"/>
      <c r="D84" s="488"/>
      <c r="E84" s="488"/>
      <c r="F84" s="488"/>
      <c r="G84" s="489"/>
      <c r="H84" s="171"/>
      <c r="I84" s="171"/>
      <c r="J84" s="166"/>
      <c r="K84" s="166"/>
      <c r="L84" s="167"/>
      <c r="M84" s="26"/>
      <c r="N84" s="236">
        <f t="shared" si="5"/>
        <v>0</v>
      </c>
      <c r="O84" s="252"/>
      <c r="P84" s="208">
        <f t="shared" si="4"/>
        <v>0</v>
      </c>
      <c r="Q84" s="206"/>
    </row>
    <row r="85" spans="1:17" s="29" customFormat="1" x14ac:dyDescent="0.2">
      <c r="A85" s="2"/>
      <c r="B85" s="487"/>
      <c r="C85" s="488"/>
      <c r="D85" s="488"/>
      <c r="E85" s="488"/>
      <c r="F85" s="488"/>
      <c r="G85" s="489"/>
      <c r="H85" s="171"/>
      <c r="I85" s="171"/>
      <c r="J85" s="166"/>
      <c r="K85" s="166"/>
      <c r="L85" s="167"/>
      <c r="M85" s="26"/>
      <c r="N85" s="236">
        <f t="shared" si="5"/>
        <v>0</v>
      </c>
      <c r="O85" s="252"/>
      <c r="P85" s="208">
        <f t="shared" si="4"/>
        <v>0</v>
      </c>
      <c r="Q85" s="206"/>
    </row>
    <row r="86" spans="1:17" s="29" customFormat="1" x14ac:dyDescent="0.2">
      <c r="A86" s="2"/>
      <c r="B86" s="487"/>
      <c r="C86" s="488"/>
      <c r="D86" s="488"/>
      <c r="E86" s="488"/>
      <c r="F86" s="488"/>
      <c r="G86" s="489"/>
      <c r="H86" s="171"/>
      <c r="I86" s="171"/>
      <c r="J86" s="166"/>
      <c r="K86" s="166"/>
      <c r="L86" s="167"/>
      <c r="M86" s="26"/>
      <c r="N86" s="236">
        <f t="shared" si="5"/>
        <v>0</v>
      </c>
      <c r="O86" s="252"/>
      <c r="P86" s="208">
        <f t="shared" si="4"/>
        <v>0</v>
      </c>
      <c r="Q86" s="206"/>
    </row>
    <row r="87" spans="1:17" s="25" customFormat="1" ht="15.75" x14ac:dyDescent="0.2">
      <c r="A87" s="2"/>
      <c r="B87" s="487"/>
      <c r="C87" s="488"/>
      <c r="D87" s="488"/>
      <c r="E87" s="488"/>
      <c r="F87" s="488"/>
      <c r="G87" s="489"/>
      <c r="H87" s="171"/>
      <c r="I87" s="171"/>
      <c r="J87" s="166"/>
      <c r="K87" s="166"/>
      <c r="L87" s="167"/>
      <c r="M87" s="26"/>
      <c r="N87" s="236">
        <f t="shared" si="5"/>
        <v>0</v>
      </c>
      <c r="O87" s="252"/>
      <c r="P87" s="208">
        <f t="shared" si="4"/>
        <v>0</v>
      </c>
      <c r="Q87" s="237"/>
    </row>
    <row r="88" spans="1:17" s="29" customFormat="1" x14ac:dyDescent="0.2">
      <c r="A88" s="2"/>
      <c r="B88" s="487"/>
      <c r="C88" s="488"/>
      <c r="D88" s="488"/>
      <c r="E88" s="488"/>
      <c r="F88" s="488"/>
      <c r="G88" s="489"/>
      <c r="H88" s="171"/>
      <c r="I88" s="171"/>
      <c r="J88" s="166"/>
      <c r="K88" s="166"/>
      <c r="L88" s="167"/>
      <c r="M88" s="26"/>
      <c r="N88" s="236">
        <f t="shared" si="5"/>
        <v>0</v>
      </c>
      <c r="O88" s="252"/>
      <c r="P88" s="208">
        <f t="shared" si="4"/>
        <v>0</v>
      </c>
      <c r="Q88" s="206"/>
    </row>
    <row r="89" spans="1:17" s="29" customFormat="1" x14ac:dyDescent="0.2">
      <c r="A89" s="2"/>
      <c r="B89" s="487"/>
      <c r="C89" s="488"/>
      <c r="D89" s="488"/>
      <c r="E89" s="488"/>
      <c r="F89" s="488"/>
      <c r="G89" s="489"/>
      <c r="H89" s="171"/>
      <c r="I89" s="171"/>
      <c r="J89" s="166"/>
      <c r="K89" s="166"/>
      <c r="L89" s="167"/>
      <c r="M89" s="26"/>
      <c r="N89" s="236">
        <f t="shared" si="5"/>
        <v>0</v>
      </c>
      <c r="O89" s="252"/>
      <c r="P89" s="208">
        <f t="shared" si="4"/>
        <v>0</v>
      </c>
      <c r="Q89" s="206"/>
    </row>
    <row r="90" spans="1:17" s="29" customFormat="1" x14ac:dyDescent="0.2">
      <c r="A90" s="2"/>
      <c r="B90" s="487"/>
      <c r="C90" s="488"/>
      <c r="D90" s="488"/>
      <c r="E90" s="488"/>
      <c r="F90" s="488"/>
      <c r="G90" s="489"/>
      <c r="H90" s="171"/>
      <c r="I90" s="171"/>
      <c r="J90" s="166"/>
      <c r="K90" s="166"/>
      <c r="L90" s="167"/>
      <c r="M90" s="26"/>
      <c r="N90" s="236">
        <f t="shared" si="5"/>
        <v>0</v>
      </c>
      <c r="O90" s="252"/>
      <c r="P90" s="208">
        <f t="shared" si="4"/>
        <v>0</v>
      </c>
      <c r="Q90" s="206"/>
    </row>
    <row r="91" spans="1:17" s="25" customFormat="1" ht="15.75" x14ac:dyDescent="0.2">
      <c r="A91" s="2"/>
      <c r="B91" s="487"/>
      <c r="C91" s="488"/>
      <c r="D91" s="488"/>
      <c r="E91" s="488"/>
      <c r="F91" s="488"/>
      <c r="G91" s="489"/>
      <c r="H91" s="171"/>
      <c r="I91" s="171"/>
      <c r="J91" s="166"/>
      <c r="K91" s="166"/>
      <c r="L91" s="167"/>
      <c r="M91" s="26"/>
      <c r="N91" s="236">
        <f t="shared" si="5"/>
        <v>0</v>
      </c>
      <c r="O91" s="252"/>
      <c r="P91" s="208">
        <f t="shared" si="4"/>
        <v>0</v>
      </c>
      <c r="Q91" s="237"/>
    </row>
    <row r="92" spans="1:17" s="25" customFormat="1" ht="15.75" x14ac:dyDescent="0.2">
      <c r="A92" s="2"/>
      <c r="B92" s="487"/>
      <c r="C92" s="488"/>
      <c r="D92" s="488"/>
      <c r="E92" s="488"/>
      <c r="F92" s="488"/>
      <c r="G92" s="489"/>
      <c r="H92" s="171"/>
      <c r="I92" s="171"/>
      <c r="J92" s="166"/>
      <c r="K92" s="166"/>
      <c r="L92" s="167"/>
      <c r="M92" s="26"/>
      <c r="N92" s="236">
        <f t="shared" si="5"/>
        <v>0</v>
      </c>
      <c r="O92" s="252"/>
      <c r="P92" s="208">
        <f t="shared" si="4"/>
        <v>0</v>
      </c>
      <c r="Q92" s="237"/>
    </row>
    <row r="93" spans="1:17" s="27" customFormat="1" x14ac:dyDescent="0.2">
      <c r="A93" s="2"/>
      <c r="B93" s="487"/>
      <c r="C93" s="488"/>
      <c r="D93" s="488"/>
      <c r="E93" s="488"/>
      <c r="F93" s="488"/>
      <c r="G93" s="489"/>
      <c r="H93" s="171"/>
      <c r="I93" s="171"/>
      <c r="J93" s="166"/>
      <c r="K93" s="166"/>
      <c r="L93" s="167"/>
      <c r="M93" s="26"/>
      <c r="N93" s="236">
        <f t="shared" si="5"/>
        <v>0</v>
      </c>
      <c r="O93" s="252"/>
      <c r="P93" s="208">
        <f t="shared" si="4"/>
        <v>0</v>
      </c>
      <c r="Q93" s="206"/>
    </row>
    <row r="94" spans="1:17" s="27" customFormat="1" x14ac:dyDescent="0.2">
      <c r="A94" s="2"/>
      <c r="B94" s="487"/>
      <c r="C94" s="488"/>
      <c r="D94" s="488"/>
      <c r="E94" s="488"/>
      <c r="F94" s="488"/>
      <c r="G94" s="489"/>
      <c r="H94" s="171"/>
      <c r="I94" s="171"/>
      <c r="J94" s="166"/>
      <c r="K94" s="166"/>
      <c r="L94" s="167"/>
      <c r="M94" s="26"/>
      <c r="N94" s="238">
        <f t="shared" si="5"/>
        <v>0</v>
      </c>
      <c r="O94" s="252"/>
      <c r="P94" s="208">
        <f t="shared" si="4"/>
        <v>0</v>
      </c>
      <c r="Q94" s="206"/>
    </row>
    <row r="95" spans="1:17" s="25" customFormat="1" ht="39" customHeight="1" x14ac:dyDescent="0.2">
      <c r="A95" s="38">
        <v>4</v>
      </c>
      <c r="B95" s="493" t="s">
        <v>4</v>
      </c>
      <c r="C95" s="494"/>
      <c r="D95" s="494"/>
      <c r="E95" s="494"/>
      <c r="F95" s="494"/>
      <c r="G95" s="495"/>
      <c r="H95" s="39"/>
      <c r="I95" s="39"/>
      <c r="J95" s="40">
        <f>J96+J117+J138</f>
        <v>0</v>
      </c>
      <c r="K95" s="40"/>
      <c r="L95" s="41"/>
      <c r="M95" s="34"/>
      <c r="N95" s="33">
        <f>SUM(N96:N159)</f>
        <v>0</v>
      </c>
      <c r="O95" s="239">
        <f>SUM(O96:O159)</f>
        <v>0</v>
      </c>
      <c r="P95" s="33">
        <f>N95+O95</f>
        <v>0</v>
      </c>
      <c r="Q95" s="34"/>
    </row>
    <row r="96" spans="1:17" s="27" customFormat="1" ht="39" customHeight="1" x14ac:dyDescent="0.2">
      <c r="A96" s="18" t="s">
        <v>7</v>
      </c>
      <c r="B96" s="496" t="s">
        <v>18</v>
      </c>
      <c r="C96" s="497"/>
      <c r="D96" s="497"/>
      <c r="E96" s="497"/>
      <c r="F96" s="497"/>
      <c r="G96" s="498"/>
      <c r="H96" s="19"/>
      <c r="I96" s="19"/>
      <c r="J96" s="22">
        <f>SUM(J97:J116)</f>
        <v>0</v>
      </c>
      <c r="K96" s="22"/>
      <c r="L96" s="23"/>
      <c r="M96" s="23"/>
      <c r="N96" s="23"/>
      <c r="O96" s="254"/>
      <c r="P96" s="23"/>
      <c r="Q96" s="23"/>
    </row>
    <row r="97" spans="1:17" s="27" customFormat="1" ht="21.75" customHeight="1" x14ac:dyDescent="0.2">
      <c r="A97" s="2"/>
      <c r="B97" s="512"/>
      <c r="C97" s="512"/>
      <c r="D97" s="512"/>
      <c r="E97" s="512"/>
      <c r="F97" s="512"/>
      <c r="G97" s="512"/>
      <c r="H97" s="172"/>
      <c r="I97" s="172"/>
      <c r="J97" s="166"/>
      <c r="K97" s="170"/>
      <c r="L97" s="167"/>
      <c r="M97" s="26"/>
      <c r="N97" s="236">
        <f t="shared" si="5"/>
        <v>0</v>
      </c>
      <c r="O97" s="252"/>
      <c r="P97" s="206">
        <f>N97+O97</f>
        <v>0</v>
      </c>
      <c r="Q97" s="206"/>
    </row>
    <row r="98" spans="1:17" s="27" customFormat="1" ht="21.75" customHeight="1" x14ac:dyDescent="0.2">
      <c r="A98" s="2"/>
      <c r="B98" s="490"/>
      <c r="C98" s="491"/>
      <c r="D98" s="491"/>
      <c r="E98" s="491"/>
      <c r="F98" s="491"/>
      <c r="G98" s="492"/>
      <c r="H98" s="173"/>
      <c r="I98" s="173"/>
      <c r="J98" s="166"/>
      <c r="K98" s="170"/>
      <c r="L98" s="167"/>
      <c r="M98" s="26"/>
      <c r="N98" s="236">
        <f t="shared" si="5"/>
        <v>0</v>
      </c>
      <c r="O98" s="252"/>
      <c r="P98" s="206">
        <f t="shared" ref="P98:P116" si="6">N98+O98</f>
        <v>0</v>
      </c>
      <c r="Q98" s="206"/>
    </row>
    <row r="99" spans="1:17" s="27" customFormat="1" ht="21.75" customHeight="1" x14ac:dyDescent="0.2">
      <c r="A99" s="2"/>
      <c r="B99" s="487"/>
      <c r="C99" s="488"/>
      <c r="D99" s="488"/>
      <c r="E99" s="488"/>
      <c r="F99" s="488"/>
      <c r="G99" s="489"/>
      <c r="H99" s="171"/>
      <c r="I99" s="171"/>
      <c r="J99" s="166"/>
      <c r="K99" s="170"/>
      <c r="L99" s="167"/>
      <c r="M99" s="26"/>
      <c r="N99" s="236">
        <f t="shared" si="5"/>
        <v>0</v>
      </c>
      <c r="O99" s="252"/>
      <c r="P99" s="206">
        <f t="shared" si="6"/>
        <v>0</v>
      </c>
      <c r="Q99" s="206"/>
    </row>
    <row r="100" spans="1:17" s="27" customFormat="1" ht="21.75" customHeight="1" x14ac:dyDescent="0.2">
      <c r="A100" s="2"/>
      <c r="B100" s="487"/>
      <c r="C100" s="488"/>
      <c r="D100" s="488"/>
      <c r="E100" s="488"/>
      <c r="F100" s="488"/>
      <c r="G100" s="489"/>
      <c r="H100" s="171"/>
      <c r="I100" s="171"/>
      <c r="J100" s="166"/>
      <c r="K100" s="170"/>
      <c r="L100" s="167"/>
      <c r="M100" s="26"/>
      <c r="N100" s="236">
        <f t="shared" si="5"/>
        <v>0</v>
      </c>
      <c r="O100" s="252"/>
      <c r="P100" s="206">
        <f t="shared" si="6"/>
        <v>0</v>
      </c>
      <c r="Q100" s="206"/>
    </row>
    <row r="101" spans="1:17" s="25" customFormat="1" ht="21.75" customHeight="1" x14ac:dyDescent="0.2">
      <c r="A101" s="2"/>
      <c r="B101" s="487"/>
      <c r="C101" s="488"/>
      <c r="D101" s="488"/>
      <c r="E101" s="488"/>
      <c r="F101" s="488"/>
      <c r="G101" s="489"/>
      <c r="H101" s="171"/>
      <c r="I101" s="171"/>
      <c r="J101" s="166"/>
      <c r="K101" s="170"/>
      <c r="L101" s="167"/>
      <c r="M101" s="26"/>
      <c r="N101" s="236">
        <f t="shared" si="5"/>
        <v>0</v>
      </c>
      <c r="O101" s="252"/>
      <c r="P101" s="206">
        <f t="shared" si="6"/>
        <v>0</v>
      </c>
      <c r="Q101" s="237"/>
    </row>
    <row r="102" spans="1:17" s="27" customFormat="1" ht="21.75" customHeight="1" x14ac:dyDescent="0.2">
      <c r="A102" s="2"/>
      <c r="B102" s="487"/>
      <c r="C102" s="488"/>
      <c r="D102" s="488"/>
      <c r="E102" s="488"/>
      <c r="F102" s="488"/>
      <c r="G102" s="489"/>
      <c r="H102" s="171"/>
      <c r="I102" s="171"/>
      <c r="J102" s="166"/>
      <c r="K102" s="170"/>
      <c r="L102" s="167"/>
      <c r="M102" s="26"/>
      <c r="N102" s="236">
        <f t="shared" si="5"/>
        <v>0</v>
      </c>
      <c r="O102" s="252"/>
      <c r="P102" s="206">
        <f t="shared" si="6"/>
        <v>0</v>
      </c>
      <c r="Q102" s="206"/>
    </row>
    <row r="103" spans="1:17" s="27" customFormat="1" ht="21.75" customHeight="1" x14ac:dyDescent="0.2">
      <c r="A103" s="2"/>
      <c r="B103" s="487"/>
      <c r="C103" s="488"/>
      <c r="D103" s="488"/>
      <c r="E103" s="488"/>
      <c r="F103" s="488"/>
      <c r="G103" s="489"/>
      <c r="H103" s="171"/>
      <c r="I103" s="171"/>
      <c r="J103" s="166"/>
      <c r="K103" s="170"/>
      <c r="L103" s="167"/>
      <c r="M103" s="26"/>
      <c r="N103" s="236">
        <f t="shared" si="5"/>
        <v>0</v>
      </c>
      <c r="O103" s="252"/>
      <c r="P103" s="206">
        <f t="shared" si="6"/>
        <v>0</v>
      </c>
      <c r="Q103" s="206"/>
    </row>
    <row r="104" spans="1:17" s="27" customFormat="1" ht="21.75" customHeight="1" x14ac:dyDescent="0.2">
      <c r="A104" s="2"/>
      <c r="B104" s="487"/>
      <c r="C104" s="488"/>
      <c r="D104" s="488"/>
      <c r="E104" s="488"/>
      <c r="F104" s="488"/>
      <c r="G104" s="489"/>
      <c r="H104" s="171"/>
      <c r="I104" s="171"/>
      <c r="J104" s="166"/>
      <c r="K104" s="170"/>
      <c r="L104" s="167"/>
      <c r="M104" s="26"/>
      <c r="N104" s="236">
        <f t="shared" si="5"/>
        <v>0</v>
      </c>
      <c r="O104" s="252"/>
      <c r="P104" s="206">
        <f t="shared" si="6"/>
        <v>0</v>
      </c>
      <c r="Q104" s="206"/>
    </row>
    <row r="105" spans="1:17" s="25" customFormat="1" ht="21.75" customHeight="1" x14ac:dyDescent="0.2">
      <c r="A105" s="2"/>
      <c r="B105" s="487"/>
      <c r="C105" s="488"/>
      <c r="D105" s="488"/>
      <c r="E105" s="488"/>
      <c r="F105" s="488"/>
      <c r="G105" s="489"/>
      <c r="H105" s="171"/>
      <c r="I105" s="171"/>
      <c r="J105" s="166"/>
      <c r="K105" s="170"/>
      <c r="L105" s="167"/>
      <c r="M105" s="26"/>
      <c r="N105" s="236">
        <f t="shared" si="5"/>
        <v>0</v>
      </c>
      <c r="O105" s="252"/>
      <c r="P105" s="206">
        <f t="shared" si="6"/>
        <v>0</v>
      </c>
      <c r="Q105" s="237"/>
    </row>
    <row r="106" spans="1:17" s="29" customFormat="1" ht="21.75" customHeight="1" x14ac:dyDescent="0.2">
      <c r="A106" s="2"/>
      <c r="B106" s="487"/>
      <c r="C106" s="488"/>
      <c r="D106" s="488"/>
      <c r="E106" s="488"/>
      <c r="F106" s="488"/>
      <c r="G106" s="489"/>
      <c r="H106" s="171"/>
      <c r="I106" s="171"/>
      <c r="J106" s="166"/>
      <c r="K106" s="170"/>
      <c r="L106" s="167"/>
      <c r="M106" s="26"/>
      <c r="N106" s="236">
        <f t="shared" si="5"/>
        <v>0</v>
      </c>
      <c r="O106" s="252"/>
      <c r="P106" s="206">
        <f t="shared" si="6"/>
        <v>0</v>
      </c>
      <c r="Q106" s="206"/>
    </row>
    <row r="107" spans="1:17" s="29" customFormat="1" ht="21.75" customHeight="1" x14ac:dyDescent="0.2">
      <c r="A107" s="2"/>
      <c r="B107" s="487"/>
      <c r="C107" s="488"/>
      <c r="D107" s="488"/>
      <c r="E107" s="488"/>
      <c r="F107" s="488"/>
      <c r="G107" s="489"/>
      <c r="H107" s="171"/>
      <c r="I107" s="171"/>
      <c r="J107" s="166"/>
      <c r="K107" s="170"/>
      <c r="L107" s="167"/>
      <c r="M107" s="26"/>
      <c r="N107" s="236">
        <f t="shared" si="5"/>
        <v>0</v>
      </c>
      <c r="O107" s="252"/>
      <c r="P107" s="206">
        <f t="shared" si="6"/>
        <v>0</v>
      </c>
      <c r="Q107" s="206"/>
    </row>
    <row r="108" spans="1:17" s="27" customFormat="1" ht="21.75" customHeight="1" x14ac:dyDescent="0.2">
      <c r="A108" s="2"/>
      <c r="B108" s="487"/>
      <c r="C108" s="488"/>
      <c r="D108" s="488"/>
      <c r="E108" s="488"/>
      <c r="F108" s="488"/>
      <c r="G108" s="489"/>
      <c r="H108" s="171"/>
      <c r="I108" s="171"/>
      <c r="J108" s="166"/>
      <c r="K108" s="170"/>
      <c r="L108" s="167"/>
      <c r="M108" s="26"/>
      <c r="N108" s="236">
        <f t="shared" si="5"/>
        <v>0</v>
      </c>
      <c r="O108" s="252"/>
      <c r="P108" s="206">
        <f t="shared" si="6"/>
        <v>0</v>
      </c>
      <c r="Q108" s="206"/>
    </row>
    <row r="109" spans="1:17" s="27" customFormat="1" ht="21.75" customHeight="1" x14ac:dyDescent="0.2">
      <c r="A109" s="2"/>
      <c r="B109" s="487"/>
      <c r="C109" s="488"/>
      <c r="D109" s="488"/>
      <c r="E109" s="488"/>
      <c r="F109" s="488"/>
      <c r="G109" s="489"/>
      <c r="H109" s="171"/>
      <c r="I109" s="171"/>
      <c r="J109" s="166"/>
      <c r="K109" s="170"/>
      <c r="L109" s="167"/>
      <c r="M109" s="26"/>
      <c r="N109" s="236">
        <f t="shared" si="5"/>
        <v>0</v>
      </c>
      <c r="O109" s="252"/>
      <c r="P109" s="206">
        <f t="shared" si="6"/>
        <v>0</v>
      </c>
      <c r="Q109" s="206"/>
    </row>
    <row r="110" spans="1:17" s="27" customFormat="1" ht="21.75" customHeight="1" x14ac:dyDescent="0.2">
      <c r="A110" s="2"/>
      <c r="B110" s="487"/>
      <c r="C110" s="488"/>
      <c r="D110" s="488"/>
      <c r="E110" s="488"/>
      <c r="F110" s="488"/>
      <c r="G110" s="489"/>
      <c r="H110" s="171"/>
      <c r="I110" s="171"/>
      <c r="J110" s="166"/>
      <c r="K110" s="170"/>
      <c r="L110" s="167"/>
      <c r="M110" s="26"/>
      <c r="N110" s="236">
        <f t="shared" si="5"/>
        <v>0</v>
      </c>
      <c r="O110" s="252"/>
      <c r="P110" s="206">
        <f t="shared" si="6"/>
        <v>0</v>
      </c>
      <c r="Q110" s="206"/>
    </row>
    <row r="111" spans="1:17" s="25" customFormat="1" ht="21.75" customHeight="1" x14ac:dyDescent="0.2">
      <c r="A111" s="2"/>
      <c r="B111" s="487"/>
      <c r="C111" s="488"/>
      <c r="D111" s="488"/>
      <c r="E111" s="488"/>
      <c r="F111" s="488"/>
      <c r="G111" s="489"/>
      <c r="H111" s="171"/>
      <c r="I111" s="171"/>
      <c r="J111" s="166"/>
      <c r="K111" s="170"/>
      <c r="L111" s="167"/>
      <c r="M111" s="26"/>
      <c r="N111" s="236">
        <f t="shared" si="5"/>
        <v>0</v>
      </c>
      <c r="O111" s="252"/>
      <c r="P111" s="206">
        <f t="shared" si="6"/>
        <v>0</v>
      </c>
      <c r="Q111" s="237"/>
    </row>
    <row r="112" spans="1:17" s="29" customFormat="1" ht="21.75" customHeight="1" x14ac:dyDescent="0.2">
      <c r="A112" s="2"/>
      <c r="B112" s="487"/>
      <c r="C112" s="488"/>
      <c r="D112" s="488"/>
      <c r="E112" s="488"/>
      <c r="F112" s="488"/>
      <c r="G112" s="489"/>
      <c r="H112" s="171"/>
      <c r="I112" s="171"/>
      <c r="J112" s="166"/>
      <c r="K112" s="170"/>
      <c r="L112" s="167"/>
      <c r="M112" s="26"/>
      <c r="N112" s="236">
        <f t="shared" si="5"/>
        <v>0</v>
      </c>
      <c r="O112" s="252"/>
      <c r="P112" s="206">
        <f t="shared" si="6"/>
        <v>0</v>
      </c>
      <c r="Q112" s="206"/>
    </row>
    <row r="113" spans="1:17" s="29" customFormat="1" ht="21.75" customHeight="1" x14ac:dyDescent="0.2">
      <c r="A113" s="2"/>
      <c r="B113" s="487"/>
      <c r="C113" s="488"/>
      <c r="D113" s="488"/>
      <c r="E113" s="488"/>
      <c r="F113" s="488"/>
      <c r="G113" s="489"/>
      <c r="H113" s="171"/>
      <c r="I113" s="171"/>
      <c r="J113" s="166"/>
      <c r="K113" s="170"/>
      <c r="L113" s="167"/>
      <c r="M113" s="26"/>
      <c r="N113" s="236">
        <f t="shared" si="5"/>
        <v>0</v>
      </c>
      <c r="O113" s="252"/>
      <c r="P113" s="206">
        <f t="shared" si="6"/>
        <v>0</v>
      </c>
      <c r="Q113" s="206"/>
    </row>
    <row r="114" spans="1:17" s="25" customFormat="1" ht="21.75" customHeight="1" x14ac:dyDescent="0.2">
      <c r="A114" s="2"/>
      <c r="B114" s="487"/>
      <c r="C114" s="488"/>
      <c r="D114" s="488"/>
      <c r="E114" s="488"/>
      <c r="F114" s="488"/>
      <c r="G114" s="489"/>
      <c r="H114" s="171"/>
      <c r="I114" s="171"/>
      <c r="J114" s="166"/>
      <c r="K114" s="170"/>
      <c r="L114" s="167"/>
      <c r="M114" s="26"/>
      <c r="N114" s="236">
        <f t="shared" si="5"/>
        <v>0</v>
      </c>
      <c r="O114" s="252"/>
      <c r="P114" s="206">
        <f t="shared" si="6"/>
        <v>0</v>
      </c>
      <c r="Q114" s="237"/>
    </row>
    <row r="115" spans="1:17" s="25" customFormat="1" ht="21.75" customHeight="1" x14ac:dyDescent="0.2">
      <c r="A115" s="2"/>
      <c r="B115" s="487"/>
      <c r="C115" s="488"/>
      <c r="D115" s="488"/>
      <c r="E115" s="488"/>
      <c r="F115" s="488"/>
      <c r="G115" s="489"/>
      <c r="H115" s="171"/>
      <c r="I115" s="171"/>
      <c r="J115" s="166"/>
      <c r="K115" s="170"/>
      <c r="L115" s="167"/>
      <c r="M115" s="26"/>
      <c r="N115" s="236">
        <f t="shared" si="5"/>
        <v>0</v>
      </c>
      <c r="O115" s="252"/>
      <c r="P115" s="206">
        <f t="shared" si="6"/>
        <v>0</v>
      </c>
      <c r="Q115" s="237"/>
    </row>
    <row r="116" spans="1:17" s="29" customFormat="1" ht="21.75" customHeight="1" x14ac:dyDescent="0.2">
      <c r="A116" s="2"/>
      <c r="B116" s="487"/>
      <c r="C116" s="488"/>
      <c r="D116" s="488"/>
      <c r="E116" s="488"/>
      <c r="F116" s="488"/>
      <c r="G116" s="489"/>
      <c r="H116" s="171"/>
      <c r="I116" s="171"/>
      <c r="J116" s="166"/>
      <c r="K116" s="170"/>
      <c r="L116" s="167"/>
      <c r="M116" s="26"/>
      <c r="N116" s="236">
        <f t="shared" si="5"/>
        <v>0</v>
      </c>
      <c r="O116" s="252"/>
      <c r="P116" s="206">
        <f t="shared" si="6"/>
        <v>0</v>
      </c>
      <c r="Q116" s="206"/>
    </row>
    <row r="117" spans="1:17" s="29" customFormat="1" ht="39" customHeight="1" x14ac:dyDescent="0.2">
      <c r="A117" s="18" t="s">
        <v>8</v>
      </c>
      <c r="B117" s="496" t="s">
        <v>23</v>
      </c>
      <c r="C117" s="497"/>
      <c r="D117" s="497"/>
      <c r="E117" s="497"/>
      <c r="F117" s="497"/>
      <c r="G117" s="498"/>
      <c r="H117" s="19"/>
      <c r="I117" s="19"/>
      <c r="J117" s="22">
        <f>SUM(J118:J137)</f>
        <v>0</v>
      </c>
      <c r="K117" s="22"/>
      <c r="L117" s="23"/>
      <c r="M117" s="23"/>
      <c r="N117" s="23"/>
      <c r="O117" s="254"/>
      <c r="P117" s="23"/>
      <c r="Q117" s="23"/>
    </row>
    <row r="118" spans="1:17" s="25" customFormat="1" ht="15.75" x14ac:dyDescent="0.2">
      <c r="A118" s="2"/>
      <c r="B118" s="487"/>
      <c r="C118" s="488"/>
      <c r="D118" s="488"/>
      <c r="E118" s="488"/>
      <c r="F118" s="488"/>
      <c r="G118" s="489"/>
      <c r="H118" s="168"/>
      <c r="I118" s="168"/>
      <c r="J118" s="166"/>
      <c r="K118" s="166"/>
      <c r="L118" s="167"/>
      <c r="M118" s="26"/>
      <c r="N118" s="236">
        <f t="shared" si="5"/>
        <v>0</v>
      </c>
      <c r="O118" s="252"/>
      <c r="P118" s="237">
        <f>N118+O118</f>
        <v>0</v>
      </c>
      <c r="Q118" s="237"/>
    </row>
    <row r="119" spans="1:17" s="29" customFormat="1" ht="15.75" x14ac:dyDescent="0.2">
      <c r="A119" s="2"/>
      <c r="B119" s="487"/>
      <c r="C119" s="488"/>
      <c r="D119" s="488"/>
      <c r="E119" s="488"/>
      <c r="F119" s="488"/>
      <c r="G119" s="489"/>
      <c r="H119" s="168"/>
      <c r="I119" s="168"/>
      <c r="J119" s="166"/>
      <c r="K119" s="166"/>
      <c r="L119" s="167"/>
      <c r="M119" s="26"/>
      <c r="N119" s="236">
        <f t="shared" si="5"/>
        <v>0</v>
      </c>
      <c r="O119" s="252"/>
      <c r="P119" s="237">
        <f t="shared" ref="P119:P137" si="7">N119+O119</f>
        <v>0</v>
      </c>
      <c r="Q119" s="206"/>
    </row>
    <row r="120" spans="1:17" s="29" customFormat="1" ht="15.75" x14ac:dyDescent="0.2">
      <c r="A120" s="2"/>
      <c r="B120" s="487"/>
      <c r="C120" s="488"/>
      <c r="D120" s="488"/>
      <c r="E120" s="488"/>
      <c r="F120" s="488"/>
      <c r="G120" s="489"/>
      <c r="H120" s="168"/>
      <c r="I120" s="168"/>
      <c r="J120" s="166"/>
      <c r="K120" s="166"/>
      <c r="L120" s="167"/>
      <c r="M120" s="26"/>
      <c r="N120" s="236">
        <f t="shared" si="5"/>
        <v>0</v>
      </c>
      <c r="O120" s="252"/>
      <c r="P120" s="237">
        <f t="shared" si="7"/>
        <v>0</v>
      </c>
      <c r="Q120" s="206"/>
    </row>
    <row r="121" spans="1:17" s="29" customFormat="1" ht="15.75" x14ac:dyDescent="0.2">
      <c r="A121" s="2"/>
      <c r="B121" s="487"/>
      <c r="C121" s="488"/>
      <c r="D121" s="488"/>
      <c r="E121" s="488"/>
      <c r="F121" s="488"/>
      <c r="G121" s="489"/>
      <c r="H121" s="168"/>
      <c r="I121" s="168"/>
      <c r="J121" s="166"/>
      <c r="K121" s="166"/>
      <c r="L121" s="167"/>
      <c r="M121" s="26"/>
      <c r="N121" s="236">
        <f t="shared" si="5"/>
        <v>0</v>
      </c>
      <c r="O121" s="252"/>
      <c r="P121" s="237">
        <f t="shared" si="7"/>
        <v>0</v>
      </c>
      <c r="Q121" s="206"/>
    </row>
    <row r="122" spans="1:17" s="25" customFormat="1" ht="15.75" x14ac:dyDescent="0.2">
      <c r="A122" s="2"/>
      <c r="B122" s="487"/>
      <c r="C122" s="488"/>
      <c r="D122" s="488"/>
      <c r="E122" s="488"/>
      <c r="F122" s="488"/>
      <c r="G122" s="489"/>
      <c r="H122" s="168"/>
      <c r="I122" s="168"/>
      <c r="J122" s="166"/>
      <c r="K122" s="166"/>
      <c r="L122" s="167"/>
      <c r="M122" s="26"/>
      <c r="N122" s="236">
        <f t="shared" si="5"/>
        <v>0</v>
      </c>
      <c r="O122" s="252"/>
      <c r="P122" s="237">
        <f t="shared" si="7"/>
        <v>0</v>
      </c>
      <c r="Q122" s="237"/>
    </row>
    <row r="123" spans="1:17" s="29" customFormat="1" ht="15.75" x14ac:dyDescent="0.2">
      <c r="A123" s="2"/>
      <c r="B123" s="487"/>
      <c r="C123" s="488"/>
      <c r="D123" s="488"/>
      <c r="E123" s="488"/>
      <c r="F123" s="488"/>
      <c r="G123" s="489"/>
      <c r="H123" s="168"/>
      <c r="I123" s="168"/>
      <c r="J123" s="166"/>
      <c r="K123" s="166"/>
      <c r="L123" s="167"/>
      <c r="M123" s="26"/>
      <c r="N123" s="236">
        <f t="shared" si="5"/>
        <v>0</v>
      </c>
      <c r="O123" s="252"/>
      <c r="P123" s="237">
        <f t="shared" si="7"/>
        <v>0</v>
      </c>
      <c r="Q123" s="206"/>
    </row>
    <row r="124" spans="1:17" s="29" customFormat="1" ht="15.75" x14ac:dyDescent="0.2">
      <c r="A124" s="2"/>
      <c r="B124" s="487"/>
      <c r="C124" s="488"/>
      <c r="D124" s="488"/>
      <c r="E124" s="488"/>
      <c r="F124" s="488"/>
      <c r="G124" s="489"/>
      <c r="H124" s="168"/>
      <c r="I124" s="168"/>
      <c r="J124" s="166"/>
      <c r="K124" s="166"/>
      <c r="L124" s="167"/>
      <c r="M124" s="26"/>
      <c r="N124" s="236">
        <f t="shared" si="5"/>
        <v>0</v>
      </c>
      <c r="O124" s="252"/>
      <c r="P124" s="237">
        <f t="shared" si="7"/>
        <v>0</v>
      </c>
      <c r="Q124" s="206"/>
    </row>
    <row r="125" spans="1:17" s="29" customFormat="1" ht="15.75" x14ac:dyDescent="0.2">
      <c r="A125" s="2"/>
      <c r="B125" s="487"/>
      <c r="C125" s="488"/>
      <c r="D125" s="488"/>
      <c r="E125" s="488"/>
      <c r="F125" s="488"/>
      <c r="G125" s="489"/>
      <c r="H125" s="168"/>
      <c r="I125" s="168"/>
      <c r="J125" s="166"/>
      <c r="K125" s="166"/>
      <c r="L125" s="167"/>
      <c r="M125" s="26"/>
      <c r="N125" s="236">
        <f t="shared" si="5"/>
        <v>0</v>
      </c>
      <c r="O125" s="252"/>
      <c r="P125" s="237">
        <f t="shared" si="7"/>
        <v>0</v>
      </c>
      <c r="Q125" s="206"/>
    </row>
    <row r="126" spans="1:17" s="25" customFormat="1" ht="15.75" x14ac:dyDescent="0.2">
      <c r="A126" s="2"/>
      <c r="B126" s="487"/>
      <c r="C126" s="488"/>
      <c r="D126" s="488"/>
      <c r="E126" s="488"/>
      <c r="F126" s="488"/>
      <c r="G126" s="489"/>
      <c r="H126" s="168"/>
      <c r="I126" s="168"/>
      <c r="J126" s="166"/>
      <c r="K126" s="166"/>
      <c r="L126" s="167"/>
      <c r="M126" s="26"/>
      <c r="N126" s="236">
        <f t="shared" si="5"/>
        <v>0</v>
      </c>
      <c r="O126" s="252"/>
      <c r="P126" s="237">
        <f t="shared" si="7"/>
        <v>0</v>
      </c>
      <c r="Q126" s="237"/>
    </row>
    <row r="127" spans="1:17" s="25" customFormat="1" ht="15.75" x14ac:dyDescent="0.2">
      <c r="A127" s="2"/>
      <c r="B127" s="487"/>
      <c r="C127" s="488"/>
      <c r="D127" s="488"/>
      <c r="E127" s="488"/>
      <c r="F127" s="488"/>
      <c r="G127" s="489"/>
      <c r="H127" s="168"/>
      <c r="I127" s="168"/>
      <c r="J127" s="166"/>
      <c r="K127" s="166"/>
      <c r="L127" s="167"/>
      <c r="M127" s="26"/>
      <c r="N127" s="236">
        <f t="shared" si="5"/>
        <v>0</v>
      </c>
      <c r="O127" s="252"/>
      <c r="P127" s="237">
        <f t="shared" si="7"/>
        <v>0</v>
      </c>
      <c r="Q127" s="237"/>
    </row>
    <row r="128" spans="1:17" s="29" customFormat="1" ht="15.75" x14ac:dyDescent="0.2">
      <c r="A128" s="2"/>
      <c r="B128" s="487"/>
      <c r="C128" s="488"/>
      <c r="D128" s="488"/>
      <c r="E128" s="488"/>
      <c r="F128" s="488"/>
      <c r="G128" s="489"/>
      <c r="H128" s="168"/>
      <c r="I128" s="168"/>
      <c r="J128" s="166"/>
      <c r="K128" s="166"/>
      <c r="L128" s="167"/>
      <c r="M128" s="26"/>
      <c r="N128" s="236">
        <f t="shared" si="5"/>
        <v>0</v>
      </c>
      <c r="O128" s="252"/>
      <c r="P128" s="237">
        <f t="shared" si="7"/>
        <v>0</v>
      </c>
      <c r="Q128" s="206"/>
    </row>
    <row r="129" spans="1:17" s="29" customFormat="1" ht="15.75" x14ac:dyDescent="0.2">
      <c r="A129" s="2"/>
      <c r="B129" s="487"/>
      <c r="C129" s="488"/>
      <c r="D129" s="488"/>
      <c r="E129" s="488"/>
      <c r="F129" s="488"/>
      <c r="G129" s="489"/>
      <c r="H129" s="168"/>
      <c r="I129" s="168"/>
      <c r="J129" s="166"/>
      <c r="K129" s="166"/>
      <c r="L129" s="167"/>
      <c r="M129" s="26"/>
      <c r="N129" s="236">
        <f t="shared" si="5"/>
        <v>0</v>
      </c>
      <c r="O129" s="252"/>
      <c r="P129" s="237">
        <f t="shared" si="7"/>
        <v>0</v>
      </c>
      <c r="Q129" s="206"/>
    </row>
    <row r="130" spans="1:17" s="29" customFormat="1" ht="15.75" x14ac:dyDescent="0.2">
      <c r="A130" s="2"/>
      <c r="B130" s="487"/>
      <c r="C130" s="488"/>
      <c r="D130" s="488"/>
      <c r="E130" s="488"/>
      <c r="F130" s="488"/>
      <c r="G130" s="489"/>
      <c r="H130" s="168"/>
      <c r="I130" s="168"/>
      <c r="J130" s="166"/>
      <c r="K130" s="166"/>
      <c r="L130" s="167"/>
      <c r="M130" s="26"/>
      <c r="N130" s="236">
        <f t="shared" si="5"/>
        <v>0</v>
      </c>
      <c r="O130" s="252"/>
      <c r="P130" s="237">
        <f t="shared" si="7"/>
        <v>0</v>
      </c>
      <c r="Q130" s="206"/>
    </row>
    <row r="131" spans="1:17" s="25" customFormat="1" ht="15.75" x14ac:dyDescent="0.2">
      <c r="A131" s="2"/>
      <c r="B131" s="487"/>
      <c r="C131" s="488"/>
      <c r="D131" s="488"/>
      <c r="E131" s="488"/>
      <c r="F131" s="488"/>
      <c r="G131" s="489"/>
      <c r="H131" s="168"/>
      <c r="I131" s="168"/>
      <c r="J131" s="166"/>
      <c r="K131" s="166"/>
      <c r="L131" s="167"/>
      <c r="M131" s="26"/>
      <c r="N131" s="236">
        <f t="shared" si="5"/>
        <v>0</v>
      </c>
      <c r="O131" s="252"/>
      <c r="P131" s="237">
        <f t="shared" si="7"/>
        <v>0</v>
      </c>
      <c r="Q131" s="237"/>
    </row>
    <row r="132" spans="1:17" s="29" customFormat="1" ht="15.75" x14ac:dyDescent="0.2">
      <c r="A132" s="2"/>
      <c r="B132" s="487"/>
      <c r="C132" s="488"/>
      <c r="D132" s="488"/>
      <c r="E132" s="488"/>
      <c r="F132" s="488"/>
      <c r="G132" s="489"/>
      <c r="H132" s="168"/>
      <c r="I132" s="168"/>
      <c r="J132" s="166"/>
      <c r="K132" s="166"/>
      <c r="L132" s="167"/>
      <c r="M132" s="26"/>
      <c r="N132" s="236">
        <f t="shared" si="5"/>
        <v>0</v>
      </c>
      <c r="O132" s="252"/>
      <c r="P132" s="237">
        <f t="shared" si="7"/>
        <v>0</v>
      </c>
      <c r="Q132" s="206"/>
    </row>
    <row r="133" spans="1:17" s="29" customFormat="1" ht="15.75" x14ac:dyDescent="0.2">
      <c r="A133" s="2"/>
      <c r="B133" s="487"/>
      <c r="C133" s="488"/>
      <c r="D133" s="488"/>
      <c r="E133" s="488"/>
      <c r="F133" s="488"/>
      <c r="G133" s="489"/>
      <c r="H133" s="168"/>
      <c r="I133" s="168"/>
      <c r="J133" s="166"/>
      <c r="K133" s="166"/>
      <c r="L133" s="167"/>
      <c r="M133" s="26"/>
      <c r="N133" s="236">
        <f t="shared" si="5"/>
        <v>0</v>
      </c>
      <c r="O133" s="252"/>
      <c r="P133" s="237">
        <f t="shared" si="7"/>
        <v>0</v>
      </c>
      <c r="Q133" s="206"/>
    </row>
    <row r="134" spans="1:17" s="29" customFormat="1" ht="15.75" x14ac:dyDescent="0.2">
      <c r="A134" s="2"/>
      <c r="B134" s="487"/>
      <c r="C134" s="488"/>
      <c r="D134" s="488"/>
      <c r="E134" s="488"/>
      <c r="F134" s="488"/>
      <c r="G134" s="489"/>
      <c r="H134" s="168"/>
      <c r="I134" s="168"/>
      <c r="J134" s="166"/>
      <c r="K134" s="166"/>
      <c r="L134" s="167"/>
      <c r="M134" s="26"/>
      <c r="N134" s="236">
        <f t="shared" si="5"/>
        <v>0</v>
      </c>
      <c r="O134" s="252"/>
      <c r="P134" s="237">
        <f t="shared" si="7"/>
        <v>0</v>
      </c>
      <c r="Q134" s="206"/>
    </row>
    <row r="135" spans="1:17" s="25" customFormat="1" ht="15.75" x14ac:dyDescent="0.2">
      <c r="A135" s="2"/>
      <c r="B135" s="487"/>
      <c r="C135" s="488"/>
      <c r="D135" s="488"/>
      <c r="E135" s="488"/>
      <c r="F135" s="488"/>
      <c r="G135" s="489"/>
      <c r="H135" s="171"/>
      <c r="I135" s="171"/>
      <c r="J135" s="166"/>
      <c r="K135" s="166"/>
      <c r="L135" s="167"/>
      <c r="M135" s="26"/>
      <c r="N135" s="236">
        <f t="shared" si="5"/>
        <v>0</v>
      </c>
      <c r="O135" s="252"/>
      <c r="P135" s="237">
        <f t="shared" si="7"/>
        <v>0</v>
      </c>
      <c r="Q135" s="237"/>
    </row>
    <row r="136" spans="1:17" s="29" customFormat="1" ht="15.75" x14ac:dyDescent="0.2">
      <c r="A136" s="2"/>
      <c r="B136" s="487"/>
      <c r="C136" s="488"/>
      <c r="D136" s="488"/>
      <c r="E136" s="488"/>
      <c r="F136" s="488"/>
      <c r="G136" s="489"/>
      <c r="H136" s="171"/>
      <c r="I136" s="171"/>
      <c r="J136" s="166"/>
      <c r="K136" s="166"/>
      <c r="L136" s="167"/>
      <c r="M136" s="26"/>
      <c r="N136" s="236">
        <f t="shared" si="5"/>
        <v>0</v>
      </c>
      <c r="O136" s="252"/>
      <c r="P136" s="237">
        <f t="shared" si="7"/>
        <v>0</v>
      </c>
      <c r="Q136" s="206"/>
    </row>
    <row r="137" spans="1:17" s="29" customFormat="1" ht="15.75" x14ac:dyDescent="0.2">
      <c r="A137" s="2"/>
      <c r="B137" s="487"/>
      <c r="C137" s="488"/>
      <c r="D137" s="488"/>
      <c r="E137" s="488"/>
      <c r="F137" s="488"/>
      <c r="G137" s="489"/>
      <c r="H137" s="171"/>
      <c r="I137" s="171"/>
      <c r="J137" s="166"/>
      <c r="K137" s="166"/>
      <c r="L137" s="167"/>
      <c r="M137" s="26"/>
      <c r="N137" s="236">
        <f t="shared" si="5"/>
        <v>0</v>
      </c>
      <c r="O137" s="252"/>
      <c r="P137" s="237">
        <f t="shared" si="7"/>
        <v>0</v>
      </c>
      <c r="Q137" s="206"/>
    </row>
    <row r="138" spans="1:17" s="29" customFormat="1" ht="39" customHeight="1" x14ac:dyDescent="0.2">
      <c r="A138" s="18" t="s">
        <v>11</v>
      </c>
      <c r="B138" s="496" t="s">
        <v>12</v>
      </c>
      <c r="C138" s="497"/>
      <c r="D138" s="497"/>
      <c r="E138" s="497"/>
      <c r="F138" s="497"/>
      <c r="G138" s="498"/>
      <c r="H138" s="19"/>
      <c r="I138" s="19"/>
      <c r="J138" s="22">
        <f>SUM(J139:J159)</f>
        <v>0</v>
      </c>
      <c r="K138" s="22"/>
      <c r="L138" s="23"/>
      <c r="M138" s="23"/>
      <c r="N138" s="23"/>
      <c r="O138" s="254"/>
      <c r="P138" s="23"/>
      <c r="Q138" s="23"/>
    </row>
    <row r="139" spans="1:17" s="29" customFormat="1" x14ac:dyDescent="0.2">
      <c r="A139" s="2"/>
      <c r="B139" s="490"/>
      <c r="C139" s="491"/>
      <c r="D139" s="491"/>
      <c r="E139" s="491"/>
      <c r="F139" s="491"/>
      <c r="G139" s="492"/>
      <c r="H139" s="173"/>
      <c r="I139" s="173"/>
      <c r="J139" s="166"/>
      <c r="K139" s="167"/>
      <c r="L139" s="167"/>
      <c r="M139" s="26"/>
      <c r="N139" s="236">
        <f t="shared" si="5"/>
        <v>0</v>
      </c>
      <c r="O139" s="252"/>
      <c r="P139" s="206">
        <f>N139+O139</f>
        <v>0</v>
      </c>
      <c r="Q139" s="206"/>
    </row>
    <row r="140" spans="1:17" s="29" customFormat="1" x14ac:dyDescent="0.2">
      <c r="A140" s="2"/>
      <c r="B140" s="490"/>
      <c r="C140" s="491"/>
      <c r="D140" s="491"/>
      <c r="E140" s="491"/>
      <c r="F140" s="491"/>
      <c r="G140" s="492"/>
      <c r="H140" s="173"/>
      <c r="I140" s="173"/>
      <c r="J140" s="166"/>
      <c r="K140" s="167"/>
      <c r="L140" s="167"/>
      <c r="M140" s="26"/>
      <c r="N140" s="236">
        <f t="shared" si="5"/>
        <v>0</v>
      </c>
      <c r="O140" s="252"/>
      <c r="P140" s="206">
        <f t="shared" ref="P140:P159" si="8">N140+O140</f>
        <v>0</v>
      </c>
      <c r="Q140" s="206"/>
    </row>
    <row r="141" spans="1:17" s="29" customFormat="1" x14ac:dyDescent="0.2">
      <c r="A141" s="2"/>
      <c r="B141" s="490"/>
      <c r="C141" s="491"/>
      <c r="D141" s="491"/>
      <c r="E141" s="491"/>
      <c r="F141" s="491"/>
      <c r="G141" s="492"/>
      <c r="H141" s="173"/>
      <c r="I141" s="173"/>
      <c r="J141" s="166"/>
      <c r="K141" s="167"/>
      <c r="L141" s="167"/>
      <c r="M141" s="26"/>
      <c r="N141" s="236">
        <f t="shared" ref="N141:N159" si="9">IF(M141="Yes",J141,0)</f>
        <v>0</v>
      </c>
      <c r="O141" s="252"/>
      <c r="P141" s="206">
        <f t="shared" si="8"/>
        <v>0</v>
      </c>
      <c r="Q141" s="206"/>
    </row>
    <row r="142" spans="1:17" s="29" customFormat="1" x14ac:dyDescent="0.2">
      <c r="A142" s="2"/>
      <c r="B142" s="487"/>
      <c r="C142" s="488"/>
      <c r="D142" s="488"/>
      <c r="E142" s="488"/>
      <c r="F142" s="488"/>
      <c r="G142" s="489"/>
      <c r="H142" s="171"/>
      <c r="I142" s="171"/>
      <c r="J142" s="166"/>
      <c r="K142" s="167"/>
      <c r="L142" s="167"/>
      <c r="M142" s="26"/>
      <c r="N142" s="236">
        <f t="shared" si="9"/>
        <v>0</v>
      </c>
      <c r="O142" s="252"/>
      <c r="P142" s="206">
        <f t="shared" si="8"/>
        <v>0</v>
      </c>
      <c r="Q142" s="206"/>
    </row>
    <row r="143" spans="1:17" s="29" customFormat="1" x14ac:dyDescent="0.2">
      <c r="A143" s="2"/>
      <c r="B143" s="487"/>
      <c r="C143" s="488"/>
      <c r="D143" s="488"/>
      <c r="E143" s="488"/>
      <c r="F143" s="488"/>
      <c r="G143" s="489"/>
      <c r="H143" s="171"/>
      <c r="I143" s="171"/>
      <c r="J143" s="166"/>
      <c r="K143" s="167"/>
      <c r="L143" s="167"/>
      <c r="M143" s="26"/>
      <c r="N143" s="236">
        <f t="shared" si="9"/>
        <v>0</v>
      </c>
      <c r="O143" s="252"/>
      <c r="P143" s="206">
        <f t="shared" si="8"/>
        <v>0</v>
      </c>
      <c r="Q143" s="206"/>
    </row>
    <row r="144" spans="1:17" s="28" customFormat="1" ht="15.75" x14ac:dyDescent="0.2">
      <c r="A144" s="2"/>
      <c r="B144" s="487"/>
      <c r="C144" s="488"/>
      <c r="D144" s="488"/>
      <c r="E144" s="488"/>
      <c r="F144" s="488"/>
      <c r="G144" s="489"/>
      <c r="H144" s="171"/>
      <c r="I144" s="171"/>
      <c r="J144" s="166"/>
      <c r="K144" s="167"/>
      <c r="L144" s="167"/>
      <c r="M144" s="26"/>
      <c r="N144" s="236">
        <f t="shared" si="9"/>
        <v>0</v>
      </c>
      <c r="O144" s="252"/>
      <c r="P144" s="206">
        <f t="shared" si="8"/>
        <v>0</v>
      </c>
      <c r="Q144" s="237"/>
    </row>
    <row r="145" spans="1:18" s="37" customFormat="1" ht="15.75" x14ac:dyDescent="0.2">
      <c r="A145" s="2"/>
      <c r="B145" s="487"/>
      <c r="C145" s="488"/>
      <c r="D145" s="488"/>
      <c r="E145" s="488"/>
      <c r="F145" s="488"/>
      <c r="G145" s="489"/>
      <c r="H145" s="171"/>
      <c r="I145" s="171"/>
      <c r="J145" s="166"/>
      <c r="K145" s="167"/>
      <c r="L145" s="167"/>
      <c r="M145" s="26"/>
      <c r="N145" s="236">
        <f t="shared" si="9"/>
        <v>0</v>
      </c>
      <c r="O145" s="252"/>
      <c r="P145" s="206">
        <f t="shared" si="8"/>
        <v>0</v>
      </c>
      <c r="Q145" s="237"/>
    </row>
    <row r="146" spans="1:18" s="29" customFormat="1" x14ac:dyDescent="0.2">
      <c r="A146" s="2"/>
      <c r="B146" s="487"/>
      <c r="C146" s="488"/>
      <c r="D146" s="488"/>
      <c r="E146" s="488"/>
      <c r="F146" s="488"/>
      <c r="G146" s="489"/>
      <c r="H146" s="171"/>
      <c r="I146" s="171"/>
      <c r="J146" s="166"/>
      <c r="K146" s="167"/>
      <c r="L146" s="167"/>
      <c r="M146" s="26"/>
      <c r="N146" s="236">
        <f t="shared" si="9"/>
        <v>0</v>
      </c>
      <c r="O146" s="252"/>
      <c r="P146" s="206">
        <f t="shared" si="8"/>
        <v>0</v>
      </c>
      <c r="Q146" s="206"/>
    </row>
    <row r="147" spans="1:18" s="29" customFormat="1" x14ac:dyDescent="0.2">
      <c r="A147" s="2"/>
      <c r="B147" s="487"/>
      <c r="C147" s="488"/>
      <c r="D147" s="488"/>
      <c r="E147" s="488"/>
      <c r="F147" s="488"/>
      <c r="G147" s="489"/>
      <c r="H147" s="171"/>
      <c r="I147" s="171"/>
      <c r="J147" s="166"/>
      <c r="K147" s="167"/>
      <c r="L147" s="167"/>
      <c r="M147" s="26"/>
      <c r="N147" s="236">
        <f t="shared" si="9"/>
        <v>0</v>
      </c>
      <c r="O147" s="252"/>
      <c r="P147" s="206">
        <f t="shared" si="8"/>
        <v>0</v>
      </c>
      <c r="Q147" s="206"/>
    </row>
    <row r="148" spans="1:18" s="28" customFormat="1" ht="15.75" x14ac:dyDescent="0.2">
      <c r="A148" s="2"/>
      <c r="B148" s="487"/>
      <c r="C148" s="488"/>
      <c r="D148" s="488"/>
      <c r="E148" s="488"/>
      <c r="F148" s="488"/>
      <c r="G148" s="489"/>
      <c r="H148" s="171"/>
      <c r="I148" s="171"/>
      <c r="J148" s="166"/>
      <c r="K148" s="167"/>
      <c r="L148" s="167"/>
      <c r="M148" s="26"/>
      <c r="N148" s="236">
        <f t="shared" si="9"/>
        <v>0</v>
      </c>
      <c r="O148" s="252"/>
      <c r="P148" s="206">
        <f t="shared" si="8"/>
        <v>0</v>
      </c>
      <c r="Q148" s="237"/>
    </row>
    <row r="149" spans="1:18" s="37" customFormat="1" ht="15.75" x14ac:dyDescent="0.2">
      <c r="A149" s="2"/>
      <c r="B149" s="487"/>
      <c r="C149" s="488"/>
      <c r="D149" s="488"/>
      <c r="E149" s="488"/>
      <c r="F149" s="488"/>
      <c r="G149" s="489"/>
      <c r="H149" s="171"/>
      <c r="I149" s="171"/>
      <c r="J149" s="166"/>
      <c r="K149" s="167"/>
      <c r="L149" s="167"/>
      <c r="M149" s="26"/>
      <c r="N149" s="236">
        <f t="shared" si="9"/>
        <v>0</v>
      </c>
      <c r="O149" s="252"/>
      <c r="P149" s="206">
        <f t="shared" si="8"/>
        <v>0</v>
      </c>
      <c r="Q149" s="237"/>
    </row>
    <row r="150" spans="1:18" s="13" customFormat="1" ht="18" x14ac:dyDescent="0.2">
      <c r="A150" s="2"/>
      <c r="B150" s="487"/>
      <c r="C150" s="488"/>
      <c r="D150" s="488"/>
      <c r="E150" s="488"/>
      <c r="F150" s="488"/>
      <c r="G150" s="489"/>
      <c r="H150" s="171"/>
      <c r="I150" s="171"/>
      <c r="J150" s="166"/>
      <c r="K150" s="167"/>
      <c r="L150" s="167"/>
      <c r="M150" s="26"/>
      <c r="N150" s="236">
        <f t="shared" si="9"/>
        <v>0</v>
      </c>
      <c r="O150" s="252"/>
      <c r="P150" s="206">
        <f t="shared" si="8"/>
        <v>0</v>
      </c>
      <c r="Q150" s="241"/>
      <c r="R150" s="14"/>
    </row>
    <row r="151" spans="1:18" s="13" customFormat="1" ht="18" x14ac:dyDescent="0.2">
      <c r="A151" s="2"/>
      <c r="B151" s="487"/>
      <c r="C151" s="488"/>
      <c r="D151" s="488"/>
      <c r="E151" s="488"/>
      <c r="F151" s="488"/>
      <c r="G151" s="489"/>
      <c r="H151" s="171"/>
      <c r="I151" s="171"/>
      <c r="J151" s="166"/>
      <c r="K151" s="167"/>
      <c r="L151" s="167"/>
      <c r="M151" s="26"/>
      <c r="N151" s="236">
        <f t="shared" si="9"/>
        <v>0</v>
      </c>
      <c r="O151" s="252"/>
      <c r="P151" s="206">
        <f t="shared" si="8"/>
        <v>0</v>
      </c>
      <c r="Q151" s="241"/>
      <c r="R151" s="14"/>
    </row>
    <row r="152" spans="1:18" x14ac:dyDescent="0.2">
      <c r="A152" s="2"/>
      <c r="B152" s="487"/>
      <c r="C152" s="488"/>
      <c r="D152" s="488"/>
      <c r="E152" s="488"/>
      <c r="F152" s="488"/>
      <c r="G152" s="489"/>
      <c r="H152" s="171"/>
      <c r="I152" s="171"/>
      <c r="J152" s="166"/>
      <c r="K152" s="167"/>
      <c r="L152" s="167"/>
      <c r="M152" s="26"/>
      <c r="N152" s="236">
        <f t="shared" si="9"/>
        <v>0</v>
      </c>
      <c r="O152" s="252"/>
      <c r="P152" s="206">
        <f t="shared" si="8"/>
        <v>0</v>
      </c>
      <c r="Q152" s="242"/>
    </row>
    <row r="153" spans="1:18" x14ac:dyDescent="0.2">
      <c r="A153" s="2"/>
      <c r="B153" s="487"/>
      <c r="C153" s="488"/>
      <c r="D153" s="488"/>
      <c r="E153" s="488"/>
      <c r="F153" s="488"/>
      <c r="G153" s="489"/>
      <c r="H153" s="171"/>
      <c r="I153" s="171"/>
      <c r="J153" s="166"/>
      <c r="K153" s="167"/>
      <c r="L153" s="167"/>
      <c r="M153" s="26"/>
      <c r="N153" s="236">
        <f t="shared" si="9"/>
        <v>0</v>
      </c>
      <c r="O153" s="252"/>
      <c r="P153" s="206">
        <f t="shared" si="8"/>
        <v>0</v>
      </c>
      <c r="Q153" s="242"/>
    </row>
    <row r="154" spans="1:18" x14ac:dyDescent="0.2">
      <c r="A154" s="2"/>
      <c r="B154" s="487"/>
      <c r="C154" s="488"/>
      <c r="D154" s="488"/>
      <c r="E154" s="488"/>
      <c r="F154" s="488"/>
      <c r="G154" s="489"/>
      <c r="H154" s="171"/>
      <c r="I154" s="171"/>
      <c r="J154" s="166"/>
      <c r="K154" s="167"/>
      <c r="L154" s="167"/>
      <c r="M154" s="26"/>
      <c r="N154" s="236">
        <f t="shared" si="9"/>
        <v>0</v>
      </c>
      <c r="O154" s="252"/>
      <c r="P154" s="206">
        <f t="shared" si="8"/>
        <v>0</v>
      </c>
      <c r="Q154" s="242"/>
    </row>
    <row r="155" spans="1:18" x14ac:dyDescent="0.2">
      <c r="A155" s="2"/>
      <c r="B155" s="487"/>
      <c r="C155" s="488"/>
      <c r="D155" s="488"/>
      <c r="E155" s="488"/>
      <c r="F155" s="488"/>
      <c r="G155" s="489"/>
      <c r="H155" s="171"/>
      <c r="I155" s="171"/>
      <c r="J155" s="166"/>
      <c r="K155" s="167"/>
      <c r="L155" s="167"/>
      <c r="M155" s="26"/>
      <c r="N155" s="236">
        <f t="shared" si="9"/>
        <v>0</v>
      </c>
      <c r="O155" s="252"/>
      <c r="P155" s="206">
        <f t="shared" si="8"/>
        <v>0</v>
      </c>
      <c r="Q155" s="242"/>
    </row>
    <row r="156" spans="1:18" x14ac:dyDescent="0.2">
      <c r="A156" s="2"/>
      <c r="B156" s="487"/>
      <c r="C156" s="488"/>
      <c r="D156" s="488"/>
      <c r="E156" s="488"/>
      <c r="F156" s="488"/>
      <c r="G156" s="489"/>
      <c r="H156" s="171"/>
      <c r="I156" s="171"/>
      <c r="J156" s="166"/>
      <c r="K156" s="167"/>
      <c r="L156" s="167"/>
      <c r="M156" s="26"/>
      <c r="N156" s="236">
        <f t="shared" si="9"/>
        <v>0</v>
      </c>
      <c r="O156" s="252"/>
      <c r="P156" s="206">
        <f t="shared" si="8"/>
        <v>0</v>
      </c>
      <c r="Q156" s="242"/>
    </row>
    <row r="157" spans="1:18" x14ac:dyDescent="0.2">
      <c r="A157" s="2"/>
      <c r="B157" s="487"/>
      <c r="C157" s="488"/>
      <c r="D157" s="488"/>
      <c r="E157" s="488"/>
      <c r="F157" s="488"/>
      <c r="G157" s="489"/>
      <c r="H157" s="171"/>
      <c r="I157" s="171"/>
      <c r="J157" s="166"/>
      <c r="K157" s="167"/>
      <c r="L157" s="167"/>
      <c r="M157" s="26"/>
      <c r="N157" s="236">
        <f t="shared" si="9"/>
        <v>0</v>
      </c>
      <c r="O157" s="252"/>
      <c r="P157" s="206">
        <f t="shared" si="8"/>
        <v>0</v>
      </c>
      <c r="Q157" s="242"/>
    </row>
    <row r="158" spans="1:18" x14ac:dyDescent="0.2">
      <c r="A158" s="2"/>
      <c r="B158" s="487"/>
      <c r="C158" s="488"/>
      <c r="D158" s="488"/>
      <c r="E158" s="488"/>
      <c r="F158" s="488"/>
      <c r="G158" s="489"/>
      <c r="H158" s="171"/>
      <c r="I158" s="171"/>
      <c r="J158" s="166"/>
      <c r="K158" s="167"/>
      <c r="L158" s="167"/>
      <c r="M158" s="26"/>
      <c r="N158" s="236">
        <f t="shared" si="9"/>
        <v>0</v>
      </c>
      <c r="O158" s="252"/>
      <c r="P158" s="206">
        <f t="shared" si="8"/>
        <v>0</v>
      </c>
      <c r="Q158" s="242"/>
    </row>
    <row r="159" spans="1:18" x14ac:dyDescent="0.2">
      <c r="A159" s="2"/>
      <c r="B159" s="487"/>
      <c r="C159" s="488"/>
      <c r="D159" s="488"/>
      <c r="E159" s="488"/>
      <c r="F159" s="488"/>
      <c r="G159" s="489"/>
      <c r="H159" s="171"/>
      <c r="I159" s="171"/>
      <c r="J159" s="166"/>
      <c r="K159" s="167"/>
      <c r="L159" s="167"/>
      <c r="M159" s="26"/>
      <c r="N159" s="236">
        <f t="shared" si="9"/>
        <v>0</v>
      </c>
      <c r="O159" s="252"/>
      <c r="P159" s="206">
        <f t="shared" si="8"/>
        <v>0</v>
      </c>
      <c r="Q159" s="242"/>
    </row>
    <row r="160" spans="1:18" ht="39" customHeight="1" x14ac:dyDescent="0.2">
      <c r="A160" s="11"/>
      <c r="B160" s="506" t="s">
        <v>1</v>
      </c>
      <c r="C160" s="507"/>
      <c r="D160" s="507"/>
      <c r="E160" s="507"/>
      <c r="F160" s="507"/>
      <c r="G160" s="507"/>
      <c r="H160" s="507"/>
      <c r="I160" s="87"/>
      <c r="J160" s="22">
        <f>J8+J43+J64+J95</f>
        <v>0</v>
      </c>
      <c r="K160" s="22"/>
      <c r="L160" s="22"/>
      <c r="M160" s="22"/>
      <c r="N160" s="22"/>
      <c r="O160" s="22"/>
      <c r="P160" s="22">
        <f>SUM(P8+P43+P64+P95)</f>
        <v>0</v>
      </c>
      <c r="Q160" s="22"/>
    </row>
    <row r="161" spans="1:17" ht="39" customHeight="1" x14ac:dyDescent="0.2">
      <c r="A161" s="31">
        <v>5</v>
      </c>
      <c r="B161" s="531" t="s">
        <v>163</v>
      </c>
      <c r="C161" s="532"/>
      <c r="D161" s="532"/>
      <c r="E161" s="532"/>
      <c r="F161" s="532"/>
      <c r="G161" s="533"/>
      <c r="H161" s="36"/>
      <c r="I161" s="36"/>
      <c r="J161" s="222">
        <f>J162</f>
        <v>0</v>
      </c>
      <c r="K161" s="33"/>
      <c r="L161" s="34"/>
      <c r="M161" s="244"/>
      <c r="N161" s="204">
        <f>IF(M161="Yes",J161,0)</f>
        <v>0</v>
      </c>
      <c r="O161" s="252"/>
      <c r="P161" s="243">
        <f>N161+O161</f>
        <v>0</v>
      </c>
      <c r="Q161" s="246"/>
    </row>
    <row r="162" spans="1:17" ht="64.5" customHeight="1" x14ac:dyDescent="0.2">
      <c r="A162" s="2"/>
      <c r="B162" s="551" t="s">
        <v>147</v>
      </c>
      <c r="C162" s="552"/>
      <c r="D162" s="552"/>
      <c r="E162" s="552"/>
      <c r="F162" s="552"/>
      <c r="G162" s="552"/>
      <c r="H162" s="174"/>
      <c r="I162" s="174"/>
      <c r="J162" s="166"/>
      <c r="K162" s="175"/>
      <c r="L162" s="176"/>
      <c r="M162" s="176"/>
      <c r="N162" s="176"/>
      <c r="O162" s="176"/>
      <c r="P162" s="176"/>
      <c r="Q162" s="176"/>
    </row>
    <row r="163" spans="1:17" ht="23.25" x14ac:dyDescent="0.2">
      <c r="A163" s="11"/>
      <c r="B163" s="504" t="s">
        <v>0</v>
      </c>
      <c r="C163" s="505"/>
      <c r="D163" s="505"/>
      <c r="E163" s="505"/>
      <c r="F163" s="505"/>
      <c r="G163" s="505"/>
      <c r="H163" s="505"/>
      <c r="I163" s="505"/>
      <c r="J163" s="12">
        <f>J160+J161</f>
        <v>0</v>
      </c>
      <c r="K163" s="12"/>
      <c r="L163" s="10"/>
      <c r="M163" s="22"/>
      <c r="N163" s="22"/>
      <c r="O163" s="22"/>
      <c r="P163" s="22">
        <f>P160+P161</f>
        <v>0</v>
      </c>
      <c r="Q163" s="22"/>
    </row>
    <row r="164" spans="1:17" s="4" customFormat="1" ht="23.25" x14ac:dyDescent="0.2">
      <c r="A164" s="69"/>
      <c r="B164" s="70"/>
      <c r="C164" s="70"/>
      <c r="D164" s="70"/>
      <c r="E164" s="70"/>
      <c r="F164" s="70"/>
      <c r="G164" s="70"/>
      <c r="H164" s="70"/>
      <c r="I164" s="70"/>
      <c r="J164"/>
      <c r="K164"/>
      <c r="L164"/>
      <c r="M164" s="73"/>
    </row>
    <row r="165" spans="1:17" ht="18" x14ac:dyDescent="0.25">
      <c r="A165" s="60"/>
      <c r="B165" s="65"/>
      <c r="C165" s="61"/>
      <c r="D165" s="61"/>
      <c r="E165" s="61"/>
      <c r="F165" s="62"/>
      <c r="G165" s="61"/>
      <c r="H165" s="61"/>
      <c r="I165" s="61"/>
      <c r="J165"/>
      <c r="K165"/>
      <c r="L165"/>
      <c r="M165" s="73"/>
    </row>
    <row r="166" spans="1:17" ht="22.5" x14ac:dyDescent="0.3">
      <c r="A166" s="64"/>
      <c r="C166" s="65"/>
      <c r="D166" s="66"/>
      <c r="E166" s="482"/>
      <c r="F166" s="482"/>
      <c r="G166" s="482"/>
      <c r="H166" s="482"/>
      <c r="I166" s="482"/>
      <c r="J166"/>
      <c r="K166"/>
      <c r="L166"/>
      <c r="M166" s="73"/>
    </row>
    <row r="167" spans="1:17" customFormat="1" ht="30" customHeight="1" x14ac:dyDescent="0.2">
      <c r="A167" s="412" t="s">
        <v>100</v>
      </c>
      <c r="B167" s="480"/>
      <c r="C167" s="480"/>
      <c r="D167" s="480"/>
      <c r="E167" s="480"/>
      <c r="F167" s="480"/>
      <c r="G167" s="481"/>
    </row>
    <row r="168" spans="1:17" s="45" customFormat="1" ht="18.75" thickBot="1" x14ac:dyDescent="0.25">
      <c r="A168" s="43"/>
      <c r="B168" s="44"/>
      <c r="C168" s="44"/>
      <c r="D168" s="44"/>
      <c r="E168" s="44"/>
      <c r="F168" s="44"/>
      <c r="G168" s="44"/>
      <c r="I168" s="46"/>
    </row>
    <row r="169" spans="1:17" s="42" customFormat="1" ht="52.5" customHeight="1" thickBot="1" x14ac:dyDescent="0.25">
      <c r="A169" s="81"/>
      <c r="B169" s="324" t="s">
        <v>92</v>
      </c>
      <c r="C169" s="477"/>
      <c r="D169" s="478"/>
      <c r="E169" s="478"/>
      <c r="F169" s="478"/>
      <c r="G169" s="479"/>
    </row>
    <row r="170" spans="1:17" s="42" customFormat="1" ht="18.75" thickBot="1" x14ac:dyDescent="0.25">
      <c r="A170" s="88"/>
      <c r="B170" s="49"/>
      <c r="C170" s="50"/>
      <c r="D170" s="51"/>
      <c r="E170" s="47"/>
      <c r="F170" s="47"/>
      <c r="G170" s="47"/>
    </row>
    <row r="171" spans="1:17" s="42" customFormat="1" ht="54.75" customHeight="1" thickBot="1" x14ac:dyDescent="0.25">
      <c r="A171" s="88"/>
      <c r="B171" s="52" t="s">
        <v>93</v>
      </c>
      <c r="C171" s="477"/>
      <c r="D171" s="478"/>
      <c r="E171" s="478"/>
      <c r="F171" s="478"/>
      <c r="G171" s="479"/>
    </row>
    <row r="172" spans="1:17" s="42" customFormat="1" ht="16.5" thickBot="1" x14ac:dyDescent="0.25">
      <c r="A172" s="88"/>
      <c r="B172" s="53"/>
      <c r="C172" s="54"/>
      <c r="D172" s="55"/>
      <c r="E172" s="56"/>
      <c r="F172" s="56"/>
      <c r="G172" s="56"/>
    </row>
    <row r="173" spans="1:17" s="42" customFormat="1" ht="53.25" customHeight="1" thickBot="1" x14ac:dyDescent="0.25">
      <c r="A173" s="88"/>
      <c r="B173" s="52" t="s">
        <v>94</v>
      </c>
      <c r="C173" s="477"/>
      <c r="D173" s="478"/>
      <c r="E173" s="478"/>
      <c r="F173" s="478"/>
      <c r="G173" s="479"/>
    </row>
    <row r="174" spans="1:17" s="42" customFormat="1" ht="16.5" thickBot="1" x14ac:dyDescent="0.25">
      <c r="A174" s="88"/>
      <c r="B174" s="53"/>
      <c r="C174" s="54"/>
      <c r="D174" s="55"/>
      <c r="E174" s="56"/>
      <c r="F174" s="56"/>
      <c r="G174" s="56"/>
    </row>
    <row r="175" spans="1:17" s="42" customFormat="1" ht="52.5" customHeight="1" thickBot="1" x14ac:dyDescent="0.25">
      <c r="A175" s="88"/>
      <c r="B175" s="52" t="s">
        <v>95</v>
      </c>
      <c r="C175" s="477"/>
      <c r="D175" s="478"/>
      <c r="E175" s="478"/>
      <c r="F175" s="478"/>
      <c r="G175" s="479"/>
    </row>
    <row r="176" spans="1:17" s="42" customFormat="1" ht="16.5" thickBot="1" x14ac:dyDescent="0.25">
      <c r="A176" s="88"/>
      <c r="B176" s="53"/>
      <c r="C176" s="54"/>
      <c r="D176" s="55"/>
      <c r="E176" s="56"/>
      <c r="F176" s="56"/>
      <c r="G176" s="56"/>
    </row>
    <row r="177" spans="1:13" s="42" customFormat="1" ht="52.5" customHeight="1" thickBot="1" x14ac:dyDescent="0.25">
      <c r="A177" s="88"/>
      <c r="B177" s="52" t="s">
        <v>96</v>
      </c>
      <c r="C177" s="477"/>
      <c r="D177" s="478"/>
      <c r="E177" s="478"/>
      <c r="F177" s="478"/>
      <c r="G177" s="479"/>
    </row>
    <row r="178" spans="1:13" s="42" customFormat="1" ht="18.75" thickBot="1" x14ac:dyDescent="0.25">
      <c r="A178" s="89"/>
      <c r="B178" s="49"/>
      <c r="C178" s="50"/>
      <c r="D178" s="57"/>
      <c r="E178" s="47"/>
      <c r="F178" s="47"/>
      <c r="G178" s="47"/>
    </row>
    <row r="179" spans="1:13" s="4" customFormat="1" ht="35.25" thickBot="1" x14ac:dyDescent="0.25">
      <c r="A179" s="69"/>
      <c r="B179" s="48" t="s">
        <v>153</v>
      </c>
      <c r="C179" s="484">
        <f>C169+C171+C173+C175+C177</f>
        <v>0</v>
      </c>
      <c r="D179" s="484"/>
      <c r="E179" s="484"/>
      <c r="F179" s="484"/>
      <c r="G179" s="484"/>
      <c r="H179" s="42"/>
      <c r="I179" s="42"/>
      <c r="J179" s="42"/>
      <c r="K179" s="42"/>
    </row>
    <row r="180" spans="1:13" ht="18" x14ac:dyDescent="0.25">
      <c r="A180" s="68"/>
      <c r="B180" s="190"/>
      <c r="C180" s="191"/>
      <c r="D180" s="191"/>
      <c r="E180" s="192"/>
      <c r="F180" s="192"/>
      <c r="G180" s="192"/>
      <c r="H180" s="192"/>
      <c r="I180" s="192"/>
      <c r="J180" s="62"/>
      <c r="K180" s="62"/>
    </row>
    <row r="181" spans="1:13" ht="18" x14ac:dyDescent="0.25">
      <c r="A181" s="60"/>
      <c r="B181" s="65" t="s">
        <v>77</v>
      </c>
      <c r="C181" s="61"/>
      <c r="D181" s="61"/>
      <c r="E181" s="61"/>
      <c r="F181" s="62"/>
      <c r="G181" s="61"/>
      <c r="H181" s="61"/>
      <c r="I181" s="61"/>
      <c r="J181" s="62"/>
      <c r="K181" s="62"/>
      <c r="M181" s="73"/>
    </row>
    <row r="182" spans="1:13" ht="22.5" x14ac:dyDescent="0.3">
      <c r="A182" s="64"/>
      <c r="C182" s="65"/>
      <c r="D182" s="66" t="s">
        <v>78</v>
      </c>
      <c r="E182" s="482" t="s">
        <v>79</v>
      </c>
      <c r="F182" s="482"/>
      <c r="G182" s="482"/>
      <c r="H182" s="482"/>
      <c r="I182" s="482"/>
      <c r="J182" s="62"/>
      <c r="K182" s="62"/>
      <c r="M182" s="73"/>
    </row>
    <row r="183" spans="1:13" ht="18" x14ac:dyDescent="0.25">
      <c r="A183" s="60"/>
      <c r="B183" s="67"/>
      <c r="C183" s="67"/>
      <c r="D183" s="67"/>
      <c r="E183" s="67"/>
      <c r="F183" s="67"/>
      <c r="G183" s="67"/>
      <c r="H183" s="67"/>
      <c r="I183" s="67"/>
      <c r="J183" s="62"/>
      <c r="K183" s="62"/>
    </row>
    <row r="184" spans="1:13" ht="13.5" x14ac:dyDescent="0.2">
      <c r="A184" s="68"/>
      <c r="B184" s="473" t="s">
        <v>80</v>
      </c>
      <c r="C184" s="474" t="s">
        <v>81</v>
      </c>
      <c r="D184" s="474"/>
      <c r="E184" s="475"/>
      <c r="F184" s="475"/>
      <c r="G184" s="475"/>
      <c r="H184" s="475"/>
      <c r="I184" s="475"/>
      <c r="J184" s="476"/>
      <c r="K184" s="476"/>
    </row>
    <row r="185" spans="1:13" ht="13.5" x14ac:dyDescent="0.2">
      <c r="A185" s="68"/>
      <c r="B185" s="473"/>
      <c r="C185" s="474"/>
      <c r="D185" s="474"/>
      <c r="E185" s="475"/>
      <c r="F185" s="475"/>
      <c r="G185" s="475"/>
      <c r="H185" s="475"/>
      <c r="I185" s="475"/>
      <c r="J185" s="476"/>
      <c r="K185" s="476"/>
    </row>
    <row r="186" spans="1:13" ht="13.5" x14ac:dyDescent="0.2">
      <c r="A186" s="68"/>
      <c r="B186" s="473"/>
      <c r="C186" s="474"/>
      <c r="D186" s="474"/>
      <c r="E186" s="475"/>
      <c r="F186" s="475"/>
      <c r="G186" s="475"/>
      <c r="H186" s="475"/>
      <c r="I186" s="475"/>
      <c r="J186" s="476"/>
      <c r="K186" s="476"/>
    </row>
    <row r="187" spans="1:13" ht="18" x14ac:dyDescent="0.25">
      <c r="A187" s="68"/>
      <c r="B187" s="65" t="s">
        <v>84</v>
      </c>
      <c r="C187" s="65"/>
      <c r="D187" s="191"/>
      <c r="E187" s="192"/>
      <c r="F187" s="192"/>
      <c r="G187" s="192"/>
      <c r="H187" s="192"/>
      <c r="I187" s="192"/>
      <c r="J187" s="62"/>
      <c r="K187" s="62"/>
    </row>
    <row r="188" spans="1:13" ht="22.5" x14ac:dyDescent="0.3">
      <c r="A188" s="64"/>
      <c r="D188" s="66" t="s">
        <v>78</v>
      </c>
      <c r="E188" s="482" t="s">
        <v>82</v>
      </c>
      <c r="F188" s="482"/>
      <c r="G188" s="482"/>
      <c r="H188" s="482"/>
      <c r="I188" s="482"/>
      <c r="J188" s="62"/>
      <c r="K188" s="62"/>
    </row>
    <row r="189" spans="1:13" ht="18.75" x14ac:dyDescent="0.25">
      <c r="A189" s="60"/>
      <c r="B189" s="67"/>
      <c r="C189" s="67"/>
      <c r="D189" s="67"/>
      <c r="E189" s="483" t="s">
        <v>83</v>
      </c>
      <c r="F189" s="483"/>
      <c r="G189" s="483"/>
      <c r="H189" s="483"/>
      <c r="I189" s="483"/>
      <c r="J189" s="62"/>
      <c r="K189" s="62"/>
    </row>
    <row r="190" spans="1:13" ht="13.5" x14ac:dyDescent="0.2">
      <c r="A190" s="68"/>
    </row>
    <row r="191" spans="1:13" ht="13.5" x14ac:dyDescent="0.2">
      <c r="A191" s="68"/>
      <c r="B191" s="473" t="s">
        <v>80</v>
      </c>
      <c r="C191" s="474" t="s">
        <v>141</v>
      </c>
      <c r="D191" s="474"/>
      <c r="E191" s="475"/>
      <c r="F191" s="475"/>
      <c r="G191" s="475"/>
      <c r="H191" s="475"/>
      <c r="I191" s="475"/>
      <c r="J191" s="476"/>
      <c r="K191" s="476"/>
    </row>
    <row r="192" spans="1:13" x14ac:dyDescent="0.2">
      <c r="B192" s="473"/>
      <c r="C192" s="474"/>
      <c r="D192" s="474"/>
      <c r="E192" s="475"/>
      <c r="F192" s="475"/>
      <c r="G192" s="475"/>
      <c r="H192" s="475"/>
      <c r="I192" s="475"/>
      <c r="J192" s="476"/>
      <c r="K192" s="476"/>
    </row>
    <row r="193" spans="2:11" x14ac:dyDescent="0.2">
      <c r="B193" s="473"/>
      <c r="C193" s="474"/>
      <c r="D193" s="474"/>
      <c r="E193" s="475"/>
      <c r="F193" s="475"/>
      <c r="G193" s="475"/>
      <c r="H193" s="475"/>
      <c r="I193" s="475"/>
      <c r="J193" s="476"/>
      <c r="K193" s="476"/>
    </row>
  </sheetData>
  <sheetProtection algorithmName="SHA-512" hashValue="w41qKEIA5NFPDtPX2m9mNEG5w+Q6PZZkcL79X9bTWfyLkocsEOEvc+Fqi27yGEoCuC+K5mSylXQ/l3617+Swkw==" saltValue="j4AXcRiC5J3ZlaMY/ezkzA==" spinCount="100000" sheet="1" formatCells="0" insertRows="0" deleteRows="0"/>
  <protectedRanges>
    <protectedRange sqref="R112:XFD113 R119:XFD121 R132:XFD134 R128:XFD130 R136:XFD143 L162 R116:XFD117 R97:XFD100 R106:XFD110 R102:XFD104 A122:I137 R123:XFD125 R146:XFD147 A139:I159 A162 K139:L159 L118:L137 H162:I162" name="Plage3"/>
    <protectedRange sqref="A65:I94 R58:XFD70 R83:XFD86 R50:XFD56 A11:I16 R22:XFD24 R27:XFD29 R75:XFD75 R77:XFD81 R88:XFD90 R93:XFD94 A18:I42 R31:XFD33 R35:XFD37 R40:XFD48 A44:I63 A97:I116 A127:I128 A118:I123 L97:L116 L65:L94 L44:L63 L18:L42 L11:L16 R96:XFD98 R16:XFD19" name="Plage2"/>
    <protectedRange sqref="J162:K162 J18:J42 J97:J116 J139:J159 J11:K16 J44:K63 J65:K94 J118:K137" name="Plage2_1"/>
    <protectedRange sqref="O112:O113 O119:O121 O132:O134 O128:O130 O117:Q117 O97:Q97 O106:O110 O102:O104 O123:O125 O146:O147 M139:M159 M122:M137 O138:Q139 Q112:Q113 O116 Q116 O98:O100 Q98:Q100 Q106:Q110 Q102:Q104 P98:P116 Q119:Q121 Q132:Q134 Q128:Q130 Q123:Q125 O136:O137 Q136:Q137 Q146:Q147 O140:O143 Q140:Q143 P140:P159" name="Plage3_1"/>
    <protectedRange sqref="O58:O63 O83:O86 O50:O56 O22:O24 O27:O29 O75 O77:O81 O88:O90 O93:O94 O31:O33 O35:O37 M118:M123 M127:M128 M97:M116 M65:M94 M44:M63 M18:M42 M11:M16 O40:O42 O44:Q44 P43:Q43 O65:Q65 P64:Q64 O16 Q16 Q22:Q24 Q27:Q29 Q31:Q33 Q35:Q37 O19 Q19 Q40:Q42 P19:P42 Q58:Q63 Q50:Q56 O45:O48 Q45:Q48 P45:P63 Q83:Q86 Q75 Q77:Q81 Q88:Q90 Q93:Q94 O66:O70 Q66:Q70 P66:P94 O98 Q98 P98:P116 O96:Q97 O17:Q18" name="Plage2_2"/>
    <protectedRange sqref="M161:M162" name="Plage3_1_1"/>
    <protectedRange sqref="B162:G162" name="Plage3_2"/>
  </protectedRanges>
  <dataConsolidate link="1"/>
  <mergeCells count="203">
    <mergeCell ref="B159:G159"/>
    <mergeCell ref="B160:H160"/>
    <mergeCell ref="B161:G161"/>
    <mergeCell ref="B162:G162"/>
    <mergeCell ref="B163:I163"/>
    <mergeCell ref="E166:I166"/>
    <mergeCell ref="C175:G175"/>
    <mergeCell ref="B153:G153"/>
    <mergeCell ref="B154:G154"/>
    <mergeCell ref="B155:G155"/>
    <mergeCell ref="B156:G156"/>
    <mergeCell ref="B157:G157"/>
    <mergeCell ref="B158:G158"/>
    <mergeCell ref="C173:G173"/>
    <mergeCell ref="B147:G147"/>
    <mergeCell ref="B148:G148"/>
    <mergeCell ref="B149:G149"/>
    <mergeCell ref="B150:G150"/>
    <mergeCell ref="B151:G151"/>
    <mergeCell ref="B152:G152"/>
    <mergeCell ref="B141:G141"/>
    <mergeCell ref="B142:G142"/>
    <mergeCell ref="B143:G143"/>
    <mergeCell ref="B144:G144"/>
    <mergeCell ref="B145:G145"/>
    <mergeCell ref="B146:G146"/>
    <mergeCell ref="B135:G135"/>
    <mergeCell ref="B136:G136"/>
    <mergeCell ref="B137:G137"/>
    <mergeCell ref="B138:G138"/>
    <mergeCell ref="B139:G139"/>
    <mergeCell ref="B140:G140"/>
    <mergeCell ref="B129:G129"/>
    <mergeCell ref="B130:G130"/>
    <mergeCell ref="B131:G131"/>
    <mergeCell ref="B132:G132"/>
    <mergeCell ref="B133:G133"/>
    <mergeCell ref="B134:G134"/>
    <mergeCell ref="B123:G123"/>
    <mergeCell ref="B124:G124"/>
    <mergeCell ref="B125:G125"/>
    <mergeCell ref="B126:G126"/>
    <mergeCell ref="B127:G127"/>
    <mergeCell ref="B128:G128"/>
    <mergeCell ref="B117:G117"/>
    <mergeCell ref="B118:G118"/>
    <mergeCell ref="B119:G119"/>
    <mergeCell ref="B120:G120"/>
    <mergeCell ref="B121:G121"/>
    <mergeCell ref="B122:G122"/>
    <mergeCell ref="B111:G111"/>
    <mergeCell ref="B112:G112"/>
    <mergeCell ref="B113:G113"/>
    <mergeCell ref="B114:G114"/>
    <mergeCell ref="B115:G115"/>
    <mergeCell ref="B116:G116"/>
    <mergeCell ref="B105:G105"/>
    <mergeCell ref="B106:G106"/>
    <mergeCell ref="B107:G107"/>
    <mergeCell ref="B108:G108"/>
    <mergeCell ref="B109:G109"/>
    <mergeCell ref="B110:G110"/>
    <mergeCell ref="B99:G99"/>
    <mergeCell ref="B100:G100"/>
    <mergeCell ref="B101:G101"/>
    <mergeCell ref="B102:G102"/>
    <mergeCell ref="B103:G103"/>
    <mergeCell ref="B104:G104"/>
    <mergeCell ref="B94:G94"/>
    <mergeCell ref="B95:G95"/>
    <mergeCell ref="B96:G96"/>
    <mergeCell ref="B97:G97"/>
    <mergeCell ref="B98:G98"/>
    <mergeCell ref="B88:G88"/>
    <mergeCell ref="B89:G89"/>
    <mergeCell ref="B90:G90"/>
    <mergeCell ref="B91:G91"/>
    <mergeCell ref="B92:G92"/>
    <mergeCell ref="B93:G93"/>
    <mergeCell ref="B82:G82"/>
    <mergeCell ref="B83:G83"/>
    <mergeCell ref="B84:G84"/>
    <mergeCell ref="B85:G85"/>
    <mergeCell ref="B86:G86"/>
    <mergeCell ref="B87:G87"/>
    <mergeCell ref="B76:G76"/>
    <mergeCell ref="B77:G77"/>
    <mergeCell ref="B78:G78"/>
    <mergeCell ref="B79:G79"/>
    <mergeCell ref="B80:G80"/>
    <mergeCell ref="B81:G81"/>
    <mergeCell ref="B70:G70"/>
    <mergeCell ref="B71:G71"/>
    <mergeCell ref="B72:G72"/>
    <mergeCell ref="B73:G73"/>
    <mergeCell ref="B74:G74"/>
    <mergeCell ref="B75:G75"/>
    <mergeCell ref="B64:G64"/>
    <mergeCell ref="B65:G65"/>
    <mergeCell ref="B66:G66"/>
    <mergeCell ref="B67:G67"/>
    <mergeCell ref="B68:G68"/>
    <mergeCell ref="B69:G69"/>
    <mergeCell ref="B58:G58"/>
    <mergeCell ref="B59:G59"/>
    <mergeCell ref="B60:G60"/>
    <mergeCell ref="B61:G61"/>
    <mergeCell ref="B62:G62"/>
    <mergeCell ref="B63:G63"/>
    <mergeCell ref="B52:G52"/>
    <mergeCell ref="B53:G53"/>
    <mergeCell ref="B54:G54"/>
    <mergeCell ref="B55:G55"/>
    <mergeCell ref="B56:G56"/>
    <mergeCell ref="B57:G57"/>
    <mergeCell ref="B46:G46"/>
    <mergeCell ref="B47:G47"/>
    <mergeCell ref="B48:G48"/>
    <mergeCell ref="B49:G49"/>
    <mergeCell ref="B50:G50"/>
    <mergeCell ref="B51:G51"/>
    <mergeCell ref="B25:G25"/>
    <mergeCell ref="B26:G26"/>
    <mergeCell ref="B27:G27"/>
    <mergeCell ref="B40:G40"/>
    <mergeCell ref="B41:G41"/>
    <mergeCell ref="B42:G42"/>
    <mergeCell ref="B43:G43"/>
    <mergeCell ref="B44:G44"/>
    <mergeCell ref="B45:G45"/>
    <mergeCell ref="B34:G34"/>
    <mergeCell ref="B35:G35"/>
    <mergeCell ref="B36:G36"/>
    <mergeCell ref="B37:G37"/>
    <mergeCell ref="B38:G38"/>
    <mergeCell ref="B39:G39"/>
    <mergeCell ref="A1:L1"/>
    <mergeCell ref="A2:F2"/>
    <mergeCell ref="G2:L2"/>
    <mergeCell ref="A3:F3"/>
    <mergeCell ref="G3:L3"/>
    <mergeCell ref="A4:F4"/>
    <mergeCell ref="A9:A10"/>
    <mergeCell ref="B9:G9"/>
    <mergeCell ref="H9:H10"/>
    <mergeCell ref="J9:J10"/>
    <mergeCell ref="L9:L10"/>
    <mergeCell ref="B10:C10"/>
    <mergeCell ref="D10:G10"/>
    <mergeCell ref="H5:H7"/>
    <mergeCell ref="I5:I7"/>
    <mergeCell ref="J5:J6"/>
    <mergeCell ref="K5:K6"/>
    <mergeCell ref="L5:L7"/>
    <mergeCell ref="B8:G8"/>
    <mergeCell ref="E188:I188"/>
    <mergeCell ref="E189:I189"/>
    <mergeCell ref="B191:B193"/>
    <mergeCell ref="C191:K193"/>
    <mergeCell ref="M5:M7"/>
    <mergeCell ref="N5:N7"/>
    <mergeCell ref="O5:O7"/>
    <mergeCell ref="P5:P7"/>
    <mergeCell ref="Q5:Q7"/>
    <mergeCell ref="A167:G167"/>
    <mergeCell ref="C169:G169"/>
    <mergeCell ref="C171:G171"/>
    <mergeCell ref="B14:C14"/>
    <mergeCell ref="D14:G14"/>
    <mergeCell ref="B15:C15"/>
    <mergeCell ref="D15:G15"/>
    <mergeCell ref="B16:C16"/>
    <mergeCell ref="D16:G16"/>
    <mergeCell ref="B11:C11"/>
    <mergeCell ref="D11:G11"/>
    <mergeCell ref="B12:C12"/>
    <mergeCell ref="D12:G12"/>
    <mergeCell ref="B13:C13"/>
    <mergeCell ref="D13:G13"/>
    <mergeCell ref="M9:M10"/>
    <mergeCell ref="N9:N10"/>
    <mergeCell ref="O9:O10"/>
    <mergeCell ref="P9:P10"/>
    <mergeCell ref="Q9:Q10"/>
    <mergeCell ref="C177:G177"/>
    <mergeCell ref="C179:G179"/>
    <mergeCell ref="E182:I182"/>
    <mergeCell ref="B184:B186"/>
    <mergeCell ref="C184:K186"/>
    <mergeCell ref="B22:G22"/>
    <mergeCell ref="B23:G23"/>
    <mergeCell ref="B24:G24"/>
    <mergeCell ref="B17:G17"/>
    <mergeCell ref="B18:G18"/>
    <mergeCell ref="B19:G19"/>
    <mergeCell ref="B20:G20"/>
    <mergeCell ref="B21:G21"/>
    <mergeCell ref="B28:G28"/>
    <mergeCell ref="B29:G29"/>
    <mergeCell ref="B30:G30"/>
    <mergeCell ref="B31:G31"/>
    <mergeCell ref="B32:G32"/>
    <mergeCell ref="B33:G33"/>
  </mergeCells>
  <conditionalFormatting sqref="E170:G170 E178:G178">
    <cfRule type="cellIs" dxfId="13" priority="4" stopIfTrue="1" operator="equal">
      <formula>"ERROR"</formula>
    </cfRule>
  </conditionalFormatting>
  <conditionalFormatting sqref="E172:G172 E174:G174 E176:G176">
    <cfRule type="cellIs" dxfId="12" priority="3" stopIfTrue="1" operator="equal">
      <formula>"ERROR"</formula>
    </cfRule>
  </conditionalFormatting>
  <conditionalFormatting sqref="A167">
    <cfRule type="cellIs" dxfId="11" priority="2" stopIfTrue="1" operator="equal">
      <formula>"ERROR"</formula>
    </cfRule>
  </conditionalFormatting>
  <conditionalFormatting sqref="J11:J16">
    <cfRule type="cellIs" dxfId="10" priority="1" operator="greaterThan">
      <formula>60000</formula>
    </cfRule>
  </conditionalFormatting>
  <dataValidations count="4">
    <dataValidation type="list" allowBlank="1" showInputMessage="1" showErrorMessage="1" sqref="K139:K159 M65:M94 M18:M42 M97:M116 M118:M137 M139:M159 M44:M63 M11:M16 M161">
      <formula1>"Yes, No"</formula1>
    </dataValidation>
    <dataValidation type="list" allowBlank="1" showInputMessage="1" showErrorMessage="1" sqref="B11:B16">
      <formula1>"Prizes, Bursaries"</formula1>
    </dataValidation>
    <dataValidation type="list" allowBlank="1" showInputMessage="1" showErrorMessage="1" sqref="K11:K16 K44:K63 K65:K94 K118:K137 K97:K116 K18:K42">
      <formula1>"Yes,No"</formula1>
    </dataValidation>
    <dataValidation type="custom" allowBlank="1" showInputMessage="1" showErrorMessage="1" error="Only two decimals" sqref="C177:G177 C171:G171">
      <formula1>EXACT(C171,TRUNC(C171,2))</formula1>
    </dataValidation>
  </dataValidations>
  <printOptions horizontalCentered="1"/>
  <pageMargins left="0.23622047244094491" right="0.23622047244094491" top="0.74803149606299213" bottom="0.74803149606299213" header="0.31496062992125984" footer="0.31496062992125984"/>
  <pageSetup paperSize="9" scale="40" fitToHeight="24" orientation="portrait" r:id="rId1"/>
  <headerFooter alignWithMargins="0">
    <oddFooter>&amp;RPage &amp;P</oddFooter>
  </headerFooter>
  <colBreaks count="1" manualBreakCount="1">
    <brk id="12" max="194"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94"/>
  <sheetViews>
    <sheetView view="pageBreakPreview" zoomScale="80" zoomScaleNormal="100" zoomScaleSheetLayoutView="80" workbookViewId="0">
      <pane xSplit="8" ySplit="7" topLeftCell="I8" activePane="bottomRight" state="frozen"/>
      <selection activeCell="C54" sqref="C54"/>
      <selection pane="topRight" activeCell="C54" sqref="C54"/>
      <selection pane="bottomLeft" activeCell="C54" sqref="C54"/>
      <selection pane="bottomRight" activeCell="M1" sqref="M1:Q1048576"/>
    </sheetView>
  </sheetViews>
  <sheetFormatPr defaultColWidth="9.140625" defaultRowHeight="15" x14ac:dyDescent="0.2"/>
  <cols>
    <col min="1" max="1" width="12.7109375" style="1" customWidth="1"/>
    <col min="2" max="6" width="15.28515625" style="15" customWidth="1"/>
    <col min="7" max="7" width="19.7109375" style="15" customWidth="1"/>
    <col min="8" max="8" width="26.28515625" style="20" customWidth="1"/>
    <col min="9" max="9" width="21.28515625" style="20" customWidth="1"/>
    <col min="10" max="11" width="25.28515625" style="4" customWidth="1"/>
    <col min="12" max="12" width="24.28515625" style="4" customWidth="1"/>
    <col min="13" max="13" width="21.85546875" style="4" hidden="1" customWidth="1"/>
    <col min="14" max="14" width="16.28515625" style="15" hidden="1" customWidth="1"/>
    <col min="15" max="15" width="18.7109375" style="15" hidden="1" customWidth="1"/>
    <col min="16" max="16" width="16.28515625" style="15" hidden="1" customWidth="1"/>
    <col min="17" max="17" width="28.42578125" style="15" hidden="1" customWidth="1"/>
    <col min="18" max="16384" width="9.140625" style="15"/>
  </cols>
  <sheetData>
    <row r="1" spans="1:17" s="3" customFormat="1" ht="24" customHeight="1" x14ac:dyDescent="0.2">
      <c r="A1" s="550" t="s">
        <v>164</v>
      </c>
      <c r="B1" s="550"/>
      <c r="C1" s="550"/>
      <c r="D1" s="550"/>
      <c r="E1" s="550"/>
      <c r="F1" s="550"/>
      <c r="G1" s="550"/>
      <c r="H1" s="550"/>
      <c r="I1" s="550"/>
      <c r="J1" s="550"/>
      <c r="K1" s="550"/>
      <c r="L1" s="550"/>
      <c r="M1" s="200"/>
      <c r="P1" s="5"/>
    </row>
    <row r="2" spans="1:17" s="5" customFormat="1" ht="20.25" customHeight="1" x14ac:dyDescent="0.2">
      <c r="A2" s="508" t="s">
        <v>91</v>
      </c>
      <c r="B2" s="509"/>
      <c r="C2" s="509"/>
      <c r="D2" s="509"/>
      <c r="E2" s="509"/>
      <c r="F2" s="510"/>
      <c r="G2" s="377"/>
      <c r="H2" s="378"/>
      <c r="I2" s="378"/>
      <c r="J2" s="378"/>
      <c r="K2" s="378"/>
      <c r="L2" s="378"/>
      <c r="M2" s="59"/>
    </row>
    <row r="3" spans="1:17" s="5" customFormat="1" ht="20.25" customHeight="1" x14ac:dyDescent="0.2">
      <c r="A3" s="508" t="s">
        <v>17</v>
      </c>
      <c r="B3" s="509"/>
      <c r="C3" s="509"/>
      <c r="D3" s="509"/>
      <c r="E3" s="509"/>
      <c r="F3" s="510"/>
      <c r="G3" s="519">
        <f>'1 Consolidated Summary  Budget'!D4</f>
        <v>0</v>
      </c>
      <c r="H3" s="520"/>
      <c r="I3" s="520"/>
      <c r="J3" s="520"/>
      <c r="K3" s="520"/>
      <c r="L3" s="520"/>
      <c r="M3" s="59"/>
    </row>
    <row r="4" spans="1:17" s="5" customFormat="1" ht="20.25" customHeight="1" thickBot="1" x14ac:dyDescent="0.25">
      <c r="A4" s="508" t="str">
        <f>'1 Consolidated Summary  Budget'!A5:C5</f>
        <v>Implementation period of the project:</v>
      </c>
      <c r="B4" s="509"/>
      <c r="C4" s="509"/>
      <c r="D4" s="509"/>
      <c r="E4" s="509"/>
      <c r="F4" s="510"/>
      <c r="G4" s="214" t="str">
        <f>'1 Consolidated Summary  Budget'!D5</f>
        <v>from:</v>
      </c>
      <c r="H4" s="215">
        <f>'1 Consolidated Summary  Budget'!E5</f>
        <v>0</v>
      </c>
      <c r="I4" s="215"/>
      <c r="J4" s="214" t="s">
        <v>75</v>
      </c>
      <c r="K4" s="216">
        <f>'1 Consolidated Summary  Budget'!I5</f>
        <v>0</v>
      </c>
      <c r="L4" s="214"/>
      <c r="M4" s="59"/>
      <c r="P4" s="3"/>
    </row>
    <row r="5" spans="1:17" s="8" customFormat="1" ht="26.25" customHeight="1" x14ac:dyDescent="0.2">
      <c r="A5" s="6"/>
      <c r="B5" s="7"/>
      <c r="H5" s="522" t="s">
        <v>160</v>
      </c>
      <c r="I5" s="547" t="s">
        <v>161</v>
      </c>
      <c r="J5" s="499" t="s">
        <v>15</v>
      </c>
      <c r="K5" s="502" t="s">
        <v>22</v>
      </c>
      <c r="L5" s="502" t="s">
        <v>76</v>
      </c>
      <c r="M5" s="499" t="s">
        <v>127</v>
      </c>
      <c r="N5" s="499" t="s">
        <v>128</v>
      </c>
      <c r="O5" s="502" t="s">
        <v>126</v>
      </c>
      <c r="P5" s="502" t="s">
        <v>129</v>
      </c>
      <c r="Q5" s="502" t="s">
        <v>130</v>
      </c>
    </row>
    <row r="6" spans="1:17" s="8" customFormat="1" ht="31.5" customHeight="1" thickBot="1" x14ac:dyDescent="0.25">
      <c r="A6" s="9"/>
      <c r="H6" s="523"/>
      <c r="I6" s="548"/>
      <c r="J6" s="545"/>
      <c r="K6" s="546"/>
      <c r="L6" s="503"/>
      <c r="M6" s="500"/>
      <c r="N6" s="500"/>
      <c r="O6" s="503"/>
      <c r="P6" s="503"/>
      <c r="Q6" s="503"/>
    </row>
    <row r="7" spans="1:17" s="8" customFormat="1" ht="28.5" customHeight="1" thickBot="1" x14ac:dyDescent="0.25">
      <c r="A7" s="9"/>
      <c r="H7" s="524"/>
      <c r="I7" s="549"/>
      <c r="J7" s="21" t="s">
        <v>13</v>
      </c>
      <c r="K7" s="21" t="s">
        <v>2</v>
      </c>
      <c r="L7" s="546"/>
      <c r="M7" s="501"/>
      <c r="N7" s="501"/>
      <c r="O7" s="503"/>
      <c r="P7" s="503"/>
      <c r="Q7" s="503"/>
    </row>
    <row r="8" spans="1:17" s="35" customFormat="1" ht="39" customHeight="1" thickBot="1" x14ac:dyDescent="0.25">
      <c r="A8" s="74">
        <v>1</v>
      </c>
      <c r="B8" s="516" t="s">
        <v>14</v>
      </c>
      <c r="C8" s="517"/>
      <c r="D8" s="517"/>
      <c r="E8" s="517"/>
      <c r="F8" s="517"/>
      <c r="G8" s="518"/>
      <c r="H8" s="32"/>
      <c r="I8" s="32"/>
      <c r="J8" s="33">
        <f>J9+J17</f>
        <v>0</v>
      </c>
      <c r="K8" s="33"/>
      <c r="L8" s="34"/>
      <c r="M8" s="34"/>
      <c r="N8" s="201">
        <f>SUM(N9:N42)</f>
        <v>0</v>
      </c>
      <c r="O8" s="201">
        <f>SUM(O9:O42)</f>
        <v>0</v>
      </c>
      <c r="P8" s="201">
        <f>N8+O8</f>
        <v>0</v>
      </c>
      <c r="Q8" s="207"/>
    </row>
    <row r="9" spans="1:17" s="35" customFormat="1" ht="39" customHeight="1" x14ac:dyDescent="0.2">
      <c r="A9" s="534" t="s">
        <v>5</v>
      </c>
      <c r="B9" s="496" t="s">
        <v>29</v>
      </c>
      <c r="C9" s="525"/>
      <c r="D9" s="525"/>
      <c r="E9" s="525"/>
      <c r="F9" s="525"/>
      <c r="G9" s="526"/>
      <c r="H9" s="536"/>
      <c r="I9" s="85"/>
      <c r="J9" s="540">
        <f>SUM(J11:J16)</f>
        <v>0</v>
      </c>
      <c r="K9" s="82"/>
      <c r="L9" s="471"/>
      <c r="M9" s="471"/>
      <c r="N9" s="471"/>
      <c r="O9" s="471"/>
      <c r="P9" s="471"/>
      <c r="Q9" s="471"/>
    </row>
    <row r="10" spans="1:17" s="35" customFormat="1" ht="65.25" customHeight="1" x14ac:dyDescent="0.2">
      <c r="A10" s="535"/>
      <c r="B10" s="542" t="s">
        <v>28</v>
      </c>
      <c r="C10" s="544"/>
      <c r="D10" s="542" t="s">
        <v>26</v>
      </c>
      <c r="E10" s="543"/>
      <c r="F10" s="543"/>
      <c r="G10" s="544"/>
      <c r="H10" s="537"/>
      <c r="I10" s="86"/>
      <c r="J10" s="541"/>
      <c r="K10" s="83"/>
      <c r="L10" s="472"/>
      <c r="M10" s="472"/>
      <c r="N10" s="472"/>
      <c r="O10" s="472"/>
      <c r="P10" s="472"/>
      <c r="Q10" s="472"/>
    </row>
    <row r="11" spans="1:17" s="35" customFormat="1" x14ac:dyDescent="0.2">
      <c r="A11" s="2"/>
      <c r="B11" s="485"/>
      <c r="C11" s="530"/>
      <c r="D11" s="487"/>
      <c r="E11" s="488"/>
      <c r="F11" s="488"/>
      <c r="G11" s="489"/>
      <c r="H11" s="168"/>
      <c r="I11" s="168"/>
      <c r="J11" s="166"/>
      <c r="K11" s="166"/>
      <c r="L11" s="167"/>
      <c r="M11" s="26"/>
      <c r="N11" s="236">
        <f>IF(M11="Yes",J11,0)</f>
        <v>0</v>
      </c>
      <c r="O11" s="253"/>
      <c r="P11" s="30">
        <f t="shared" ref="P11:P16" si="0">N11+O11</f>
        <v>0</v>
      </c>
      <c r="Q11" s="30"/>
    </row>
    <row r="12" spans="1:17" s="35" customFormat="1" x14ac:dyDescent="0.2">
      <c r="A12" s="2"/>
      <c r="B12" s="485"/>
      <c r="C12" s="486"/>
      <c r="D12" s="487"/>
      <c r="E12" s="488"/>
      <c r="F12" s="488"/>
      <c r="G12" s="489"/>
      <c r="H12" s="168"/>
      <c r="I12" s="168"/>
      <c r="J12" s="166"/>
      <c r="K12" s="166"/>
      <c r="L12" s="167"/>
      <c r="M12" s="26"/>
      <c r="N12" s="236">
        <f>IF(M12="Yes",J12,0)</f>
        <v>0</v>
      </c>
      <c r="O12" s="253"/>
      <c r="P12" s="30">
        <f t="shared" si="0"/>
        <v>0</v>
      </c>
      <c r="Q12" s="30"/>
    </row>
    <row r="13" spans="1:17" s="35" customFormat="1" x14ac:dyDescent="0.2">
      <c r="A13" s="2"/>
      <c r="B13" s="485"/>
      <c r="C13" s="486"/>
      <c r="D13" s="487"/>
      <c r="E13" s="488"/>
      <c r="F13" s="488"/>
      <c r="G13" s="489"/>
      <c r="H13" s="168"/>
      <c r="I13" s="168"/>
      <c r="J13" s="166"/>
      <c r="K13" s="166"/>
      <c r="L13" s="167"/>
      <c r="M13" s="26"/>
      <c r="N13" s="236">
        <f>IF(M13="Yes",J13,0)</f>
        <v>0</v>
      </c>
      <c r="O13" s="253"/>
      <c r="P13" s="30">
        <f t="shared" si="0"/>
        <v>0</v>
      </c>
      <c r="Q13" s="30"/>
    </row>
    <row r="14" spans="1:17" s="35" customFormat="1" x14ac:dyDescent="0.2">
      <c r="A14" s="2"/>
      <c r="B14" s="485"/>
      <c r="C14" s="486"/>
      <c r="D14" s="487"/>
      <c r="E14" s="488"/>
      <c r="F14" s="488"/>
      <c r="G14" s="489"/>
      <c r="H14" s="168"/>
      <c r="I14" s="168"/>
      <c r="J14" s="166"/>
      <c r="K14" s="166"/>
      <c r="L14" s="167"/>
      <c r="M14" s="26"/>
      <c r="N14" s="236">
        <f>IF(M14="Yes",J14,0)</f>
        <v>0</v>
      </c>
      <c r="O14" s="253"/>
      <c r="P14" s="30">
        <f t="shared" si="0"/>
        <v>0</v>
      </c>
      <c r="Q14" s="30"/>
    </row>
    <row r="15" spans="1:17" s="25" customFormat="1" ht="15.75" x14ac:dyDescent="0.2">
      <c r="A15" s="2"/>
      <c r="B15" s="485"/>
      <c r="C15" s="486"/>
      <c r="D15" s="487"/>
      <c r="E15" s="488"/>
      <c r="F15" s="488"/>
      <c r="G15" s="489"/>
      <c r="H15" s="168"/>
      <c r="I15" s="168"/>
      <c r="J15" s="166"/>
      <c r="K15" s="166"/>
      <c r="L15" s="167"/>
      <c r="M15" s="26"/>
      <c r="N15" s="236">
        <f t="shared" ref="N15:N77" si="1">IF(M15="Yes",J15,0)</f>
        <v>0</v>
      </c>
      <c r="O15" s="253"/>
      <c r="P15" s="30">
        <f t="shared" si="0"/>
        <v>0</v>
      </c>
      <c r="Q15" s="30"/>
    </row>
    <row r="16" spans="1:17" s="27" customFormat="1" x14ac:dyDescent="0.2">
      <c r="A16" s="2"/>
      <c r="B16" s="485"/>
      <c r="C16" s="486"/>
      <c r="D16" s="487"/>
      <c r="E16" s="488"/>
      <c r="F16" s="488"/>
      <c r="G16" s="489"/>
      <c r="H16" s="168"/>
      <c r="I16" s="168"/>
      <c r="J16" s="166"/>
      <c r="K16" s="166"/>
      <c r="L16" s="167"/>
      <c r="M16" s="26"/>
      <c r="N16" s="236">
        <f t="shared" si="1"/>
        <v>0</v>
      </c>
      <c r="O16" s="253"/>
      <c r="P16" s="206">
        <f t="shared" si="0"/>
        <v>0</v>
      </c>
      <c r="Q16" s="206"/>
    </row>
    <row r="17" spans="1:17" s="27" customFormat="1" ht="52.9" customHeight="1" x14ac:dyDescent="0.2">
      <c r="A17" s="16" t="s">
        <v>6</v>
      </c>
      <c r="B17" s="496" t="s">
        <v>175</v>
      </c>
      <c r="C17" s="497"/>
      <c r="D17" s="497"/>
      <c r="E17" s="497"/>
      <c r="F17" s="497"/>
      <c r="G17" s="498"/>
      <c r="H17" s="17"/>
      <c r="I17" s="19"/>
      <c r="J17" s="24">
        <f>SUM(J18:J42)</f>
        <v>0</v>
      </c>
      <c r="K17" s="24"/>
      <c r="L17" s="84"/>
      <c r="M17" s="234"/>
      <c r="N17" s="234"/>
      <c r="O17" s="235"/>
      <c r="P17" s="234"/>
      <c r="Q17" s="234"/>
    </row>
    <row r="18" spans="1:17" s="27" customFormat="1" x14ac:dyDescent="0.2">
      <c r="A18" s="2"/>
      <c r="B18" s="511"/>
      <c r="C18" s="511"/>
      <c r="D18" s="511"/>
      <c r="E18" s="511"/>
      <c r="F18" s="511"/>
      <c r="G18" s="511"/>
      <c r="H18" s="169"/>
      <c r="I18" s="169"/>
      <c r="J18" s="166"/>
      <c r="K18" s="170"/>
      <c r="L18" s="167"/>
      <c r="M18" s="26"/>
      <c r="N18" s="236">
        <f t="shared" si="1"/>
        <v>0</v>
      </c>
      <c r="O18" s="252"/>
      <c r="P18" s="206">
        <f>N18+O18</f>
        <v>0</v>
      </c>
      <c r="Q18" s="206"/>
    </row>
    <row r="19" spans="1:17" s="27" customFormat="1" x14ac:dyDescent="0.2">
      <c r="A19" s="2"/>
      <c r="B19" s="487"/>
      <c r="C19" s="488"/>
      <c r="D19" s="488"/>
      <c r="E19" s="488"/>
      <c r="F19" s="488"/>
      <c r="G19" s="489"/>
      <c r="H19" s="168"/>
      <c r="I19" s="168"/>
      <c r="J19" s="166"/>
      <c r="K19" s="170"/>
      <c r="L19" s="167"/>
      <c r="M19" s="26"/>
      <c r="N19" s="236">
        <f t="shared" si="1"/>
        <v>0</v>
      </c>
      <c r="O19" s="252"/>
      <c r="P19" s="206">
        <f t="shared" ref="P19:P42" si="2">N19+O19</f>
        <v>0</v>
      </c>
      <c r="Q19" s="206"/>
    </row>
    <row r="20" spans="1:17" s="35" customFormat="1" x14ac:dyDescent="0.2">
      <c r="A20" s="2"/>
      <c r="B20" s="487"/>
      <c r="C20" s="488"/>
      <c r="D20" s="488"/>
      <c r="E20" s="488"/>
      <c r="F20" s="488"/>
      <c r="G20" s="489"/>
      <c r="H20" s="168"/>
      <c r="I20" s="168"/>
      <c r="J20" s="166"/>
      <c r="K20" s="170"/>
      <c r="L20" s="167"/>
      <c r="M20" s="26"/>
      <c r="N20" s="236">
        <f t="shared" si="1"/>
        <v>0</v>
      </c>
      <c r="O20" s="252"/>
      <c r="P20" s="206">
        <f t="shared" si="2"/>
        <v>0</v>
      </c>
      <c r="Q20" s="30"/>
    </row>
    <row r="21" spans="1:17" s="27" customFormat="1" ht="15.75" x14ac:dyDescent="0.2">
      <c r="A21" s="2"/>
      <c r="B21" s="487"/>
      <c r="C21" s="488"/>
      <c r="D21" s="488"/>
      <c r="E21" s="488"/>
      <c r="F21" s="488"/>
      <c r="G21" s="489"/>
      <c r="H21" s="168"/>
      <c r="I21" s="168"/>
      <c r="J21" s="166"/>
      <c r="K21" s="170"/>
      <c r="L21" s="167"/>
      <c r="M21" s="26"/>
      <c r="N21" s="236">
        <f t="shared" si="1"/>
        <v>0</v>
      </c>
      <c r="O21" s="252"/>
      <c r="P21" s="206">
        <f t="shared" si="2"/>
        <v>0</v>
      </c>
      <c r="Q21" s="237"/>
    </row>
    <row r="22" spans="1:17" s="27" customFormat="1" x14ac:dyDescent="0.2">
      <c r="A22" s="2"/>
      <c r="B22" s="487"/>
      <c r="C22" s="488"/>
      <c r="D22" s="488"/>
      <c r="E22" s="488"/>
      <c r="F22" s="488"/>
      <c r="G22" s="489"/>
      <c r="H22" s="168"/>
      <c r="I22" s="168"/>
      <c r="J22" s="166"/>
      <c r="K22" s="170"/>
      <c r="L22" s="167"/>
      <c r="M22" s="26"/>
      <c r="N22" s="236">
        <f t="shared" si="1"/>
        <v>0</v>
      </c>
      <c r="O22" s="252"/>
      <c r="P22" s="206">
        <f t="shared" si="2"/>
        <v>0</v>
      </c>
      <c r="Q22" s="206"/>
    </row>
    <row r="23" spans="1:17" s="27" customFormat="1" x14ac:dyDescent="0.2">
      <c r="A23" s="2"/>
      <c r="B23" s="487"/>
      <c r="C23" s="488"/>
      <c r="D23" s="488"/>
      <c r="E23" s="488"/>
      <c r="F23" s="488"/>
      <c r="G23" s="489"/>
      <c r="H23" s="168"/>
      <c r="I23" s="168"/>
      <c r="J23" s="166"/>
      <c r="K23" s="170"/>
      <c r="L23" s="167"/>
      <c r="M23" s="26"/>
      <c r="N23" s="236">
        <f t="shared" si="1"/>
        <v>0</v>
      </c>
      <c r="O23" s="252"/>
      <c r="P23" s="206">
        <f t="shared" si="2"/>
        <v>0</v>
      </c>
      <c r="Q23" s="206"/>
    </row>
    <row r="24" spans="1:17" s="25" customFormat="1" ht="15.75" x14ac:dyDescent="0.2">
      <c r="A24" s="2"/>
      <c r="B24" s="487"/>
      <c r="C24" s="488"/>
      <c r="D24" s="488"/>
      <c r="E24" s="488"/>
      <c r="F24" s="488"/>
      <c r="G24" s="489"/>
      <c r="H24" s="168"/>
      <c r="I24" s="168"/>
      <c r="J24" s="166"/>
      <c r="K24" s="170"/>
      <c r="L24" s="167"/>
      <c r="M24" s="26"/>
      <c r="N24" s="236">
        <f t="shared" si="1"/>
        <v>0</v>
      </c>
      <c r="O24" s="252"/>
      <c r="P24" s="206">
        <f t="shared" si="2"/>
        <v>0</v>
      </c>
      <c r="Q24" s="206"/>
    </row>
    <row r="25" spans="1:17" s="25" customFormat="1" ht="15.75" x14ac:dyDescent="0.2">
      <c r="A25" s="2"/>
      <c r="B25" s="487"/>
      <c r="C25" s="488"/>
      <c r="D25" s="488"/>
      <c r="E25" s="488"/>
      <c r="F25" s="488"/>
      <c r="G25" s="489"/>
      <c r="H25" s="168"/>
      <c r="I25" s="168"/>
      <c r="J25" s="166"/>
      <c r="K25" s="170"/>
      <c r="L25" s="167"/>
      <c r="M25" s="26"/>
      <c r="N25" s="236">
        <f t="shared" si="1"/>
        <v>0</v>
      </c>
      <c r="O25" s="252"/>
      <c r="P25" s="206">
        <f t="shared" si="2"/>
        <v>0</v>
      </c>
      <c r="Q25" s="237"/>
    </row>
    <row r="26" spans="1:17" s="27" customFormat="1" ht="15.75" x14ac:dyDescent="0.2">
      <c r="A26" s="2"/>
      <c r="B26" s="487"/>
      <c r="C26" s="488"/>
      <c r="D26" s="488"/>
      <c r="E26" s="488"/>
      <c r="F26" s="488"/>
      <c r="G26" s="489"/>
      <c r="H26" s="168"/>
      <c r="I26" s="168"/>
      <c r="J26" s="166"/>
      <c r="K26" s="170"/>
      <c r="L26" s="167"/>
      <c r="M26" s="26"/>
      <c r="N26" s="236">
        <f t="shared" si="1"/>
        <v>0</v>
      </c>
      <c r="O26" s="252"/>
      <c r="P26" s="206">
        <f t="shared" si="2"/>
        <v>0</v>
      </c>
      <c r="Q26" s="237"/>
    </row>
    <row r="27" spans="1:17" s="27" customFormat="1" x14ac:dyDescent="0.2">
      <c r="A27" s="2"/>
      <c r="B27" s="487"/>
      <c r="C27" s="488"/>
      <c r="D27" s="488"/>
      <c r="E27" s="488"/>
      <c r="F27" s="488"/>
      <c r="G27" s="489"/>
      <c r="H27" s="168"/>
      <c r="I27" s="168"/>
      <c r="J27" s="166"/>
      <c r="K27" s="170"/>
      <c r="L27" s="167"/>
      <c r="M27" s="26"/>
      <c r="N27" s="236">
        <f t="shared" si="1"/>
        <v>0</v>
      </c>
      <c r="O27" s="252"/>
      <c r="P27" s="206">
        <f t="shared" si="2"/>
        <v>0</v>
      </c>
      <c r="Q27" s="206"/>
    </row>
    <row r="28" spans="1:17" s="27" customFormat="1" x14ac:dyDescent="0.2">
      <c r="A28" s="2"/>
      <c r="B28" s="487"/>
      <c r="C28" s="488"/>
      <c r="D28" s="488"/>
      <c r="E28" s="488"/>
      <c r="F28" s="488"/>
      <c r="G28" s="489"/>
      <c r="H28" s="168"/>
      <c r="I28" s="168"/>
      <c r="J28" s="166"/>
      <c r="K28" s="170"/>
      <c r="L28" s="167"/>
      <c r="M28" s="26"/>
      <c r="N28" s="236">
        <f t="shared" si="1"/>
        <v>0</v>
      </c>
      <c r="O28" s="252"/>
      <c r="P28" s="206">
        <f t="shared" si="2"/>
        <v>0</v>
      </c>
      <c r="Q28" s="206"/>
    </row>
    <row r="29" spans="1:17" s="25" customFormat="1" ht="15.75" x14ac:dyDescent="0.2">
      <c r="A29" s="2"/>
      <c r="B29" s="487"/>
      <c r="C29" s="488"/>
      <c r="D29" s="488"/>
      <c r="E29" s="488"/>
      <c r="F29" s="488"/>
      <c r="G29" s="489"/>
      <c r="H29" s="168"/>
      <c r="I29" s="168"/>
      <c r="J29" s="166"/>
      <c r="K29" s="170"/>
      <c r="L29" s="167"/>
      <c r="M29" s="26"/>
      <c r="N29" s="236">
        <f t="shared" si="1"/>
        <v>0</v>
      </c>
      <c r="O29" s="252"/>
      <c r="P29" s="206">
        <f t="shared" si="2"/>
        <v>0</v>
      </c>
      <c r="Q29" s="206"/>
    </row>
    <row r="30" spans="1:17" s="29" customFormat="1" ht="15.75" x14ac:dyDescent="0.2">
      <c r="A30" s="2"/>
      <c r="B30" s="487"/>
      <c r="C30" s="488"/>
      <c r="D30" s="488"/>
      <c r="E30" s="488"/>
      <c r="F30" s="488"/>
      <c r="G30" s="489"/>
      <c r="H30" s="168"/>
      <c r="I30" s="168"/>
      <c r="J30" s="166"/>
      <c r="K30" s="170"/>
      <c r="L30" s="167"/>
      <c r="M30" s="26"/>
      <c r="N30" s="236">
        <f t="shared" si="1"/>
        <v>0</v>
      </c>
      <c r="O30" s="252"/>
      <c r="P30" s="206">
        <f t="shared" si="2"/>
        <v>0</v>
      </c>
      <c r="Q30" s="237"/>
    </row>
    <row r="31" spans="1:17" s="27" customFormat="1" x14ac:dyDescent="0.2">
      <c r="A31" s="2"/>
      <c r="B31" s="487"/>
      <c r="C31" s="488"/>
      <c r="D31" s="488"/>
      <c r="E31" s="488"/>
      <c r="F31" s="488"/>
      <c r="G31" s="489"/>
      <c r="H31" s="168"/>
      <c r="I31" s="168"/>
      <c r="J31" s="166"/>
      <c r="K31" s="170"/>
      <c r="L31" s="167"/>
      <c r="M31" s="26"/>
      <c r="N31" s="236">
        <f t="shared" si="1"/>
        <v>0</v>
      </c>
      <c r="O31" s="252"/>
      <c r="P31" s="206">
        <f t="shared" si="2"/>
        <v>0</v>
      </c>
      <c r="Q31" s="206"/>
    </row>
    <row r="32" spans="1:17" s="29" customFormat="1" x14ac:dyDescent="0.2">
      <c r="A32" s="2"/>
      <c r="B32" s="487"/>
      <c r="C32" s="488"/>
      <c r="D32" s="488"/>
      <c r="E32" s="488"/>
      <c r="F32" s="488"/>
      <c r="G32" s="489"/>
      <c r="H32" s="168"/>
      <c r="I32" s="168"/>
      <c r="J32" s="166"/>
      <c r="K32" s="170"/>
      <c r="L32" s="167"/>
      <c r="M32" s="26"/>
      <c r="N32" s="236">
        <f t="shared" si="1"/>
        <v>0</v>
      </c>
      <c r="O32" s="252"/>
      <c r="P32" s="206">
        <f t="shared" si="2"/>
        <v>0</v>
      </c>
      <c r="Q32" s="206"/>
    </row>
    <row r="33" spans="1:17" s="25" customFormat="1" ht="15.75" x14ac:dyDescent="0.2">
      <c r="A33" s="2"/>
      <c r="B33" s="487"/>
      <c r="C33" s="488"/>
      <c r="D33" s="488"/>
      <c r="E33" s="488"/>
      <c r="F33" s="488"/>
      <c r="G33" s="489"/>
      <c r="H33" s="168"/>
      <c r="I33" s="168"/>
      <c r="J33" s="166"/>
      <c r="K33" s="170"/>
      <c r="L33" s="167"/>
      <c r="M33" s="26"/>
      <c r="N33" s="236">
        <f t="shared" si="1"/>
        <v>0</v>
      </c>
      <c r="O33" s="252"/>
      <c r="P33" s="206">
        <f t="shared" si="2"/>
        <v>0</v>
      </c>
      <c r="Q33" s="206"/>
    </row>
    <row r="34" spans="1:17" s="27" customFormat="1" ht="15.75" x14ac:dyDescent="0.2">
      <c r="A34" s="2"/>
      <c r="B34" s="487"/>
      <c r="C34" s="488"/>
      <c r="D34" s="488"/>
      <c r="E34" s="488"/>
      <c r="F34" s="488"/>
      <c r="G34" s="489"/>
      <c r="H34" s="168"/>
      <c r="I34" s="168"/>
      <c r="J34" s="166"/>
      <c r="K34" s="170"/>
      <c r="L34" s="167"/>
      <c r="M34" s="26"/>
      <c r="N34" s="236">
        <f t="shared" si="1"/>
        <v>0</v>
      </c>
      <c r="O34" s="252"/>
      <c r="P34" s="206">
        <f t="shared" si="2"/>
        <v>0</v>
      </c>
      <c r="Q34" s="237"/>
    </row>
    <row r="35" spans="1:17" s="27" customFormat="1" x14ac:dyDescent="0.2">
      <c r="A35" s="2"/>
      <c r="B35" s="487"/>
      <c r="C35" s="488"/>
      <c r="D35" s="488"/>
      <c r="E35" s="488"/>
      <c r="F35" s="488"/>
      <c r="G35" s="489"/>
      <c r="H35" s="168"/>
      <c r="I35" s="168"/>
      <c r="J35" s="166"/>
      <c r="K35" s="170"/>
      <c r="L35" s="167"/>
      <c r="M35" s="26"/>
      <c r="N35" s="236">
        <f t="shared" si="1"/>
        <v>0</v>
      </c>
      <c r="O35" s="252"/>
      <c r="P35" s="206">
        <f t="shared" si="2"/>
        <v>0</v>
      </c>
      <c r="Q35" s="206"/>
    </row>
    <row r="36" spans="1:17" s="27" customFormat="1" x14ac:dyDescent="0.2">
      <c r="A36" s="2"/>
      <c r="B36" s="209"/>
      <c r="C36" s="210"/>
      <c r="D36" s="210"/>
      <c r="E36" s="210"/>
      <c r="F36" s="210"/>
      <c r="G36" s="211"/>
      <c r="H36" s="168"/>
      <c r="I36" s="168"/>
      <c r="J36" s="166"/>
      <c r="K36" s="170"/>
      <c r="L36" s="167"/>
      <c r="M36" s="26"/>
      <c r="N36" s="236"/>
      <c r="O36" s="252"/>
      <c r="P36" s="206"/>
      <c r="Q36" s="206"/>
    </row>
    <row r="37" spans="1:17" s="27" customFormat="1" x14ac:dyDescent="0.2">
      <c r="A37" s="2"/>
      <c r="B37" s="487"/>
      <c r="C37" s="488"/>
      <c r="D37" s="488"/>
      <c r="E37" s="488"/>
      <c r="F37" s="488"/>
      <c r="G37" s="489"/>
      <c r="H37" s="168"/>
      <c r="I37" s="168"/>
      <c r="J37" s="166"/>
      <c r="K37" s="170"/>
      <c r="L37" s="167"/>
      <c r="M37" s="26"/>
      <c r="N37" s="236">
        <f t="shared" si="1"/>
        <v>0</v>
      </c>
      <c r="O37" s="252"/>
      <c r="P37" s="206">
        <f t="shared" si="2"/>
        <v>0</v>
      </c>
      <c r="Q37" s="206"/>
    </row>
    <row r="38" spans="1:17" s="25" customFormat="1" ht="15.75" x14ac:dyDescent="0.2">
      <c r="A38" s="2"/>
      <c r="B38" s="487"/>
      <c r="C38" s="488"/>
      <c r="D38" s="488"/>
      <c r="E38" s="488"/>
      <c r="F38" s="488"/>
      <c r="G38" s="489"/>
      <c r="H38" s="168"/>
      <c r="I38" s="168"/>
      <c r="J38" s="166"/>
      <c r="K38" s="170"/>
      <c r="L38" s="167"/>
      <c r="M38" s="26"/>
      <c r="N38" s="236">
        <f t="shared" si="1"/>
        <v>0</v>
      </c>
      <c r="O38" s="252"/>
      <c r="P38" s="206">
        <f t="shared" si="2"/>
        <v>0</v>
      </c>
      <c r="Q38" s="237"/>
    </row>
    <row r="39" spans="1:17" s="25" customFormat="1" ht="15.75" x14ac:dyDescent="0.2">
      <c r="A39" s="2"/>
      <c r="B39" s="487"/>
      <c r="C39" s="488"/>
      <c r="D39" s="488"/>
      <c r="E39" s="488"/>
      <c r="F39" s="488"/>
      <c r="G39" s="489"/>
      <c r="H39" s="168"/>
      <c r="I39" s="168"/>
      <c r="J39" s="166"/>
      <c r="K39" s="170"/>
      <c r="L39" s="167"/>
      <c r="M39" s="26"/>
      <c r="N39" s="236">
        <f t="shared" si="1"/>
        <v>0</v>
      </c>
      <c r="O39" s="252"/>
      <c r="P39" s="206">
        <f t="shared" si="2"/>
        <v>0</v>
      </c>
      <c r="Q39" s="237"/>
    </row>
    <row r="40" spans="1:17" s="27" customFormat="1" x14ac:dyDescent="0.2">
      <c r="A40" s="2"/>
      <c r="B40" s="487"/>
      <c r="C40" s="488"/>
      <c r="D40" s="488"/>
      <c r="E40" s="488"/>
      <c r="F40" s="488"/>
      <c r="G40" s="489"/>
      <c r="H40" s="168"/>
      <c r="I40" s="168"/>
      <c r="J40" s="166"/>
      <c r="K40" s="170"/>
      <c r="L40" s="167"/>
      <c r="M40" s="26"/>
      <c r="N40" s="236">
        <f t="shared" si="1"/>
        <v>0</v>
      </c>
      <c r="O40" s="252"/>
      <c r="P40" s="206">
        <f t="shared" si="2"/>
        <v>0</v>
      </c>
      <c r="Q40" s="206"/>
    </row>
    <row r="41" spans="1:17" s="27" customFormat="1" x14ac:dyDescent="0.2">
      <c r="A41" s="2"/>
      <c r="B41" s="487"/>
      <c r="C41" s="488"/>
      <c r="D41" s="488"/>
      <c r="E41" s="488"/>
      <c r="F41" s="488"/>
      <c r="G41" s="489"/>
      <c r="H41" s="168"/>
      <c r="I41" s="168"/>
      <c r="J41" s="166"/>
      <c r="K41" s="170"/>
      <c r="L41" s="167"/>
      <c r="M41" s="26"/>
      <c r="N41" s="236">
        <f t="shared" si="1"/>
        <v>0</v>
      </c>
      <c r="O41" s="252"/>
      <c r="P41" s="206">
        <f t="shared" si="2"/>
        <v>0</v>
      </c>
      <c r="Q41" s="206"/>
    </row>
    <row r="42" spans="1:17" s="27" customFormat="1" x14ac:dyDescent="0.2">
      <c r="A42" s="2"/>
      <c r="B42" s="487"/>
      <c r="C42" s="488"/>
      <c r="D42" s="488"/>
      <c r="E42" s="488"/>
      <c r="F42" s="488"/>
      <c r="G42" s="489"/>
      <c r="H42" s="168"/>
      <c r="I42" s="168"/>
      <c r="J42" s="166"/>
      <c r="K42" s="170"/>
      <c r="L42" s="167"/>
      <c r="M42" s="26"/>
      <c r="N42" s="238">
        <f t="shared" si="1"/>
        <v>0</v>
      </c>
      <c r="O42" s="252"/>
      <c r="P42" s="206">
        <f t="shared" si="2"/>
        <v>0</v>
      </c>
      <c r="Q42" s="206"/>
    </row>
    <row r="43" spans="1:17" s="27" customFormat="1" ht="39" customHeight="1" x14ac:dyDescent="0.2">
      <c r="A43" s="31">
        <v>2</v>
      </c>
      <c r="B43" s="516" t="s">
        <v>154</v>
      </c>
      <c r="C43" s="517"/>
      <c r="D43" s="517"/>
      <c r="E43" s="517"/>
      <c r="F43" s="517"/>
      <c r="G43" s="518"/>
      <c r="H43" s="32"/>
      <c r="I43" s="32"/>
      <c r="J43" s="33">
        <f>SUM(J44:J63)</f>
        <v>0</v>
      </c>
      <c r="K43" s="33"/>
      <c r="L43" s="34"/>
      <c r="M43" s="34"/>
      <c r="N43" s="239">
        <f>SUM(N44:N63)</f>
        <v>0</v>
      </c>
      <c r="O43" s="239">
        <f>SUM(O44:O63)</f>
        <v>0</v>
      </c>
      <c r="P43" s="239">
        <f>N43+O43</f>
        <v>0</v>
      </c>
      <c r="Q43" s="34"/>
    </row>
    <row r="44" spans="1:17" s="27" customFormat="1" x14ac:dyDescent="0.2">
      <c r="A44" s="2"/>
      <c r="B44" s="512"/>
      <c r="C44" s="512"/>
      <c r="D44" s="512"/>
      <c r="E44" s="512"/>
      <c r="F44" s="512"/>
      <c r="G44" s="512"/>
      <c r="H44" s="171"/>
      <c r="I44" s="171"/>
      <c r="J44" s="166"/>
      <c r="K44" s="166"/>
      <c r="L44" s="167"/>
      <c r="M44" s="26"/>
      <c r="N44" s="240">
        <f t="shared" si="1"/>
        <v>0</v>
      </c>
      <c r="O44" s="252"/>
      <c r="P44" s="208">
        <f>N44+O44</f>
        <v>0</v>
      </c>
      <c r="Q44" s="206"/>
    </row>
    <row r="45" spans="1:17" s="27" customFormat="1" x14ac:dyDescent="0.2">
      <c r="A45" s="2"/>
      <c r="B45" s="512"/>
      <c r="C45" s="512"/>
      <c r="D45" s="512"/>
      <c r="E45" s="512"/>
      <c r="F45" s="512"/>
      <c r="G45" s="512"/>
      <c r="H45" s="171"/>
      <c r="I45" s="171"/>
      <c r="J45" s="166"/>
      <c r="K45" s="166"/>
      <c r="L45" s="167"/>
      <c r="M45" s="26"/>
      <c r="N45" s="236">
        <f t="shared" si="1"/>
        <v>0</v>
      </c>
      <c r="O45" s="252"/>
      <c r="P45" s="208">
        <f t="shared" ref="P45:P63" si="3">N45+O45</f>
        <v>0</v>
      </c>
      <c r="Q45" s="206"/>
    </row>
    <row r="46" spans="1:17" s="27" customFormat="1" x14ac:dyDescent="0.2">
      <c r="A46" s="2"/>
      <c r="B46" s="512"/>
      <c r="C46" s="512"/>
      <c r="D46" s="512"/>
      <c r="E46" s="512"/>
      <c r="F46" s="512"/>
      <c r="G46" s="512"/>
      <c r="H46" s="171"/>
      <c r="I46" s="171"/>
      <c r="J46" s="166"/>
      <c r="K46" s="166"/>
      <c r="L46" s="167"/>
      <c r="M46" s="26"/>
      <c r="N46" s="236">
        <f t="shared" si="1"/>
        <v>0</v>
      </c>
      <c r="O46" s="252"/>
      <c r="P46" s="208">
        <f t="shared" si="3"/>
        <v>0</v>
      </c>
      <c r="Q46" s="206"/>
    </row>
    <row r="47" spans="1:17" s="27" customFormat="1" x14ac:dyDescent="0.2">
      <c r="A47" s="2"/>
      <c r="B47" s="512"/>
      <c r="C47" s="512"/>
      <c r="D47" s="512"/>
      <c r="E47" s="512"/>
      <c r="F47" s="512"/>
      <c r="G47" s="512"/>
      <c r="H47" s="171"/>
      <c r="I47" s="171"/>
      <c r="J47" s="166"/>
      <c r="K47" s="166"/>
      <c r="L47" s="167"/>
      <c r="M47" s="26"/>
      <c r="N47" s="236">
        <f t="shared" si="1"/>
        <v>0</v>
      </c>
      <c r="O47" s="252"/>
      <c r="P47" s="208">
        <f t="shared" si="3"/>
        <v>0</v>
      </c>
      <c r="Q47" s="206"/>
    </row>
    <row r="48" spans="1:17" s="27" customFormat="1" x14ac:dyDescent="0.2">
      <c r="A48" s="2"/>
      <c r="B48" s="512"/>
      <c r="C48" s="512"/>
      <c r="D48" s="512"/>
      <c r="E48" s="512"/>
      <c r="F48" s="512"/>
      <c r="G48" s="512"/>
      <c r="H48" s="171"/>
      <c r="I48" s="171"/>
      <c r="J48" s="166"/>
      <c r="K48" s="166"/>
      <c r="L48" s="167"/>
      <c r="M48" s="26"/>
      <c r="N48" s="236">
        <f t="shared" si="1"/>
        <v>0</v>
      </c>
      <c r="O48" s="252"/>
      <c r="P48" s="208">
        <f t="shared" si="3"/>
        <v>0</v>
      </c>
      <c r="Q48" s="206"/>
    </row>
    <row r="49" spans="1:17" s="37" customFormat="1" ht="15.75" x14ac:dyDescent="0.2">
      <c r="A49" s="2"/>
      <c r="B49" s="512"/>
      <c r="C49" s="512"/>
      <c r="D49" s="512"/>
      <c r="E49" s="512"/>
      <c r="F49" s="512"/>
      <c r="G49" s="512"/>
      <c r="H49" s="171"/>
      <c r="I49" s="171"/>
      <c r="J49" s="166"/>
      <c r="K49" s="166"/>
      <c r="L49" s="167"/>
      <c r="M49" s="26"/>
      <c r="N49" s="236">
        <f t="shared" si="1"/>
        <v>0</v>
      </c>
      <c r="O49" s="252"/>
      <c r="P49" s="208">
        <f t="shared" si="3"/>
        <v>0</v>
      </c>
      <c r="Q49" s="237"/>
    </row>
    <row r="50" spans="1:17" s="29" customFormat="1" x14ac:dyDescent="0.2">
      <c r="A50" s="2"/>
      <c r="B50" s="512"/>
      <c r="C50" s="512"/>
      <c r="D50" s="512"/>
      <c r="E50" s="512"/>
      <c r="F50" s="512"/>
      <c r="G50" s="512"/>
      <c r="H50" s="171"/>
      <c r="I50" s="171"/>
      <c r="J50" s="166"/>
      <c r="K50" s="166"/>
      <c r="L50" s="167"/>
      <c r="M50" s="26"/>
      <c r="N50" s="236">
        <f t="shared" si="1"/>
        <v>0</v>
      </c>
      <c r="O50" s="252"/>
      <c r="P50" s="208">
        <f t="shared" si="3"/>
        <v>0</v>
      </c>
      <c r="Q50" s="206"/>
    </row>
    <row r="51" spans="1:17" s="29" customFormat="1" x14ac:dyDescent="0.2">
      <c r="A51" s="2"/>
      <c r="B51" s="512"/>
      <c r="C51" s="512"/>
      <c r="D51" s="512"/>
      <c r="E51" s="512"/>
      <c r="F51" s="512"/>
      <c r="G51" s="512"/>
      <c r="H51" s="171"/>
      <c r="I51" s="171"/>
      <c r="J51" s="166"/>
      <c r="K51" s="166"/>
      <c r="L51" s="167"/>
      <c r="M51" s="26"/>
      <c r="N51" s="236">
        <f t="shared" si="1"/>
        <v>0</v>
      </c>
      <c r="O51" s="252"/>
      <c r="P51" s="208">
        <f t="shared" si="3"/>
        <v>0</v>
      </c>
      <c r="Q51" s="206"/>
    </row>
    <row r="52" spans="1:17" s="29" customFormat="1" x14ac:dyDescent="0.2">
      <c r="A52" s="2"/>
      <c r="B52" s="512"/>
      <c r="C52" s="512"/>
      <c r="D52" s="512"/>
      <c r="E52" s="512"/>
      <c r="F52" s="512"/>
      <c r="G52" s="512"/>
      <c r="H52" s="171"/>
      <c r="I52" s="171"/>
      <c r="J52" s="166"/>
      <c r="K52" s="166"/>
      <c r="L52" s="167"/>
      <c r="M52" s="26"/>
      <c r="N52" s="236">
        <f t="shared" si="1"/>
        <v>0</v>
      </c>
      <c r="O52" s="252"/>
      <c r="P52" s="208">
        <f t="shared" si="3"/>
        <v>0</v>
      </c>
      <c r="Q52" s="206"/>
    </row>
    <row r="53" spans="1:17" s="29" customFormat="1" x14ac:dyDescent="0.2">
      <c r="A53" s="2"/>
      <c r="B53" s="512"/>
      <c r="C53" s="512"/>
      <c r="D53" s="512"/>
      <c r="E53" s="512"/>
      <c r="F53" s="512"/>
      <c r="G53" s="512"/>
      <c r="H53" s="171"/>
      <c r="I53" s="171"/>
      <c r="J53" s="166"/>
      <c r="K53" s="166"/>
      <c r="L53" s="167"/>
      <c r="M53" s="26"/>
      <c r="N53" s="236">
        <f t="shared" si="1"/>
        <v>0</v>
      </c>
      <c r="O53" s="252"/>
      <c r="P53" s="208">
        <f t="shared" si="3"/>
        <v>0</v>
      </c>
      <c r="Q53" s="206"/>
    </row>
    <row r="54" spans="1:17" s="29" customFormat="1" x14ac:dyDescent="0.2">
      <c r="A54" s="2"/>
      <c r="B54" s="512"/>
      <c r="C54" s="512"/>
      <c r="D54" s="512"/>
      <c r="E54" s="512"/>
      <c r="F54" s="512"/>
      <c r="G54" s="512"/>
      <c r="H54" s="171"/>
      <c r="I54" s="171"/>
      <c r="J54" s="166"/>
      <c r="K54" s="166"/>
      <c r="L54" s="167"/>
      <c r="M54" s="26"/>
      <c r="N54" s="236">
        <f t="shared" si="1"/>
        <v>0</v>
      </c>
      <c r="O54" s="252"/>
      <c r="P54" s="208">
        <f t="shared" si="3"/>
        <v>0</v>
      </c>
      <c r="Q54" s="206"/>
    </row>
    <row r="55" spans="1:17" s="29" customFormat="1" x14ac:dyDescent="0.2">
      <c r="A55" s="2"/>
      <c r="B55" s="512"/>
      <c r="C55" s="512"/>
      <c r="D55" s="512"/>
      <c r="E55" s="512"/>
      <c r="F55" s="512"/>
      <c r="G55" s="512"/>
      <c r="H55" s="171"/>
      <c r="I55" s="171"/>
      <c r="J55" s="166"/>
      <c r="K55" s="166"/>
      <c r="L55" s="167"/>
      <c r="M55" s="26"/>
      <c r="N55" s="236">
        <f t="shared" si="1"/>
        <v>0</v>
      </c>
      <c r="O55" s="252"/>
      <c r="P55" s="208">
        <f t="shared" si="3"/>
        <v>0</v>
      </c>
      <c r="Q55" s="206"/>
    </row>
    <row r="56" spans="1:17" s="29" customFormat="1" x14ac:dyDescent="0.2">
      <c r="A56" s="2"/>
      <c r="B56" s="487"/>
      <c r="C56" s="488"/>
      <c r="D56" s="488"/>
      <c r="E56" s="488"/>
      <c r="F56" s="488"/>
      <c r="G56" s="489"/>
      <c r="H56" s="172"/>
      <c r="I56" s="172"/>
      <c r="J56" s="166"/>
      <c r="K56" s="166"/>
      <c r="L56" s="167"/>
      <c r="M56" s="26"/>
      <c r="N56" s="236">
        <f t="shared" si="1"/>
        <v>0</v>
      </c>
      <c r="O56" s="252"/>
      <c r="P56" s="208">
        <f t="shared" si="3"/>
        <v>0</v>
      </c>
      <c r="Q56" s="206"/>
    </row>
    <row r="57" spans="1:17" s="25" customFormat="1" ht="15.75" x14ac:dyDescent="0.2">
      <c r="A57" s="2"/>
      <c r="B57" s="487"/>
      <c r="C57" s="488"/>
      <c r="D57" s="488"/>
      <c r="E57" s="488"/>
      <c r="F57" s="488"/>
      <c r="G57" s="489"/>
      <c r="H57" s="172"/>
      <c r="I57" s="172"/>
      <c r="J57" s="166"/>
      <c r="K57" s="166"/>
      <c r="L57" s="167"/>
      <c r="M57" s="26"/>
      <c r="N57" s="236">
        <f t="shared" si="1"/>
        <v>0</v>
      </c>
      <c r="O57" s="252"/>
      <c r="P57" s="208">
        <f t="shared" si="3"/>
        <v>0</v>
      </c>
      <c r="Q57" s="237"/>
    </row>
    <row r="58" spans="1:17" s="29" customFormat="1" x14ac:dyDescent="0.2">
      <c r="A58" s="2"/>
      <c r="B58" s="487"/>
      <c r="C58" s="488"/>
      <c r="D58" s="488"/>
      <c r="E58" s="488"/>
      <c r="F58" s="488"/>
      <c r="G58" s="489"/>
      <c r="H58" s="172"/>
      <c r="I58" s="172"/>
      <c r="J58" s="166"/>
      <c r="K58" s="166"/>
      <c r="L58" s="167"/>
      <c r="M58" s="26"/>
      <c r="N58" s="236">
        <f t="shared" si="1"/>
        <v>0</v>
      </c>
      <c r="O58" s="252"/>
      <c r="P58" s="208">
        <f t="shared" si="3"/>
        <v>0</v>
      </c>
      <c r="Q58" s="206"/>
    </row>
    <row r="59" spans="1:17" s="29" customFormat="1" x14ac:dyDescent="0.2">
      <c r="A59" s="2"/>
      <c r="B59" s="512"/>
      <c r="C59" s="512"/>
      <c r="D59" s="512"/>
      <c r="E59" s="512"/>
      <c r="F59" s="512"/>
      <c r="G59" s="512"/>
      <c r="H59" s="171"/>
      <c r="I59" s="171"/>
      <c r="J59" s="166"/>
      <c r="K59" s="166"/>
      <c r="L59" s="167"/>
      <c r="M59" s="26"/>
      <c r="N59" s="236">
        <f t="shared" si="1"/>
        <v>0</v>
      </c>
      <c r="O59" s="252"/>
      <c r="P59" s="208">
        <f t="shared" si="3"/>
        <v>0</v>
      </c>
      <c r="Q59" s="206"/>
    </row>
    <row r="60" spans="1:17" s="29" customFormat="1" x14ac:dyDescent="0.2">
      <c r="A60" s="2"/>
      <c r="B60" s="512"/>
      <c r="C60" s="512"/>
      <c r="D60" s="512"/>
      <c r="E60" s="512"/>
      <c r="F60" s="512"/>
      <c r="G60" s="512"/>
      <c r="H60" s="171"/>
      <c r="I60" s="171"/>
      <c r="J60" s="166"/>
      <c r="K60" s="166"/>
      <c r="L60" s="167"/>
      <c r="M60" s="26"/>
      <c r="N60" s="236">
        <f t="shared" si="1"/>
        <v>0</v>
      </c>
      <c r="O60" s="252"/>
      <c r="P60" s="208">
        <f t="shared" si="3"/>
        <v>0</v>
      </c>
      <c r="Q60" s="206"/>
    </row>
    <row r="61" spans="1:17" s="29" customFormat="1" x14ac:dyDescent="0.2">
      <c r="A61" s="2"/>
      <c r="B61" s="512"/>
      <c r="C61" s="512"/>
      <c r="D61" s="512"/>
      <c r="E61" s="512"/>
      <c r="F61" s="512"/>
      <c r="G61" s="512"/>
      <c r="H61" s="171"/>
      <c r="I61" s="171"/>
      <c r="J61" s="166"/>
      <c r="K61" s="166"/>
      <c r="L61" s="167"/>
      <c r="M61" s="26"/>
      <c r="N61" s="236">
        <f t="shared" si="1"/>
        <v>0</v>
      </c>
      <c r="O61" s="252"/>
      <c r="P61" s="208">
        <f t="shared" si="3"/>
        <v>0</v>
      </c>
      <c r="Q61" s="206"/>
    </row>
    <row r="62" spans="1:17" s="29" customFormat="1" x14ac:dyDescent="0.2">
      <c r="A62" s="2"/>
      <c r="B62" s="512"/>
      <c r="C62" s="512"/>
      <c r="D62" s="512"/>
      <c r="E62" s="512"/>
      <c r="F62" s="512"/>
      <c r="G62" s="512"/>
      <c r="H62" s="168"/>
      <c r="I62" s="168"/>
      <c r="J62" s="166"/>
      <c r="K62" s="166"/>
      <c r="L62" s="167"/>
      <c r="M62" s="26"/>
      <c r="N62" s="236">
        <f t="shared" si="1"/>
        <v>0</v>
      </c>
      <c r="O62" s="252"/>
      <c r="P62" s="208">
        <f t="shared" si="3"/>
        <v>0</v>
      </c>
      <c r="Q62" s="206"/>
    </row>
    <row r="63" spans="1:17" s="29" customFormat="1" x14ac:dyDescent="0.2">
      <c r="A63" s="2"/>
      <c r="B63" s="512"/>
      <c r="C63" s="512"/>
      <c r="D63" s="512"/>
      <c r="E63" s="512"/>
      <c r="F63" s="512"/>
      <c r="G63" s="512"/>
      <c r="H63" s="168"/>
      <c r="I63" s="168"/>
      <c r="J63" s="166"/>
      <c r="K63" s="166"/>
      <c r="L63" s="167"/>
      <c r="M63" s="26"/>
      <c r="N63" s="238">
        <f t="shared" si="1"/>
        <v>0</v>
      </c>
      <c r="O63" s="252"/>
      <c r="P63" s="208">
        <f t="shared" si="3"/>
        <v>0</v>
      </c>
      <c r="Q63" s="206"/>
    </row>
    <row r="64" spans="1:17" s="29" customFormat="1" ht="39" customHeight="1" x14ac:dyDescent="0.2">
      <c r="A64" s="31">
        <v>3</v>
      </c>
      <c r="B64" s="531" t="s">
        <v>9</v>
      </c>
      <c r="C64" s="532"/>
      <c r="D64" s="532"/>
      <c r="E64" s="532"/>
      <c r="F64" s="532"/>
      <c r="G64" s="533"/>
      <c r="H64" s="36"/>
      <c r="I64" s="36"/>
      <c r="J64" s="33">
        <f>SUM(J65:J94)</f>
        <v>0</v>
      </c>
      <c r="K64" s="33"/>
      <c r="L64" s="34"/>
      <c r="M64" s="34"/>
      <c r="N64" s="33">
        <f>SUM(N65:N94)</f>
        <v>0</v>
      </c>
      <c r="O64" s="239">
        <f>SUM(O65:O94)</f>
        <v>0</v>
      </c>
      <c r="P64" s="33">
        <f>N64+O64</f>
        <v>0</v>
      </c>
      <c r="Q64" s="34"/>
    </row>
    <row r="65" spans="1:17" s="29" customFormat="1" x14ac:dyDescent="0.2">
      <c r="A65" s="2"/>
      <c r="B65" s="487"/>
      <c r="C65" s="488"/>
      <c r="D65" s="488"/>
      <c r="E65" s="488"/>
      <c r="F65" s="488"/>
      <c r="G65" s="489"/>
      <c r="H65" s="171"/>
      <c r="I65" s="171"/>
      <c r="J65" s="166"/>
      <c r="K65" s="166"/>
      <c r="L65" s="167"/>
      <c r="M65" s="26"/>
      <c r="N65" s="240">
        <f t="shared" si="1"/>
        <v>0</v>
      </c>
      <c r="O65" s="252"/>
      <c r="P65" s="208">
        <f>N65+O65</f>
        <v>0</v>
      </c>
      <c r="Q65" s="206"/>
    </row>
    <row r="66" spans="1:17" s="29" customFormat="1" x14ac:dyDescent="0.2">
      <c r="A66" s="2"/>
      <c r="B66" s="487"/>
      <c r="C66" s="488"/>
      <c r="D66" s="488"/>
      <c r="E66" s="488"/>
      <c r="F66" s="488"/>
      <c r="G66" s="489"/>
      <c r="H66" s="171"/>
      <c r="I66" s="171"/>
      <c r="J66" s="166"/>
      <c r="K66" s="166"/>
      <c r="L66" s="167"/>
      <c r="M66" s="26"/>
      <c r="N66" s="236">
        <f t="shared" si="1"/>
        <v>0</v>
      </c>
      <c r="O66" s="252"/>
      <c r="P66" s="208">
        <f t="shared" ref="P66:P94" si="4">N66+O66</f>
        <v>0</v>
      </c>
      <c r="Q66" s="206"/>
    </row>
    <row r="67" spans="1:17" s="29" customFormat="1" x14ac:dyDescent="0.2">
      <c r="A67" s="2"/>
      <c r="B67" s="487"/>
      <c r="C67" s="488"/>
      <c r="D67" s="488"/>
      <c r="E67" s="488"/>
      <c r="F67" s="488"/>
      <c r="G67" s="489"/>
      <c r="H67" s="171"/>
      <c r="I67" s="171"/>
      <c r="J67" s="166"/>
      <c r="K67" s="166"/>
      <c r="L67" s="167"/>
      <c r="M67" s="26"/>
      <c r="N67" s="236">
        <f t="shared" si="1"/>
        <v>0</v>
      </c>
      <c r="O67" s="252"/>
      <c r="P67" s="208">
        <f t="shared" si="4"/>
        <v>0</v>
      </c>
      <c r="Q67" s="206"/>
    </row>
    <row r="68" spans="1:17" s="29" customFormat="1" x14ac:dyDescent="0.2">
      <c r="A68" s="2"/>
      <c r="B68" s="487"/>
      <c r="C68" s="488"/>
      <c r="D68" s="488"/>
      <c r="E68" s="488"/>
      <c r="F68" s="488"/>
      <c r="G68" s="489"/>
      <c r="H68" s="171"/>
      <c r="I68" s="171"/>
      <c r="J68" s="166"/>
      <c r="K68" s="166"/>
      <c r="L68" s="167"/>
      <c r="M68" s="26"/>
      <c r="N68" s="236">
        <f t="shared" si="1"/>
        <v>0</v>
      </c>
      <c r="O68" s="252"/>
      <c r="P68" s="208">
        <f t="shared" si="4"/>
        <v>0</v>
      </c>
      <c r="Q68" s="206"/>
    </row>
    <row r="69" spans="1:17" s="29" customFormat="1" x14ac:dyDescent="0.2">
      <c r="A69" s="2"/>
      <c r="B69" s="487"/>
      <c r="C69" s="488"/>
      <c r="D69" s="488"/>
      <c r="E69" s="488"/>
      <c r="F69" s="488"/>
      <c r="G69" s="489"/>
      <c r="H69" s="171"/>
      <c r="I69" s="171"/>
      <c r="J69" s="166"/>
      <c r="K69" s="166"/>
      <c r="L69" s="167"/>
      <c r="M69" s="26"/>
      <c r="N69" s="236">
        <f t="shared" si="1"/>
        <v>0</v>
      </c>
      <c r="O69" s="252"/>
      <c r="P69" s="208">
        <f t="shared" si="4"/>
        <v>0</v>
      </c>
      <c r="Q69" s="206"/>
    </row>
    <row r="70" spans="1:17" s="29" customFormat="1" x14ac:dyDescent="0.2">
      <c r="A70" s="2"/>
      <c r="B70" s="487"/>
      <c r="C70" s="488"/>
      <c r="D70" s="488"/>
      <c r="E70" s="488"/>
      <c r="F70" s="488"/>
      <c r="G70" s="489"/>
      <c r="H70" s="171"/>
      <c r="I70" s="171"/>
      <c r="J70" s="166"/>
      <c r="K70" s="166"/>
      <c r="L70" s="167"/>
      <c r="M70" s="26"/>
      <c r="N70" s="236">
        <f t="shared" si="1"/>
        <v>0</v>
      </c>
      <c r="O70" s="252"/>
      <c r="P70" s="208">
        <f t="shared" si="4"/>
        <v>0</v>
      </c>
      <c r="Q70" s="206"/>
    </row>
    <row r="71" spans="1:17" s="37" customFormat="1" ht="15.75" x14ac:dyDescent="0.2">
      <c r="A71" s="2"/>
      <c r="B71" s="487"/>
      <c r="C71" s="488"/>
      <c r="D71" s="488"/>
      <c r="E71" s="488"/>
      <c r="F71" s="488"/>
      <c r="G71" s="489"/>
      <c r="H71" s="171"/>
      <c r="I71" s="171"/>
      <c r="J71" s="166"/>
      <c r="K71" s="166"/>
      <c r="L71" s="167"/>
      <c r="M71" s="26"/>
      <c r="N71" s="236">
        <f t="shared" si="1"/>
        <v>0</v>
      </c>
      <c r="O71" s="252"/>
      <c r="P71" s="208">
        <f t="shared" si="4"/>
        <v>0</v>
      </c>
      <c r="Q71" s="237"/>
    </row>
    <row r="72" spans="1:17" s="25" customFormat="1" ht="15.75" x14ac:dyDescent="0.2">
      <c r="A72" s="2"/>
      <c r="B72" s="487"/>
      <c r="C72" s="488"/>
      <c r="D72" s="488"/>
      <c r="E72" s="488"/>
      <c r="F72" s="488"/>
      <c r="G72" s="489"/>
      <c r="H72" s="171"/>
      <c r="I72" s="171"/>
      <c r="J72" s="166"/>
      <c r="K72" s="166"/>
      <c r="L72" s="167"/>
      <c r="M72" s="26"/>
      <c r="N72" s="236">
        <f t="shared" si="1"/>
        <v>0</v>
      </c>
      <c r="O72" s="252"/>
      <c r="P72" s="208">
        <f t="shared" si="4"/>
        <v>0</v>
      </c>
      <c r="Q72" s="237"/>
    </row>
    <row r="73" spans="1:17" s="8" customFormat="1" x14ac:dyDescent="0.2">
      <c r="A73" s="2"/>
      <c r="B73" s="487"/>
      <c r="C73" s="488"/>
      <c r="D73" s="488"/>
      <c r="E73" s="488"/>
      <c r="F73" s="488"/>
      <c r="G73" s="489"/>
      <c r="H73" s="171"/>
      <c r="I73" s="171"/>
      <c r="J73" s="166"/>
      <c r="K73" s="166"/>
      <c r="L73" s="167"/>
      <c r="M73" s="26"/>
      <c r="N73" s="236">
        <f t="shared" si="1"/>
        <v>0</v>
      </c>
      <c r="O73" s="252"/>
      <c r="P73" s="208">
        <f t="shared" si="4"/>
        <v>0</v>
      </c>
      <c r="Q73" s="30"/>
    </row>
    <row r="74" spans="1:17" s="25" customFormat="1" ht="15.75" x14ac:dyDescent="0.2">
      <c r="A74" s="2"/>
      <c r="B74" s="487"/>
      <c r="C74" s="488"/>
      <c r="D74" s="488"/>
      <c r="E74" s="488"/>
      <c r="F74" s="488"/>
      <c r="G74" s="489"/>
      <c r="H74" s="171"/>
      <c r="I74" s="171"/>
      <c r="J74" s="166"/>
      <c r="K74" s="166"/>
      <c r="L74" s="167"/>
      <c r="M74" s="26"/>
      <c r="N74" s="236">
        <f t="shared" si="1"/>
        <v>0</v>
      </c>
      <c r="O74" s="252"/>
      <c r="P74" s="208">
        <f t="shared" si="4"/>
        <v>0</v>
      </c>
      <c r="Q74" s="237"/>
    </row>
    <row r="75" spans="1:17" s="29" customFormat="1" x14ac:dyDescent="0.2">
      <c r="A75" s="2"/>
      <c r="B75" s="487"/>
      <c r="C75" s="488"/>
      <c r="D75" s="488"/>
      <c r="E75" s="488"/>
      <c r="F75" s="488"/>
      <c r="G75" s="489"/>
      <c r="H75" s="171"/>
      <c r="I75" s="171"/>
      <c r="J75" s="166"/>
      <c r="K75" s="166"/>
      <c r="L75" s="167"/>
      <c r="M75" s="26"/>
      <c r="N75" s="236">
        <f t="shared" si="1"/>
        <v>0</v>
      </c>
      <c r="O75" s="252"/>
      <c r="P75" s="208">
        <f t="shared" si="4"/>
        <v>0</v>
      </c>
      <c r="Q75" s="206"/>
    </row>
    <row r="76" spans="1:17" s="25" customFormat="1" ht="15.75" x14ac:dyDescent="0.2">
      <c r="A76" s="2"/>
      <c r="B76" s="487"/>
      <c r="C76" s="488"/>
      <c r="D76" s="488"/>
      <c r="E76" s="488"/>
      <c r="F76" s="488"/>
      <c r="G76" s="489"/>
      <c r="H76" s="171"/>
      <c r="I76" s="171"/>
      <c r="J76" s="166"/>
      <c r="K76" s="166"/>
      <c r="L76" s="167"/>
      <c r="M76" s="26"/>
      <c r="N76" s="236">
        <f t="shared" si="1"/>
        <v>0</v>
      </c>
      <c r="O76" s="252"/>
      <c r="P76" s="208">
        <f t="shared" si="4"/>
        <v>0</v>
      </c>
      <c r="Q76" s="237"/>
    </row>
    <row r="77" spans="1:17" s="29" customFormat="1" x14ac:dyDescent="0.2">
      <c r="A77" s="2"/>
      <c r="B77" s="487"/>
      <c r="C77" s="488"/>
      <c r="D77" s="488"/>
      <c r="E77" s="488"/>
      <c r="F77" s="488"/>
      <c r="G77" s="489"/>
      <c r="H77" s="171"/>
      <c r="I77" s="171"/>
      <c r="J77" s="166"/>
      <c r="K77" s="166"/>
      <c r="L77" s="167"/>
      <c r="M77" s="26"/>
      <c r="N77" s="236">
        <f t="shared" si="1"/>
        <v>0</v>
      </c>
      <c r="O77" s="252"/>
      <c r="P77" s="208">
        <f t="shared" si="4"/>
        <v>0</v>
      </c>
      <c r="Q77" s="206"/>
    </row>
    <row r="78" spans="1:17" s="29" customFormat="1" x14ac:dyDescent="0.2">
      <c r="A78" s="2"/>
      <c r="B78" s="487"/>
      <c r="C78" s="488"/>
      <c r="D78" s="488"/>
      <c r="E78" s="488"/>
      <c r="F78" s="488"/>
      <c r="G78" s="489"/>
      <c r="H78" s="171"/>
      <c r="I78" s="171"/>
      <c r="J78" s="166"/>
      <c r="K78" s="166"/>
      <c r="L78" s="167"/>
      <c r="M78" s="26"/>
      <c r="N78" s="236">
        <f t="shared" ref="N78:N140" si="5">IF(M78="Yes",J78,0)</f>
        <v>0</v>
      </c>
      <c r="O78" s="252"/>
      <c r="P78" s="208">
        <f t="shared" si="4"/>
        <v>0</v>
      </c>
      <c r="Q78" s="206"/>
    </row>
    <row r="79" spans="1:17" s="29" customFormat="1" x14ac:dyDescent="0.2">
      <c r="A79" s="2"/>
      <c r="B79" s="487"/>
      <c r="C79" s="488"/>
      <c r="D79" s="488"/>
      <c r="E79" s="488"/>
      <c r="F79" s="488"/>
      <c r="G79" s="489"/>
      <c r="H79" s="171"/>
      <c r="I79" s="171"/>
      <c r="J79" s="166"/>
      <c r="K79" s="166"/>
      <c r="L79" s="167"/>
      <c r="M79" s="26"/>
      <c r="N79" s="236">
        <f t="shared" si="5"/>
        <v>0</v>
      </c>
      <c r="O79" s="252"/>
      <c r="P79" s="208">
        <f t="shared" si="4"/>
        <v>0</v>
      </c>
      <c r="Q79" s="206"/>
    </row>
    <row r="80" spans="1:17" s="29" customFormat="1" x14ac:dyDescent="0.2">
      <c r="A80" s="2"/>
      <c r="B80" s="487"/>
      <c r="C80" s="488"/>
      <c r="D80" s="488"/>
      <c r="E80" s="488"/>
      <c r="F80" s="488"/>
      <c r="G80" s="489"/>
      <c r="H80" s="171"/>
      <c r="I80" s="171"/>
      <c r="J80" s="166"/>
      <c r="K80" s="166"/>
      <c r="L80" s="167"/>
      <c r="M80" s="26"/>
      <c r="N80" s="236">
        <f t="shared" si="5"/>
        <v>0</v>
      </c>
      <c r="O80" s="252"/>
      <c r="P80" s="208">
        <f t="shared" si="4"/>
        <v>0</v>
      </c>
      <c r="Q80" s="206"/>
    </row>
    <row r="81" spans="1:17" s="29" customFormat="1" x14ac:dyDescent="0.2">
      <c r="A81" s="2"/>
      <c r="B81" s="487"/>
      <c r="C81" s="488"/>
      <c r="D81" s="488"/>
      <c r="E81" s="488"/>
      <c r="F81" s="488"/>
      <c r="G81" s="489"/>
      <c r="H81" s="171"/>
      <c r="I81" s="171"/>
      <c r="J81" s="166"/>
      <c r="K81" s="166"/>
      <c r="L81" s="167"/>
      <c r="M81" s="26"/>
      <c r="N81" s="236">
        <f t="shared" si="5"/>
        <v>0</v>
      </c>
      <c r="O81" s="252"/>
      <c r="P81" s="208">
        <f t="shared" si="4"/>
        <v>0</v>
      </c>
      <c r="Q81" s="206"/>
    </row>
    <row r="82" spans="1:17" s="25" customFormat="1" ht="15.75" x14ac:dyDescent="0.2">
      <c r="A82" s="2"/>
      <c r="B82" s="487"/>
      <c r="C82" s="488"/>
      <c r="D82" s="488"/>
      <c r="E82" s="488"/>
      <c r="F82" s="488"/>
      <c r="G82" s="489"/>
      <c r="H82" s="171"/>
      <c r="I82" s="171"/>
      <c r="J82" s="166"/>
      <c r="K82" s="166"/>
      <c r="L82" s="167"/>
      <c r="M82" s="26"/>
      <c r="N82" s="236">
        <f t="shared" si="5"/>
        <v>0</v>
      </c>
      <c r="O82" s="252"/>
      <c r="P82" s="208">
        <f t="shared" si="4"/>
        <v>0</v>
      </c>
      <c r="Q82" s="237"/>
    </row>
    <row r="83" spans="1:17" s="29" customFormat="1" x14ac:dyDescent="0.2">
      <c r="A83" s="2"/>
      <c r="B83" s="487"/>
      <c r="C83" s="488"/>
      <c r="D83" s="488"/>
      <c r="E83" s="488"/>
      <c r="F83" s="488"/>
      <c r="G83" s="489"/>
      <c r="H83" s="171"/>
      <c r="I83" s="171"/>
      <c r="J83" s="166"/>
      <c r="K83" s="166"/>
      <c r="L83" s="167"/>
      <c r="M83" s="26"/>
      <c r="N83" s="236">
        <f t="shared" si="5"/>
        <v>0</v>
      </c>
      <c r="O83" s="252"/>
      <c r="P83" s="208">
        <f t="shared" si="4"/>
        <v>0</v>
      </c>
      <c r="Q83" s="206"/>
    </row>
    <row r="84" spans="1:17" s="29" customFormat="1" x14ac:dyDescent="0.2">
      <c r="A84" s="2"/>
      <c r="B84" s="487"/>
      <c r="C84" s="488"/>
      <c r="D84" s="488"/>
      <c r="E84" s="488"/>
      <c r="F84" s="488"/>
      <c r="G84" s="489"/>
      <c r="H84" s="171"/>
      <c r="I84" s="171"/>
      <c r="J84" s="166"/>
      <c r="K84" s="166"/>
      <c r="L84" s="167"/>
      <c r="M84" s="26"/>
      <c r="N84" s="236">
        <f t="shared" si="5"/>
        <v>0</v>
      </c>
      <c r="O84" s="252"/>
      <c r="P84" s="208">
        <f t="shared" si="4"/>
        <v>0</v>
      </c>
      <c r="Q84" s="206"/>
    </row>
    <row r="85" spans="1:17" s="29" customFormat="1" x14ac:dyDescent="0.2">
      <c r="A85" s="2"/>
      <c r="B85" s="487"/>
      <c r="C85" s="488"/>
      <c r="D85" s="488"/>
      <c r="E85" s="488"/>
      <c r="F85" s="488"/>
      <c r="G85" s="489"/>
      <c r="H85" s="171"/>
      <c r="I85" s="171"/>
      <c r="J85" s="166"/>
      <c r="K85" s="166"/>
      <c r="L85" s="167"/>
      <c r="M85" s="26"/>
      <c r="N85" s="236">
        <f t="shared" si="5"/>
        <v>0</v>
      </c>
      <c r="O85" s="252"/>
      <c r="P85" s="208">
        <f t="shared" si="4"/>
        <v>0</v>
      </c>
      <c r="Q85" s="206"/>
    </row>
    <row r="86" spans="1:17" s="29" customFormat="1" x14ac:dyDescent="0.2">
      <c r="A86" s="2"/>
      <c r="B86" s="487"/>
      <c r="C86" s="488"/>
      <c r="D86" s="488"/>
      <c r="E86" s="488"/>
      <c r="F86" s="488"/>
      <c r="G86" s="489"/>
      <c r="H86" s="171"/>
      <c r="I86" s="171"/>
      <c r="J86" s="166"/>
      <c r="K86" s="166"/>
      <c r="L86" s="167"/>
      <c r="M86" s="26"/>
      <c r="N86" s="236">
        <f t="shared" si="5"/>
        <v>0</v>
      </c>
      <c r="O86" s="252"/>
      <c r="P86" s="208">
        <f t="shared" si="4"/>
        <v>0</v>
      </c>
      <c r="Q86" s="206"/>
    </row>
    <row r="87" spans="1:17" s="25" customFormat="1" ht="15.75" x14ac:dyDescent="0.2">
      <c r="A87" s="2"/>
      <c r="B87" s="487"/>
      <c r="C87" s="488"/>
      <c r="D87" s="488"/>
      <c r="E87" s="488"/>
      <c r="F87" s="488"/>
      <c r="G87" s="489"/>
      <c r="H87" s="171"/>
      <c r="I87" s="171"/>
      <c r="J87" s="166"/>
      <c r="K87" s="166"/>
      <c r="L87" s="167"/>
      <c r="M87" s="26"/>
      <c r="N87" s="236">
        <f t="shared" si="5"/>
        <v>0</v>
      </c>
      <c r="O87" s="252"/>
      <c r="P87" s="208">
        <f t="shared" si="4"/>
        <v>0</v>
      </c>
      <c r="Q87" s="237"/>
    </row>
    <row r="88" spans="1:17" s="29" customFormat="1" x14ac:dyDescent="0.2">
      <c r="A88" s="2"/>
      <c r="B88" s="487"/>
      <c r="C88" s="488"/>
      <c r="D88" s="488"/>
      <c r="E88" s="488"/>
      <c r="F88" s="488"/>
      <c r="G88" s="489"/>
      <c r="H88" s="171"/>
      <c r="I88" s="171"/>
      <c r="J88" s="166"/>
      <c r="K88" s="166"/>
      <c r="L88" s="167"/>
      <c r="M88" s="26"/>
      <c r="N88" s="236">
        <f t="shared" si="5"/>
        <v>0</v>
      </c>
      <c r="O88" s="252"/>
      <c r="P88" s="208">
        <f t="shared" si="4"/>
        <v>0</v>
      </c>
      <c r="Q88" s="206"/>
    </row>
    <row r="89" spans="1:17" s="29" customFormat="1" x14ac:dyDescent="0.2">
      <c r="A89" s="2"/>
      <c r="B89" s="487"/>
      <c r="C89" s="488"/>
      <c r="D89" s="488"/>
      <c r="E89" s="488"/>
      <c r="F89" s="488"/>
      <c r="G89" s="489"/>
      <c r="H89" s="171"/>
      <c r="I89" s="171"/>
      <c r="J89" s="166"/>
      <c r="K89" s="166"/>
      <c r="L89" s="167"/>
      <c r="M89" s="26"/>
      <c r="N89" s="236">
        <f t="shared" si="5"/>
        <v>0</v>
      </c>
      <c r="O89" s="252"/>
      <c r="P89" s="208">
        <f t="shared" si="4"/>
        <v>0</v>
      </c>
      <c r="Q89" s="206"/>
    </row>
    <row r="90" spans="1:17" s="29" customFormat="1" x14ac:dyDescent="0.2">
      <c r="A90" s="2"/>
      <c r="B90" s="487"/>
      <c r="C90" s="488"/>
      <c r="D90" s="488"/>
      <c r="E90" s="488"/>
      <c r="F90" s="488"/>
      <c r="G90" s="489"/>
      <c r="H90" s="171"/>
      <c r="I90" s="171"/>
      <c r="J90" s="166"/>
      <c r="K90" s="166"/>
      <c r="L90" s="167"/>
      <c r="M90" s="26"/>
      <c r="N90" s="236">
        <f t="shared" si="5"/>
        <v>0</v>
      </c>
      <c r="O90" s="252"/>
      <c r="P90" s="208">
        <f t="shared" si="4"/>
        <v>0</v>
      </c>
      <c r="Q90" s="206"/>
    </row>
    <row r="91" spans="1:17" s="25" customFormat="1" ht="15.75" x14ac:dyDescent="0.2">
      <c r="A91" s="2"/>
      <c r="B91" s="487"/>
      <c r="C91" s="488"/>
      <c r="D91" s="488"/>
      <c r="E91" s="488"/>
      <c r="F91" s="488"/>
      <c r="G91" s="489"/>
      <c r="H91" s="171"/>
      <c r="I91" s="171"/>
      <c r="J91" s="166"/>
      <c r="K91" s="166"/>
      <c r="L91" s="167"/>
      <c r="M91" s="26"/>
      <c r="N91" s="236">
        <f t="shared" si="5"/>
        <v>0</v>
      </c>
      <c r="O91" s="252"/>
      <c r="P91" s="208">
        <f t="shared" si="4"/>
        <v>0</v>
      </c>
      <c r="Q91" s="237"/>
    </row>
    <row r="92" spans="1:17" s="25" customFormat="1" ht="15.75" x14ac:dyDescent="0.2">
      <c r="A92" s="2"/>
      <c r="B92" s="487"/>
      <c r="C92" s="488"/>
      <c r="D92" s="488"/>
      <c r="E92" s="488"/>
      <c r="F92" s="488"/>
      <c r="G92" s="489"/>
      <c r="H92" s="171"/>
      <c r="I92" s="171"/>
      <c r="J92" s="166"/>
      <c r="K92" s="166"/>
      <c r="L92" s="167"/>
      <c r="M92" s="26"/>
      <c r="N92" s="236">
        <f t="shared" si="5"/>
        <v>0</v>
      </c>
      <c r="O92" s="252"/>
      <c r="P92" s="208">
        <f t="shared" si="4"/>
        <v>0</v>
      </c>
      <c r="Q92" s="237"/>
    </row>
    <row r="93" spans="1:17" s="27" customFormat="1" x14ac:dyDescent="0.2">
      <c r="A93" s="2"/>
      <c r="B93" s="487"/>
      <c r="C93" s="488"/>
      <c r="D93" s="488"/>
      <c r="E93" s="488"/>
      <c r="F93" s="488"/>
      <c r="G93" s="489"/>
      <c r="H93" s="171"/>
      <c r="I93" s="171"/>
      <c r="J93" s="166"/>
      <c r="K93" s="166"/>
      <c r="L93" s="167"/>
      <c r="M93" s="26"/>
      <c r="N93" s="236">
        <f t="shared" si="5"/>
        <v>0</v>
      </c>
      <c r="O93" s="252"/>
      <c r="P93" s="208">
        <f t="shared" si="4"/>
        <v>0</v>
      </c>
      <c r="Q93" s="206"/>
    </row>
    <row r="94" spans="1:17" s="27" customFormat="1" x14ac:dyDescent="0.2">
      <c r="A94" s="2"/>
      <c r="B94" s="487"/>
      <c r="C94" s="488"/>
      <c r="D94" s="488"/>
      <c r="E94" s="488"/>
      <c r="F94" s="488"/>
      <c r="G94" s="489"/>
      <c r="H94" s="171"/>
      <c r="I94" s="171"/>
      <c r="J94" s="166"/>
      <c r="K94" s="166"/>
      <c r="L94" s="167"/>
      <c r="M94" s="26"/>
      <c r="N94" s="238">
        <f t="shared" si="5"/>
        <v>0</v>
      </c>
      <c r="O94" s="252"/>
      <c r="P94" s="208">
        <f t="shared" si="4"/>
        <v>0</v>
      </c>
      <c r="Q94" s="206"/>
    </row>
    <row r="95" spans="1:17" s="25" customFormat="1" ht="39" customHeight="1" x14ac:dyDescent="0.2">
      <c r="A95" s="38">
        <v>4</v>
      </c>
      <c r="B95" s="493" t="s">
        <v>4</v>
      </c>
      <c r="C95" s="494"/>
      <c r="D95" s="494"/>
      <c r="E95" s="494"/>
      <c r="F95" s="494"/>
      <c r="G95" s="495"/>
      <c r="H95" s="39"/>
      <c r="I95" s="39"/>
      <c r="J95" s="40">
        <f>J96+J117+J138</f>
        <v>0</v>
      </c>
      <c r="K95" s="40"/>
      <c r="L95" s="41"/>
      <c r="M95" s="34"/>
      <c r="N95" s="33">
        <f>SUM(N96:N159)</f>
        <v>0</v>
      </c>
      <c r="O95" s="239">
        <f>SUM(O96:O159)</f>
        <v>0</v>
      </c>
      <c r="P95" s="33">
        <f>N95+O95</f>
        <v>0</v>
      </c>
      <c r="Q95" s="34"/>
    </row>
    <row r="96" spans="1:17" s="27" customFormat="1" ht="39" customHeight="1" x14ac:dyDescent="0.2">
      <c r="A96" s="18" t="s">
        <v>7</v>
      </c>
      <c r="B96" s="496" t="s">
        <v>18</v>
      </c>
      <c r="C96" s="497"/>
      <c r="D96" s="497"/>
      <c r="E96" s="497"/>
      <c r="F96" s="497"/>
      <c r="G96" s="498"/>
      <c r="H96" s="19"/>
      <c r="I96" s="19"/>
      <c r="J96" s="22">
        <f>SUM(J97:J116)</f>
        <v>0</v>
      </c>
      <c r="K96" s="22"/>
      <c r="L96" s="23"/>
      <c r="M96" s="23"/>
      <c r="N96" s="23"/>
      <c r="O96" s="254"/>
      <c r="P96" s="23"/>
      <c r="Q96" s="23"/>
    </row>
    <row r="97" spans="1:17" s="27" customFormat="1" x14ac:dyDescent="0.2">
      <c r="A97" s="2"/>
      <c r="B97" s="490"/>
      <c r="C97" s="491"/>
      <c r="D97" s="491"/>
      <c r="E97" s="491"/>
      <c r="F97" s="491"/>
      <c r="G97" s="492"/>
      <c r="H97" s="173"/>
      <c r="I97" s="173"/>
      <c r="J97" s="166"/>
      <c r="K97" s="170"/>
      <c r="L97" s="167"/>
      <c r="M97" s="26"/>
      <c r="N97" s="236">
        <f t="shared" si="5"/>
        <v>0</v>
      </c>
      <c r="O97" s="252"/>
      <c r="P97" s="206">
        <f>N97+O97</f>
        <v>0</v>
      </c>
      <c r="Q97" s="206"/>
    </row>
    <row r="98" spans="1:17" s="27" customFormat="1" x14ac:dyDescent="0.2">
      <c r="A98" s="2"/>
      <c r="B98" s="490"/>
      <c r="C98" s="491"/>
      <c r="D98" s="491"/>
      <c r="E98" s="491"/>
      <c r="F98" s="491"/>
      <c r="G98" s="492"/>
      <c r="H98" s="173"/>
      <c r="I98" s="173"/>
      <c r="J98" s="166"/>
      <c r="K98" s="170"/>
      <c r="L98" s="167"/>
      <c r="M98" s="26"/>
      <c r="N98" s="236">
        <f t="shared" si="5"/>
        <v>0</v>
      </c>
      <c r="O98" s="252"/>
      <c r="P98" s="206">
        <f t="shared" ref="P98:P116" si="6">N98+O98</f>
        <v>0</v>
      </c>
      <c r="Q98" s="206"/>
    </row>
    <row r="99" spans="1:17" s="27" customFormat="1" x14ac:dyDescent="0.2">
      <c r="A99" s="2"/>
      <c r="B99" s="487"/>
      <c r="C99" s="488"/>
      <c r="D99" s="488"/>
      <c r="E99" s="488"/>
      <c r="F99" s="488"/>
      <c r="G99" s="489"/>
      <c r="H99" s="171"/>
      <c r="I99" s="171"/>
      <c r="J99" s="166"/>
      <c r="K99" s="170"/>
      <c r="L99" s="167"/>
      <c r="M99" s="26"/>
      <c r="N99" s="236">
        <f t="shared" si="5"/>
        <v>0</v>
      </c>
      <c r="O99" s="252"/>
      <c r="P99" s="206">
        <f t="shared" si="6"/>
        <v>0</v>
      </c>
      <c r="Q99" s="206"/>
    </row>
    <row r="100" spans="1:17" s="27" customFormat="1" x14ac:dyDescent="0.2">
      <c r="A100" s="2"/>
      <c r="B100" s="487"/>
      <c r="C100" s="488"/>
      <c r="D100" s="488"/>
      <c r="E100" s="488"/>
      <c r="F100" s="488"/>
      <c r="G100" s="489"/>
      <c r="H100" s="171"/>
      <c r="I100" s="171"/>
      <c r="J100" s="166"/>
      <c r="K100" s="170"/>
      <c r="L100" s="167"/>
      <c r="M100" s="26"/>
      <c r="N100" s="236">
        <f t="shared" si="5"/>
        <v>0</v>
      </c>
      <c r="O100" s="252"/>
      <c r="P100" s="206">
        <f t="shared" si="6"/>
        <v>0</v>
      </c>
      <c r="Q100" s="206"/>
    </row>
    <row r="101" spans="1:17" s="25" customFormat="1" ht="15.75" x14ac:dyDescent="0.2">
      <c r="A101" s="2"/>
      <c r="B101" s="487"/>
      <c r="C101" s="488"/>
      <c r="D101" s="488"/>
      <c r="E101" s="488"/>
      <c r="F101" s="488"/>
      <c r="G101" s="489"/>
      <c r="H101" s="171"/>
      <c r="I101" s="171"/>
      <c r="J101" s="166"/>
      <c r="K101" s="170"/>
      <c r="L101" s="167"/>
      <c r="M101" s="26"/>
      <c r="N101" s="236">
        <f t="shared" si="5"/>
        <v>0</v>
      </c>
      <c r="O101" s="252"/>
      <c r="P101" s="206">
        <f t="shared" si="6"/>
        <v>0</v>
      </c>
      <c r="Q101" s="237"/>
    </row>
    <row r="102" spans="1:17" s="27" customFormat="1" x14ac:dyDescent="0.2">
      <c r="A102" s="2"/>
      <c r="B102" s="487"/>
      <c r="C102" s="488"/>
      <c r="D102" s="488"/>
      <c r="E102" s="488"/>
      <c r="F102" s="488"/>
      <c r="G102" s="489"/>
      <c r="H102" s="171"/>
      <c r="I102" s="171"/>
      <c r="J102" s="166"/>
      <c r="K102" s="170"/>
      <c r="L102" s="167"/>
      <c r="M102" s="26"/>
      <c r="N102" s="236">
        <f t="shared" si="5"/>
        <v>0</v>
      </c>
      <c r="O102" s="252"/>
      <c r="P102" s="206">
        <f t="shared" si="6"/>
        <v>0</v>
      </c>
      <c r="Q102" s="206"/>
    </row>
    <row r="103" spans="1:17" s="27" customFormat="1" x14ac:dyDescent="0.2">
      <c r="A103" s="2"/>
      <c r="B103" s="487"/>
      <c r="C103" s="488"/>
      <c r="D103" s="488"/>
      <c r="E103" s="488"/>
      <c r="F103" s="488"/>
      <c r="G103" s="489"/>
      <c r="H103" s="171"/>
      <c r="I103" s="171"/>
      <c r="J103" s="166"/>
      <c r="K103" s="170"/>
      <c r="L103" s="167"/>
      <c r="M103" s="26"/>
      <c r="N103" s="236">
        <f t="shared" si="5"/>
        <v>0</v>
      </c>
      <c r="O103" s="252"/>
      <c r="P103" s="206">
        <f t="shared" si="6"/>
        <v>0</v>
      </c>
      <c r="Q103" s="206"/>
    </row>
    <row r="104" spans="1:17" s="27" customFormat="1" x14ac:dyDescent="0.2">
      <c r="A104" s="2"/>
      <c r="B104" s="487"/>
      <c r="C104" s="488"/>
      <c r="D104" s="488"/>
      <c r="E104" s="488"/>
      <c r="F104" s="488"/>
      <c r="G104" s="489"/>
      <c r="H104" s="171"/>
      <c r="I104" s="171"/>
      <c r="J104" s="166"/>
      <c r="K104" s="170"/>
      <c r="L104" s="167"/>
      <c r="M104" s="26"/>
      <c r="N104" s="236">
        <f t="shared" si="5"/>
        <v>0</v>
      </c>
      <c r="O104" s="252"/>
      <c r="P104" s="206">
        <f t="shared" si="6"/>
        <v>0</v>
      </c>
      <c r="Q104" s="206"/>
    </row>
    <row r="105" spans="1:17" s="25" customFormat="1" ht="15.75" x14ac:dyDescent="0.2">
      <c r="A105" s="2"/>
      <c r="B105" s="487"/>
      <c r="C105" s="488"/>
      <c r="D105" s="488"/>
      <c r="E105" s="488"/>
      <c r="F105" s="488"/>
      <c r="G105" s="489"/>
      <c r="H105" s="171"/>
      <c r="I105" s="171"/>
      <c r="J105" s="166"/>
      <c r="K105" s="170"/>
      <c r="L105" s="167"/>
      <c r="M105" s="26"/>
      <c r="N105" s="236">
        <f t="shared" si="5"/>
        <v>0</v>
      </c>
      <c r="O105" s="252"/>
      <c r="P105" s="206">
        <f t="shared" si="6"/>
        <v>0</v>
      </c>
      <c r="Q105" s="237"/>
    </row>
    <row r="106" spans="1:17" s="29" customFormat="1" x14ac:dyDescent="0.2">
      <c r="A106" s="2"/>
      <c r="B106" s="487"/>
      <c r="C106" s="488"/>
      <c r="D106" s="488"/>
      <c r="E106" s="488"/>
      <c r="F106" s="488"/>
      <c r="G106" s="489"/>
      <c r="H106" s="171"/>
      <c r="I106" s="171"/>
      <c r="J106" s="166"/>
      <c r="K106" s="170"/>
      <c r="L106" s="167"/>
      <c r="M106" s="26"/>
      <c r="N106" s="236">
        <f t="shared" si="5"/>
        <v>0</v>
      </c>
      <c r="O106" s="252"/>
      <c r="P106" s="206">
        <f t="shared" si="6"/>
        <v>0</v>
      </c>
      <c r="Q106" s="206"/>
    </row>
    <row r="107" spans="1:17" s="29" customFormat="1" x14ac:dyDescent="0.2">
      <c r="A107" s="2"/>
      <c r="B107" s="487"/>
      <c r="C107" s="488"/>
      <c r="D107" s="488"/>
      <c r="E107" s="488"/>
      <c r="F107" s="488"/>
      <c r="G107" s="489"/>
      <c r="H107" s="171"/>
      <c r="I107" s="171"/>
      <c r="J107" s="166"/>
      <c r="K107" s="170"/>
      <c r="L107" s="167"/>
      <c r="M107" s="26"/>
      <c r="N107" s="236">
        <f t="shared" si="5"/>
        <v>0</v>
      </c>
      <c r="O107" s="252"/>
      <c r="P107" s="206">
        <f t="shared" si="6"/>
        <v>0</v>
      </c>
      <c r="Q107" s="206"/>
    </row>
    <row r="108" spans="1:17" s="27" customFormat="1" x14ac:dyDescent="0.2">
      <c r="A108" s="2"/>
      <c r="B108" s="487"/>
      <c r="C108" s="488"/>
      <c r="D108" s="488"/>
      <c r="E108" s="488"/>
      <c r="F108" s="488"/>
      <c r="G108" s="489"/>
      <c r="H108" s="171"/>
      <c r="I108" s="171"/>
      <c r="J108" s="166"/>
      <c r="K108" s="170"/>
      <c r="L108" s="167"/>
      <c r="M108" s="26"/>
      <c r="N108" s="236">
        <f t="shared" si="5"/>
        <v>0</v>
      </c>
      <c r="O108" s="252"/>
      <c r="P108" s="206">
        <f t="shared" si="6"/>
        <v>0</v>
      </c>
      <c r="Q108" s="206"/>
    </row>
    <row r="109" spans="1:17" s="27" customFormat="1" x14ac:dyDescent="0.2">
      <c r="A109" s="2"/>
      <c r="B109" s="487"/>
      <c r="C109" s="488"/>
      <c r="D109" s="488"/>
      <c r="E109" s="488"/>
      <c r="F109" s="488"/>
      <c r="G109" s="489"/>
      <c r="H109" s="171"/>
      <c r="I109" s="171"/>
      <c r="J109" s="166"/>
      <c r="K109" s="170"/>
      <c r="L109" s="167"/>
      <c r="M109" s="26"/>
      <c r="N109" s="236">
        <f t="shared" si="5"/>
        <v>0</v>
      </c>
      <c r="O109" s="252"/>
      <c r="P109" s="206">
        <f t="shared" si="6"/>
        <v>0</v>
      </c>
      <c r="Q109" s="206"/>
    </row>
    <row r="110" spans="1:17" s="27" customFormat="1" x14ac:dyDescent="0.2">
      <c r="A110" s="2"/>
      <c r="B110" s="487"/>
      <c r="C110" s="488"/>
      <c r="D110" s="488"/>
      <c r="E110" s="488"/>
      <c r="F110" s="488"/>
      <c r="G110" s="489"/>
      <c r="H110" s="171"/>
      <c r="I110" s="171"/>
      <c r="J110" s="166"/>
      <c r="K110" s="170"/>
      <c r="L110" s="167"/>
      <c r="M110" s="26"/>
      <c r="N110" s="236">
        <f t="shared" si="5"/>
        <v>0</v>
      </c>
      <c r="O110" s="252"/>
      <c r="P110" s="206">
        <f t="shared" si="6"/>
        <v>0</v>
      </c>
      <c r="Q110" s="206"/>
    </row>
    <row r="111" spans="1:17" s="25" customFormat="1" ht="15.75" x14ac:dyDescent="0.2">
      <c r="A111" s="2"/>
      <c r="B111" s="487"/>
      <c r="C111" s="488"/>
      <c r="D111" s="488"/>
      <c r="E111" s="488"/>
      <c r="F111" s="488"/>
      <c r="G111" s="489"/>
      <c r="H111" s="171"/>
      <c r="I111" s="171"/>
      <c r="J111" s="166"/>
      <c r="K111" s="170"/>
      <c r="L111" s="167"/>
      <c r="M111" s="26"/>
      <c r="N111" s="236">
        <f t="shared" si="5"/>
        <v>0</v>
      </c>
      <c r="O111" s="252"/>
      <c r="P111" s="206">
        <f t="shared" si="6"/>
        <v>0</v>
      </c>
      <c r="Q111" s="237"/>
    </row>
    <row r="112" spans="1:17" s="29" customFormat="1" x14ac:dyDescent="0.2">
      <c r="A112" s="2"/>
      <c r="B112" s="487"/>
      <c r="C112" s="488"/>
      <c r="D112" s="488"/>
      <c r="E112" s="488"/>
      <c r="F112" s="488"/>
      <c r="G112" s="489"/>
      <c r="H112" s="171"/>
      <c r="I112" s="171"/>
      <c r="J112" s="166"/>
      <c r="K112" s="170"/>
      <c r="L112" s="167"/>
      <c r="M112" s="26"/>
      <c r="N112" s="236">
        <f t="shared" si="5"/>
        <v>0</v>
      </c>
      <c r="O112" s="252"/>
      <c r="P112" s="206">
        <f t="shared" si="6"/>
        <v>0</v>
      </c>
      <c r="Q112" s="206"/>
    </row>
    <row r="113" spans="1:17" s="29" customFormat="1" x14ac:dyDescent="0.2">
      <c r="A113" s="2"/>
      <c r="B113" s="487"/>
      <c r="C113" s="488"/>
      <c r="D113" s="488"/>
      <c r="E113" s="488"/>
      <c r="F113" s="488"/>
      <c r="G113" s="489"/>
      <c r="H113" s="171"/>
      <c r="I113" s="171"/>
      <c r="J113" s="166"/>
      <c r="K113" s="170"/>
      <c r="L113" s="167"/>
      <c r="M113" s="26"/>
      <c r="N113" s="236">
        <f t="shared" si="5"/>
        <v>0</v>
      </c>
      <c r="O113" s="252"/>
      <c r="P113" s="206">
        <f t="shared" si="6"/>
        <v>0</v>
      </c>
      <c r="Q113" s="206"/>
    </row>
    <row r="114" spans="1:17" s="25" customFormat="1" ht="15.75" x14ac:dyDescent="0.2">
      <c r="A114" s="2"/>
      <c r="B114" s="487"/>
      <c r="C114" s="488"/>
      <c r="D114" s="488"/>
      <c r="E114" s="488"/>
      <c r="F114" s="488"/>
      <c r="G114" s="489"/>
      <c r="H114" s="171"/>
      <c r="I114" s="171"/>
      <c r="J114" s="166"/>
      <c r="K114" s="170"/>
      <c r="L114" s="167"/>
      <c r="M114" s="26"/>
      <c r="N114" s="236">
        <f t="shared" si="5"/>
        <v>0</v>
      </c>
      <c r="O114" s="252"/>
      <c r="P114" s="206">
        <f t="shared" si="6"/>
        <v>0</v>
      </c>
      <c r="Q114" s="237"/>
    </row>
    <row r="115" spans="1:17" s="25" customFormat="1" ht="15.75" x14ac:dyDescent="0.2">
      <c r="A115" s="2"/>
      <c r="B115" s="487"/>
      <c r="C115" s="488"/>
      <c r="D115" s="488"/>
      <c r="E115" s="488"/>
      <c r="F115" s="488"/>
      <c r="G115" s="489"/>
      <c r="H115" s="171"/>
      <c r="I115" s="171"/>
      <c r="J115" s="166"/>
      <c r="K115" s="170"/>
      <c r="L115" s="167"/>
      <c r="M115" s="26"/>
      <c r="N115" s="236">
        <f t="shared" si="5"/>
        <v>0</v>
      </c>
      <c r="O115" s="252"/>
      <c r="P115" s="206">
        <f t="shared" si="6"/>
        <v>0</v>
      </c>
      <c r="Q115" s="237"/>
    </row>
    <row r="116" spans="1:17" s="29" customFormat="1" x14ac:dyDescent="0.2">
      <c r="A116" s="2"/>
      <c r="B116" s="487"/>
      <c r="C116" s="488"/>
      <c r="D116" s="488"/>
      <c r="E116" s="488"/>
      <c r="F116" s="488"/>
      <c r="G116" s="489"/>
      <c r="H116" s="171"/>
      <c r="I116" s="171"/>
      <c r="J116" s="166"/>
      <c r="K116" s="170"/>
      <c r="L116" s="167"/>
      <c r="M116" s="26"/>
      <c r="N116" s="236">
        <f t="shared" si="5"/>
        <v>0</v>
      </c>
      <c r="O116" s="252"/>
      <c r="P116" s="206">
        <f t="shared" si="6"/>
        <v>0</v>
      </c>
      <c r="Q116" s="206"/>
    </row>
    <row r="117" spans="1:17" s="29" customFormat="1" ht="39" customHeight="1" x14ac:dyDescent="0.2">
      <c r="A117" s="18" t="s">
        <v>8</v>
      </c>
      <c r="B117" s="496" t="s">
        <v>23</v>
      </c>
      <c r="C117" s="497"/>
      <c r="D117" s="497"/>
      <c r="E117" s="497"/>
      <c r="F117" s="497"/>
      <c r="G117" s="498"/>
      <c r="H117" s="19"/>
      <c r="I117" s="19"/>
      <c r="J117" s="22">
        <f>SUM(J118:J137)</f>
        <v>0</v>
      </c>
      <c r="K117" s="22"/>
      <c r="L117" s="23"/>
      <c r="M117" s="23"/>
      <c r="N117" s="23"/>
      <c r="O117" s="254"/>
      <c r="P117" s="23"/>
      <c r="Q117" s="23"/>
    </row>
    <row r="118" spans="1:17" s="25" customFormat="1" ht="15.75" x14ac:dyDescent="0.2">
      <c r="A118" s="2"/>
      <c r="B118" s="487"/>
      <c r="C118" s="488"/>
      <c r="D118" s="488"/>
      <c r="E118" s="488"/>
      <c r="F118" s="488"/>
      <c r="G118" s="489"/>
      <c r="H118" s="168"/>
      <c r="I118" s="168"/>
      <c r="J118" s="166"/>
      <c r="K118" s="166"/>
      <c r="L118" s="167"/>
      <c r="M118" s="26"/>
      <c r="N118" s="236">
        <f t="shared" si="5"/>
        <v>0</v>
      </c>
      <c r="O118" s="252"/>
      <c r="P118" s="237">
        <f>N118+O118</f>
        <v>0</v>
      </c>
      <c r="Q118" s="237"/>
    </row>
    <row r="119" spans="1:17" s="29" customFormat="1" ht="15.75" x14ac:dyDescent="0.2">
      <c r="A119" s="2"/>
      <c r="B119" s="487"/>
      <c r="C119" s="488"/>
      <c r="D119" s="488"/>
      <c r="E119" s="488"/>
      <c r="F119" s="488"/>
      <c r="G119" s="489"/>
      <c r="H119" s="168"/>
      <c r="I119" s="168"/>
      <c r="J119" s="166"/>
      <c r="K119" s="166"/>
      <c r="L119" s="167"/>
      <c r="M119" s="26"/>
      <c r="N119" s="236">
        <f t="shared" si="5"/>
        <v>0</v>
      </c>
      <c r="O119" s="252"/>
      <c r="P119" s="237">
        <f t="shared" ref="P119:P137" si="7">N119+O119</f>
        <v>0</v>
      </c>
      <c r="Q119" s="206"/>
    </row>
    <row r="120" spans="1:17" s="29" customFormat="1" ht="15.75" x14ac:dyDescent="0.2">
      <c r="A120" s="2"/>
      <c r="B120" s="487"/>
      <c r="C120" s="488"/>
      <c r="D120" s="488"/>
      <c r="E120" s="488"/>
      <c r="F120" s="488"/>
      <c r="G120" s="489"/>
      <c r="H120" s="168"/>
      <c r="I120" s="168"/>
      <c r="J120" s="166"/>
      <c r="K120" s="166"/>
      <c r="L120" s="167"/>
      <c r="M120" s="26"/>
      <c r="N120" s="236">
        <f t="shared" si="5"/>
        <v>0</v>
      </c>
      <c r="O120" s="252"/>
      <c r="P120" s="237">
        <f t="shared" si="7"/>
        <v>0</v>
      </c>
      <c r="Q120" s="206"/>
    </row>
    <row r="121" spans="1:17" s="29" customFormat="1" ht="15.75" x14ac:dyDescent="0.2">
      <c r="A121" s="2"/>
      <c r="B121" s="487"/>
      <c r="C121" s="488"/>
      <c r="D121" s="488"/>
      <c r="E121" s="488"/>
      <c r="F121" s="488"/>
      <c r="G121" s="489"/>
      <c r="H121" s="168"/>
      <c r="I121" s="168"/>
      <c r="J121" s="166"/>
      <c r="K121" s="166"/>
      <c r="L121" s="167"/>
      <c r="M121" s="26"/>
      <c r="N121" s="236">
        <f t="shared" si="5"/>
        <v>0</v>
      </c>
      <c r="O121" s="252"/>
      <c r="P121" s="237">
        <f t="shared" si="7"/>
        <v>0</v>
      </c>
      <c r="Q121" s="206"/>
    </row>
    <row r="122" spans="1:17" s="25" customFormat="1" ht="15.75" x14ac:dyDescent="0.2">
      <c r="A122" s="2"/>
      <c r="B122" s="487"/>
      <c r="C122" s="488"/>
      <c r="D122" s="488"/>
      <c r="E122" s="488"/>
      <c r="F122" s="488"/>
      <c r="G122" s="489"/>
      <c r="H122" s="168"/>
      <c r="I122" s="168"/>
      <c r="J122" s="166"/>
      <c r="K122" s="166"/>
      <c r="L122" s="167"/>
      <c r="M122" s="26"/>
      <c r="N122" s="236">
        <f t="shared" si="5"/>
        <v>0</v>
      </c>
      <c r="O122" s="252"/>
      <c r="P122" s="237">
        <f t="shared" si="7"/>
        <v>0</v>
      </c>
      <c r="Q122" s="237"/>
    </row>
    <row r="123" spans="1:17" s="29" customFormat="1" ht="15.75" x14ac:dyDescent="0.2">
      <c r="A123" s="2"/>
      <c r="B123" s="487"/>
      <c r="C123" s="488"/>
      <c r="D123" s="488"/>
      <c r="E123" s="488"/>
      <c r="F123" s="488"/>
      <c r="G123" s="489"/>
      <c r="H123" s="168"/>
      <c r="I123" s="168"/>
      <c r="J123" s="166"/>
      <c r="K123" s="166"/>
      <c r="L123" s="167"/>
      <c r="M123" s="26"/>
      <c r="N123" s="236">
        <f t="shared" si="5"/>
        <v>0</v>
      </c>
      <c r="O123" s="252"/>
      <c r="P123" s="237">
        <f t="shared" si="7"/>
        <v>0</v>
      </c>
      <c r="Q123" s="206"/>
    </row>
    <row r="124" spans="1:17" s="29" customFormat="1" ht="15.75" x14ac:dyDescent="0.2">
      <c r="A124" s="2"/>
      <c r="B124" s="487"/>
      <c r="C124" s="488"/>
      <c r="D124" s="488"/>
      <c r="E124" s="488"/>
      <c r="F124" s="488"/>
      <c r="G124" s="489"/>
      <c r="H124" s="168"/>
      <c r="I124" s="168"/>
      <c r="J124" s="166"/>
      <c r="K124" s="166"/>
      <c r="L124" s="167"/>
      <c r="M124" s="26"/>
      <c r="N124" s="236">
        <f t="shared" si="5"/>
        <v>0</v>
      </c>
      <c r="O124" s="252"/>
      <c r="P124" s="237">
        <f t="shared" si="7"/>
        <v>0</v>
      </c>
      <c r="Q124" s="206"/>
    </row>
    <row r="125" spans="1:17" s="29" customFormat="1" ht="15.75" x14ac:dyDescent="0.2">
      <c r="A125" s="2"/>
      <c r="B125" s="487"/>
      <c r="C125" s="488"/>
      <c r="D125" s="488"/>
      <c r="E125" s="488"/>
      <c r="F125" s="488"/>
      <c r="G125" s="489"/>
      <c r="H125" s="168"/>
      <c r="I125" s="168"/>
      <c r="J125" s="166"/>
      <c r="K125" s="166"/>
      <c r="L125" s="167"/>
      <c r="M125" s="26"/>
      <c r="N125" s="236">
        <f t="shared" si="5"/>
        <v>0</v>
      </c>
      <c r="O125" s="252"/>
      <c r="P125" s="237">
        <f t="shared" si="7"/>
        <v>0</v>
      </c>
      <c r="Q125" s="206"/>
    </row>
    <row r="126" spans="1:17" s="25" customFormat="1" ht="15.75" x14ac:dyDescent="0.2">
      <c r="A126" s="2"/>
      <c r="B126" s="487"/>
      <c r="C126" s="488"/>
      <c r="D126" s="488"/>
      <c r="E126" s="488"/>
      <c r="F126" s="488"/>
      <c r="G126" s="489"/>
      <c r="H126" s="168"/>
      <c r="I126" s="168"/>
      <c r="J126" s="166"/>
      <c r="K126" s="166"/>
      <c r="L126" s="167"/>
      <c r="M126" s="26"/>
      <c r="N126" s="236">
        <f t="shared" si="5"/>
        <v>0</v>
      </c>
      <c r="O126" s="252"/>
      <c r="P126" s="237">
        <f t="shared" si="7"/>
        <v>0</v>
      </c>
      <c r="Q126" s="237"/>
    </row>
    <row r="127" spans="1:17" s="25" customFormat="1" ht="15.75" x14ac:dyDescent="0.2">
      <c r="A127" s="2"/>
      <c r="B127" s="487"/>
      <c r="C127" s="488"/>
      <c r="D127" s="488"/>
      <c r="E127" s="488"/>
      <c r="F127" s="488"/>
      <c r="G127" s="489"/>
      <c r="H127" s="168"/>
      <c r="I127" s="168"/>
      <c r="J127" s="166"/>
      <c r="K127" s="166"/>
      <c r="L127" s="167"/>
      <c r="M127" s="26"/>
      <c r="N127" s="236">
        <f t="shared" si="5"/>
        <v>0</v>
      </c>
      <c r="O127" s="252"/>
      <c r="P127" s="237">
        <f t="shared" si="7"/>
        <v>0</v>
      </c>
      <c r="Q127" s="237"/>
    </row>
    <row r="128" spans="1:17" s="29" customFormat="1" ht="15.75" x14ac:dyDescent="0.2">
      <c r="A128" s="2"/>
      <c r="B128" s="487"/>
      <c r="C128" s="488"/>
      <c r="D128" s="488"/>
      <c r="E128" s="488"/>
      <c r="F128" s="488"/>
      <c r="G128" s="489"/>
      <c r="H128" s="168"/>
      <c r="I128" s="168"/>
      <c r="J128" s="166"/>
      <c r="K128" s="166"/>
      <c r="L128" s="167"/>
      <c r="M128" s="26"/>
      <c r="N128" s="236">
        <f t="shared" si="5"/>
        <v>0</v>
      </c>
      <c r="O128" s="252"/>
      <c r="P128" s="237">
        <f t="shared" si="7"/>
        <v>0</v>
      </c>
      <c r="Q128" s="206"/>
    </row>
    <row r="129" spans="1:17" s="29" customFormat="1" ht="15.75" x14ac:dyDescent="0.2">
      <c r="A129" s="2"/>
      <c r="B129" s="487"/>
      <c r="C129" s="488"/>
      <c r="D129" s="488"/>
      <c r="E129" s="488"/>
      <c r="F129" s="488"/>
      <c r="G129" s="489"/>
      <c r="H129" s="168"/>
      <c r="I129" s="168"/>
      <c r="J129" s="166"/>
      <c r="K129" s="166"/>
      <c r="L129" s="167"/>
      <c r="M129" s="26"/>
      <c r="N129" s="236">
        <f t="shared" si="5"/>
        <v>0</v>
      </c>
      <c r="O129" s="252"/>
      <c r="P129" s="237">
        <f t="shared" si="7"/>
        <v>0</v>
      </c>
      <c r="Q129" s="206"/>
    </row>
    <row r="130" spans="1:17" s="29" customFormat="1" ht="15.75" x14ac:dyDescent="0.2">
      <c r="A130" s="2"/>
      <c r="B130" s="487"/>
      <c r="C130" s="488"/>
      <c r="D130" s="488"/>
      <c r="E130" s="488"/>
      <c r="F130" s="488"/>
      <c r="G130" s="489"/>
      <c r="H130" s="168"/>
      <c r="I130" s="168"/>
      <c r="J130" s="166"/>
      <c r="K130" s="166"/>
      <c r="L130" s="167"/>
      <c r="M130" s="26"/>
      <c r="N130" s="236">
        <f t="shared" si="5"/>
        <v>0</v>
      </c>
      <c r="O130" s="252"/>
      <c r="P130" s="237">
        <f t="shared" si="7"/>
        <v>0</v>
      </c>
      <c r="Q130" s="206"/>
    </row>
    <row r="131" spans="1:17" s="25" customFormat="1" ht="15.75" x14ac:dyDescent="0.2">
      <c r="A131" s="2"/>
      <c r="B131" s="487"/>
      <c r="C131" s="488"/>
      <c r="D131" s="488"/>
      <c r="E131" s="488"/>
      <c r="F131" s="488"/>
      <c r="G131" s="489"/>
      <c r="H131" s="168"/>
      <c r="I131" s="168"/>
      <c r="J131" s="166"/>
      <c r="K131" s="166"/>
      <c r="L131" s="167"/>
      <c r="M131" s="26"/>
      <c r="N131" s="236">
        <f t="shared" si="5"/>
        <v>0</v>
      </c>
      <c r="O131" s="252"/>
      <c r="P131" s="237">
        <f t="shared" si="7"/>
        <v>0</v>
      </c>
      <c r="Q131" s="237"/>
    </row>
    <row r="132" spans="1:17" s="29" customFormat="1" ht="15.75" x14ac:dyDescent="0.2">
      <c r="A132" s="2"/>
      <c r="B132" s="487"/>
      <c r="C132" s="488"/>
      <c r="D132" s="488"/>
      <c r="E132" s="488"/>
      <c r="F132" s="488"/>
      <c r="G132" s="489"/>
      <c r="H132" s="168"/>
      <c r="I132" s="168"/>
      <c r="J132" s="166"/>
      <c r="K132" s="166"/>
      <c r="L132" s="167"/>
      <c r="M132" s="26"/>
      <c r="N132" s="236">
        <f t="shared" si="5"/>
        <v>0</v>
      </c>
      <c r="O132" s="252"/>
      <c r="P132" s="237">
        <f t="shared" si="7"/>
        <v>0</v>
      </c>
      <c r="Q132" s="206"/>
    </row>
    <row r="133" spans="1:17" s="29" customFormat="1" ht="15.75" x14ac:dyDescent="0.2">
      <c r="A133" s="2"/>
      <c r="B133" s="487"/>
      <c r="C133" s="488"/>
      <c r="D133" s="488"/>
      <c r="E133" s="488"/>
      <c r="F133" s="488"/>
      <c r="G133" s="489"/>
      <c r="H133" s="168"/>
      <c r="I133" s="168"/>
      <c r="J133" s="166"/>
      <c r="K133" s="166"/>
      <c r="L133" s="167"/>
      <c r="M133" s="26"/>
      <c r="N133" s="236">
        <f t="shared" si="5"/>
        <v>0</v>
      </c>
      <c r="O133" s="252"/>
      <c r="P133" s="237">
        <f t="shared" si="7"/>
        <v>0</v>
      </c>
      <c r="Q133" s="206"/>
    </row>
    <row r="134" spans="1:17" s="29" customFormat="1" ht="15.75" x14ac:dyDescent="0.2">
      <c r="A134" s="2"/>
      <c r="B134" s="487"/>
      <c r="C134" s="488"/>
      <c r="D134" s="488"/>
      <c r="E134" s="488"/>
      <c r="F134" s="488"/>
      <c r="G134" s="489"/>
      <c r="H134" s="168"/>
      <c r="I134" s="168"/>
      <c r="J134" s="166"/>
      <c r="K134" s="166"/>
      <c r="L134" s="167"/>
      <c r="M134" s="26"/>
      <c r="N134" s="236">
        <f t="shared" si="5"/>
        <v>0</v>
      </c>
      <c r="O134" s="252"/>
      <c r="P134" s="237">
        <f t="shared" si="7"/>
        <v>0</v>
      </c>
      <c r="Q134" s="206"/>
    </row>
    <row r="135" spans="1:17" s="25" customFormat="1" ht="15.75" x14ac:dyDescent="0.2">
      <c r="A135" s="2"/>
      <c r="B135" s="487"/>
      <c r="C135" s="488"/>
      <c r="D135" s="488"/>
      <c r="E135" s="488"/>
      <c r="F135" s="488"/>
      <c r="G135" s="489"/>
      <c r="H135" s="171"/>
      <c r="I135" s="171"/>
      <c r="J135" s="166"/>
      <c r="K135" s="166"/>
      <c r="L135" s="167"/>
      <c r="M135" s="26"/>
      <c r="N135" s="236">
        <f t="shared" si="5"/>
        <v>0</v>
      </c>
      <c r="O135" s="252"/>
      <c r="P135" s="237">
        <f t="shared" si="7"/>
        <v>0</v>
      </c>
      <c r="Q135" s="237"/>
    </row>
    <row r="136" spans="1:17" s="29" customFormat="1" ht="15.75" x14ac:dyDescent="0.2">
      <c r="A136" s="2"/>
      <c r="B136" s="487"/>
      <c r="C136" s="488"/>
      <c r="D136" s="488"/>
      <c r="E136" s="488"/>
      <c r="F136" s="488"/>
      <c r="G136" s="489"/>
      <c r="H136" s="171"/>
      <c r="I136" s="171"/>
      <c r="J136" s="166"/>
      <c r="K136" s="166"/>
      <c r="L136" s="167"/>
      <c r="M136" s="26"/>
      <c r="N136" s="236">
        <f t="shared" si="5"/>
        <v>0</v>
      </c>
      <c r="O136" s="252"/>
      <c r="P136" s="237">
        <f t="shared" si="7"/>
        <v>0</v>
      </c>
      <c r="Q136" s="206"/>
    </row>
    <row r="137" spans="1:17" s="29" customFormat="1" ht="15.75" x14ac:dyDescent="0.2">
      <c r="A137" s="2"/>
      <c r="B137" s="487"/>
      <c r="C137" s="488"/>
      <c r="D137" s="488"/>
      <c r="E137" s="488"/>
      <c r="F137" s="488"/>
      <c r="G137" s="489"/>
      <c r="H137" s="171"/>
      <c r="I137" s="171"/>
      <c r="J137" s="166"/>
      <c r="K137" s="166"/>
      <c r="L137" s="167"/>
      <c r="M137" s="26"/>
      <c r="N137" s="236">
        <f t="shared" si="5"/>
        <v>0</v>
      </c>
      <c r="O137" s="252"/>
      <c r="P137" s="237">
        <f t="shared" si="7"/>
        <v>0</v>
      </c>
      <c r="Q137" s="206"/>
    </row>
    <row r="138" spans="1:17" s="29" customFormat="1" ht="39" customHeight="1" x14ac:dyDescent="0.2">
      <c r="A138" s="18" t="s">
        <v>11</v>
      </c>
      <c r="B138" s="496" t="s">
        <v>12</v>
      </c>
      <c r="C138" s="497"/>
      <c r="D138" s="497"/>
      <c r="E138" s="497"/>
      <c r="F138" s="497"/>
      <c r="G138" s="498"/>
      <c r="H138" s="19"/>
      <c r="I138" s="19"/>
      <c r="J138" s="22">
        <f>SUM(J139:J159)</f>
        <v>0</v>
      </c>
      <c r="K138" s="22"/>
      <c r="L138" s="23"/>
      <c r="M138" s="23"/>
      <c r="N138" s="23"/>
      <c r="O138" s="254"/>
      <c r="P138" s="23"/>
      <c r="Q138" s="23"/>
    </row>
    <row r="139" spans="1:17" s="29" customFormat="1" x14ac:dyDescent="0.2">
      <c r="A139" s="2"/>
      <c r="B139" s="490"/>
      <c r="C139" s="491"/>
      <c r="D139" s="491"/>
      <c r="E139" s="491"/>
      <c r="F139" s="491"/>
      <c r="G139" s="492"/>
      <c r="H139" s="173"/>
      <c r="I139" s="173"/>
      <c r="J139" s="166"/>
      <c r="K139" s="167"/>
      <c r="L139" s="167"/>
      <c r="M139" s="26"/>
      <c r="N139" s="236">
        <f t="shared" si="5"/>
        <v>0</v>
      </c>
      <c r="O139" s="252"/>
      <c r="P139" s="206">
        <f>N139+O139</f>
        <v>0</v>
      </c>
      <c r="Q139" s="206"/>
    </row>
    <row r="140" spans="1:17" s="29" customFormat="1" x14ac:dyDescent="0.2">
      <c r="A140" s="2"/>
      <c r="B140" s="490"/>
      <c r="C140" s="491"/>
      <c r="D140" s="491"/>
      <c r="E140" s="491"/>
      <c r="F140" s="491"/>
      <c r="G140" s="492"/>
      <c r="H140" s="173"/>
      <c r="I140" s="173"/>
      <c r="J140" s="166"/>
      <c r="K140" s="167"/>
      <c r="L140" s="167"/>
      <c r="M140" s="26"/>
      <c r="N140" s="236">
        <f t="shared" si="5"/>
        <v>0</v>
      </c>
      <c r="O140" s="252"/>
      <c r="P140" s="206">
        <f t="shared" ref="P140:P159" si="8">N140+O140</f>
        <v>0</v>
      </c>
      <c r="Q140" s="206"/>
    </row>
    <row r="141" spans="1:17" s="29" customFormat="1" x14ac:dyDescent="0.2">
      <c r="A141" s="2"/>
      <c r="B141" s="490"/>
      <c r="C141" s="491"/>
      <c r="D141" s="491"/>
      <c r="E141" s="491"/>
      <c r="F141" s="491"/>
      <c r="G141" s="492"/>
      <c r="H141" s="173"/>
      <c r="I141" s="173"/>
      <c r="J141" s="166"/>
      <c r="K141" s="167"/>
      <c r="L141" s="167"/>
      <c r="M141" s="26"/>
      <c r="N141" s="236">
        <f t="shared" ref="N141:N159" si="9">IF(M141="Yes",J141,0)</f>
        <v>0</v>
      </c>
      <c r="O141" s="252"/>
      <c r="P141" s="206">
        <f t="shared" si="8"/>
        <v>0</v>
      </c>
      <c r="Q141" s="206"/>
    </row>
    <row r="142" spans="1:17" s="29" customFormat="1" x14ac:dyDescent="0.2">
      <c r="A142" s="2"/>
      <c r="B142" s="487"/>
      <c r="C142" s="488"/>
      <c r="D142" s="488"/>
      <c r="E142" s="488"/>
      <c r="F142" s="488"/>
      <c r="G142" s="489"/>
      <c r="H142" s="171"/>
      <c r="I142" s="171"/>
      <c r="J142" s="166"/>
      <c r="K142" s="167"/>
      <c r="L142" s="167"/>
      <c r="M142" s="26"/>
      <c r="N142" s="236">
        <f t="shared" si="9"/>
        <v>0</v>
      </c>
      <c r="O142" s="252"/>
      <c r="P142" s="206">
        <f t="shared" si="8"/>
        <v>0</v>
      </c>
      <c r="Q142" s="206"/>
    </row>
    <row r="143" spans="1:17" s="29" customFormat="1" x14ac:dyDescent="0.2">
      <c r="A143" s="2"/>
      <c r="B143" s="487"/>
      <c r="C143" s="488"/>
      <c r="D143" s="488"/>
      <c r="E143" s="488"/>
      <c r="F143" s="488"/>
      <c r="G143" s="489"/>
      <c r="H143" s="171"/>
      <c r="I143" s="171"/>
      <c r="J143" s="166"/>
      <c r="K143" s="167"/>
      <c r="L143" s="167"/>
      <c r="M143" s="26"/>
      <c r="N143" s="236">
        <f t="shared" si="9"/>
        <v>0</v>
      </c>
      <c r="O143" s="252"/>
      <c r="P143" s="206">
        <f t="shared" si="8"/>
        <v>0</v>
      </c>
      <c r="Q143" s="206"/>
    </row>
    <row r="144" spans="1:17" s="28" customFormat="1" ht="15.75" x14ac:dyDescent="0.2">
      <c r="A144" s="2"/>
      <c r="B144" s="487"/>
      <c r="C144" s="488"/>
      <c r="D144" s="488"/>
      <c r="E144" s="488"/>
      <c r="F144" s="488"/>
      <c r="G144" s="489"/>
      <c r="H144" s="171"/>
      <c r="I144" s="171"/>
      <c r="J144" s="166"/>
      <c r="K144" s="167"/>
      <c r="L144" s="167"/>
      <c r="M144" s="26"/>
      <c r="N144" s="236">
        <f t="shared" si="9"/>
        <v>0</v>
      </c>
      <c r="O144" s="252"/>
      <c r="P144" s="206">
        <f t="shared" si="8"/>
        <v>0</v>
      </c>
      <c r="Q144" s="237"/>
    </row>
    <row r="145" spans="1:18" s="37" customFormat="1" ht="15.75" x14ac:dyDescent="0.2">
      <c r="A145" s="2"/>
      <c r="B145" s="487"/>
      <c r="C145" s="488"/>
      <c r="D145" s="488"/>
      <c r="E145" s="488"/>
      <c r="F145" s="488"/>
      <c r="G145" s="489"/>
      <c r="H145" s="171"/>
      <c r="I145" s="171"/>
      <c r="J145" s="166"/>
      <c r="K145" s="167"/>
      <c r="L145" s="167"/>
      <c r="M145" s="26"/>
      <c r="N145" s="236">
        <f t="shared" si="9"/>
        <v>0</v>
      </c>
      <c r="O145" s="252"/>
      <c r="P145" s="206">
        <f t="shared" si="8"/>
        <v>0</v>
      </c>
      <c r="Q145" s="237"/>
    </row>
    <row r="146" spans="1:18" s="29" customFormat="1" x14ac:dyDescent="0.2">
      <c r="A146" s="2"/>
      <c r="B146" s="487"/>
      <c r="C146" s="488"/>
      <c r="D146" s="488"/>
      <c r="E146" s="488"/>
      <c r="F146" s="488"/>
      <c r="G146" s="489"/>
      <c r="H146" s="171"/>
      <c r="I146" s="171"/>
      <c r="J146" s="166"/>
      <c r="K146" s="167"/>
      <c r="L146" s="167"/>
      <c r="M146" s="26"/>
      <c r="N146" s="236">
        <f t="shared" si="9"/>
        <v>0</v>
      </c>
      <c r="O146" s="252"/>
      <c r="P146" s="206">
        <f t="shared" si="8"/>
        <v>0</v>
      </c>
      <c r="Q146" s="206"/>
    </row>
    <row r="147" spans="1:18" s="29" customFormat="1" x14ac:dyDescent="0.2">
      <c r="A147" s="2"/>
      <c r="B147" s="487"/>
      <c r="C147" s="488"/>
      <c r="D147" s="488"/>
      <c r="E147" s="488"/>
      <c r="F147" s="488"/>
      <c r="G147" s="489"/>
      <c r="H147" s="171"/>
      <c r="I147" s="171"/>
      <c r="J147" s="166"/>
      <c r="K147" s="167"/>
      <c r="L147" s="167"/>
      <c r="M147" s="26"/>
      <c r="N147" s="236">
        <f t="shared" si="9"/>
        <v>0</v>
      </c>
      <c r="O147" s="252"/>
      <c r="P147" s="206">
        <f t="shared" si="8"/>
        <v>0</v>
      </c>
      <c r="Q147" s="206"/>
    </row>
    <row r="148" spans="1:18" s="28" customFormat="1" ht="15.75" x14ac:dyDescent="0.2">
      <c r="A148" s="2"/>
      <c r="B148" s="487"/>
      <c r="C148" s="488"/>
      <c r="D148" s="488"/>
      <c r="E148" s="488"/>
      <c r="F148" s="488"/>
      <c r="G148" s="489"/>
      <c r="H148" s="171"/>
      <c r="I148" s="171"/>
      <c r="J148" s="166"/>
      <c r="K148" s="167"/>
      <c r="L148" s="167"/>
      <c r="M148" s="26"/>
      <c r="N148" s="236">
        <f t="shared" si="9"/>
        <v>0</v>
      </c>
      <c r="O148" s="252"/>
      <c r="P148" s="206">
        <f t="shared" si="8"/>
        <v>0</v>
      </c>
      <c r="Q148" s="237"/>
    </row>
    <row r="149" spans="1:18" s="37" customFormat="1" ht="15.75" x14ac:dyDescent="0.2">
      <c r="A149" s="2"/>
      <c r="B149" s="487"/>
      <c r="C149" s="488"/>
      <c r="D149" s="488"/>
      <c r="E149" s="488"/>
      <c r="F149" s="488"/>
      <c r="G149" s="489"/>
      <c r="H149" s="171"/>
      <c r="I149" s="171"/>
      <c r="J149" s="166"/>
      <c r="K149" s="167"/>
      <c r="L149" s="167"/>
      <c r="M149" s="26"/>
      <c r="N149" s="236">
        <f t="shared" si="9"/>
        <v>0</v>
      </c>
      <c r="O149" s="252"/>
      <c r="P149" s="206">
        <f t="shared" si="8"/>
        <v>0</v>
      </c>
      <c r="Q149" s="237"/>
    </row>
    <row r="150" spans="1:18" s="13" customFormat="1" ht="18" x14ac:dyDescent="0.2">
      <c r="A150" s="2"/>
      <c r="B150" s="487"/>
      <c r="C150" s="488"/>
      <c r="D150" s="488"/>
      <c r="E150" s="488"/>
      <c r="F150" s="488"/>
      <c r="G150" s="489"/>
      <c r="H150" s="171"/>
      <c r="I150" s="171"/>
      <c r="J150" s="166"/>
      <c r="K150" s="167"/>
      <c r="L150" s="167"/>
      <c r="M150" s="26"/>
      <c r="N150" s="236">
        <f t="shared" si="9"/>
        <v>0</v>
      </c>
      <c r="O150" s="252"/>
      <c r="P150" s="206">
        <f t="shared" si="8"/>
        <v>0</v>
      </c>
      <c r="Q150" s="241"/>
      <c r="R150" s="14"/>
    </row>
    <row r="151" spans="1:18" s="13" customFormat="1" ht="18" x14ac:dyDescent="0.2">
      <c r="A151" s="2"/>
      <c r="B151" s="487"/>
      <c r="C151" s="488"/>
      <c r="D151" s="488"/>
      <c r="E151" s="488"/>
      <c r="F151" s="488"/>
      <c r="G151" s="489"/>
      <c r="H151" s="171"/>
      <c r="I151" s="171"/>
      <c r="J151" s="166"/>
      <c r="K151" s="167"/>
      <c r="L151" s="167"/>
      <c r="M151" s="26"/>
      <c r="N151" s="236">
        <f t="shared" si="9"/>
        <v>0</v>
      </c>
      <c r="O151" s="252"/>
      <c r="P151" s="206">
        <f t="shared" si="8"/>
        <v>0</v>
      </c>
      <c r="Q151" s="241"/>
      <c r="R151" s="14"/>
    </row>
    <row r="152" spans="1:18" x14ac:dyDescent="0.2">
      <c r="A152" s="2"/>
      <c r="B152" s="487"/>
      <c r="C152" s="488"/>
      <c r="D152" s="488"/>
      <c r="E152" s="488"/>
      <c r="F152" s="488"/>
      <c r="G152" s="489"/>
      <c r="H152" s="171"/>
      <c r="I152" s="171"/>
      <c r="J152" s="166"/>
      <c r="K152" s="167"/>
      <c r="L152" s="167"/>
      <c r="M152" s="26"/>
      <c r="N152" s="236">
        <f t="shared" si="9"/>
        <v>0</v>
      </c>
      <c r="O152" s="252"/>
      <c r="P152" s="206">
        <f t="shared" si="8"/>
        <v>0</v>
      </c>
      <c r="Q152" s="242"/>
    </row>
    <row r="153" spans="1:18" x14ac:dyDescent="0.2">
      <c r="A153" s="2"/>
      <c r="B153" s="487"/>
      <c r="C153" s="488"/>
      <c r="D153" s="488"/>
      <c r="E153" s="488"/>
      <c r="F153" s="488"/>
      <c r="G153" s="489"/>
      <c r="H153" s="171"/>
      <c r="I153" s="171"/>
      <c r="J153" s="166"/>
      <c r="K153" s="167"/>
      <c r="L153" s="167"/>
      <c r="M153" s="26"/>
      <c r="N153" s="236">
        <f t="shared" si="9"/>
        <v>0</v>
      </c>
      <c r="O153" s="252"/>
      <c r="P153" s="206">
        <f t="shared" si="8"/>
        <v>0</v>
      </c>
      <c r="Q153" s="242"/>
    </row>
    <row r="154" spans="1:18" x14ac:dyDescent="0.2">
      <c r="A154" s="2"/>
      <c r="B154" s="487"/>
      <c r="C154" s="488"/>
      <c r="D154" s="488"/>
      <c r="E154" s="488"/>
      <c r="F154" s="488"/>
      <c r="G154" s="489"/>
      <c r="H154" s="171"/>
      <c r="I154" s="171"/>
      <c r="J154" s="166"/>
      <c r="K154" s="167"/>
      <c r="L154" s="167"/>
      <c r="M154" s="26"/>
      <c r="N154" s="236">
        <f t="shared" si="9"/>
        <v>0</v>
      </c>
      <c r="O154" s="252"/>
      <c r="P154" s="206">
        <f t="shared" si="8"/>
        <v>0</v>
      </c>
      <c r="Q154" s="242"/>
    </row>
    <row r="155" spans="1:18" x14ac:dyDescent="0.2">
      <c r="A155" s="2"/>
      <c r="B155" s="487"/>
      <c r="C155" s="488"/>
      <c r="D155" s="488"/>
      <c r="E155" s="488"/>
      <c r="F155" s="488"/>
      <c r="G155" s="489"/>
      <c r="H155" s="171"/>
      <c r="I155" s="171"/>
      <c r="J155" s="166"/>
      <c r="K155" s="167"/>
      <c r="L155" s="167"/>
      <c r="M155" s="26"/>
      <c r="N155" s="236">
        <f t="shared" si="9"/>
        <v>0</v>
      </c>
      <c r="O155" s="252"/>
      <c r="P155" s="206">
        <f t="shared" si="8"/>
        <v>0</v>
      </c>
      <c r="Q155" s="242"/>
    </row>
    <row r="156" spans="1:18" x14ac:dyDescent="0.2">
      <c r="A156" s="2"/>
      <c r="B156" s="487"/>
      <c r="C156" s="488"/>
      <c r="D156" s="488"/>
      <c r="E156" s="488"/>
      <c r="F156" s="488"/>
      <c r="G156" s="489"/>
      <c r="H156" s="171"/>
      <c r="I156" s="171"/>
      <c r="J156" s="166"/>
      <c r="K156" s="167"/>
      <c r="L156" s="167"/>
      <c r="M156" s="26"/>
      <c r="N156" s="236">
        <f t="shared" si="9"/>
        <v>0</v>
      </c>
      <c r="O156" s="252"/>
      <c r="P156" s="206">
        <f t="shared" si="8"/>
        <v>0</v>
      </c>
      <c r="Q156" s="242"/>
    </row>
    <row r="157" spans="1:18" x14ac:dyDescent="0.2">
      <c r="A157" s="2"/>
      <c r="B157" s="487"/>
      <c r="C157" s="488"/>
      <c r="D157" s="488"/>
      <c r="E157" s="488"/>
      <c r="F157" s="488"/>
      <c r="G157" s="489"/>
      <c r="H157" s="171"/>
      <c r="I157" s="171"/>
      <c r="J157" s="166"/>
      <c r="K157" s="167"/>
      <c r="L157" s="167"/>
      <c r="M157" s="26"/>
      <c r="N157" s="236">
        <f t="shared" si="9"/>
        <v>0</v>
      </c>
      <c r="O157" s="252"/>
      <c r="P157" s="206">
        <f t="shared" si="8"/>
        <v>0</v>
      </c>
      <c r="Q157" s="242"/>
    </row>
    <row r="158" spans="1:18" x14ac:dyDescent="0.2">
      <c r="A158" s="2"/>
      <c r="B158" s="487"/>
      <c r="C158" s="488"/>
      <c r="D158" s="488"/>
      <c r="E158" s="488"/>
      <c r="F158" s="488"/>
      <c r="G158" s="489"/>
      <c r="H158" s="171"/>
      <c r="I158" s="171"/>
      <c r="J158" s="166"/>
      <c r="K158" s="167"/>
      <c r="L158" s="167"/>
      <c r="M158" s="26"/>
      <c r="N158" s="236">
        <f t="shared" si="9"/>
        <v>0</v>
      </c>
      <c r="O158" s="252"/>
      <c r="P158" s="206">
        <f t="shared" si="8"/>
        <v>0</v>
      </c>
      <c r="Q158" s="242"/>
    </row>
    <row r="159" spans="1:18" x14ac:dyDescent="0.2">
      <c r="A159" s="2"/>
      <c r="B159" s="487"/>
      <c r="C159" s="488"/>
      <c r="D159" s="488"/>
      <c r="E159" s="488"/>
      <c r="F159" s="488"/>
      <c r="G159" s="489"/>
      <c r="H159" s="171"/>
      <c r="I159" s="171"/>
      <c r="J159" s="166"/>
      <c r="K159" s="167"/>
      <c r="L159" s="167"/>
      <c r="M159" s="26"/>
      <c r="N159" s="236">
        <f t="shared" si="9"/>
        <v>0</v>
      </c>
      <c r="O159" s="252"/>
      <c r="P159" s="206">
        <f t="shared" si="8"/>
        <v>0</v>
      </c>
      <c r="Q159" s="242"/>
    </row>
    <row r="160" spans="1:18" ht="39" customHeight="1" x14ac:dyDescent="0.2">
      <c r="A160" s="11"/>
      <c r="B160" s="506" t="s">
        <v>1</v>
      </c>
      <c r="C160" s="507"/>
      <c r="D160" s="507"/>
      <c r="E160" s="507"/>
      <c r="F160" s="507"/>
      <c r="G160" s="507"/>
      <c r="H160" s="507"/>
      <c r="I160" s="87"/>
      <c r="J160" s="22">
        <f>J8+J43+J64+J95</f>
        <v>0</v>
      </c>
      <c r="K160" s="22"/>
      <c r="L160" s="22"/>
      <c r="M160" s="22"/>
      <c r="N160" s="22"/>
      <c r="O160" s="22"/>
      <c r="P160" s="22">
        <f>SUM(P8+P43+P64+P95)</f>
        <v>0</v>
      </c>
      <c r="Q160" s="22"/>
    </row>
    <row r="161" spans="1:17" ht="39" customHeight="1" x14ac:dyDescent="0.2">
      <c r="A161" s="31">
        <v>5</v>
      </c>
      <c r="B161" s="531" t="s">
        <v>168</v>
      </c>
      <c r="C161" s="532"/>
      <c r="D161" s="532"/>
      <c r="E161" s="532"/>
      <c r="F161" s="532"/>
      <c r="G161" s="533"/>
      <c r="H161" s="36"/>
      <c r="I161" s="36"/>
      <c r="J161" s="33">
        <f>J162</f>
        <v>0</v>
      </c>
      <c r="K161" s="33"/>
      <c r="L161" s="34"/>
      <c r="M161" s="244"/>
      <c r="N161" s="204">
        <f>IF(M161="Yes",J161,0)</f>
        <v>0</v>
      </c>
      <c r="O161" s="252"/>
      <c r="P161" s="243">
        <f>N161+O161</f>
        <v>0</v>
      </c>
      <c r="Q161" s="246"/>
    </row>
    <row r="162" spans="1:17" ht="64.5" customHeight="1" x14ac:dyDescent="0.2">
      <c r="A162" s="2"/>
      <c r="B162" s="551" t="s">
        <v>147</v>
      </c>
      <c r="C162" s="552"/>
      <c r="D162" s="552"/>
      <c r="E162" s="552"/>
      <c r="F162" s="552"/>
      <c r="G162" s="552"/>
      <c r="H162" s="174"/>
      <c r="I162" s="174"/>
      <c r="J162" s="166"/>
      <c r="K162" s="175"/>
      <c r="L162" s="176"/>
      <c r="M162" s="176"/>
      <c r="N162" s="176"/>
      <c r="O162" s="176"/>
      <c r="P162" s="176"/>
      <c r="Q162" s="176"/>
    </row>
    <row r="163" spans="1:17" ht="23.25" x14ac:dyDescent="0.2">
      <c r="A163" s="11"/>
      <c r="B163" s="504" t="s">
        <v>0</v>
      </c>
      <c r="C163" s="505"/>
      <c r="D163" s="505"/>
      <c r="E163" s="505"/>
      <c r="F163" s="505"/>
      <c r="G163" s="505"/>
      <c r="H163" s="505"/>
      <c r="I163" s="505"/>
      <c r="J163" s="12">
        <f>J160+J161</f>
        <v>0</v>
      </c>
      <c r="K163" s="12"/>
      <c r="L163" s="10"/>
      <c r="M163" s="22"/>
      <c r="N163" s="22"/>
      <c r="O163" s="22"/>
      <c r="P163" s="22">
        <f>P160+P161</f>
        <v>0</v>
      </c>
      <c r="Q163" s="22"/>
    </row>
    <row r="164" spans="1:17" s="4" customFormat="1" ht="23.25" x14ac:dyDescent="0.2">
      <c r="A164" s="69"/>
      <c r="B164" s="70"/>
      <c r="C164" s="70"/>
      <c r="D164" s="70"/>
      <c r="E164" s="70"/>
      <c r="F164" s="70"/>
      <c r="G164" s="70"/>
      <c r="H164" s="70"/>
      <c r="I164" s="70"/>
      <c r="J164" s="71"/>
      <c r="K164" s="71"/>
      <c r="L164" s="72"/>
      <c r="M164" s="73"/>
    </row>
    <row r="165" spans="1:17" ht="18" x14ac:dyDescent="0.25">
      <c r="A165" s="60"/>
      <c r="B165" s="65"/>
      <c r="C165" s="61"/>
      <c r="D165" s="61"/>
      <c r="E165" s="61"/>
      <c r="F165" s="62"/>
      <c r="G165" s="61"/>
      <c r="H165" s="61"/>
      <c r="I165" s="61"/>
      <c r="J165" s="63"/>
      <c r="K165" s="63"/>
      <c r="L165" s="63"/>
      <c r="M165" s="73"/>
    </row>
    <row r="166" spans="1:17" ht="22.5" x14ac:dyDescent="0.3">
      <c r="A166" s="64"/>
      <c r="C166" s="65"/>
      <c r="D166" s="66"/>
      <c r="E166" s="482"/>
      <c r="F166" s="482"/>
      <c r="G166" s="482"/>
      <c r="H166" s="482"/>
      <c r="I166" s="482"/>
      <c r="J166" s="63"/>
      <c r="K166" s="63"/>
      <c r="L166" s="63"/>
      <c r="M166" s="73"/>
    </row>
    <row r="167" spans="1:17" customFormat="1" ht="30" customHeight="1" x14ac:dyDescent="0.2">
      <c r="A167" s="412" t="s">
        <v>100</v>
      </c>
      <c r="B167" s="480"/>
      <c r="C167" s="480"/>
      <c r="D167" s="480"/>
      <c r="E167" s="480"/>
      <c r="F167" s="480"/>
      <c r="G167" s="481"/>
    </row>
    <row r="168" spans="1:17" s="45" customFormat="1" ht="18.75" thickBot="1" x14ac:dyDescent="0.25">
      <c r="A168" s="43"/>
      <c r="B168" s="44"/>
      <c r="C168" s="44"/>
      <c r="D168" s="44"/>
      <c r="E168" s="44"/>
      <c r="F168" s="44"/>
      <c r="G168" s="44"/>
      <c r="I168" s="46"/>
    </row>
    <row r="169" spans="1:17" s="42" customFormat="1" ht="52.5" customHeight="1" thickBot="1" x14ac:dyDescent="0.25">
      <c r="A169" s="81"/>
      <c r="B169" s="324" t="s">
        <v>92</v>
      </c>
      <c r="C169" s="477"/>
      <c r="D169" s="478"/>
      <c r="E169" s="478"/>
      <c r="F169" s="478"/>
      <c r="G169" s="479"/>
    </row>
    <row r="170" spans="1:17" s="42" customFormat="1" ht="18.75" thickBot="1" x14ac:dyDescent="0.25">
      <c r="A170" s="88"/>
      <c r="B170" s="49"/>
      <c r="C170" s="50"/>
      <c r="D170" s="51"/>
      <c r="E170" s="47"/>
      <c r="F170" s="47"/>
      <c r="G170" s="47"/>
    </row>
    <row r="171" spans="1:17" s="42" customFormat="1" ht="54.75" customHeight="1" thickBot="1" x14ac:dyDescent="0.25">
      <c r="A171" s="88"/>
      <c r="B171" s="52" t="s">
        <v>93</v>
      </c>
      <c r="C171" s="477"/>
      <c r="D171" s="478"/>
      <c r="E171" s="478"/>
      <c r="F171" s="478"/>
      <c r="G171" s="479"/>
    </row>
    <row r="172" spans="1:17" s="42" customFormat="1" ht="16.5" thickBot="1" x14ac:dyDescent="0.25">
      <c r="A172" s="88"/>
      <c r="B172" s="53"/>
      <c r="C172" s="54"/>
      <c r="D172" s="55"/>
      <c r="E172" s="56"/>
      <c r="F172" s="56"/>
      <c r="G172" s="56"/>
    </row>
    <row r="173" spans="1:17" s="42" customFormat="1" ht="53.25" customHeight="1" thickBot="1" x14ac:dyDescent="0.25">
      <c r="A173" s="88"/>
      <c r="B173" s="52" t="s">
        <v>94</v>
      </c>
      <c r="C173" s="477"/>
      <c r="D173" s="478"/>
      <c r="E173" s="478"/>
      <c r="F173" s="478"/>
      <c r="G173" s="479"/>
    </row>
    <row r="174" spans="1:17" s="42" customFormat="1" ht="16.5" thickBot="1" x14ac:dyDescent="0.25">
      <c r="A174" s="88"/>
      <c r="B174" s="53"/>
      <c r="C174" s="54"/>
      <c r="D174" s="55"/>
      <c r="E174" s="56"/>
      <c r="F174" s="56"/>
      <c r="G174" s="56"/>
    </row>
    <row r="175" spans="1:17" s="42" customFormat="1" ht="52.5" customHeight="1" thickBot="1" x14ac:dyDescent="0.25">
      <c r="A175" s="88"/>
      <c r="B175" s="52" t="s">
        <v>95</v>
      </c>
      <c r="C175" s="477"/>
      <c r="D175" s="478"/>
      <c r="E175" s="478"/>
      <c r="F175" s="478"/>
      <c r="G175" s="479"/>
    </row>
    <row r="176" spans="1:17" s="42" customFormat="1" ht="16.5" thickBot="1" x14ac:dyDescent="0.25">
      <c r="A176" s="88"/>
      <c r="B176" s="53"/>
      <c r="C176" s="54"/>
      <c r="D176" s="55"/>
      <c r="E176" s="56"/>
      <c r="F176" s="56"/>
      <c r="G176" s="56"/>
    </row>
    <row r="177" spans="1:13" s="42" customFormat="1" ht="52.5" customHeight="1" thickBot="1" x14ac:dyDescent="0.25">
      <c r="A177" s="88"/>
      <c r="B177" s="52" t="s">
        <v>96</v>
      </c>
      <c r="C177" s="477"/>
      <c r="D177" s="478"/>
      <c r="E177" s="478"/>
      <c r="F177" s="478"/>
      <c r="G177" s="479"/>
    </row>
    <row r="178" spans="1:13" s="42" customFormat="1" ht="18.75" thickBot="1" x14ac:dyDescent="0.25">
      <c r="A178" s="89"/>
      <c r="B178" s="49"/>
      <c r="C178" s="50"/>
      <c r="D178" s="57"/>
      <c r="E178" s="47"/>
      <c r="F178" s="47"/>
      <c r="G178" s="47"/>
    </row>
    <row r="179" spans="1:13" s="4" customFormat="1" ht="35.25" thickBot="1" x14ac:dyDescent="0.25">
      <c r="A179" s="69"/>
      <c r="B179" s="48" t="s">
        <v>153</v>
      </c>
      <c r="C179" s="484">
        <f>C169+C171+C173+C175+C177</f>
        <v>0</v>
      </c>
      <c r="D179" s="484"/>
      <c r="E179" s="484"/>
      <c r="F179" s="484"/>
      <c r="G179" s="484"/>
      <c r="H179" s="42"/>
      <c r="I179" s="42"/>
      <c r="J179" s="42"/>
      <c r="K179" s="42"/>
      <c r="L179" s="42"/>
    </row>
    <row r="180" spans="1:13" ht="18" x14ac:dyDescent="0.25">
      <c r="A180" s="68"/>
      <c r="B180" s="190"/>
      <c r="C180" s="191"/>
      <c r="D180" s="191"/>
      <c r="E180" s="192"/>
      <c r="F180" s="192"/>
      <c r="G180" s="192"/>
      <c r="H180" s="192"/>
      <c r="I180" s="192"/>
      <c r="J180" s="62"/>
      <c r="K180" s="62"/>
      <c r="L180" s="42"/>
    </row>
    <row r="181" spans="1:13" ht="18" x14ac:dyDescent="0.25">
      <c r="A181" s="60"/>
      <c r="B181" s="65" t="s">
        <v>77</v>
      </c>
      <c r="C181" s="61"/>
      <c r="D181" s="61"/>
      <c r="E181" s="61"/>
      <c r="F181" s="62"/>
      <c r="G181" s="61"/>
      <c r="H181" s="61"/>
      <c r="I181" s="61"/>
      <c r="J181" s="62"/>
      <c r="K181" s="62"/>
      <c r="L181" s="42"/>
      <c r="M181" s="73"/>
    </row>
    <row r="182" spans="1:13" ht="22.5" x14ac:dyDescent="0.3">
      <c r="A182" s="64"/>
      <c r="C182" s="65"/>
      <c r="D182" s="66" t="s">
        <v>78</v>
      </c>
      <c r="E182" s="482" t="s">
        <v>79</v>
      </c>
      <c r="F182" s="482"/>
      <c r="G182" s="482"/>
      <c r="H182" s="482"/>
      <c r="I182" s="482"/>
      <c r="J182" s="62"/>
      <c r="K182" s="62"/>
      <c r="L182" s="42"/>
      <c r="M182" s="73"/>
    </row>
    <row r="183" spans="1:13" ht="18" x14ac:dyDescent="0.25">
      <c r="A183" s="60"/>
      <c r="B183" s="67"/>
      <c r="C183" s="67"/>
      <c r="D183" s="67"/>
      <c r="E183" s="67"/>
      <c r="F183" s="67"/>
      <c r="G183" s="67"/>
      <c r="H183" s="67"/>
      <c r="I183" s="67"/>
      <c r="J183" s="62"/>
      <c r="K183" s="62"/>
      <c r="L183" s="42"/>
    </row>
    <row r="184" spans="1:13" ht="13.5" x14ac:dyDescent="0.2">
      <c r="A184" s="68"/>
      <c r="B184" s="473" t="s">
        <v>80</v>
      </c>
      <c r="C184" s="474" t="s">
        <v>81</v>
      </c>
      <c r="D184" s="474"/>
      <c r="E184" s="475"/>
      <c r="F184" s="475"/>
      <c r="G184" s="475"/>
      <c r="H184" s="475"/>
      <c r="I184" s="475"/>
      <c r="J184" s="476"/>
      <c r="K184" s="476"/>
      <c r="L184" s="42"/>
    </row>
    <row r="185" spans="1:13" ht="13.5" x14ac:dyDescent="0.2">
      <c r="A185" s="68"/>
      <c r="B185" s="473"/>
      <c r="C185" s="474"/>
      <c r="D185" s="474"/>
      <c r="E185" s="475"/>
      <c r="F185" s="475"/>
      <c r="G185" s="475"/>
      <c r="H185" s="475"/>
      <c r="I185" s="475"/>
      <c r="J185" s="476"/>
      <c r="K185" s="476"/>
      <c r="L185" s="42"/>
    </row>
    <row r="186" spans="1:13" ht="13.5" x14ac:dyDescent="0.2">
      <c r="A186" s="68"/>
      <c r="B186" s="473"/>
      <c r="C186" s="474"/>
      <c r="D186" s="474"/>
      <c r="E186" s="475"/>
      <c r="F186" s="475"/>
      <c r="G186" s="475"/>
      <c r="H186" s="475"/>
      <c r="I186" s="475"/>
      <c r="J186" s="476"/>
      <c r="K186" s="476"/>
      <c r="L186" s="42"/>
    </row>
    <row r="187" spans="1:13" ht="18" x14ac:dyDescent="0.25">
      <c r="A187" s="68"/>
      <c r="B187" s="65" t="s">
        <v>84</v>
      </c>
      <c r="C187" s="65"/>
      <c r="D187" s="191"/>
      <c r="E187" s="192"/>
      <c r="F187" s="192"/>
      <c r="G187" s="192"/>
      <c r="H187" s="192"/>
      <c r="I187" s="192"/>
      <c r="J187" s="62"/>
      <c r="K187" s="62"/>
      <c r="L187" s="42"/>
    </row>
    <row r="188" spans="1:13" ht="22.5" x14ac:dyDescent="0.3">
      <c r="A188" s="64"/>
      <c r="D188" s="66" t="s">
        <v>78</v>
      </c>
      <c r="E188" s="482" t="s">
        <v>82</v>
      </c>
      <c r="F188" s="482"/>
      <c r="G188" s="482"/>
      <c r="H188" s="482"/>
      <c r="I188" s="482"/>
      <c r="J188" s="62"/>
      <c r="K188" s="62"/>
      <c r="L188" s="42"/>
    </row>
    <row r="189" spans="1:13" ht="18.75" x14ac:dyDescent="0.25">
      <c r="A189" s="60"/>
      <c r="B189" s="67"/>
      <c r="C189" s="67"/>
      <c r="D189" s="67"/>
      <c r="E189" s="483" t="s">
        <v>83</v>
      </c>
      <c r="F189" s="483"/>
      <c r="G189" s="483"/>
      <c r="H189" s="483"/>
      <c r="I189" s="483"/>
      <c r="J189" s="62"/>
      <c r="K189" s="62"/>
      <c r="L189" s="42"/>
    </row>
    <row r="190" spans="1:13" ht="13.5" x14ac:dyDescent="0.2">
      <c r="A190" s="68"/>
      <c r="L190" s="42"/>
    </row>
    <row r="191" spans="1:13" ht="13.5" x14ac:dyDescent="0.2">
      <c r="A191" s="68"/>
      <c r="B191" s="473" t="s">
        <v>80</v>
      </c>
      <c r="C191" s="474" t="s">
        <v>141</v>
      </c>
      <c r="D191" s="474"/>
      <c r="E191" s="475"/>
      <c r="F191" s="475"/>
      <c r="G191" s="475"/>
      <c r="H191" s="475"/>
      <c r="I191" s="475"/>
      <c r="J191" s="476"/>
      <c r="K191" s="476"/>
      <c r="L191" s="42"/>
    </row>
    <row r="192" spans="1:13" x14ac:dyDescent="0.2">
      <c r="B192" s="473"/>
      <c r="C192" s="474"/>
      <c r="D192" s="474"/>
      <c r="E192" s="475"/>
      <c r="F192" s="475"/>
      <c r="G192" s="475"/>
      <c r="H192" s="475"/>
      <c r="I192" s="475"/>
      <c r="J192" s="476"/>
      <c r="K192" s="476"/>
      <c r="L192" s="42"/>
    </row>
    <row r="193" spans="2:12" x14ac:dyDescent="0.2">
      <c r="B193" s="473"/>
      <c r="C193" s="474"/>
      <c r="D193" s="474"/>
      <c r="E193" s="475"/>
      <c r="F193" s="475"/>
      <c r="G193" s="475"/>
      <c r="H193" s="475"/>
      <c r="I193" s="475"/>
      <c r="J193" s="476"/>
      <c r="K193" s="476"/>
      <c r="L193" s="42"/>
    </row>
    <row r="194" spans="2:12" x14ac:dyDescent="0.2">
      <c r="L194" s="42"/>
    </row>
  </sheetData>
  <sheetProtection algorithmName="SHA-512" hashValue="fT+saZt1emqKUUDvuF9J/Cbp/IxaOrQnRvVn8qVJFByMazcC8NtcXeBXKjhzpsctXMUvJjmglqBQykKh8aPPXg==" saltValue="+p5LZuvqqHjkzfcp2Vza7w==" spinCount="100000" sheet="1" formatCells="0" insertRows="0" deleteRows="0"/>
  <protectedRanges>
    <protectedRange sqref="R112:XFD113 R119:XFD121 R132:XFD134 R128:XFD130 R136:XFD143 L162 R116:XFD117 R97:XFD100 R106:XFD110 R102:XFD104 A122:I137 R123:XFD125 R146:XFD147 A139:I159 A162 K139:L159 L118:L137 H162:I162" name="Plage3"/>
    <protectedRange sqref="A65:I94 R58:XFD70 R83:XFD86 R50:XFD56 A11:I16 R21:XFD23 R26:XFD28 R75:XFD75 R77:XFD81 R88:XFD90 R93:XFD94 R30:XFD32 R34:XFD37 R40:XFD48 A44:I63 A97:I116 A127:I128 A118:I123 L97:L116 L65:L94 L44:L63 L11:L16 L18:L42 A18:I42 R96:XFD98 R16:XFD19" name="Plage2"/>
    <protectedRange sqref="J162:K162 J97:J116 J139:J159 J11:K16 J44:K63 J65:K94 J118:K137 J18:J42" name="Plage2_1"/>
    <protectedRange sqref="O112:O113 O119:O121 O132:O134 O128:O130 O117:Q117 O97:Q97 O106:O110 O102:O104 O123:O125 O146:O147 M139:M159 M122:M137 O138:Q139 Q112:Q113 O116 Q116 O98:O100 Q98:Q100 Q106:Q110 Q102:Q104 P98:P116 Q119:Q121 Q132:Q134 Q128:Q130 Q123:Q125 O136:O137 Q136:Q137 Q146:Q147 O140:O143 Q140:Q143 P140:P159" name="Plage3_1"/>
    <protectedRange sqref="O58:O63 O83:O86 O50:O56 O21:O23 O26:O28 O75 O77:O81 O88:O90 O93:O94 O30:O32 O34:O37 M118:M123 M127:M128 M97:M116 M65:M94 M44:M63 M11:M16 O40:O42 O44:Q44 P43:Q43 O65:Q65 P64:Q64 O16 Q16 Q21:Q23 Q26:Q28 Q30:Q32 Q34:Q37 O19 Q19 Q40:Q42 Q58:Q63 Q50:Q56 O45:O48 Q45:Q48 P45:P63 Q83:Q86 Q75 Q77:Q81 Q88:Q90 Q93:Q94 O66:O70 Q66:Q70 P66:P94 O98 Q98 P98:P116 P19:P42 M18:M42 O96:Q97 O17:Q18" name="Plage2_2"/>
    <protectedRange sqref="M161:M162" name="Plage3_1_1"/>
    <protectedRange sqref="B162:G162" name="Plage3_2"/>
  </protectedRanges>
  <dataConsolidate link="1"/>
  <mergeCells count="202">
    <mergeCell ref="B159:G159"/>
    <mergeCell ref="B160:H160"/>
    <mergeCell ref="B161:G161"/>
    <mergeCell ref="B162:G162"/>
    <mergeCell ref="B163:I163"/>
    <mergeCell ref="E166:I166"/>
    <mergeCell ref="C175:G175"/>
    <mergeCell ref="B153:G153"/>
    <mergeCell ref="B154:G154"/>
    <mergeCell ref="B155:G155"/>
    <mergeCell ref="B156:G156"/>
    <mergeCell ref="B157:G157"/>
    <mergeCell ref="B158:G158"/>
    <mergeCell ref="C173:G173"/>
    <mergeCell ref="B147:G147"/>
    <mergeCell ref="B148:G148"/>
    <mergeCell ref="B149:G149"/>
    <mergeCell ref="B150:G150"/>
    <mergeCell ref="B151:G151"/>
    <mergeCell ref="B152:G152"/>
    <mergeCell ref="B141:G141"/>
    <mergeCell ref="B142:G142"/>
    <mergeCell ref="B143:G143"/>
    <mergeCell ref="B144:G144"/>
    <mergeCell ref="B145:G145"/>
    <mergeCell ref="B146:G146"/>
    <mergeCell ref="B135:G135"/>
    <mergeCell ref="B136:G136"/>
    <mergeCell ref="B137:G137"/>
    <mergeCell ref="B138:G138"/>
    <mergeCell ref="B139:G139"/>
    <mergeCell ref="B140:G140"/>
    <mergeCell ref="B129:G129"/>
    <mergeCell ref="B130:G130"/>
    <mergeCell ref="B131:G131"/>
    <mergeCell ref="B132:G132"/>
    <mergeCell ref="B133:G133"/>
    <mergeCell ref="B134:G134"/>
    <mergeCell ref="B123:G123"/>
    <mergeCell ref="B124:G124"/>
    <mergeCell ref="B125:G125"/>
    <mergeCell ref="B126:G126"/>
    <mergeCell ref="B127:G127"/>
    <mergeCell ref="B128:G128"/>
    <mergeCell ref="B117:G117"/>
    <mergeCell ref="B118:G118"/>
    <mergeCell ref="B119:G119"/>
    <mergeCell ref="B120:G120"/>
    <mergeCell ref="B121:G121"/>
    <mergeCell ref="B122:G122"/>
    <mergeCell ref="B111:G111"/>
    <mergeCell ref="B112:G112"/>
    <mergeCell ref="B113:G113"/>
    <mergeCell ref="B114:G114"/>
    <mergeCell ref="B115:G115"/>
    <mergeCell ref="B116:G116"/>
    <mergeCell ref="B105:G105"/>
    <mergeCell ref="B106:G106"/>
    <mergeCell ref="B107:G107"/>
    <mergeCell ref="B108:G108"/>
    <mergeCell ref="B109:G109"/>
    <mergeCell ref="B110:G110"/>
    <mergeCell ref="B99:G99"/>
    <mergeCell ref="B100:G100"/>
    <mergeCell ref="B101:G101"/>
    <mergeCell ref="B102:G102"/>
    <mergeCell ref="B103:G103"/>
    <mergeCell ref="B104:G104"/>
    <mergeCell ref="B94:G94"/>
    <mergeCell ref="B95:G95"/>
    <mergeCell ref="B96:G96"/>
    <mergeCell ref="B97:G97"/>
    <mergeCell ref="B98:G98"/>
    <mergeCell ref="B88:G88"/>
    <mergeCell ref="B89:G89"/>
    <mergeCell ref="B90:G90"/>
    <mergeCell ref="B91:G91"/>
    <mergeCell ref="B92:G92"/>
    <mergeCell ref="B93:G93"/>
    <mergeCell ref="B82:G82"/>
    <mergeCell ref="B83:G83"/>
    <mergeCell ref="B84:G84"/>
    <mergeCell ref="B85:G85"/>
    <mergeCell ref="B86:G86"/>
    <mergeCell ref="B87:G87"/>
    <mergeCell ref="B76:G76"/>
    <mergeCell ref="B77:G77"/>
    <mergeCell ref="B78:G78"/>
    <mergeCell ref="B79:G79"/>
    <mergeCell ref="B80:G80"/>
    <mergeCell ref="B81:G81"/>
    <mergeCell ref="B70:G70"/>
    <mergeCell ref="B71:G71"/>
    <mergeCell ref="B72:G72"/>
    <mergeCell ref="B73:G73"/>
    <mergeCell ref="B74:G74"/>
    <mergeCell ref="B75:G75"/>
    <mergeCell ref="B64:G64"/>
    <mergeCell ref="B65:G65"/>
    <mergeCell ref="B66:G66"/>
    <mergeCell ref="B67:G67"/>
    <mergeCell ref="B68:G68"/>
    <mergeCell ref="B69:G69"/>
    <mergeCell ref="B58:G58"/>
    <mergeCell ref="B59:G59"/>
    <mergeCell ref="B60:G60"/>
    <mergeCell ref="B61:G61"/>
    <mergeCell ref="B62:G62"/>
    <mergeCell ref="B63:G63"/>
    <mergeCell ref="B52:G52"/>
    <mergeCell ref="B53:G53"/>
    <mergeCell ref="B54:G54"/>
    <mergeCell ref="B55:G55"/>
    <mergeCell ref="B56:G56"/>
    <mergeCell ref="B57:G57"/>
    <mergeCell ref="B46:G46"/>
    <mergeCell ref="B47:G47"/>
    <mergeCell ref="B48:G48"/>
    <mergeCell ref="B49:G49"/>
    <mergeCell ref="B50:G50"/>
    <mergeCell ref="B51:G51"/>
    <mergeCell ref="B25:G25"/>
    <mergeCell ref="B26:G26"/>
    <mergeCell ref="B40:G40"/>
    <mergeCell ref="B41:G41"/>
    <mergeCell ref="B42:G42"/>
    <mergeCell ref="B43:G43"/>
    <mergeCell ref="B44:G44"/>
    <mergeCell ref="B45:G45"/>
    <mergeCell ref="B33:G33"/>
    <mergeCell ref="B34:G34"/>
    <mergeCell ref="B35:G35"/>
    <mergeCell ref="B37:G37"/>
    <mergeCell ref="B38:G38"/>
    <mergeCell ref="B39:G39"/>
    <mergeCell ref="A1:L1"/>
    <mergeCell ref="A2:F2"/>
    <mergeCell ref="G2:L2"/>
    <mergeCell ref="A3:F3"/>
    <mergeCell ref="G3:L3"/>
    <mergeCell ref="A4:F4"/>
    <mergeCell ref="A9:A10"/>
    <mergeCell ref="B9:G9"/>
    <mergeCell ref="H9:H10"/>
    <mergeCell ref="J9:J10"/>
    <mergeCell ref="L9:L10"/>
    <mergeCell ref="B10:C10"/>
    <mergeCell ref="D10:G10"/>
    <mergeCell ref="H5:H7"/>
    <mergeCell ref="I5:I7"/>
    <mergeCell ref="J5:J6"/>
    <mergeCell ref="K5:K6"/>
    <mergeCell ref="L5:L7"/>
    <mergeCell ref="B8:G8"/>
    <mergeCell ref="E188:I188"/>
    <mergeCell ref="E189:I189"/>
    <mergeCell ref="B191:B193"/>
    <mergeCell ref="C191:K193"/>
    <mergeCell ref="M5:M7"/>
    <mergeCell ref="N5:N7"/>
    <mergeCell ref="O5:O7"/>
    <mergeCell ref="P5:P7"/>
    <mergeCell ref="Q5:Q7"/>
    <mergeCell ref="A167:G167"/>
    <mergeCell ref="C169:G169"/>
    <mergeCell ref="C171:G171"/>
    <mergeCell ref="B14:C14"/>
    <mergeCell ref="D14:G14"/>
    <mergeCell ref="B15:C15"/>
    <mergeCell ref="D15:G15"/>
    <mergeCell ref="B16:C16"/>
    <mergeCell ref="D16:G16"/>
    <mergeCell ref="B11:C11"/>
    <mergeCell ref="D11:G11"/>
    <mergeCell ref="B12:C12"/>
    <mergeCell ref="D12:G12"/>
    <mergeCell ref="B13:C13"/>
    <mergeCell ref="D13:G13"/>
    <mergeCell ref="M9:M10"/>
    <mergeCell ref="N9:N10"/>
    <mergeCell ref="O9:O10"/>
    <mergeCell ref="P9:P10"/>
    <mergeCell ref="Q9:Q10"/>
    <mergeCell ref="C177:G177"/>
    <mergeCell ref="C179:G179"/>
    <mergeCell ref="E182:I182"/>
    <mergeCell ref="B184:B186"/>
    <mergeCell ref="C184:K186"/>
    <mergeCell ref="B21:G21"/>
    <mergeCell ref="B22:G22"/>
    <mergeCell ref="B23:G23"/>
    <mergeCell ref="B17:G17"/>
    <mergeCell ref="B18:G18"/>
    <mergeCell ref="B19:G19"/>
    <mergeCell ref="B20:G20"/>
    <mergeCell ref="B27:G27"/>
    <mergeCell ref="B28:G28"/>
    <mergeCell ref="B29:G29"/>
    <mergeCell ref="B30:G30"/>
    <mergeCell ref="B31:G31"/>
    <mergeCell ref="B32:G32"/>
    <mergeCell ref="B24:G24"/>
  </mergeCells>
  <conditionalFormatting sqref="J161">
    <cfRule type="cellIs" dxfId="9" priority="5" operator="greaterThan">
      <formula>$J$160*0.07</formula>
    </cfRule>
  </conditionalFormatting>
  <conditionalFormatting sqref="E170:G170 E178:G178">
    <cfRule type="cellIs" dxfId="8" priority="4" stopIfTrue="1" operator="equal">
      <formula>"ERROR"</formula>
    </cfRule>
  </conditionalFormatting>
  <conditionalFormatting sqref="E172:G172 E174:G174 E176:G176">
    <cfRule type="cellIs" dxfId="7" priority="3" stopIfTrue="1" operator="equal">
      <formula>"ERROR"</formula>
    </cfRule>
  </conditionalFormatting>
  <conditionalFormatting sqref="A167">
    <cfRule type="cellIs" dxfId="6" priority="2" stopIfTrue="1" operator="equal">
      <formula>"ERROR"</formula>
    </cfRule>
  </conditionalFormatting>
  <conditionalFormatting sqref="J11:J16">
    <cfRule type="cellIs" dxfId="5" priority="1" operator="greaterThan">
      <formula>60000</formula>
    </cfRule>
  </conditionalFormatting>
  <dataValidations count="4">
    <dataValidation type="list" allowBlank="1" showInputMessage="1" showErrorMessage="1" sqref="K11:K16 K44:K63 K65:K94 K118:K137 K97:K116 K18:K42">
      <formula1>"Yes,No"</formula1>
    </dataValidation>
    <dataValidation type="list" allowBlank="1" showInputMessage="1" showErrorMessage="1" sqref="B11:B16">
      <formula1>"Prizes, Bursaries"</formula1>
    </dataValidation>
    <dataValidation type="list" allowBlank="1" showInputMessage="1" showErrorMessage="1" sqref="K139:K159 M65:M94 M97:M116 M118:M137 M139:M159 M44:M63 M11:M16 M18:M42 M161">
      <formula1>"Yes, No"</formula1>
    </dataValidation>
    <dataValidation type="custom" allowBlank="1" showInputMessage="1" showErrorMessage="1" error="Only two decimals" sqref="C177:G177 C171:G171">
      <formula1>EXACT(C171,TRUNC(C171,2))</formula1>
    </dataValidation>
  </dataValidations>
  <printOptions horizontalCentered="1"/>
  <pageMargins left="0.23622047244094491" right="0.23622047244094491" top="0.74803149606299213" bottom="0.74803149606299213" header="0.31496062992125984" footer="0.31496062992125984"/>
  <pageSetup paperSize="9" scale="40" fitToHeight="24" orientation="portrait" r:id="rId1"/>
  <headerFooter alignWithMargins="0">
    <oddFooter>&amp;RPage &amp;P</oddFooter>
  </headerFooter>
  <colBreaks count="1" manualBreakCount="1">
    <brk id="12" max="194"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93"/>
  <sheetViews>
    <sheetView view="pageBreakPreview" zoomScale="80" zoomScaleNormal="100" zoomScaleSheetLayoutView="80" workbookViewId="0">
      <pane xSplit="8" ySplit="7" topLeftCell="I8" activePane="bottomRight" state="frozen"/>
      <selection activeCell="C54" sqref="C54"/>
      <selection pane="topRight" activeCell="C54" sqref="C54"/>
      <selection pane="bottomLeft" activeCell="C54" sqref="C54"/>
      <selection pane="bottomRight" activeCell="M1" sqref="M1:Q1048576"/>
    </sheetView>
  </sheetViews>
  <sheetFormatPr defaultColWidth="9.140625" defaultRowHeight="15" x14ac:dyDescent="0.2"/>
  <cols>
    <col min="1" max="1" width="12.7109375" style="1" customWidth="1"/>
    <col min="2" max="6" width="15.28515625" style="15" customWidth="1"/>
    <col min="7" max="7" width="19.7109375" style="15" customWidth="1"/>
    <col min="8" max="8" width="26.28515625" style="20" customWidth="1"/>
    <col min="9" max="9" width="21.28515625" style="20" customWidth="1"/>
    <col min="10" max="11" width="25.28515625" style="4" customWidth="1"/>
    <col min="12" max="12" width="24.28515625" style="4" customWidth="1"/>
    <col min="13" max="13" width="21.85546875" style="4" hidden="1" customWidth="1"/>
    <col min="14" max="14" width="16.28515625" style="15" hidden="1" customWidth="1"/>
    <col min="15" max="15" width="18.7109375" style="15" hidden="1" customWidth="1"/>
    <col min="16" max="16" width="16.28515625" style="15" hidden="1" customWidth="1"/>
    <col min="17" max="17" width="28.42578125" style="15" hidden="1" customWidth="1"/>
    <col min="18" max="16384" width="9.140625" style="15"/>
  </cols>
  <sheetData>
    <row r="1" spans="1:17" s="3" customFormat="1" ht="24" customHeight="1" x14ac:dyDescent="0.2">
      <c r="A1" s="550" t="s">
        <v>164</v>
      </c>
      <c r="B1" s="550"/>
      <c r="C1" s="550"/>
      <c r="D1" s="550"/>
      <c r="E1" s="550"/>
      <c r="F1" s="550"/>
      <c r="G1" s="550"/>
      <c r="H1" s="550"/>
      <c r="I1" s="550"/>
      <c r="J1" s="550"/>
      <c r="K1" s="550"/>
      <c r="L1" s="550"/>
      <c r="M1" s="200"/>
      <c r="P1" s="5"/>
    </row>
    <row r="2" spans="1:17" s="5" customFormat="1" ht="20.25" customHeight="1" x14ac:dyDescent="0.2">
      <c r="A2" s="508" t="s">
        <v>91</v>
      </c>
      <c r="B2" s="509"/>
      <c r="C2" s="509"/>
      <c r="D2" s="509"/>
      <c r="E2" s="509"/>
      <c r="F2" s="510"/>
      <c r="G2" s="377"/>
      <c r="H2" s="378"/>
      <c r="I2" s="378"/>
      <c r="J2" s="378"/>
      <c r="K2" s="378"/>
      <c r="L2" s="378"/>
      <c r="M2" s="59"/>
    </row>
    <row r="3" spans="1:17" s="5" customFormat="1" ht="20.25" customHeight="1" x14ac:dyDescent="0.2">
      <c r="A3" s="508" t="s">
        <v>17</v>
      </c>
      <c r="B3" s="509"/>
      <c r="C3" s="509"/>
      <c r="D3" s="509"/>
      <c r="E3" s="509"/>
      <c r="F3" s="510"/>
      <c r="G3" s="519">
        <f>'1 Consolidated Summary  Budget'!D4</f>
        <v>0</v>
      </c>
      <c r="H3" s="520"/>
      <c r="I3" s="520"/>
      <c r="J3" s="520"/>
      <c r="K3" s="520"/>
      <c r="L3" s="520"/>
      <c r="M3" s="59"/>
    </row>
    <row r="4" spans="1:17" s="5" customFormat="1" ht="20.25" customHeight="1" thickBot="1" x14ac:dyDescent="0.25">
      <c r="A4" s="508" t="str">
        <f>'1 Consolidated Summary  Budget'!A5:C5</f>
        <v>Implementation period of the project:</v>
      </c>
      <c r="B4" s="509"/>
      <c r="C4" s="509"/>
      <c r="D4" s="509"/>
      <c r="E4" s="509"/>
      <c r="F4" s="510"/>
      <c r="G4" s="214" t="str">
        <f>'1 Consolidated Summary  Budget'!D5</f>
        <v>from:</v>
      </c>
      <c r="H4" s="215">
        <f>'1 Consolidated Summary  Budget'!E5</f>
        <v>0</v>
      </c>
      <c r="I4" s="215"/>
      <c r="J4" s="214" t="s">
        <v>75</v>
      </c>
      <c r="K4" s="216">
        <f>'1 Consolidated Summary  Budget'!I5</f>
        <v>0</v>
      </c>
      <c r="L4" s="214"/>
      <c r="M4" s="59"/>
      <c r="P4" s="3"/>
    </row>
    <row r="5" spans="1:17" s="8" customFormat="1" ht="26.25" customHeight="1" x14ac:dyDescent="0.2">
      <c r="A5" s="6"/>
      <c r="B5" s="7"/>
      <c r="H5" s="522" t="s">
        <v>160</v>
      </c>
      <c r="I5" s="547" t="s">
        <v>161</v>
      </c>
      <c r="J5" s="499" t="s">
        <v>15</v>
      </c>
      <c r="K5" s="502" t="s">
        <v>22</v>
      </c>
      <c r="L5" s="502" t="s">
        <v>76</v>
      </c>
      <c r="M5" s="499" t="s">
        <v>127</v>
      </c>
      <c r="N5" s="499" t="s">
        <v>128</v>
      </c>
      <c r="O5" s="502" t="s">
        <v>126</v>
      </c>
      <c r="P5" s="502" t="s">
        <v>129</v>
      </c>
      <c r="Q5" s="502" t="s">
        <v>130</v>
      </c>
    </row>
    <row r="6" spans="1:17" s="8" customFormat="1" ht="31.5" customHeight="1" thickBot="1" x14ac:dyDescent="0.25">
      <c r="A6" s="9"/>
      <c r="H6" s="523"/>
      <c r="I6" s="548"/>
      <c r="J6" s="545"/>
      <c r="K6" s="546"/>
      <c r="L6" s="503"/>
      <c r="M6" s="500"/>
      <c r="N6" s="500"/>
      <c r="O6" s="503"/>
      <c r="P6" s="503"/>
      <c r="Q6" s="503"/>
    </row>
    <row r="7" spans="1:17" s="8" customFormat="1" ht="28.5" customHeight="1" thickBot="1" x14ac:dyDescent="0.25">
      <c r="A7" s="9"/>
      <c r="H7" s="524"/>
      <c r="I7" s="549"/>
      <c r="J7" s="21" t="s">
        <v>13</v>
      </c>
      <c r="K7" s="21" t="s">
        <v>2</v>
      </c>
      <c r="L7" s="546"/>
      <c r="M7" s="501"/>
      <c r="N7" s="501"/>
      <c r="O7" s="503"/>
      <c r="P7" s="503"/>
      <c r="Q7" s="503"/>
    </row>
    <row r="8" spans="1:17" s="35" customFormat="1" ht="39" customHeight="1" thickBot="1" x14ac:dyDescent="0.25">
      <c r="A8" s="74">
        <v>1</v>
      </c>
      <c r="B8" s="516" t="s">
        <v>14</v>
      </c>
      <c r="C8" s="517"/>
      <c r="D8" s="517"/>
      <c r="E8" s="517"/>
      <c r="F8" s="517"/>
      <c r="G8" s="518"/>
      <c r="H8" s="32"/>
      <c r="I8" s="32"/>
      <c r="J8" s="33">
        <f>J9+J17</f>
        <v>0</v>
      </c>
      <c r="K8" s="33"/>
      <c r="L8" s="34"/>
      <c r="M8" s="34"/>
      <c r="N8" s="201">
        <f>SUM(N9:N42)</f>
        <v>0</v>
      </c>
      <c r="O8" s="201">
        <f>SUM(O9:O42)</f>
        <v>0</v>
      </c>
      <c r="P8" s="201">
        <f>N8+O8</f>
        <v>0</v>
      </c>
      <c r="Q8" s="207"/>
    </row>
    <row r="9" spans="1:17" s="35" customFormat="1" ht="39" customHeight="1" x14ac:dyDescent="0.2">
      <c r="A9" s="534" t="s">
        <v>5</v>
      </c>
      <c r="B9" s="496" t="s">
        <v>29</v>
      </c>
      <c r="C9" s="525"/>
      <c r="D9" s="525"/>
      <c r="E9" s="525"/>
      <c r="F9" s="525"/>
      <c r="G9" s="526"/>
      <c r="H9" s="536"/>
      <c r="I9" s="77"/>
      <c r="J9" s="540">
        <f>SUM(J11:J16)</f>
        <v>0</v>
      </c>
      <c r="K9" s="79"/>
      <c r="L9" s="471"/>
      <c r="M9" s="471"/>
      <c r="N9" s="471"/>
      <c r="O9" s="471"/>
      <c r="P9" s="471"/>
      <c r="Q9" s="471"/>
    </row>
    <row r="10" spans="1:17" s="35" customFormat="1" ht="65.25" customHeight="1" x14ac:dyDescent="0.2">
      <c r="A10" s="535"/>
      <c r="B10" s="542" t="s">
        <v>28</v>
      </c>
      <c r="C10" s="544"/>
      <c r="D10" s="542" t="s">
        <v>26</v>
      </c>
      <c r="E10" s="543"/>
      <c r="F10" s="543"/>
      <c r="G10" s="544"/>
      <c r="H10" s="537"/>
      <c r="I10" s="78"/>
      <c r="J10" s="541"/>
      <c r="K10" s="80"/>
      <c r="L10" s="472"/>
      <c r="M10" s="472"/>
      <c r="N10" s="472"/>
      <c r="O10" s="472"/>
      <c r="P10" s="472"/>
      <c r="Q10" s="472"/>
    </row>
    <row r="11" spans="1:17" s="35" customFormat="1" x14ac:dyDescent="0.2">
      <c r="A11" s="2"/>
      <c r="B11" s="485"/>
      <c r="C11" s="530"/>
      <c r="D11" s="487"/>
      <c r="E11" s="488"/>
      <c r="F11" s="488"/>
      <c r="G11" s="489"/>
      <c r="H11" s="168"/>
      <c r="I11" s="168"/>
      <c r="J11" s="166"/>
      <c r="K11" s="166"/>
      <c r="L11" s="167"/>
      <c r="M11" s="26"/>
      <c r="N11" s="236">
        <f>IF(M11="Yes",J11,0)</f>
        <v>0</v>
      </c>
      <c r="O11" s="253"/>
      <c r="P11" s="30">
        <f t="shared" ref="P11:P16" si="0">N11+O11</f>
        <v>0</v>
      </c>
      <c r="Q11" s="30"/>
    </row>
    <row r="12" spans="1:17" s="35" customFormat="1" x14ac:dyDescent="0.2">
      <c r="A12" s="2"/>
      <c r="B12" s="485"/>
      <c r="C12" s="486"/>
      <c r="D12" s="487"/>
      <c r="E12" s="488"/>
      <c r="F12" s="488"/>
      <c r="G12" s="489"/>
      <c r="H12" s="168"/>
      <c r="I12" s="168"/>
      <c r="J12" s="166"/>
      <c r="K12" s="166"/>
      <c r="L12" s="167"/>
      <c r="M12" s="26"/>
      <c r="N12" s="236">
        <f>IF(M12="Yes",J12,0)</f>
        <v>0</v>
      </c>
      <c r="O12" s="253"/>
      <c r="P12" s="30">
        <f t="shared" si="0"/>
        <v>0</v>
      </c>
      <c r="Q12" s="30"/>
    </row>
    <row r="13" spans="1:17" s="35" customFormat="1" x14ac:dyDescent="0.2">
      <c r="A13" s="2"/>
      <c r="B13" s="485"/>
      <c r="C13" s="486"/>
      <c r="D13" s="487"/>
      <c r="E13" s="488"/>
      <c r="F13" s="488"/>
      <c r="G13" s="489"/>
      <c r="H13" s="168"/>
      <c r="I13" s="168"/>
      <c r="J13" s="166"/>
      <c r="K13" s="166"/>
      <c r="L13" s="167"/>
      <c r="M13" s="26"/>
      <c r="N13" s="236">
        <f>IF(M13="Yes",J13,0)</f>
        <v>0</v>
      </c>
      <c r="O13" s="253"/>
      <c r="P13" s="30">
        <f t="shared" si="0"/>
        <v>0</v>
      </c>
      <c r="Q13" s="30"/>
    </row>
    <row r="14" spans="1:17" s="35" customFormat="1" x14ac:dyDescent="0.2">
      <c r="A14" s="2"/>
      <c r="B14" s="485"/>
      <c r="C14" s="486"/>
      <c r="D14" s="487"/>
      <c r="E14" s="488"/>
      <c r="F14" s="488"/>
      <c r="G14" s="489"/>
      <c r="H14" s="168"/>
      <c r="I14" s="168"/>
      <c r="J14" s="166"/>
      <c r="K14" s="166"/>
      <c r="L14" s="167"/>
      <c r="M14" s="26"/>
      <c r="N14" s="236">
        <f>IF(M14="Yes",J14,0)</f>
        <v>0</v>
      </c>
      <c r="O14" s="253"/>
      <c r="P14" s="30">
        <f t="shared" si="0"/>
        <v>0</v>
      </c>
      <c r="Q14" s="30"/>
    </row>
    <row r="15" spans="1:17" s="25" customFormat="1" ht="15.75" x14ac:dyDescent="0.2">
      <c r="A15" s="2"/>
      <c r="B15" s="485"/>
      <c r="C15" s="486"/>
      <c r="D15" s="487"/>
      <c r="E15" s="488"/>
      <c r="F15" s="488"/>
      <c r="G15" s="489"/>
      <c r="H15" s="168"/>
      <c r="I15" s="168"/>
      <c r="J15" s="166"/>
      <c r="K15" s="166"/>
      <c r="L15" s="167"/>
      <c r="M15" s="26"/>
      <c r="N15" s="236">
        <f t="shared" ref="N15:N77" si="1">IF(M15="Yes",J15,0)</f>
        <v>0</v>
      </c>
      <c r="O15" s="253"/>
      <c r="P15" s="30">
        <f t="shared" si="0"/>
        <v>0</v>
      </c>
      <c r="Q15" s="30"/>
    </row>
    <row r="16" spans="1:17" s="27" customFormat="1" x14ac:dyDescent="0.2">
      <c r="A16" s="2"/>
      <c r="B16" s="485"/>
      <c r="C16" s="486"/>
      <c r="D16" s="487"/>
      <c r="E16" s="488"/>
      <c r="F16" s="488"/>
      <c r="G16" s="489"/>
      <c r="H16" s="168"/>
      <c r="I16" s="168"/>
      <c r="J16" s="166"/>
      <c r="K16" s="166"/>
      <c r="L16" s="167"/>
      <c r="M16" s="26"/>
      <c r="N16" s="236">
        <f t="shared" si="1"/>
        <v>0</v>
      </c>
      <c r="O16" s="253"/>
      <c r="P16" s="206">
        <f t="shared" si="0"/>
        <v>0</v>
      </c>
      <c r="Q16" s="206"/>
    </row>
    <row r="17" spans="1:17" s="27" customFormat="1" ht="57" customHeight="1" x14ac:dyDescent="0.2">
      <c r="A17" s="16" t="s">
        <v>6</v>
      </c>
      <c r="B17" s="496" t="s">
        <v>172</v>
      </c>
      <c r="C17" s="497"/>
      <c r="D17" s="497"/>
      <c r="E17" s="497"/>
      <c r="F17" s="497"/>
      <c r="G17" s="498"/>
      <c r="H17" s="17"/>
      <c r="I17" s="19"/>
      <c r="J17" s="24">
        <f>SUM(J18:J42)</f>
        <v>0</v>
      </c>
      <c r="K17" s="24"/>
      <c r="L17" s="76"/>
      <c r="M17" s="234"/>
      <c r="N17" s="234"/>
      <c r="O17" s="235"/>
      <c r="P17" s="234"/>
      <c r="Q17" s="234"/>
    </row>
    <row r="18" spans="1:17" s="27" customFormat="1" x14ac:dyDescent="0.2">
      <c r="A18" s="2"/>
      <c r="B18" s="511"/>
      <c r="C18" s="511"/>
      <c r="D18" s="511"/>
      <c r="E18" s="511"/>
      <c r="F18" s="511"/>
      <c r="G18" s="511"/>
      <c r="H18" s="169"/>
      <c r="I18" s="169"/>
      <c r="J18" s="166"/>
      <c r="K18" s="170"/>
      <c r="L18" s="167"/>
      <c r="M18" s="26"/>
      <c r="N18" s="236">
        <f t="shared" si="1"/>
        <v>0</v>
      </c>
      <c r="O18" s="252"/>
      <c r="P18" s="206">
        <f>N18+O18</f>
        <v>0</v>
      </c>
      <c r="Q18" s="206"/>
    </row>
    <row r="19" spans="1:17" s="27" customFormat="1" x14ac:dyDescent="0.2">
      <c r="A19" s="2"/>
      <c r="B19" s="487"/>
      <c r="C19" s="488"/>
      <c r="D19" s="488"/>
      <c r="E19" s="488"/>
      <c r="F19" s="488"/>
      <c r="G19" s="489"/>
      <c r="H19" s="168"/>
      <c r="I19" s="168"/>
      <c r="J19" s="166"/>
      <c r="K19" s="170"/>
      <c r="L19" s="167"/>
      <c r="M19" s="26"/>
      <c r="N19" s="236">
        <f t="shared" si="1"/>
        <v>0</v>
      </c>
      <c r="O19" s="252"/>
      <c r="P19" s="206">
        <f t="shared" ref="P19:P42" si="2">N19+O19</f>
        <v>0</v>
      </c>
      <c r="Q19" s="206"/>
    </row>
    <row r="20" spans="1:17" s="35" customFormat="1" x14ac:dyDescent="0.2">
      <c r="A20" s="2"/>
      <c r="B20" s="487"/>
      <c r="C20" s="488"/>
      <c r="D20" s="488"/>
      <c r="E20" s="488"/>
      <c r="F20" s="488"/>
      <c r="G20" s="489"/>
      <c r="H20" s="168"/>
      <c r="I20" s="168"/>
      <c r="J20" s="166"/>
      <c r="K20" s="170"/>
      <c r="L20" s="167"/>
      <c r="M20" s="26"/>
      <c r="N20" s="236">
        <f t="shared" si="1"/>
        <v>0</v>
      </c>
      <c r="O20" s="252"/>
      <c r="P20" s="206">
        <f t="shared" si="2"/>
        <v>0</v>
      </c>
      <c r="Q20" s="30"/>
    </row>
    <row r="21" spans="1:17" s="25" customFormat="1" ht="15.75" x14ac:dyDescent="0.2">
      <c r="A21" s="2"/>
      <c r="B21" s="487"/>
      <c r="C21" s="488"/>
      <c r="D21" s="488"/>
      <c r="E21" s="488"/>
      <c r="F21" s="488"/>
      <c r="G21" s="489"/>
      <c r="H21" s="168"/>
      <c r="I21" s="168"/>
      <c r="J21" s="166"/>
      <c r="K21" s="170"/>
      <c r="L21" s="167"/>
      <c r="M21" s="26"/>
      <c r="N21" s="236">
        <f t="shared" si="1"/>
        <v>0</v>
      </c>
      <c r="O21" s="252"/>
      <c r="P21" s="206">
        <f t="shared" si="2"/>
        <v>0</v>
      </c>
      <c r="Q21" s="237"/>
    </row>
    <row r="22" spans="1:17" s="27" customFormat="1" x14ac:dyDescent="0.2">
      <c r="A22" s="2"/>
      <c r="B22" s="487"/>
      <c r="C22" s="488"/>
      <c r="D22" s="488"/>
      <c r="E22" s="488"/>
      <c r="F22" s="488"/>
      <c r="G22" s="489"/>
      <c r="H22" s="168"/>
      <c r="I22" s="168"/>
      <c r="J22" s="166"/>
      <c r="K22" s="170"/>
      <c r="L22" s="167"/>
      <c r="M22" s="26"/>
      <c r="N22" s="236">
        <f t="shared" si="1"/>
        <v>0</v>
      </c>
      <c r="O22" s="252"/>
      <c r="P22" s="206">
        <f t="shared" si="2"/>
        <v>0</v>
      </c>
      <c r="Q22" s="206"/>
    </row>
    <row r="23" spans="1:17" s="27" customFormat="1" x14ac:dyDescent="0.2">
      <c r="A23" s="2"/>
      <c r="B23" s="487"/>
      <c r="C23" s="488"/>
      <c r="D23" s="488"/>
      <c r="E23" s="488"/>
      <c r="F23" s="488"/>
      <c r="G23" s="489"/>
      <c r="H23" s="168"/>
      <c r="I23" s="168"/>
      <c r="J23" s="166"/>
      <c r="K23" s="170"/>
      <c r="L23" s="167"/>
      <c r="M23" s="26"/>
      <c r="N23" s="236">
        <f t="shared" si="1"/>
        <v>0</v>
      </c>
      <c r="O23" s="252"/>
      <c r="P23" s="206">
        <f t="shared" si="2"/>
        <v>0</v>
      </c>
      <c r="Q23" s="206"/>
    </row>
    <row r="24" spans="1:17" s="27" customFormat="1" x14ac:dyDescent="0.2">
      <c r="A24" s="2"/>
      <c r="B24" s="487"/>
      <c r="C24" s="488"/>
      <c r="D24" s="488"/>
      <c r="E24" s="488"/>
      <c r="F24" s="488"/>
      <c r="G24" s="489"/>
      <c r="H24" s="168"/>
      <c r="I24" s="168"/>
      <c r="J24" s="166"/>
      <c r="K24" s="170"/>
      <c r="L24" s="167"/>
      <c r="M24" s="26"/>
      <c r="N24" s="236">
        <f t="shared" si="1"/>
        <v>0</v>
      </c>
      <c r="O24" s="252"/>
      <c r="P24" s="206">
        <f t="shared" si="2"/>
        <v>0</v>
      </c>
      <c r="Q24" s="206"/>
    </row>
    <row r="25" spans="1:17" s="25" customFormat="1" ht="15.75" x14ac:dyDescent="0.2">
      <c r="A25" s="2"/>
      <c r="B25" s="487"/>
      <c r="C25" s="488"/>
      <c r="D25" s="488"/>
      <c r="E25" s="488"/>
      <c r="F25" s="488"/>
      <c r="G25" s="489"/>
      <c r="H25" s="168"/>
      <c r="I25" s="168"/>
      <c r="J25" s="166"/>
      <c r="K25" s="170"/>
      <c r="L25" s="167"/>
      <c r="M25" s="26"/>
      <c r="N25" s="236">
        <f t="shared" si="1"/>
        <v>0</v>
      </c>
      <c r="O25" s="252"/>
      <c r="P25" s="206">
        <f t="shared" si="2"/>
        <v>0</v>
      </c>
      <c r="Q25" s="237"/>
    </row>
    <row r="26" spans="1:17" s="25" customFormat="1" ht="15.75" x14ac:dyDescent="0.2">
      <c r="A26" s="2"/>
      <c r="B26" s="487"/>
      <c r="C26" s="488"/>
      <c r="D26" s="488"/>
      <c r="E26" s="488"/>
      <c r="F26" s="488"/>
      <c r="G26" s="489"/>
      <c r="H26" s="168"/>
      <c r="I26" s="168"/>
      <c r="J26" s="166"/>
      <c r="K26" s="170"/>
      <c r="L26" s="167"/>
      <c r="M26" s="26"/>
      <c r="N26" s="236">
        <f t="shared" si="1"/>
        <v>0</v>
      </c>
      <c r="O26" s="252"/>
      <c r="P26" s="206">
        <f t="shared" si="2"/>
        <v>0</v>
      </c>
      <c r="Q26" s="237"/>
    </row>
    <row r="27" spans="1:17" s="27" customFormat="1" x14ac:dyDescent="0.2">
      <c r="A27" s="2"/>
      <c r="B27" s="487"/>
      <c r="C27" s="488"/>
      <c r="D27" s="488"/>
      <c r="E27" s="488"/>
      <c r="F27" s="488"/>
      <c r="G27" s="489"/>
      <c r="H27" s="168"/>
      <c r="I27" s="168"/>
      <c r="J27" s="166"/>
      <c r="K27" s="170"/>
      <c r="L27" s="167"/>
      <c r="M27" s="26"/>
      <c r="N27" s="236">
        <f t="shared" si="1"/>
        <v>0</v>
      </c>
      <c r="O27" s="252"/>
      <c r="P27" s="206">
        <f t="shared" si="2"/>
        <v>0</v>
      </c>
      <c r="Q27" s="206"/>
    </row>
    <row r="28" spans="1:17" s="27" customFormat="1" x14ac:dyDescent="0.2">
      <c r="A28" s="2"/>
      <c r="B28" s="487"/>
      <c r="C28" s="488"/>
      <c r="D28" s="488"/>
      <c r="E28" s="488"/>
      <c r="F28" s="488"/>
      <c r="G28" s="489"/>
      <c r="H28" s="168"/>
      <c r="I28" s="168"/>
      <c r="J28" s="166"/>
      <c r="K28" s="170"/>
      <c r="L28" s="167"/>
      <c r="M28" s="26"/>
      <c r="N28" s="236">
        <f t="shared" si="1"/>
        <v>0</v>
      </c>
      <c r="O28" s="252"/>
      <c r="P28" s="206">
        <f t="shared" si="2"/>
        <v>0</v>
      </c>
      <c r="Q28" s="206"/>
    </row>
    <row r="29" spans="1:17" s="27" customFormat="1" x14ac:dyDescent="0.2">
      <c r="A29" s="2"/>
      <c r="B29" s="487"/>
      <c r="C29" s="488"/>
      <c r="D29" s="488"/>
      <c r="E29" s="488"/>
      <c r="F29" s="488"/>
      <c r="G29" s="489"/>
      <c r="H29" s="168"/>
      <c r="I29" s="168"/>
      <c r="J29" s="166"/>
      <c r="K29" s="170"/>
      <c r="L29" s="167"/>
      <c r="M29" s="26"/>
      <c r="N29" s="236">
        <f t="shared" si="1"/>
        <v>0</v>
      </c>
      <c r="O29" s="252"/>
      <c r="P29" s="206">
        <f t="shared" si="2"/>
        <v>0</v>
      </c>
      <c r="Q29" s="206"/>
    </row>
    <row r="30" spans="1:17" s="25" customFormat="1" ht="15.75" x14ac:dyDescent="0.2">
      <c r="A30" s="2"/>
      <c r="B30" s="487"/>
      <c r="C30" s="488"/>
      <c r="D30" s="488"/>
      <c r="E30" s="488"/>
      <c r="F30" s="488"/>
      <c r="G30" s="489"/>
      <c r="H30" s="168"/>
      <c r="I30" s="168"/>
      <c r="J30" s="166"/>
      <c r="K30" s="170"/>
      <c r="L30" s="167"/>
      <c r="M30" s="26"/>
      <c r="N30" s="236">
        <f t="shared" si="1"/>
        <v>0</v>
      </c>
      <c r="O30" s="252"/>
      <c r="P30" s="206">
        <f t="shared" si="2"/>
        <v>0</v>
      </c>
      <c r="Q30" s="237"/>
    </row>
    <row r="31" spans="1:17" s="29" customFormat="1" x14ac:dyDescent="0.2">
      <c r="A31" s="2"/>
      <c r="B31" s="487"/>
      <c r="C31" s="488"/>
      <c r="D31" s="488"/>
      <c r="E31" s="488"/>
      <c r="F31" s="488"/>
      <c r="G31" s="489"/>
      <c r="H31" s="168"/>
      <c r="I31" s="168"/>
      <c r="J31" s="166"/>
      <c r="K31" s="170"/>
      <c r="L31" s="167"/>
      <c r="M31" s="26"/>
      <c r="N31" s="236">
        <f t="shared" si="1"/>
        <v>0</v>
      </c>
      <c r="O31" s="252"/>
      <c r="P31" s="206">
        <f t="shared" si="2"/>
        <v>0</v>
      </c>
      <c r="Q31" s="206"/>
    </row>
    <row r="32" spans="1:17" s="27" customFormat="1" x14ac:dyDescent="0.2">
      <c r="A32" s="2"/>
      <c r="B32" s="487"/>
      <c r="C32" s="488"/>
      <c r="D32" s="488"/>
      <c r="E32" s="488"/>
      <c r="F32" s="488"/>
      <c r="G32" s="489"/>
      <c r="H32" s="168"/>
      <c r="I32" s="168"/>
      <c r="J32" s="166"/>
      <c r="K32" s="170"/>
      <c r="L32" s="167"/>
      <c r="M32" s="26"/>
      <c r="N32" s="236">
        <f t="shared" si="1"/>
        <v>0</v>
      </c>
      <c r="O32" s="252"/>
      <c r="P32" s="206">
        <f t="shared" si="2"/>
        <v>0</v>
      </c>
      <c r="Q32" s="206"/>
    </row>
    <row r="33" spans="1:17" s="29" customFormat="1" x14ac:dyDescent="0.2">
      <c r="A33" s="2"/>
      <c r="B33" s="487"/>
      <c r="C33" s="488"/>
      <c r="D33" s="488"/>
      <c r="E33" s="488"/>
      <c r="F33" s="488"/>
      <c r="G33" s="489"/>
      <c r="H33" s="168"/>
      <c r="I33" s="168"/>
      <c r="J33" s="166"/>
      <c r="K33" s="170"/>
      <c r="L33" s="167"/>
      <c r="M33" s="26"/>
      <c r="N33" s="236">
        <f t="shared" si="1"/>
        <v>0</v>
      </c>
      <c r="O33" s="252"/>
      <c r="P33" s="206">
        <f t="shared" si="2"/>
        <v>0</v>
      </c>
      <c r="Q33" s="206"/>
    </row>
    <row r="34" spans="1:17" s="25" customFormat="1" ht="15.75" x14ac:dyDescent="0.2">
      <c r="A34" s="2"/>
      <c r="B34" s="487"/>
      <c r="C34" s="488"/>
      <c r="D34" s="488"/>
      <c r="E34" s="488"/>
      <c r="F34" s="488"/>
      <c r="G34" s="489"/>
      <c r="H34" s="168"/>
      <c r="I34" s="168"/>
      <c r="J34" s="166"/>
      <c r="K34" s="170"/>
      <c r="L34" s="167"/>
      <c r="M34" s="26"/>
      <c r="N34" s="236">
        <f t="shared" si="1"/>
        <v>0</v>
      </c>
      <c r="O34" s="252"/>
      <c r="P34" s="206">
        <f t="shared" si="2"/>
        <v>0</v>
      </c>
      <c r="Q34" s="237"/>
    </row>
    <row r="35" spans="1:17" s="27" customFormat="1" x14ac:dyDescent="0.2">
      <c r="A35" s="2"/>
      <c r="B35" s="487"/>
      <c r="C35" s="488"/>
      <c r="D35" s="488"/>
      <c r="E35" s="488"/>
      <c r="F35" s="488"/>
      <c r="G35" s="489"/>
      <c r="H35" s="168"/>
      <c r="I35" s="168"/>
      <c r="J35" s="166"/>
      <c r="K35" s="170"/>
      <c r="L35" s="167"/>
      <c r="M35" s="26"/>
      <c r="N35" s="236">
        <f t="shared" si="1"/>
        <v>0</v>
      </c>
      <c r="O35" s="252"/>
      <c r="P35" s="206">
        <f t="shared" si="2"/>
        <v>0</v>
      </c>
      <c r="Q35" s="206"/>
    </row>
    <row r="36" spans="1:17" s="27" customFormat="1" x14ac:dyDescent="0.2">
      <c r="A36" s="2"/>
      <c r="B36" s="487"/>
      <c r="C36" s="488"/>
      <c r="D36" s="488"/>
      <c r="E36" s="488"/>
      <c r="F36" s="488"/>
      <c r="G36" s="489"/>
      <c r="H36" s="168"/>
      <c r="I36" s="168"/>
      <c r="J36" s="166"/>
      <c r="K36" s="170"/>
      <c r="L36" s="167"/>
      <c r="M36" s="26"/>
      <c r="N36" s="236">
        <f t="shared" si="1"/>
        <v>0</v>
      </c>
      <c r="O36" s="252"/>
      <c r="P36" s="206">
        <f t="shared" si="2"/>
        <v>0</v>
      </c>
      <c r="Q36" s="206"/>
    </row>
    <row r="37" spans="1:17" s="27" customFormat="1" x14ac:dyDescent="0.2">
      <c r="A37" s="2"/>
      <c r="B37" s="487"/>
      <c r="C37" s="488"/>
      <c r="D37" s="488"/>
      <c r="E37" s="488"/>
      <c r="F37" s="488"/>
      <c r="G37" s="489"/>
      <c r="H37" s="168"/>
      <c r="I37" s="168"/>
      <c r="J37" s="166"/>
      <c r="K37" s="170"/>
      <c r="L37" s="167"/>
      <c r="M37" s="26"/>
      <c r="N37" s="236">
        <f t="shared" si="1"/>
        <v>0</v>
      </c>
      <c r="O37" s="252"/>
      <c r="P37" s="206">
        <f t="shared" si="2"/>
        <v>0</v>
      </c>
      <c r="Q37" s="206"/>
    </row>
    <row r="38" spans="1:17" s="25" customFormat="1" ht="15.75" x14ac:dyDescent="0.2">
      <c r="A38" s="2"/>
      <c r="B38" s="487"/>
      <c r="C38" s="488"/>
      <c r="D38" s="488"/>
      <c r="E38" s="488"/>
      <c r="F38" s="488"/>
      <c r="G38" s="489"/>
      <c r="H38" s="168"/>
      <c r="I38" s="168"/>
      <c r="J38" s="166"/>
      <c r="K38" s="170"/>
      <c r="L38" s="167"/>
      <c r="M38" s="26"/>
      <c r="N38" s="236">
        <f t="shared" si="1"/>
        <v>0</v>
      </c>
      <c r="O38" s="252"/>
      <c r="P38" s="206">
        <f t="shared" si="2"/>
        <v>0</v>
      </c>
      <c r="Q38" s="237"/>
    </row>
    <row r="39" spans="1:17" s="25" customFormat="1" ht="15.75" x14ac:dyDescent="0.2">
      <c r="A39" s="2"/>
      <c r="B39" s="487"/>
      <c r="C39" s="488"/>
      <c r="D39" s="488"/>
      <c r="E39" s="488"/>
      <c r="F39" s="488"/>
      <c r="G39" s="489"/>
      <c r="H39" s="168"/>
      <c r="I39" s="168"/>
      <c r="J39" s="166"/>
      <c r="K39" s="170"/>
      <c r="L39" s="167"/>
      <c r="M39" s="26"/>
      <c r="N39" s="236">
        <f t="shared" si="1"/>
        <v>0</v>
      </c>
      <c r="O39" s="252"/>
      <c r="P39" s="206">
        <f t="shared" si="2"/>
        <v>0</v>
      </c>
      <c r="Q39" s="237"/>
    </row>
    <row r="40" spans="1:17" s="27" customFormat="1" x14ac:dyDescent="0.2">
      <c r="A40" s="2"/>
      <c r="B40" s="487"/>
      <c r="C40" s="488"/>
      <c r="D40" s="488"/>
      <c r="E40" s="488"/>
      <c r="F40" s="488"/>
      <c r="G40" s="489"/>
      <c r="H40" s="168"/>
      <c r="I40" s="168"/>
      <c r="J40" s="166"/>
      <c r="K40" s="170"/>
      <c r="L40" s="167"/>
      <c r="M40" s="26"/>
      <c r="N40" s="236">
        <f t="shared" si="1"/>
        <v>0</v>
      </c>
      <c r="O40" s="252"/>
      <c r="P40" s="206">
        <f t="shared" si="2"/>
        <v>0</v>
      </c>
      <c r="Q40" s="206"/>
    </row>
    <row r="41" spans="1:17" s="27" customFormat="1" x14ac:dyDescent="0.2">
      <c r="A41" s="2"/>
      <c r="B41" s="487"/>
      <c r="C41" s="488"/>
      <c r="D41" s="488"/>
      <c r="E41" s="488"/>
      <c r="F41" s="488"/>
      <c r="G41" s="489"/>
      <c r="H41" s="168"/>
      <c r="I41" s="168"/>
      <c r="J41" s="166"/>
      <c r="K41" s="170"/>
      <c r="L41" s="167"/>
      <c r="M41" s="26"/>
      <c r="N41" s="236">
        <f t="shared" si="1"/>
        <v>0</v>
      </c>
      <c r="O41" s="252"/>
      <c r="P41" s="206">
        <f t="shared" si="2"/>
        <v>0</v>
      </c>
      <c r="Q41" s="206"/>
    </row>
    <row r="42" spans="1:17" s="27" customFormat="1" x14ac:dyDescent="0.2">
      <c r="A42" s="2"/>
      <c r="B42" s="487"/>
      <c r="C42" s="488"/>
      <c r="D42" s="488"/>
      <c r="E42" s="488"/>
      <c r="F42" s="488"/>
      <c r="G42" s="489"/>
      <c r="H42" s="168"/>
      <c r="I42" s="168"/>
      <c r="J42" s="166"/>
      <c r="K42" s="170"/>
      <c r="L42" s="167"/>
      <c r="M42" s="26"/>
      <c r="N42" s="238">
        <f t="shared" si="1"/>
        <v>0</v>
      </c>
      <c r="O42" s="252"/>
      <c r="P42" s="206">
        <f t="shared" si="2"/>
        <v>0</v>
      </c>
      <c r="Q42" s="206"/>
    </row>
    <row r="43" spans="1:17" s="27" customFormat="1" ht="39" customHeight="1" x14ac:dyDescent="0.2">
      <c r="A43" s="31">
        <v>2</v>
      </c>
      <c r="B43" s="516" t="s">
        <v>162</v>
      </c>
      <c r="C43" s="517"/>
      <c r="D43" s="517"/>
      <c r="E43" s="517"/>
      <c r="F43" s="517"/>
      <c r="G43" s="518"/>
      <c r="H43" s="32"/>
      <c r="I43" s="32"/>
      <c r="J43" s="33">
        <f>SUM(J44:J63)</f>
        <v>0</v>
      </c>
      <c r="K43" s="33"/>
      <c r="L43" s="34"/>
      <c r="M43" s="34"/>
      <c r="N43" s="239">
        <f>SUM(N44:N63)</f>
        <v>0</v>
      </c>
      <c r="O43" s="239">
        <f>SUM(O44:O63)</f>
        <v>0</v>
      </c>
      <c r="P43" s="239">
        <f>N43+O43</f>
        <v>0</v>
      </c>
      <c r="Q43" s="34"/>
    </row>
    <row r="44" spans="1:17" s="27" customFormat="1" x14ac:dyDescent="0.2">
      <c r="A44" s="2"/>
      <c r="B44" s="512"/>
      <c r="C44" s="512"/>
      <c r="D44" s="512"/>
      <c r="E44" s="512"/>
      <c r="F44" s="512"/>
      <c r="G44" s="512"/>
      <c r="H44" s="171"/>
      <c r="I44" s="171"/>
      <c r="J44" s="166"/>
      <c r="K44" s="166"/>
      <c r="L44" s="167"/>
      <c r="M44" s="26"/>
      <c r="N44" s="240">
        <f t="shared" si="1"/>
        <v>0</v>
      </c>
      <c r="O44" s="252"/>
      <c r="P44" s="208">
        <f>N44+O44</f>
        <v>0</v>
      </c>
      <c r="Q44" s="206"/>
    </row>
    <row r="45" spans="1:17" s="27" customFormat="1" x14ac:dyDescent="0.2">
      <c r="A45" s="2"/>
      <c r="B45" s="512"/>
      <c r="C45" s="512"/>
      <c r="D45" s="512"/>
      <c r="E45" s="512"/>
      <c r="F45" s="512"/>
      <c r="G45" s="512"/>
      <c r="H45" s="171"/>
      <c r="I45" s="171"/>
      <c r="J45" s="166"/>
      <c r="K45" s="166"/>
      <c r="L45" s="167"/>
      <c r="M45" s="26"/>
      <c r="N45" s="236">
        <f t="shared" si="1"/>
        <v>0</v>
      </c>
      <c r="O45" s="252"/>
      <c r="P45" s="208">
        <f t="shared" ref="P45:P63" si="3">N45+O45</f>
        <v>0</v>
      </c>
      <c r="Q45" s="206"/>
    </row>
    <row r="46" spans="1:17" s="27" customFormat="1" x14ac:dyDescent="0.2">
      <c r="A46" s="2"/>
      <c r="B46" s="512"/>
      <c r="C46" s="512"/>
      <c r="D46" s="512"/>
      <c r="E46" s="512"/>
      <c r="F46" s="512"/>
      <c r="G46" s="512"/>
      <c r="H46" s="171"/>
      <c r="I46" s="171"/>
      <c r="J46" s="166"/>
      <c r="K46" s="166"/>
      <c r="L46" s="167"/>
      <c r="M46" s="26"/>
      <c r="N46" s="236">
        <f t="shared" si="1"/>
        <v>0</v>
      </c>
      <c r="O46" s="252"/>
      <c r="P46" s="208">
        <f t="shared" si="3"/>
        <v>0</v>
      </c>
      <c r="Q46" s="206"/>
    </row>
    <row r="47" spans="1:17" s="27" customFormat="1" x14ac:dyDescent="0.2">
      <c r="A47" s="2"/>
      <c r="B47" s="512"/>
      <c r="C47" s="512"/>
      <c r="D47" s="512"/>
      <c r="E47" s="512"/>
      <c r="F47" s="512"/>
      <c r="G47" s="512"/>
      <c r="H47" s="171"/>
      <c r="I47" s="171"/>
      <c r="J47" s="166"/>
      <c r="K47" s="166"/>
      <c r="L47" s="167"/>
      <c r="M47" s="26"/>
      <c r="N47" s="236">
        <f t="shared" si="1"/>
        <v>0</v>
      </c>
      <c r="O47" s="252"/>
      <c r="P47" s="208">
        <f t="shared" si="3"/>
        <v>0</v>
      </c>
      <c r="Q47" s="206"/>
    </row>
    <row r="48" spans="1:17" s="27" customFormat="1" x14ac:dyDescent="0.2">
      <c r="A48" s="2"/>
      <c r="B48" s="512"/>
      <c r="C48" s="512"/>
      <c r="D48" s="512"/>
      <c r="E48" s="512"/>
      <c r="F48" s="512"/>
      <c r="G48" s="512"/>
      <c r="H48" s="171"/>
      <c r="I48" s="171"/>
      <c r="J48" s="166"/>
      <c r="K48" s="166"/>
      <c r="L48" s="167"/>
      <c r="M48" s="26"/>
      <c r="N48" s="236">
        <f t="shared" si="1"/>
        <v>0</v>
      </c>
      <c r="O48" s="252"/>
      <c r="P48" s="208">
        <f t="shared" si="3"/>
        <v>0</v>
      </c>
      <c r="Q48" s="206"/>
    </row>
    <row r="49" spans="1:17" s="37" customFormat="1" ht="15.75" x14ac:dyDescent="0.2">
      <c r="A49" s="2"/>
      <c r="B49" s="512"/>
      <c r="C49" s="512"/>
      <c r="D49" s="512"/>
      <c r="E49" s="512"/>
      <c r="F49" s="512"/>
      <c r="G49" s="512"/>
      <c r="H49" s="171"/>
      <c r="I49" s="171"/>
      <c r="J49" s="166"/>
      <c r="K49" s="166"/>
      <c r="L49" s="167"/>
      <c r="M49" s="26"/>
      <c r="N49" s="236">
        <f t="shared" si="1"/>
        <v>0</v>
      </c>
      <c r="O49" s="252"/>
      <c r="P49" s="208">
        <f t="shared" si="3"/>
        <v>0</v>
      </c>
      <c r="Q49" s="237"/>
    </row>
    <row r="50" spans="1:17" s="29" customFormat="1" x14ac:dyDescent="0.2">
      <c r="A50" s="2"/>
      <c r="B50" s="512"/>
      <c r="C50" s="512"/>
      <c r="D50" s="512"/>
      <c r="E50" s="512"/>
      <c r="F50" s="512"/>
      <c r="G50" s="512"/>
      <c r="H50" s="171"/>
      <c r="I50" s="171"/>
      <c r="J50" s="166"/>
      <c r="K50" s="166"/>
      <c r="L50" s="167"/>
      <c r="M50" s="26"/>
      <c r="N50" s="236">
        <f t="shared" si="1"/>
        <v>0</v>
      </c>
      <c r="O50" s="252"/>
      <c r="P50" s="208">
        <f t="shared" si="3"/>
        <v>0</v>
      </c>
      <c r="Q50" s="206"/>
    </row>
    <row r="51" spans="1:17" s="29" customFormat="1" x14ac:dyDescent="0.2">
      <c r="A51" s="2"/>
      <c r="B51" s="512"/>
      <c r="C51" s="512"/>
      <c r="D51" s="512"/>
      <c r="E51" s="512"/>
      <c r="F51" s="512"/>
      <c r="G51" s="512"/>
      <c r="H51" s="171"/>
      <c r="I51" s="171"/>
      <c r="J51" s="166"/>
      <c r="K51" s="166"/>
      <c r="L51" s="167"/>
      <c r="M51" s="26"/>
      <c r="N51" s="236">
        <f t="shared" si="1"/>
        <v>0</v>
      </c>
      <c r="O51" s="252"/>
      <c r="P51" s="208">
        <f t="shared" si="3"/>
        <v>0</v>
      </c>
      <c r="Q51" s="206"/>
    </row>
    <row r="52" spans="1:17" s="29" customFormat="1" x14ac:dyDescent="0.2">
      <c r="A52" s="2"/>
      <c r="B52" s="512"/>
      <c r="C52" s="512"/>
      <c r="D52" s="512"/>
      <c r="E52" s="512"/>
      <c r="F52" s="512"/>
      <c r="G52" s="512"/>
      <c r="H52" s="171"/>
      <c r="I52" s="171"/>
      <c r="J52" s="166"/>
      <c r="K52" s="166"/>
      <c r="L52" s="167"/>
      <c r="M52" s="26"/>
      <c r="N52" s="236">
        <f t="shared" si="1"/>
        <v>0</v>
      </c>
      <c r="O52" s="252"/>
      <c r="P52" s="208">
        <f t="shared" si="3"/>
        <v>0</v>
      </c>
      <c r="Q52" s="206"/>
    </row>
    <row r="53" spans="1:17" s="29" customFormat="1" x14ac:dyDescent="0.2">
      <c r="A53" s="2"/>
      <c r="B53" s="512"/>
      <c r="C53" s="512"/>
      <c r="D53" s="512"/>
      <c r="E53" s="512"/>
      <c r="F53" s="512"/>
      <c r="G53" s="512"/>
      <c r="H53" s="171"/>
      <c r="I53" s="171"/>
      <c r="J53" s="166"/>
      <c r="K53" s="166"/>
      <c r="L53" s="167"/>
      <c r="M53" s="26"/>
      <c r="N53" s="236">
        <f t="shared" si="1"/>
        <v>0</v>
      </c>
      <c r="O53" s="252"/>
      <c r="P53" s="208">
        <f t="shared" si="3"/>
        <v>0</v>
      </c>
      <c r="Q53" s="206"/>
    </row>
    <row r="54" spans="1:17" s="29" customFormat="1" x14ac:dyDescent="0.2">
      <c r="A54" s="2"/>
      <c r="B54" s="512"/>
      <c r="C54" s="512"/>
      <c r="D54" s="512"/>
      <c r="E54" s="512"/>
      <c r="F54" s="512"/>
      <c r="G54" s="512"/>
      <c r="H54" s="171"/>
      <c r="I54" s="171"/>
      <c r="J54" s="166"/>
      <c r="K54" s="166"/>
      <c r="L54" s="167"/>
      <c r="M54" s="26"/>
      <c r="N54" s="236">
        <f t="shared" si="1"/>
        <v>0</v>
      </c>
      <c r="O54" s="252"/>
      <c r="P54" s="208">
        <f t="shared" si="3"/>
        <v>0</v>
      </c>
      <c r="Q54" s="206"/>
    </row>
    <row r="55" spans="1:17" s="29" customFormat="1" x14ac:dyDescent="0.2">
      <c r="A55" s="2"/>
      <c r="B55" s="512"/>
      <c r="C55" s="512"/>
      <c r="D55" s="512"/>
      <c r="E55" s="512"/>
      <c r="F55" s="512"/>
      <c r="G55" s="512"/>
      <c r="H55" s="171"/>
      <c r="I55" s="171"/>
      <c r="J55" s="166"/>
      <c r="K55" s="166"/>
      <c r="L55" s="167"/>
      <c r="M55" s="26"/>
      <c r="N55" s="236">
        <f t="shared" si="1"/>
        <v>0</v>
      </c>
      <c r="O55" s="252"/>
      <c r="P55" s="208">
        <f t="shared" si="3"/>
        <v>0</v>
      </c>
      <c r="Q55" s="206"/>
    </row>
    <row r="56" spans="1:17" s="29" customFormat="1" x14ac:dyDescent="0.2">
      <c r="A56" s="2"/>
      <c r="B56" s="487"/>
      <c r="C56" s="488"/>
      <c r="D56" s="488"/>
      <c r="E56" s="488"/>
      <c r="F56" s="488"/>
      <c r="G56" s="489"/>
      <c r="H56" s="172"/>
      <c r="I56" s="172"/>
      <c r="J56" s="166"/>
      <c r="K56" s="166"/>
      <c r="L56" s="167"/>
      <c r="M56" s="26"/>
      <c r="N56" s="236">
        <f t="shared" si="1"/>
        <v>0</v>
      </c>
      <c r="O56" s="252"/>
      <c r="P56" s="208">
        <f t="shared" si="3"/>
        <v>0</v>
      </c>
      <c r="Q56" s="206"/>
    </row>
    <row r="57" spans="1:17" s="25" customFormat="1" ht="15.75" x14ac:dyDescent="0.2">
      <c r="A57" s="2"/>
      <c r="B57" s="487"/>
      <c r="C57" s="488"/>
      <c r="D57" s="488"/>
      <c r="E57" s="488"/>
      <c r="F57" s="488"/>
      <c r="G57" s="489"/>
      <c r="H57" s="172"/>
      <c r="I57" s="172"/>
      <c r="J57" s="166"/>
      <c r="K57" s="166"/>
      <c r="L57" s="167"/>
      <c r="M57" s="26"/>
      <c r="N57" s="236">
        <f t="shared" si="1"/>
        <v>0</v>
      </c>
      <c r="O57" s="252"/>
      <c r="P57" s="208">
        <f t="shared" si="3"/>
        <v>0</v>
      </c>
      <c r="Q57" s="237"/>
    </row>
    <row r="58" spans="1:17" s="29" customFormat="1" x14ac:dyDescent="0.2">
      <c r="A58" s="2"/>
      <c r="B58" s="487"/>
      <c r="C58" s="488"/>
      <c r="D58" s="488"/>
      <c r="E58" s="488"/>
      <c r="F58" s="488"/>
      <c r="G58" s="489"/>
      <c r="H58" s="172"/>
      <c r="I58" s="172"/>
      <c r="J58" s="166"/>
      <c r="K58" s="166"/>
      <c r="L58" s="167"/>
      <c r="M58" s="26"/>
      <c r="N58" s="236">
        <f t="shared" si="1"/>
        <v>0</v>
      </c>
      <c r="O58" s="252"/>
      <c r="P58" s="208">
        <f t="shared" si="3"/>
        <v>0</v>
      </c>
      <c r="Q58" s="206"/>
    </row>
    <row r="59" spans="1:17" s="29" customFormat="1" x14ac:dyDescent="0.2">
      <c r="A59" s="2"/>
      <c r="B59" s="512"/>
      <c r="C59" s="512"/>
      <c r="D59" s="512"/>
      <c r="E59" s="512"/>
      <c r="F59" s="512"/>
      <c r="G59" s="512"/>
      <c r="H59" s="171"/>
      <c r="I59" s="171"/>
      <c r="J59" s="166"/>
      <c r="K59" s="166"/>
      <c r="L59" s="167"/>
      <c r="M59" s="26"/>
      <c r="N59" s="236">
        <f t="shared" si="1"/>
        <v>0</v>
      </c>
      <c r="O59" s="252"/>
      <c r="P59" s="208">
        <f t="shared" si="3"/>
        <v>0</v>
      </c>
      <c r="Q59" s="206"/>
    </row>
    <row r="60" spans="1:17" s="29" customFormat="1" x14ac:dyDescent="0.2">
      <c r="A60" s="2"/>
      <c r="B60" s="512"/>
      <c r="C60" s="512"/>
      <c r="D60" s="512"/>
      <c r="E60" s="512"/>
      <c r="F60" s="512"/>
      <c r="G60" s="512"/>
      <c r="H60" s="171"/>
      <c r="I60" s="171"/>
      <c r="J60" s="166"/>
      <c r="K60" s="166"/>
      <c r="L60" s="167"/>
      <c r="M60" s="26"/>
      <c r="N60" s="236">
        <f t="shared" si="1"/>
        <v>0</v>
      </c>
      <c r="O60" s="252"/>
      <c r="P60" s="208">
        <f t="shared" si="3"/>
        <v>0</v>
      </c>
      <c r="Q60" s="206"/>
    </row>
    <row r="61" spans="1:17" s="29" customFormat="1" x14ac:dyDescent="0.2">
      <c r="A61" s="2"/>
      <c r="B61" s="512"/>
      <c r="C61" s="512"/>
      <c r="D61" s="512"/>
      <c r="E61" s="512"/>
      <c r="F61" s="512"/>
      <c r="G61" s="512"/>
      <c r="H61" s="171"/>
      <c r="I61" s="171"/>
      <c r="J61" s="166"/>
      <c r="K61" s="166"/>
      <c r="L61" s="167"/>
      <c r="M61" s="26"/>
      <c r="N61" s="236">
        <f t="shared" si="1"/>
        <v>0</v>
      </c>
      <c r="O61" s="252"/>
      <c r="P61" s="208">
        <f t="shared" si="3"/>
        <v>0</v>
      </c>
      <c r="Q61" s="206"/>
    </row>
    <row r="62" spans="1:17" s="29" customFormat="1" x14ac:dyDescent="0.2">
      <c r="A62" s="2"/>
      <c r="B62" s="512"/>
      <c r="C62" s="512"/>
      <c r="D62" s="512"/>
      <c r="E62" s="512"/>
      <c r="F62" s="512"/>
      <c r="G62" s="512"/>
      <c r="H62" s="168"/>
      <c r="I62" s="168"/>
      <c r="J62" s="166"/>
      <c r="K62" s="166"/>
      <c r="L62" s="167"/>
      <c r="M62" s="26"/>
      <c r="N62" s="236">
        <f t="shared" si="1"/>
        <v>0</v>
      </c>
      <c r="O62" s="252"/>
      <c r="P62" s="208">
        <f t="shared" si="3"/>
        <v>0</v>
      </c>
      <c r="Q62" s="206"/>
    </row>
    <row r="63" spans="1:17" s="29" customFormat="1" x14ac:dyDescent="0.2">
      <c r="A63" s="2"/>
      <c r="B63" s="512"/>
      <c r="C63" s="512"/>
      <c r="D63" s="512"/>
      <c r="E63" s="512"/>
      <c r="F63" s="512"/>
      <c r="G63" s="512"/>
      <c r="H63" s="168"/>
      <c r="I63" s="168"/>
      <c r="J63" s="166"/>
      <c r="K63" s="166"/>
      <c r="L63" s="167"/>
      <c r="M63" s="26"/>
      <c r="N63" s="238">
        <f t="shared" si="1"/>
        <v>0</v>
      </c>
      <c r="O63" s="252"/>
      <c r="P63" s="208">
        <f t="shared" si="3"/>
        <v>0</v>
      </c>
      <c r="Q63" s="206"/>
    </row>
    <row r="64" spans="1:17" s="29" customFormat="1" ht="39" customHeight="1" x14ac:dyDescent="0.2">
      <c r="A64" s="31">
        <v>3</v>
      </c>
      <c r="B64" s="531" t="s">
        <v>9</v>
      </c>
      <c r="C64" s="532"/>
      <c r="D64" s="532"/>
      <c r="E64" s="532"/>
      <c r="F64" s="532"/>
      <c r="G64" s="533"/>
      <c r="H64" s="36"/>
      <c r="I64" s="36"/>
      <c r="J64" s="33">
        <f>SUM(J65:J94)</f>
        <v>0</v>
      </c>
      <c r="K64" s="33"/>
      <c r="L64" s="34"/>
      <c r="M64" s="34"/>
      <c r="N64" s="33">
        <f>SUM(N65:N94)</f>
        <v>0</v>
      </c>
      <c r="O64" s="239">
        <f>SUM(O65:O94)</f>
        <v>0</v>
      </c>
      <c r="P64" s="33">
        <f>N64+O64</f>
        <v>0</v>
      </c>
      <c r="Q64" s="34"/>
    </row>
    <row r="65" spans="1:17" s="29" customFormat="1" x14ac:dyDescent="0.2">
      <c r="A65" s="2"/>
      <c r="B65" s="487"/>
      <c r="C65" s="488"/>
      <c r="D65" s="488"/>
      <c r="E65" s="488"/>
      <c r="F65" s="488"/>
      <c r="G65" s="489"/>
      <c r="H65" s="171"/>
      <c r="I65" s="171"/>
      <c r="J65" s="166"/>
      <c r="K65" s="166"/>
      <c r="L65" s="167"/>
      <c r="M65" s="26"/>
      <c r="N65" s="240">
        <f t="shared" si="1"/>
        <v>0</v>
      </c>
      <c r="O65" s="252"/>
      <c r="P65" s="208">
        <f>N65+O65</f>
        <v>0</v>
      </c>
      <c r="Q65" s="206"/>
    </row>
    <row r="66" spans="1:17" s="29" customFormat="1" x14ac:dyDescent="0.2">
      <c r="A66" s="2"/>
      <c r="B66" s="487"/>
      <c r="C66" s="488"/>
      <c r="D66" s="488"/>
      <c r="E66" s="488"/>
      <c r="F66" s="488"/>
      <c r="G66" s="489"/>
      <c r="H66" s="171"/>
      <c r="I66" s="171"/>
      <c r="J66" s="166"/>
      <c r="K66" s="166"/>
      <c r="L66" s="167"/>
      <c r="M66" s="26"/>
      <c r="N66" s="236">
        <f t="shared" si="1"/>
        <v>0</v>
      </c>
      <c r="O66" s="252"/>
      <c r="P66" s="208">
        <f t="shared" ref="P66:P94" si="4">N66+O66</f>
        <v>0</v>
      </c>
      <c r="Q66" s="206"/>
    </row>
    <row r="67" spans="1:17" s="29" customFormat="1" x14ac:dyDescent="0.2">
      <c r="A67" s="2"/>
      <c r="B67" s="487"/>
      <c r="C67" s="488"/>
      <c r="D67" s="488"/>
      <c r="E67" s="488"/>
      <c r="F67" s="488"/>
      <c r="G67" s="489"/>
      <c r="H67" s="171"/>
      <c r="I67" s="171"/>
      <c r="J67" s="166"/>
      <c r="K67" s="166"/>
      <c r="L67" s="167"/>
      <c r="M67" s="26"/>
      <c r="N67" s="236">
        <f t="shared" si="1"/>
        <v>0</v>
      </c>
      <c r="O67" s="252"/>
      <c r="P67" s="208">
        <f t="shared" si="4"/>
        <v>0</v>
      </c>
      <c r="Q67" s="206"/>
    </row>
    <row r="68" spans="1:17" s="29" customFormat="1" x14ac:dyDescent="0.2">
      <c r="A68" s="2"/>
      <c r="B68" s="487"/>
      <c r="C68" s="488"/>
      <c r="D68" s="488"/>
      <c r="E68" s="488"/>
      <c r="F68" s="488"/>
      <c r="G68" s="489"/>
      <c r="H68" s="171"/>
      <c r="I68" s="171"/>
      <c r="J68" s="166"/>
      <c r="K68" s="166"/>
      <c r="L68" s="167"/>
      <c r="M68" s="26"/>
      <c r="N68" s="236">
        <f t="shared" si="1"/>
        <v>0</v>
      </c>
      <c r="O68" s="252"/>
      <c r="P68" s="208">
        <f t="shared" si="4"/>
        <v>0</v>
      </c>
      <c r="Q68" s="206"/>
    </row>
    <row r="69" spans="1:17" s="29" customFormat="1" x14ac:dyDescent="0.2">
      <c r="A69" s="2"/>
      <c r="B69" s="487"/>
      <c r="C69" s="488"/>
      <c r="D69" s="488"/>
      <c r="E69" s="488"/>
      <c r="F69" s="488"/>
      <c r="G69" s="489"/>
      <c r="H69" s="171"/>
      <c r="I69" s="171"/>
      <c r="J69" s="166"/>
      <c r="K69" s="166"/>
      <c r="L69" s="167"/>
      <c r="M69" s="26"/>
      <c r="N69" s="236">
        <f t="shared" si="1"/>
        <v>0</v>
      </c>
      <c r="O69" s="252"/>
      <c r="P69" s="208">
        <f t="shared" si="4"/>
        <v>0</v>
      </c>
      <c r="Q69" s="206"/>
    </row>
    <row r="70" spans="1:17" s="29" customFormat="1" x14ac:dyDescent="0.2">
      <c r="A70" s="2"/>
      <c r="B70" s="487"/>
      <c r="C70" s="488"/>
      <c r="D70" s="488"/>
      <c r="E70" s="488"/>
      <c r="F70" s="488"/>
      <c r="G70" s="489"/>
      <c r="H70" s="171"/>
      <c r="I70" s="171"/>
      <c r="J70" s="166"/>
      <c r="K70" s="166"/>
      <c r="L70" s="167"/>
      <c r="M70" s="26"/>
      <c r="N70" s="236">
        <f t="shared" si="1"/>
        <v>0</v>
      </c>
      <c r="O70" s="252"/>
      <c r="P70" s="208">
        <f t="shared" si="4"/>
        <v>0</v>
      </c>
      <c r="Q70" s="206"/>
    </row>
    <row r="71" spans="1:17" s="37" customFormat="1" ht="15.75" x14ac:dyDescent="0.2">
      <c r="A71" s="2"/>
      <c r="B71" s="487"/>
      <c r="C71" s="488"/>
      <c r="D71" s="488"/>
      <c r="E71" s="488"/>
      <c r="F71" s="488"/>
      <c r="G71" s="489"/>
      <c r="H71" s="171"/>
      <c r="I71" s="171"/>
      <c r="J71" s="166"/>
      <c r="K71" s="166"/>
      <c r="L71" s="167"/>
      <c r="M71" s="26"/>
      <c r="N71" s="236">
        <f t="shared" si="1"/>
        <v>0</v>
      </c>
      <c r="O71" s="252"/>
      <c r="P71" s="208">
        <f t="shared" si="4"/>
        <v>0</v>
      </c>
      <c r="Q71" s="237"/>
    </row>
    <row r="72" spans="1:17" s="25" customFormat="1" ht="15.75" x14ac:dyDescent="0.2">
      <c r="A72" s="2"/>
      <c r="B72" s="487"/>
      <c r="C72" s="488"/>
      <c r="D72" s="488"/>
      <c r="E72" s="488"/>
      <c r="F72" s="488"/>
      <c r="G72" s="489"/>
      <c r="H72" s="171"/>
      <c r="I72" s="171"/>
      <c r="J72" s="166"/>
      <c r="K72" s="166"/>
      <c r="L72" s="167"/>
      <c r="M72" s="26"/>
      <c r="N72" s="236">
        <f t="shared" si="1"/>
        <v>0</v>
      </c>
      <c r="O72" s="252"/>
      <c r="P72" s="208">
        <f t="shared" si="4"/>
        <v>0</v>
      </c>
      <c r="Q72" s="237"/>
    </row>
    <row r="73" spans="1:17" s="8" customFormat="1" x14ac:dyDescent="0.2">
      <c r="A73" s="2"/>
      <c r="B73" s="487"/>
      <c r="C73" s="488"/>
      <c r="D73" s="488"/>
      <c r="E73" s="488"/>
      <c r="F73" s="488"/>
      <c r="G73" s="489"/>
      <c r="H73" s="171"/>
      <c r="I73" s="171"/>
      <c r="J73" s="166"/>
      <c r="K73" s="166"/>
      <c r="L73" s="167"/>
      <c r="M73" s="26"/>
      <c r="N73" s="236">
        <f t="shared" si="1"/>
        <v>0</v>
      </c>
      <c r="O73" s="252"/>
      <c r="P73" s="208">
        <f t="shared" si="4"/>
        <v>0</v>
      </c>
      <c r="Q73" s="30"/>
    </row>
    <row r="74" spans="1:17" s="25" customFormat="1" ht="15.75" x14ac:dyDescent="0.2">
      <c r="A74" s="2"/>
      <c r="B74" s="487"/>
      <c r="C74" s="488"/>
      <c r="D74" s="488"/>
      <c r="E74" s="488"/>
      <c r="F74" s="488"/>
      <c r="G74" s="489"/>
      <c r="H74" s="171"/>
      <c r="I74" s="171"/>
      <c r="J74" s="166"/>
      <c r="K74" s="166"/>
      <c r="L74" s="167"/>
      <c r="M74" s="26"/>
      <c r="N74" s="236">
        <f t="shared" si="1"/>
        <v>0</v>
      </c>
      <c r="O74" s="252"/>
      <c r="P74" s="208">
        <f t="shared" si="4"/>
        <v>0</v>
      </c>
      <c r="Q74" s="237"/>
    </row>
    <row r="75" spans="1:17" s="29" customFormat="1" x14ac:dyDescent="0.2">
      <c r="A75" s="2"/>
      <c r="B75" s="487"/>
      <c r="C75" s="488"/>
      <c r="D75" s="488"/>
      <c r="E75" s="488"/>
      <c r="F75" s="488"/>
      <c r="G75" s="489"/>
      <c r="H75" s="171"/>
      <c r="I75" s="171"/>
      <c r="J75" s="166"/>
      <c r="K75" s="166"/>
      <c r="L75" s="167"/>
      <c r="M75" s="26"/>
      <c r="N75" s="236">
        <f t="shared" si="1"/>
        <v>0</v>
      </c>
      <c r="O75" s="252"/>
      <c r="P75" s="208">
        <f t="shared" si="4"/>
        <v>0</v>
      </c>
      <c r="Q75" s="206"/>
    </row>
    <row r="76" spans="1:17" s="25" customFormat="1" ht="15.75" x14ac:dyDescent="0.2">
      <c r="A76" s="2"/>
      <c r="B76" s="487"/>
      <c r="C76" s="488"/>
      <c r="D76" s="488"/>
      <c r="E76" s="488"/>
      <c r="F76" s="488"/>
      <c r="G76" s="489"/>
      <c r="H76" s="171"/>
      <c r="I76" s="171"/>
      <c r="J76" s="166"/>
      <c r="K76" s="166"/>
      <c r="L76" s="167"/>
      <c r="M76" s="26"/>
      <c r="N76" s="236">
        <f t="shared" si="1"/>
        <v>0</v>
      </c>
      <c r="O76" s="252"/>
      <c r="P76" s="208">
        <f t="shared" si="4"/>
        <v>0</v>
      </c>
      <c r="Q76" s="237"/>
    </row>
    <row r="77" spans="1:17" s="29" customFormat="1" x14ac:dyDescent="0.2">
      <c r="A77" s="2"/>
      <c r="B77" s="487"/>
      <c r="C77" s="488"/>
      <c r="D77" s="488"/>
      <c r="E77" s="488"/>
      <c r="F77" s="488"/>
      <c r="G77" s="489"/>
      <c r="H77" s="171"/>
      <c r="I77" s="171"/>
      <c r="J77" s="166"/>
      <c r="K77" s="166"/>
      <c r="L77" s="167"/>
      <c r="M77" s="26"/>
      <c r="N77" s="236">
        <f t="shared" si="1"/>
        <v>0</v>
      </c>
      <c r="O77" s="252"/>
      <c r="P77" s="208">
        <f t="shared" si="4"/>
        <v>0</v>
      </c>
      <c r="Q77" s="206"/>
    </row>
    <row r="78" spans="1:17" s="29" customFormat="1" x14ac:dyDescent="0.2">
      <c r="A78" s="2"/>
      <c r="B78" s="487"/>
      <c r="C78" s="488"/>
      <c r="D78" s="488"/>
      <c r="E78" s="488"/>
      <c r="F78" s="488"/>
      <c r="G78" s="489"/>
      <c r="H78" s="171"/>
      <c r="I78" s="171"/>
      <c r="J78" s="166"/>
      <c r="K78" s="166"/>
      <c r="L78" s="167"/>
      <c r="M78" s="26"/>
      <c r="N78" s="236">
        <f t="shared" ref="N78:N140" si="5">IF(M78="Yes",J78,0)</f>
        <v>0</v>
      </c>
      <c r="O78" s="252"/>
      <c r="P78" s="208">
        <f t="shared" si="4"/>
        <v>0</v>
      </c>
      <c r="Q78" s="206"/>
    </row>
    <row r="79" spans="1:17" s="29" customFormat="1" x14ac:dyDescent="0.2">
      <c r="A79" s="2"/>
      <c r="B79" s="487"/>
      <c r="C79" s="488"/>
      <c r="D79" s="488"/>
      <c r="E79" s="488"/>
      <c r="F79" s="488"/>
      <c r="G79" s="489"/>
      <c r="H79" s="171"/>
      <c r="I79" s="171"/>
      <c r="J79" s="166"/>
      <c r="K79" s="166"/>
      <c r="L79" s="167"/>
      <c r="M79" s="26"/>
      <c r="N79" s="236">
        <f t="shared" si="5"/>
        <v>0</v>
      </c>
      <c r="O79" s="252"/>
      <c r="P79" s="208">
        <f t="shared" si="4"/>
        <v>0</v>
      </c>
      <c r="Q79" s="206"/>
    </row>
    <row r="80" spans="1:17" s="29" customFormat="1" x14ac:dyDescent="0.2">
      <c r="A80" s="2"/>
      <c r="B80" s="487"/>
      <c r="C80" s="488"/>
      <c r="D80" s="488"/>
      <c r="E80" s="488"/>
      <c r="F80" s="488"/>
      <c r="G80" s="489"/>
      <c r="H80" s="171"/>
      <c r="I80" s="171"/>
      <c r="J80" s="166"/>
      <c r="K80" s="166"/>
      <c r="L80" s="167"/>
      <c r="M80" s="26"/>
      <c r="N80" s="236">
        <f t="shared" si="5"/>
        <v>0</v>
      </c>
      <c r="O80" s="252"/>
      <c r="P80" s="208">
        <f t="shared" si="4"/>
        <v>0</v>
      </c>
      <c r="Q80" s="206"/>
    </row>
    <row r="81" spans="1:17" s="29" customFormat="1" x14ac:dyDescent="0.2">
      <c r="A81" s="2"/>
      <c r="B81" s="487"/>
      <c r="C81" s="488"/>
      <c r="D81" s="488"/>
      <c r="E81" s="488"/>
      <c r="F81" s="488"/>
      <c r="G81" s="489"/>
      <c r="H81" s="171"/>
      <c r="I81" s="171"/>
      <c r="J81" s="166"/>
      <c r="K81" s="166"/>
      <c r="L81" s="167"/>
      <c r="M81" s="26"/>
      <c r="N81" s="236">
        <f t="shared" si="5"/>
        <v>0</v>
      </c>
      <c r="O81" s="252"/>
      <c r="P81" s="208">
        <f t="shared" si="4"/>
        <v>0</v>
      </c>
      <c r="Q81" s="206"/>
    </row>
    <row r="82" spans="1:17" s="25" customFormat="1" ht="15.75" x14ac:dyDescent="0.2">
      <c r="A82" s="2"/>
      <c r="B82" s="487"/>
      <c r="C82" s="488"/>
      <c r="D82" s="488"/>
      <c r="E82" s="488"/>
      <c r="F82" s="488"/>
      <c r="G82" s="489"/>
      <c r="H82" s="171"/>
      <c r="I82" s="171"/>
      <c r="J82" s="166"/>
      <c r="K82" s="166"/>
      <c r="L82" s="167"/>
      <c r="M82" s="26"/>
      <c r="N82" s="236">
        <f t="shared" si="5"/>
        <v>0</v>
      </c>
      <c r="O82" s="252"/>
      <c r="P82" s="208">
        <f t="shared" si="4"/>
        <v>0</v>
      </c>
      <c r="Q82" s="237"/>
    </row>
    <row r="83" spans="1:17" s="29" customFormat="1" x14ac:dyDescent="0.2">
      <c r="A83" s="2"/>
      <c r="B83" s="487"/>
      <c r="C83" s="488"/>
      <c r="D83" s="488"/>
      <c r="E83" s="488"/>
      <c r="F83" s="488"/>
      <c r="G83" s="489"/>
      <c r="H83" s="171"/>
      <c r="I83" s="171"/>
      <c r="J83" s="166"/>
      <c r="K83" s="166"/>
      <c r="L83" s="167"/>
      <c r="M83" s="26"/>
      <c r="N83" s="236">
        <f t="shared" si="5"/>
        <v>0</v>
      </c>
      <c r="O83" s="252"/>
      <c r="P83" s="208">
        <f t="shared" si="4"/>
        <v>0</v>
      </c>
      <c r="Q83" s="206"/>
    </row>
    <row r="84" spans="1:17" s="29" customFormat="1" x14ac:dyDescent="0.2">
      <c r="A84" s="2"/>
      <c r="B84" s="487"/>
      <c r="C84" s="488"/>
      <c r="D84" s="488"/>
      <c r="E84" s="488"/>
      <c r="F84" s="488"/>
      <c r="G84" s="489"/>
      <c r="H84" s="171"/>
      <c r="I84" s="171"/>
      <c r="J84" s="166"/>
      <c r="K84" s="166"/>
      <c r="L84" s="167"/>
      <c r="M84" s="26"/>
      <c r="N84" s="236">
        <f t="shared" si="5"/>
        <v>0</v>
      </c>
      <c r="O84" s="252"/>
      <c r="P84" s="208">
        <f t="shared" si="4"/>
        <v>0</v>
      </c>
      <c r="Q84" s="206"/>
    </row>
    <row r="85" spans="1:17" s="29" customFormat="1" x14ac:dyDescent="0.2">
      <c r="A85" s="2"/>
      <c r="B85" s="487"/>
      <c r="C85" s="488"/>
      <c r="D85" s="488"/>
      <c r="E85" s="488"/>
      <c r="F85" s="488"/>
      <c r="G85" s="489"/>
      <c r="H85" s="171"/>
      <c r="I85" s="171"/>
      <c r="J85" s="166"/>
      <c r="K85" s="166"/>
      <c r="L85" s="167"/>
      <c r="M85" s="26"/>
      <c r="N85" s="236">
        <f t="shared" si="5"/>
        <v>0</v>
      </c>
      <c r="O85" s="252"/>
      <c r="P85" s="208">
        <f t="shared" si="4"/>
        <v>0</v>
      </c>
      <c r="Q85" s="206"/>
    </row>
    <row r="86" spans="1:17" s="29" customFormat="1" x14ac:dyDescent="0.2">
      <c r="A86" s="2"/>
      <c r="B86" s="487"/>
      <c r="C86" s="488"/>
      <c r="D86" s="488"/>
      <c r="E86" s="488"/>
      <c r="F86" s="488"/>
      <c r="G86" s="489"/>
      <c r="H86" s="171"/>
      <c r="I86" s="171"/>
      <c r="J86" s="166"/>
      <c r="K86" s="166"/>
      <c r="L86" s="167"/>
      <c r="M86" s="26"/>
      <c r="N86" s="236">
        <f t="shared" si="5"/>
        <v>0</v>
      </c>
      <c r="O86" s="252"/>
      <c r="P86" s="208">
        <f t="shared" si="4"/>
        <v>0</v>
      </c>
      <c r="Q86" s="206"/>
    </row>
    <row r="87" spans="1:17" s="25" customFormat="1" ht="15.75" x14ac:dyDescent="0.2">
      <c r="A87" s="2"/>
      <c r="B87" s="487"/>
      <c r="C87" s="488"/>
      <c r="D87" s="488"/>
      <c r="E87" s="488"/>
      <c r="F87" s="488"/>
      <c r="G87" s="489"/>
      <c r="H87" s="171"/>
      <c r="I87" s="171"/>
      <c r="J87" s="166"/>
      <c r="K87" s="166"/>
      <c r="L87" s="167"/>
      <c r="M87" s="26"/>
      <c r="N87" s="236">
        <f t="shared" si="5"/>
        <v>0</v>
      </c>
      <c r="O87" s="252"/>
      <c r="P87" s="208">
        <f t="shared" si="4"/>
        <v>0</v>
      </c>
      <c r="Q87" s="237"/>
    </row>
    <row r="88" spans="1:17" s="29" customFormat="1" x14ac:dyDescent="0.2">
      <c r="A88" s="2"/>
      <c r="B88" s="487"/>
      <c r="C88" s="488"/>
      <c r="D88" s="488"/>
      <c r="E88" s="488"/>
      <c r="F88" s="488"/>
      <c r="G88" s="489"/>
      <c r="H88" s="171"/>
      <c r="I88" s="171"/>
      <c r="J88" s="166"/>
      <c r="K88" s="166"/>
      <c r="L88" s="167"/>
      <c r="M88" s="26"/>
      <c r="N88" s="236">
        <f t="shared" si="5"/>
        <v>0</v>
      </c>
      <c r="O88" s="252"/>
      <c r="P88" s="208">
        <f t="shared" si="4"/>
        <v>0</v>
      </c>
      <c r="Q88" s="206"/>
    </row>
    <row r="89" spans="1:17" s="29" customFormat="1" x14ac:dyDescent="0.2">
      <c r="A89" s="2"/>
      <c r="B89" s="487"/>
      <c r="C89" s="488"/>
      <c r="D89" s="488"/>
      <c r="E89" s="488"/>
      <c r="F89" s="488"/>
      <c r="G89" s="489"/>
      <c r="H89" s="171"/>
      <c r="I89" s="171"/>
      <c r="J89" s="166"/>
      <c r="K89" s="166"/>
      <c r="L89" s="167"/>
      <c r="M89" s="26"/>
      <c r="N89" s="236">
        <f t="shared" si="5"/>
        <v>0</v>
      </c>
      <c r="O89" s="252"/>
      <c r="P89" s="208">
        <f t="shared" si="4"/>
        <v>0</v>
      </c>
      <c r="Q89" s="206"/>
    </row>
    <row r="90" spans="1:17" s="29" customFormat="1" x14ac:dyDescent="0.2">
      <c r="A90" s="2"/>
      <c r="B90" s="487"/>
      <c r="C90" s="488"/>
      <c r="D90" s="488"/>
      <c r="E90" s="488"/>
      <c r="F90" s="488"/>
      <c r="G90" s="489"/>
      <c r="H90" s="171"/>
      <c r="I90" s="171"/>
      <c r="J90" s="166"/>
      <c r="K90" s="166"/>
      <c r="L90" s="167"/>
      <c r="M90" s="26"/>
      <c r="N90" s="236">
        <f t="shared" si="5"/>
        <v>0</v>
      </c>
      <c r="O90" s="252"/>
      <c r="P90" s="208">
        <f t="shared" si="4"/>
        <v>0</v>
      </c>
      <c r="Q90" s="206"/>
    </row>
    <row r="91" spans="1:17" s="25" customFormat="1" ht="15.75" x14ac:dyDescent="0.2">
      <c r="A91" s="2"/>
      <c r="B91" s="487"/>
      <c r="C91" s="488"/>
      <c r="D91" s="488"/>
      <c r="E91" s="488"/>
      <c r="F91" s="488"/>
      <c r="G91" s="489"/>
      <c r="H91" s="171"/>
      <c r="I91" s="171"/>
      <c r="J91" s="166"/>
      <c r="K91" s="166"/>
      <c r="L91" s="167"/>
      <c r="M91" s="26"/>
      <c r="N91" s="236">
        <f t="shared" si="5"/>
        <v>0</v>
      </c>
      <c r="O91" s="252"/>
      <c r="P91" s="208">
        <f t="shared" si="4"/>
        <v>0</v>
      </c>
      <c r="Q91" s="237"/>
    </row>
    <row r="92" spans="1:17" s="25" customFormat="1" ht="15.75" x14ac:dyDescent="0.2">
      <c r="A92" s="2"/>
      <c r="B92" s="487"/>
      <c r="C92" s="488"/>
      <c r="D92" s="488"/>
      <c r="E92" s="488"/>
      <c r="F92" s="488"/>
      <c r="G92" s="489"/>
      <c r="H92" s="171"/>
      <c r="I92" s="171"/>
      <c r="J92" s="166"/>
      <c r="K92" s="166"/>
      <c r="L92" s="167"/>
      <c r="M92" s="26"/>
      <c r="N92" s="236">
        <f t="shared" si="5"/>
        <v>0</v>
      </c>
      <c r="O92" s="252"/>
      <c r="P92" s="208">
        <f t="shared" si="4"/>
        <v>0</v>
      </c>
      <c r="Q92" s="237"/>
    </row>
    <row r="93" spans="1:17" s="27" customFormat="1" x14ac:dyDescent="0.2">
      <c r="A93" s="2"/>
      <c r="B93" s="487"/>
      <c r="C93" s="488"/>
      <c r="D93" s="488"/>
      <c r="E93" s="488"/>
      <c r="F93" s="488"/>
      <c r="G93" s="489"/>
      <c r="H93" s="171"/>
      <c r="I93" s="171"/>
      <c r="J93" s="166"/>
      <c r="K93" s="166"/>
      <c r="L93" s="167"/>
      <c r="M93" s="26"/>
      <c r="N93" s="236">
        <f t="shared" si="5"/>
        <v>0</v>
      </c>
      <c r="O93" s="252"/>
      <c r="P93" s="208">
        <f t="shared" si="4"/>
        <v>0</v>
      </c>
      <c r="Q93" s="206"/>
    </row>
    <row r="94" spans="1:17" s="27" customFormat="1" x14ac:dyDescent="0.2">
      <c r="A94" s="2"/>
      <c r="B94" s="487"/>
      <c r="C94" s="488"/>
      <c r="D94" s="488"/>
      <c r="E94" s="488"/>
      <c r="F94" s="488"/>
      <c r="G94" s="489"/>
      <c r="H94" s="171"/>
      <c r="I94" s="171"/>
      <c r="J94" s="166"/>
      <c r="K94" s="166"/>
      <c r="L94" s="167"/>
      <c r="M94" s="26"/>
      <c r="N94" s="238">
        <f t="shared" si="5"/>
        <v>0</v>
      </c>
      <c r="O94" s="252"/>
      <c r="P94" s="208">
        <f t="shared" si="4"/>
        <v>0</v>
      </c>
      <c r="Q94" s="206"/>
    </row>
    <row r="95" spans="1:17" s="25" customFormat="1" ht="39" customHeight="1" x14ac:dyDescent="0.2">
      <c r="A95" s="38">
        <v>4</v>
      </c>
      <c r="B95" s="493" t="s">
        <v>4</v>
      </c>
      <c r="C95" s="494"/>
      <c r="D95" s="494"/>
      <c r="E95" s="494"/>
      <c r="F95" s="494"/>
      <c r="G95" s="495"/>
      <c r="H95" s="39"/>
      <c r="I95" s="39"/>
      <c r="J95" s="40">
        <f>J96+J117+J138</f>
        <v>0</v>
      </c>
      <c r="K95" s="40"/>
      <c r="L95" s="41"/>
      <c r="M95" s="34"/>
      <c r="N95" s="33">
        <f>SUM(N96:N159)</f>
        <v>0</v>
      </c>
      <c r="O95" s="239">
        <f>SUM(O96:O159)</f>
        <v>0</v>
      </c>
      <c r="P95" s="33">
        <f>N95+O95</f>
        <v>0</v>
      </c>
      <c r="Q95" s="34"/>
    </row>
    <row r="96" spans="1:17" s="27" customFormat="1" ht="39" customHeight="1" x14ac:dyDescent="0.2">
      <c r="A96" s="18" t="s">
        <v>7</v>
      </c>
      <c r="B96" s="496" t="s">
        <v>18</v>
      </c>
      <c r="C96" s="497"/>
      <c r="D96" s="497"/>
      <c r="E96" s="497"/>
      <c r="F96" s="497"/>
      <c r="G96" s="498"/>
      <c r="H96" s="19"/>
      <c r="I96" s="19"/>
      <c r="J96" s="22">
        <f>SUM(J97:J116)</f>
        <v>0</v>
      </c>
      <c r="K96" s="22"/>
      <c r="L96" s="23"/>
      <c r="M96" s="23"/>
      <c r="N96" s="23"/>
      <c r="O96" s="254"/>
      <c r="P96" s="23"/>
      <c r="Q96" s="23"/>
    </row>
    <row r="97" spans="1:17" s="27" customFormat="1" x14ac:dyDescent="0.2">
      <c r="A97" s="2"/>
      <c r="B97" s="490"/>
      <c r="C97" s="491"/>
      <c r="D97" s="491"/>
      <c r="E97" s="491"/>
      <c r="F97" s="491"/>
      <c r="G97" s="492"/>
      <c r="H97" s="173"/>
      <c r="I97" s="173"/>
      <c r="J97" s="166"/>
      <c r="K97" s="170"/>
      <c r="L97" s="167"/>
      <c r="M97" s="26"/>
      <c r="N97" s="236">
        <f t="shared" si="5"/>
        <v>0</v>
      </c>
      <c r="O97" s="252"/>
      <c r="P97" s="206">
        <f>N97+O97</f>
        <v>0</v>
      </c>
      <c r="Q97" s="206"/>
    </row>
    <row r="98" spans="1:17" s="27" customFormat="1" x14ac:dyDescent="0.2">
      <c r="A98" s="2"/>
      <c r="B98" s="490"/>
      <c r="C98" s="491"/>
      <c r="D98" s="491"/>
      <c r="E98" s="491"/>
      <c r="F98" s="491"/>
      <c r="G98" s="492"/>
      <c r="H98" s="173"/>
      <c r="I98" s="173"/>
      <c r="J98" s="166"/>
      <c r="K98" s="170"/>
      <c r="L98" s="167"/>
      <c r="M98" s="26"/>
      <c r="N98" s="236">
        <f t="shared" si="5"/>
        <v>0</v>
      </c>
      <c r="O98" s="252"/>
      <c r="P98" s="206">
        <f t="shared" ref="P98:P116" si="6">N98+O98</f>
        <v>0</v>
      </c>
      <c r="Q98" s="206"/>
    </row>
    <row r="99" spans="1:17" s="27" customFormat="1" x14ac:dyDescent="0.2">
      <c r="A99" s="2"/>
      <c r="B99" s="487"/>
      <c r="C99" s="488"/>
      <c r="D99" s="488"/>
      <c r="E99" s="488"/>
      <c r="F99" s="488"/>
      <c r="G99" s="489"/>
      <c r="H99" s="171"/>
      <c r="I99" s="171"/>
      <c r="J99" s="166"/>
      <c r="K99" s="170"/>
      <c r="L99" s="167"/>
      <c r="M99" s="26"/>
      <c r="N99" s="236">
        <f t="shared" si="5"/>
        <v>0</v>
      </c>
      <c r="O99" s="252"/>
      <c r="P99" s="206">
        <f t="shared" si="6"/>
        <v>0</v>
      </c>
      <c r="Q99" s="206"/>
    </row>
    <row r="100" spans="1:17" s="27" customFormat="1" x14ac:dyDescent="0.2">
      <c r="A100" s="2"/>
      <c r="B100" s="487"/>
      <c r="C100" s="488"/>
      <c r="D100" s="488"/>
      <c r="E100" s="488"/>
      <c r="F100" s="488"/>
      <c r="G100" s="489"/>
      <c r="H100" s="171"/>
      <c r="I100" s="171"/>
      <c r="J100" s="166"/>
      <c r="K100" s="170"/>
      <c r="L100" s="167"/>
      <c r="M100" s="26"/>
      <c r="N100" s="236">
        <f t="shared" si="5"/>
        <v>0</v>
      </c>
      <c r="O100" s="252"/>
      <c r="P100" s="206">
        <f t="shared" si="6"/>
        <v>0</v>
      </c>
      <c r="Q100" s="206"/>
    </row>
    <row r="101" spans="1:17" s="25" customFormat="1" ht="15.75" x14ac:dyDescent="0.2">
      <c r="A101" s="2"/>
      <c r="B101" s="487"/>
      <c r="C101" s="488"/>
      <c r="D101" s="488"/>
      <c r="E101" s="488"/>
      <c r="F101" s="488"/>
      <c r="G101" s="489"/>
      <c r="H101" s="171"/>
      <c r="I101" s="171"/>
      <c r="J101" s="166"/>
      <c r="K101" s="170"/>
      <c r="L101" s="167"/>
      <c r="M101" s="26"/>
      <c r="N101" s="236">
        <f t="shared" si="5"/>
        <v>0</v>
      </c>
      <c r="O101" s="252"/>
      <c r="P101" s="206">
        <f t="shared" si="6"/>
        <v>0</v>
      </c>
      <c r="Q101" s="237"/>
    </row>
    <row r="102" spans="1:17" s="27" customFormat="1" x14ac:dyDescent="0.2">
      <c r="A102" s="2"/>
      <c r="B102" s="487"/>
      <c r="C102" s="488"/>
      <c r="D102" s="488"/>
      <c r="E102" s="488"/>
      <c r="F102" s="488"/>
      <c r="G102" s="489"/>
      <c r="H102" s="171"/>
      <c r="I102" s="171"/>
      <c r="J102" s="166"/>
      <c r="K102" s="170"/>
      <c r="L102" s="167"/>
      <c r="M102" s="26"/>
      <c r="N102" s="236">
        <f t="shared" si="5"/>
        <v>0</v>
      </c>
      <c r="O102" s="252"/>
      <c r="P102" s="206">
        <f t="shared" si="6"/>
        <v>0</v>
      </c>
      <c r="Q102" s="206"/>
    </row>
    <row r="103" spans="1:17" s="27" customFormat="1" x14ac:dyDescent="0.2">
      <c r="A103" s="2"/>
      <c r="B103" s="487"/>
      <c r="C103" s="488"/>
      <c r="D103" s="488"/>
      <c r="E103" s="488"/>
      <c r="F103" s="488"/>
      <c r="G103" s="489"/>
      <c r="H103" s="171"/>
      <c r="I103" s="171"/>
      <c r="J103" s="166"/>
      <c r="K103" s="170"/>
      <c r="L103" s="167"/>
      <c r="M103" s="26"/>
      <c r="N103" s="236">
        <f t="shared" si="5"/>
        <v>0</v>
      </c>
      <c r="O103" s="252"/>
      <c r="P103" s="206">
        <f t="shared" si="6"/>
        <v>0</v>
      </c>
      <c r="Q103" s="206"/>
    </row>
    <row r="104" spans="1:17" s="27" customFormat="1" x14ac:dyDescent="0.2">
      <c r="A104" s="2"/>
      <c r="B104" s="487"/>
      <c r="C104" s="488"/>
      <c r="D104" s="488"/>
      <c r="E104" s="488"/>
      <c r="F104" s="488"/>
      <c r="G104" s="489"/>
      <c r="H104" s="171"/>
      <c r="I104" s="171"/>
      <c r="J104" s="166"/>
      <c r="K104" s="170"/>
      <c r="L104" s="167"/>
      <c r="M104" s="26"/>
      <c r="N104" s="236">
        <f t="shared" si="5"/>
        <v>0</v>
      </c>
      <c r="O104" s="252"/>
      <c r="P104" s="206">
        <f t="shared" si="6"/>
        <v>0</v>
      </c>
      <c r="Q104" s="206"/>
    </row>
    <row r="105" spans="1:17" s="25" customFormat="1" ht="15.75" x14ac:dyDescent="0.2">
      <c r="A105" s="2"/>
      <c r="B105" s="487"/>
      <c r="C105" s="488"/>
      <c r="D105" s="488"/>
      <c r="E105" s="488"/>
      <c r="F105" s="488"/>
      <c r="G105" s="489"/>
      <c r="H105" s="171"/>
      <c r="I105" s="171"/>
      <c r="J105" s="166"/>
      <c r="K105" s="170"/>
      <c r="L105" s="167"/>
      <c r="M105" s="26"/>
      <c r="N105" s="236">
        <f t="shared" si="5"/>
        <v>0</v>
      </c>
      <c r="O105" s="252"/>
      <c r="P105" s="206">
        <f t="shared" si="6"/>
        <v>0</v>
      </c>
      <c r="Q105" s="237"/>
    </row>
    <row r="106" spans="1:17" s="29" customFormat="1" x14ac:dyDescent="0.2">
      <c r="A106" s="2"/>
      <c r="B106" s="487"/>
      <c r="C106" s="488"/>
      <c r="D106" s="488"/>
      <c r="E106" s="488"/>
      <c r="F106" s="488"/>
      <c r="G106" s="489"/>
      <c r="H106" s="171"/>
      <c r="I106" s="171"/>
      <c r="J106" s="166"/>
      <c r="K106" s="170"/>
      <c r="L106" s="167"/>
      <c r="M106" s="26"/>
      <c r="N106" s="236">
        <f t="shared" si="5"/>
        <v>0</v>
      </c>
      <c r="O106" s="252"/>
      <c r="P106" s="206">
        <f t="shared" si="6"/>
        <v>0</v>
      </c>
      <c r="Q106" s="206"/>
    </row>
    <row r="107" spans="1:17" s="29" customFormat="1" x14ac:dyDescent="0.2">
      <c r="A107" s="2"/>
      <c r="B107" s="487"/>
      <c r="C107" s="488"/>
      <c r="D107" s="488"/>
      <c r="E107" s="488"/>
      <c r="F107" s="488"/>
      <c r="G107" s="489"/>
      <c r="H107" s="171"/>
      <c r="I107" s="171"/>
      <c r="J107" s="166"/>
      <c r="K107" s="170"/>
      <c r="L107" s="167"/>
      <c r="M107" s="26"/>
      <c r="N107" s="236">
        <f t="shared" si="5"/>
        <v>0</v>
      </c>
      <c r="O107" s="252"/>
      <c r="P107" s="206">
        <f t="shared" si="6"/>
        <v>0</v>
      </c>
      <c r="Q107" s="206"/>
    </row>
    <row r="108" spans="1:17" s="27" customFormat="1" x14ac:dyDescent="0.2">
      <c r="A108" s="2"/>
      <c r="B108" s="487"/>
      <c r="C108" s="488"/>
      <c r="D108" s="488"/>
      <c r="E108" s="488"/>
      <c r="F108" s="488"/>
      <c r="G108" s="489"/>
      <c r="H108" s="171"/>
      <c r="I108" s="171"/>
      <c r="J108" s="166"/>
      <c r="K108" s="170"/>
      <c r="L108" s="167"/>
      <c r="M108" s="26"/>
      <c r="N108" s="236">
        <f t="shared" si="5"/>
        <v>0</v>
      </c>
      <c r="O108" s="252"/>
      <c r="P108" s="206">
        <f t="shared" si="6"/>
        <v>0</v>
      </c>
      <c r="Q108" s="206"/>
    </row>
    <row r="109" spans="1:17" s="27" customFormat="1" x14ac:dyDescent="0.2">
      <c r="A109" s="2"/>
      <c r="B109" s="487"/>
      <c r="C109" s="488"/>
      <c r="D109" s="488"/>
      <c r="E109" s="488"/>
      <c r="F109" s="488"/>
      <c r="G109" s="489"/>
      <c r="H109" s="171"/>
      <c r="I109" s="171"/>
      <c r="J109" s="166"/>
      <c r="K109" s="170"/>
      <c r="L109" s="167"/>
      <c r="M109" s="26"/>
      <c r="N109" s="236">
        <f t="shared" si="5"/>
        <v>0</v>
      </c>
      <c r="O109" s="252"/>
      <c r="P109" s="206">
        <f t="shared" si="6"/>
        <v>0</v>
      </c>
      <c r="Q109" s="206"/>
    </row>
    <row r="110" spans="1:17" s="27" customFormat="1" x14ac:dyDescent="0.2">
      <c r="A110" s="2"/>
      <c r="B110" s="487"/>
      <c r="C110" s="488"/>
      <c r="D110" s="488"/>
      <c r="E110" s="488"/>
      <c r="F110" s="488"/>
      <c r="G110" s="489"/>
      <c r="H110" s="171"/>
      <c r="I110" s="171"/>
      <c r="J110" s="166"/>
      <c r="K110" s="170"/>
      <c r="L110" s="167"/>
      <c r="M110" s="26"/>
      <c r="N110" s="236">
        <f t="shared" si="5"/>
        <v>0</v>
      </c>
      <c r="O110" s="252"/>
      <c r="P110" s="206">
        <f t="shared" si="6"/>
        <v>0</v>
      </c>
      <c r="Q110" s="206"/>
    </row>
    <row r="111" spans="1:17" s="25" customFormat="1" ht="15.75" x14ac:dyDescent="0.2">
      <c r="A111" s="2"/>
      <c r="B111" s="487"/>
      <c r="C111" s="488"/>
      <c r="D111" s="488"/>
      <c r="E111" s="488"/>
      <c r="F111" s="488"/>
      <c r="G111" s="489"/>
      <c r="H111" s="171"/>
      <c r="I111" s="171"/>
      <c r="J111" s="166"/>
      <c r="K111" s="170"/>
      <c r="L111" s="167"/>
      <c r="M111" s="26"/>
      <c r="N111" s="236">
        <f t="shared" si="5"/>
        <v>0</v>
      </c>
      <c r="O111" s="252"/>
      <c r="P111" s="206">
        <f t="shared" si="6"/>
        <v>0</v>
      </c>
      <c r="Q111" s="237"/>
    </row>
    <row r="112" spans="1:17" s="29" customFormat="1" x14ac:dyDescent="0.2">
      <c r="A112" s="2"/>
      <c r="B112" s="487"/>
      <c r="C112" s="488"/>
      <c r="D112" s="488"/>
      <c r="E112" s="488"/>
      <c r="F112" s="488"/>
      <c r="G112" s="489"/>
      <c r="H112" s="171"/>
      <c r="I112" s="171"/>
      <c r="J112" s="166"/>
      <c r="K112" s="170"/>
      <c r="L112" s="167"/>
      <c r="M112" s="26"/>
      <c r="N112" s="236">
        <f t="shared" si="5"/>
        <v>0</v>
      </c>
      <c r="O112" s="252"/>
      <c r="P112" s="206">
        <f t="shared" si="6"/>
        <v>0</v>
      </c>
      <c r="Q112" s="206"/>
    </row>
    <row r="113" spans="1:17" s="29" customFormat="1" x14ac:dyDescent="0.2">
      <c r="A113" s="2"/>
      <c r="B113" s="487"/>
      <c r="C113" s="488"/>
      <c r="D113" s="488"/>
      <c r="E113" s="488"/>
      <c r="F113" s="488"/>
      <c r="G113" s="489"/>
      <c r="H113" s="171"/>
      <c r="I113" s="171"/>
      <c r="J113" s="166"/>
      <c r="K113" s="170"/>
      <c r="L113" s="167"/>
      <c r="M113" s="26"/>
      <c r="N113" s="236">
        <f t="shared" si="5"/>
        <v>0</v>
      </c>
      <c r="O113" s="252"/>
      <c r="P113" s="206">
        <f t="shared" si="6"/>
        <v>0</v>
      </c>
      <c r="Q113" s="206"/>
    </row>
    <row r="114" spans="1:17" s="25" customFormat="1" ht="15.75" x14ac:dyDescent="0.2">
      <c r="A114" s="2"/>
      <c r="B114" s="487"/>
      <c r="C114" s="488"/>
      <c r="D114" s="488"/>
      <c r="E114" s="488"/>
      <c r="F114" s="488"/>
      <c r="G114" s="489"/>
      <c r="H114" s="171"/>
      <c r="I114" s="171"/>
      <c r="J114" s="166"/>
      <c r="K114" s="170"/>
      <c r="L114" s="167"/>
      <c r="M114" s="26"/>
      <c r="N114" s="236">
        <f t="shared" si="5"/>
        <v>0</v>
      </c>
      <c r="O114" s="252"/>
      <c r="P114" s="206">
        <f t="shared" si="6"/>
        <v>0</v>
      </c>
      <c r="Q114" s="237"/>
    </row>
    <row r="115" spans="1:17" s="25" customFormat="1" ht="15.75" x14ac:dyDescent="0.2">
      <c r="A115" s="2"/>
      <c r="B115" s="487"/>
      <c r="C115" s="488"/>
      <c r="D115" s="488"/>
      <c r="E115" s="488"/>
      <c r="F115" s="488"/>
      <c r="G115" s="489"/>
      <c r="H115" s="171"/>
      <c r="I115" s="171"/>
      <c r="J115" s="166"/>
      <c r="K115" s="170"/>
      <c r="L115" s="167"/>
      <c r="M115" s="26"/>
      <c r="N115" s="236">
        <f t="shared" si="5"/>
        <v>0</v>
      </c>
      <c r="O115" s="252"/>
      <c r="P115" s="206">
        <f t="shared" si="6"/>
        <v>0</v>
      </c>
      <c r="Q115" s="237"/>
    </row>
    <row r="116" spans="1:17" s="29" customFormat="1" x14ac:dyDescent="0.2">
      <c r="A116" s="2"/>
      <c r="B116" s="487"/>
      <c r="C116" s="488"/>
      <c r="D116" s="488"/>
      <c r="E116" s="488"/>
      <c r="F116" s="488"/>
      <c r="G116" s="489"/>
      <c r="H116" s="171"/>
      <c r="I116" s="171"/>
      <c r="J116" s="166"/>
      <c r="K116" s="170"/>
      <c r="L116" s="167"/>
      <c r="M116" s="26"/>
      <c r="N116" s="236">
        <f t="shared" si="5"/>
        <v>0</v>
      </c>
      <c r="O116" s="252"/>
      <c r="P116" s="206">
        <f t="shared" si="6"/>
        <v>0</v>
      </c>
      <c r="Q116" s="206"/>
    </row>
    <row r="117" spans="1:17" s="29" customFormat="1" ht="39" customHeight="1" x14ac:dyDescent="0.2">
      <c r="A117" s="18" t="s">
        <v>8</v>
      </c>
      <c r="B117" s="496" t="s">
        <v>23</v>
      </c>
      <c r="C117" s="497"/>
      <c r="D117" s="497"/>
      <c r="E117" s="497"/>
      <c r="F117" s="497"/>
      <c r="G117" s="498"/>
      <c r="H117" s="19"/>
      <c r="I117" s="19"/>
      <c r="J117" s="22">
        <f>SUM(J118:J137)</f>
        <v>0</v>
      </c>
      <c r="K117" s="22"/>
      <c r="L117" s="23"/>
      <c r="M117" s="23"/>
      <c r="N117" s="23"/>
      <c r="O117" s="254"/>
      <c r="P117" s="23"/>
      <c r="Q117" s="23"/>
    </row>
    <row r="118" spans="1:17" s="25" customFormat="1" ht="15.75" x14ac:dyDescent="0.2">
      <c r="A118" s="2"/>
      <c r="B118" s="487"/>
      <c r="C118" s="488"/>
      <c r="D118" s="488"/>
      <c r="E118" s="488"/>
      <c r="F118" s="488"/>
      <c r="G118" s="489"/>
      <c r="H118" s="168"/>
      <c r="I118" s="168"/>
      <c r="J118" s="166"/>
      <c r="K118" s="166"/>
      <c r="L118" s="167"/>
      <c r="M118" s="26"/>
      <c r="N118" s="236">
        <f t="shared" si="5"/>
        <v>0</v>
      </c>
      <c r="O118" s="252"/>
      <c r="P118" s="237">
        <f>N118+O118</f>
        <v>0</v>
      </c>
      <c r="Q118" s="237"/>
    </row>
    <row r="119" spans="1:17" s="29" customFormat="1" ht="15.75" x14ac:dyDescent="0.2">
      <c r="A119" s="2"/>
      <c r="B119" s="487"/>
      <c r="C119" s="488"/>
      <c r="D119" s="488"/>
      <c r="E119" s="488"/>
      <c r="F119" s="488"/>
      <c r="G119" s="489"/>
      <c r="H119" s="168"/>
      <c r="I119" s="168"/>
      <c r="J119" s="166"/>
      <c r="K119" s="166"/>
      <c r="L119" s="167"/>
      <c r="M119" s="26"/>
      <c r="N119" s="236">
        <f t="shared" si="5"/>
        <v>0</v>
      </c>
      <c r="O119" s="252"/>
      <c r="P119" s="237">
        <f t="shared" ref="P119:P137" si="7">N119+O119</f>
        <v>0</v>
      </c>
      <c r="Q119" s="206"/>
    </row>
    <row r="120" spans="1:17" s="29" customFormat="1" ht="15.75" x14ac:dyDescent="0.2">
      <c r="A120" s="2"/>
      <c r="B120" s="487"/>
      <c r="C120" s="488"/>
      <c r="D120" s="488"/>
      <c r="E120" s="488"/>
      <c r="F120" s="488"/>
      <c r="G120" s="489"/>
      <c r="H120" s="168"/>
      <c r="I120" s="168"/>
      <c r="J120" s="166"/>
      <c r="K120" s="166"/>
      <c r="L120" s="167"/>
      <c r="M120" s="26"/>
      <c r="N120" s="236">
        <f t="shared" si="5"/>
        <v>0</v>
      </c>
      <c r="O120" s="252"/>
      <c r="P120" s="237">
        <f t="shared" si="7"/>
        <v>0</v>
      </c>
      <c r="Q120" s="206"/>
    </row>
    <row r="121" spans="1:17" s="29" customFormat="1" ht="15.75" x14ac:dyDescent="0.2">
      <c r="A121" s="2"/>
      <c r="B121" s="487"/>
      <c r="C121" s="488"/>
      <c r="D121" s="488"/>
      <c r="E121" s="488"/>
      <c r="F121" s="488"/>
      <c r="G121" s="489"/>
      <c r="H121" s="168"/>
      <c r="I121" s="168"/>
      <c r="J121" s="166"/>
      <c r="K121" s="166"/>
      <c r="L121" s="167"/>
      <c r="M121" s="26"/>
      <c r="N121" s="236">
        <f t="shared" si="5"/>
        <v>0</v>
      </c>
      <c r="O121" s="252"/>
      <c r="P121" s="237">
        <f t="shared" si="7"/>
        <v>0</v>
      </c>
      <c r="Q121" s="206"/>
    </row>
    <row r="122" spans="1:17" s="25" customFormat="1" ht="15.75" x14ac:dyDescent="0.2">
      <c r="A122" s="2"/>
      <c r="B122" s="487"/>
      <c r="C122" s="488"/>
      <c r="D122" s="488"/>
      <c r="E122" s="488"/>
      <c r="F122" s="488"/>
      <c r="G122" s="489"/>
      <c r="H122" s="168"/>
      <c r="I122" s="168"/>
      <c r="J122" s="166"/>
      <c r="K122" s="166"/>
      <c r="L122" s="167"/>
      <c r="M122" s="26"/>
      <c r="N122" s="236">
        <f t="shared" si="5"/>
        <v>0</v>
      </c>
      <c r="O122" s="252"/>
      <c r="P122" s="237">
        <f t="shared" si="7"/>
        <v>0</v>
      </c>
      <c r="Q122" s="237"/>
    </row>
    <row r="123" spans="1:17" s="29" customFormat="1" ht="15.75" x14ac:dyDescent="0.2">
      <c r="A123" s="2"/>
      <c r="B123" s="487"/>
      <c r="C123" s="488"/>
      <c r="D123" s="488"/>
      <c r="E123" s="488"/>
      <c r="F123" s="488"/>
      <c r="G123" s="489"/>
      <c r="H123" s="168"/>
      <c r="I123" s="168"/>
      <c r="J123" s="166"/>
      <c r="K123" s="166"/>
      <c r="L123" s="167"/>
      <c r="M123" s="26"/>
      <c r="N123" s="236">
        <f t="shared" si="5"/>
        <v>0</v>
      </c>
      <c r="O123" s="252"/>
      <c r="P123" s="237">
        <f t="shared" si="7"/>
        <v>0</v>
      </c>
      <c r="Q123" s="206"/>
    </row>
    <row r="124" spans="1:17" s="29" customFormat="1" ht="15.75" x14ac:dyDescent="0.2">
      <c r="A124" s="2"/>
      <c r="B124" s="487"/>
      <c r="C124" s="488"/>
      <c r="D124" s="488"/>
      <c r="E124" s="488"/>
      <c r="F124" s="488"/>
      <c r="G124" s="489"/>
      <c r="H124" s="168"/>
      <c r="I124" s="168"/>
      <c r="J124" s="166"/>
      <c r="K124" s="166"/>
      <c r="L124" s="167"/>
      <c r="M124" s="26"/>
      <c r="N124" s="236">
        <f t="shared" si="5"/>
        <v>0</v>
      </c>
      <c r="O124" s="252"/>
      <c r="P124" s="237">
        <f t="shared" si="7"/>
        <v>0</v>
      </c>
      <c r="Q124" s="206"/>
    </row>
    <row r="125" spans="1:17" s="29" customFormat="1" ht="15.75" x14ac:dyDescent="0.2">
      <c r="A125" s="2"/>
      <c r="B125" s="487"/>
      <c r="C125" s="488"/>
      <c r="D125" s="488"/>
      <c r="E125" s="488"/>
      <c r="F125" s="488"/>
      <c r="G125" s="489"/>
      <c r="H125" s="168"/>
      <c r="I125" s="168"/>
      <c r="J125" s="166"/>
      <c r="K125" s="166"/>
      <c r="L125" s="167"/>
      <c r="M125" s="26"/>
      <c r="N125" s="236">
        <f t="shared" si="5"/>
        <v>0</v>
      </c>
      <c r="O125" s="252"/>
      <c r="P125" s="237">
        <f t="shared" si="7"/>
        <v>0</v>
      </c>
      <c r="Q125" s="206"/>
    </row>
    <row r="126" spans="1:17" s="25" customFormat="1" ht="15.75" x14ac:dyDescent="0.2">
      <c r="A126" s="2"/>
      <c r="B126" s="487"/>
      <c r="C126" s="488"/>
      <c r="D126" s="488"/>
      <c r="E126" s="488"/>
      <c r="F126" s="488"/>
      <c r="G126" s="489"/>
      <c r="H126" s="168"/>
      <c r="I126" s="168"/>
      <c r="J126" s="166"/>
      <c r="K126" s="166"/>
      <c r="L126" s="167"/>
      <c r="M126" s="26"/>
      <c r="N126" s="236">
        <f t="shared" si="5"/>
        <v>0</v>
      </c>
      <c r="O126" s="252"/>
      <c r="P126" s="237">
        <f t="shared" si="7"/>
        <v>0</v>
      </c>
      <c r="Q126" s="237"/>
    </row>
    <row r="127" spans="1:17" s="25" customFormat="1" ht="15.75" x14ac:dyDescent="0.2">
      <c r="A127" s="2"/>
      <c r="B127" s="487"/>
      <c r="C127" s="488"/>
      <c r="D127" s="488"/>
      <c r="E127" s="488"/>
      <c r="F127" s="488"/>
      <c r="G127" s="489"/>
      <c r="H127" s="168"/>
      <c r="I127" s="168"/>
      <c r="J127" s="166"/>
      <c r="K127" s="166"/>
      <c r="L127" s="167"/>
      <c r="M127" s="26"/>
      <c r="N127" s="236">
        <f t="shared" si="5"/>
        <v>0</v>
      </c>
      <c r="O127" s="252"/>
      <c r="P127" s="237">
        <f t="shared" si="7"/>
        <v>0</v>
      </c>
      <c r="Q127" s="237"/>
    </row>
    <row r="128" spans="1:17" s="29" customFormat="1" ht="15.75" x14ac:dyDescent="0.2">
      <c r="A128" s="2"/>
      <c r="B128" s="487"/>
      <c r="C128" s="488"/>
      <c r="D128" s="488"/>
      <c r="E128" s="488"/>
      <c r="F128" s="488"/>
      <c r="G128" s="489"/>
      <c r="H128" s="168"/>
      <c r="I128" s="168"/>
      <c r="J128" s="166"/>
      <c r="K128" s="166"/>
      <c r="L128" s="167"/>
      <c r="M128" s="26"/>
      <c r="N128" s="236">
        <f t="shared" si="5"/>
        <v>0</v>
      </c>
      <c r="O128" s="252"/>
      <c r="P128" s="237">
        <f t="shared" si="7"/>
        <v>0</v>
      </c>
      <c r="Q128" s="206"/>
    </row>
    <row r="129" spans="1:17" s="29" customFormat="1" ht="15.75" x14ac:dyDescent="0.2">
      <c r="A129" s="2"/>
      <c r="B129" s="487"/>
      <c r="C129" s="488"/>
      <c r="D129" s="488"/>
      <c r="E129" s="488"/>
      <c r="F129" s="488"/>
      <c r="G129" s="489"/>
      <c r="H129" s="168"/>
      <c r="I129" s="168"/>
      <c r="J129" s="166"/>
      <c r="K129" s="166"/>
      <c r="L129" s="167"/>
      <c r="M129" s="26"/>
      <c r="N129" s="236">
        <f t="shared" si="5"/>
        <v>0</v>
      </c>
      <c r="O129" s="252"/>
      <c r="P129" s="237">
        <f t="shared" si="7"/>
        <v>0</v>
      </c>
      <c r="Q129" s="206"/>
    </row>
    <row r="130" spans="1:17" s="29" customFormat="1" ht="15.75" x14ac:dyDescent="0.2">
      <c r="A130" s="2"/>
      <c r="B130" s="487"/>
      <c r="C130" s="488"/>
      <c r="D130" s="488"/>
      <c r="E130" s="488"/>
      <c r="F130" s="488"/>
      <c r="G130" s="489"/>
      <c r="H130" s="168"/>
      <c r="I130" s="168"/>
      <c r="J130" s="166"/>
      <c r="K130" s="166"/>
      <c r="L130" s="167"/>
      <c r="M130" s="26"/>
      <c r="N130" s="236">
        <f t="shared" si="5"/>
        <v>0</v>
      </c>
      <c r="O130" s="252"/>
      <c r="P130" s="237">
        <f t="shared" si="7"/>
        <v>0</v>
      </c>
      <c r="Q130" s="206"/>
    </row>
    <row r="131" spans="1:17" s="25" customFormat="1" ht="15.75" x14ac:dyDescent="0.2">
      <c r="A131" s="2"/>
      <c r="B131" s="487"/>
      <c r="C131" s="488"/>
      <c r="D131" s="488"/>
      <c r="E131" s="488"/>
      <c r="F131" s="488"/>
      <c r="G131" s="489"/>
      <c r="H131" s="168"/>
      <c r="I131" s="168"/>
      <c r="J131" s="166"/>
      <c r="K131" s="166"/>
      <c r="L131" s="167"/>
      <c r="M131" s="26"/>
      <c r="N131" s="236">
        <f t="shared" si="5"/>
        <v>0</v>
      </c>
      <c r="O131" s="252"/>
      <c r="P131" s="237">
        <f t="shared" si="7"/>
        <v>0</v>
      </c>
      <c r="Q131" s="237"/>
    </row>
    <row r="132" spans="1:17" s="29" customFormat="1" ht="15.75" x14ac:dyDescent="0.2">
      <c r="A132" s="2"/>
      <c r="B132" s="487"/>
      <c r="C132" s="488"/>
      <c r="D132" s="488"/>
      <c r="E132" s="488"/>
      <c r="F132" s="488"/>
      <c r="G132" s="489"/>
      <c r="H132" s="168"/>
      <c r="I132" s="168"/>
      <c r="J132" s="166"/>
      <c r="K132" s="166"/>
      <c r="L132" s="167"/>
      <c r="M132" s="26"/>
      <c r="N132" s="236">
        <f t="shared" si="5"/>
        <v>0</v>
      </c>
      <c r="O132" s="252"/>
      <c r="P132" s="237">
        <f t="shared" si="7"/>
        <v>0</v>
      </c>
      <c r="Q132" s="206"/>
    </row>
    <row r="133" spans="1:17" s="29" customFormat="1" ht="15.75" x14ac:dyDescent="0.2">
      <c r="A133" s="2"/>
      <c r="B133" s="487"/>
      <c r="C133" s="488"/>
      <c r="D133" s="488"/>
      <c r="E133" s="488"/>
      <c r="F133" s="488"/>
      <c r="G133" s="489"/>
      <c r="H133" s="168"/>
      <c r="I133" s="168"/>
      <c r="J133" s="166"/>
      <c r="K133" s="166"/>
      <c r="L133" s="167"/>
      <c r="M133" s="26"/>
      <c r="N133" s="236">
        <f t="shared" si="5"/>
        <v>0</v>
      </c>
      <c r="O133" s="252"/>
      <c r="P133" s="237">
        <f t="shared" si="7"/>
        <v>0</v>
      </c>
      <c r="Q133" s="206"/>
    </row>
    <row r="134" spans="1:17" s="29" customFormat="1" ht="15.75" x14ac:dyDescent="0.2">
      <c r="A134" s="2"/>
      <c r="B134" s="487"/>
      <c r="C134" s="488"/>
      <c r="D134" s="488"/>
      <c r="E134" s="488"/>
      <c r="F134" s="488"/>
      <c r="G134" s="489"/>
      <c r="H134" s="168"/>
      <c r="I134" s="168"/>
      <c r="J134" s="166"/>
      <c r="K134" s="166"/>
      <c r="L134" s="167"/>
      <c r="M134" s="26"/>
      <c r="N134" s="236">
        <f t="shared" si="5"/>
        <v>0</v>
      </c>
      <c r="O134" s="252"/>
      <c r="P134" s="237">
        <f t="shared" si="7"/>
        <v>0</v>
      </c>
      <c r="Q134" s="206"/>
    </row>
    <row r="135" spans="1:17" s="25" customFormat="1" ht="15.75" x14ac:dyDescent="0.2">
      <c r="A135" s="2"/>
      <c r="B135" s="487"/>
      <c r="C135" s="488"/>
      <c r="D135" s="488"/>
      <c r="E135" s="488"/>
      <c r="F135" s="488"/>
      <c r="G135" s="489"/>
      <c r="H135" s="171"/>
      <c r="I135" s="171"/>
      <c r="J135" s="166"/>
      <c r="K135" s="166"/>
      <c r="L135" s="167"/>
      <c r="M135" s="26"/>
      <c r="N135" s="236">
        <f t="shared" si="5"/>
        <v>0</v>
      </c>
      <c r="O135" s="252"/>
      <c r="P135" s="237">
        <f t="shared" si="7"/>
        <v>0</v>
      </c>
      <c r="Q135" s="237"/>
    </row>
    <row r="136" spans="1:17" s="29" customFormat="1" ht="15.75" x14ac:dyDescent="0.2">
      <c r="A136" s="2"/>
      <c r="B136" s="487"/>
      <c r="C136" s="488"/>
      <c r="D136" s="488"/>
      <c r="E136" s="488"/>
      <c r="F136" s="488"/>
      <c r="G136" s="489"/>
      <c r="H136" s="171"/>
      <c r="I136" s="171"/>
      <c r="J136" s="166"/>
      <c r="K136" s="166"/>
      <c r="L136" s="167"/>
      <c r="M136" s="26"/>
      <c r="N136" s="236">
        <f t="shared" si="5"/>
        <v>0</v>
      </c>
      <c r="O136" s="252"/>
      <c r="P136" s="237">
        <f t="shared" si="7"/>
        <v>0</v>
      </c>
      <c r="Q136" s="206"/>
    </row>
    <row r="137" spans="1:17" s="29" customFormat="1" ht="15.75" x14ac:dyDescent="0.2">
      <c r="A137" s="2"/>
      <c r="B137" s="487"/>
      <c r="C137" s="488"/>
      <c r="D137" s="488"/>
      <c r="E137" s="488"/>
      <c r="F137" s="488"/>
      <c r="G137" s="489"/>
      <c r="H137" s="171"/>
      <c r="I137" s="171"/>
      <c r="J137" s="166"/>
      <c r="K137" s="166"/>
      <c r="L137" s="167"/>
      <c r="M137" s="26"/>
      <c r="N137" s="236">
        <f t="shared" si="5"/>
        <v>0</v>
      </c>
      <c r="O137" s="252"/>
      <c r="P137" s="237">
        <f t="shared" si="7"/>
        <v>0</v>
      </c>
      <c r="Q137" s="206"/>
    </row>
    <row r="138" spans="1:17" s="29" customFormat="1" ht="39" customHeight="1" x14ac:dyDescent="0.2">
      <c r="A138" s="18" t="s">
        <v>11</v>
      </c>
      <c r="B138" s="496" t="s">
        <v>12</v>
      </c>
      <c r="C138" s="497"/>
      <c r="D138" s="497"/>
      <c r="E138" s="497"/>
      <c r="F138" s="497"/>
      <c r="G138" s="498"/>
      <c r="H138" s="19"/>
      <c r="I138" s="19"/>
      <c r="J138" s="22">
        <f>SUM(J139:J159)</f>
        <v>0</v>
      </c>
      <c r="K138" s="22"/>
      <c r="L138" s="23"/>
      <c r="M138" s="23"/>
      <c r="N138" s="23"/>
      <c r="O138" s="254"/>
      <c r="P138" s="23"/>
      <c r="Q138" s="23"/>
    </row>
    <row r="139" spans="1:17" s="29" customFormat="1" x14ac:dyDescent="0.2">
      <c r="A139" s="2"/>
      <c r="B139" s="490"/>
      <c r="C139" s="491"/>
      <c r="D139" s="491"/>
      <c r="E139" s="491"/>
      <c r="F139" s="491"/>
      <c r="G139" s="492"/>
      <c r="H139" s="173"/>
      <c r="I139" s="173"/>
      <c r="J139" s="166"/>
      <c r="K139" s="167"/>
      <c r="L139" s="167"/>
      <c r="M139" s="26"/>
      <c r="N139" s="236">
        <f t="shared" si="5"/>
        <v>0</v>
      </c>
      <c r="O139" s="252"/>
      <c r="P139" s="206">
        <f>N139+O139</f>
        <v>0</v>
      </c>
      <c r="Q139" s="206"/>
    </row>
    <row r="140" spans="1:17" s="29" customFormat="1" x14ac:dyDescent="0.2">
      <c r="A140" s="2"/>
      <c r="B140" s="490"/>
      <c r="C140" s="491"/>
      <c r="D140" s="491"/>
      <c r="E140" s="491"/>
      <c r="F140" s="491"/>
      <c r="G140" s="492"/>
      <c r="H140" s="173"/>
      <c r="I140" s="173"/>
      <c r="J140" s="166"/>
      <c r="K140" s="167"/>
      <c r="L140" s="167"/>
      <c r="M140" s="26"/>
      <c r="N140" s="236">
        <f t="shared" si="5"/>
        <v>0</v>
      </c>
      <c r="O140" s="252"/>
      <c r="P140" s="206">
        <f t="shared" ref="P140:P159" si="8">N140+O140</f>
        <v>0</v>
      </c>
      <c r="Q140" s="206"/>
    </row>
    <row r="141" spans="1:17" s="29" customFormat="1" x14ac:dyDescent="0.2">
      <c r="A141" s="2"/>
      <c r="B141" s="490"/>
      <c r="C141" s="491"/>
      <c r="D141" s="491"/>
      <c r="E141" s="491"/>
      <c r="F141" s="491"/>
      <c r="G141" s="492"/>
      <c r="H141" s="173"/>
      <c r="I141" s="173"/>
      <c r="J141" s="166"/>
      <c r="K141" s="167"/>
      <c r="L141" s="167"/>
      <c r="M141" s="26"/>
      <c r="N141" s="236">
        <f t="shared" ref="N141:N159" si="9">IF(M141="Yes",J141,0)</f>
        <v>0</v>
      </c>
      <c r="O141" s="252"/>
      <c r="P141" s="206">
        <f t="shared" si="8"/>
        <v>0</v>
      </c>
      <c r="Q141" s="206"/>
    </row>
    <row r="142" spans="1:17" s="29" customFormat="1" x14ac:dyDescent="0.2">
      <c r="A142" s="2"/>
      <c r="B142" s="487"/>
      <c r="C142" s="488"/>
      <c r="D142" s="488"/>
      <c r="E142" s="488"/>
      <c r="F142" s="488"/>
      <c r="G142" s="489"/>
      <c r="H142" s="171"/>
      <c r="I142" s="171"/>
      <c r="J142" s="166"/>
      <c r="K142" s="167"/>
      <c r="L142" s="167"/>
      <c r="M142" s="26"/>
      <c r="N142" s="236">
        <f t="shared" si="9"/>
        <v>0</v>
      </c>
      <c r="O142" s="252"/>
      <c r="P142" s="206">
        <f t="shared" si="8"/>
        <v>0</v>
      </c>
      <c r="Q142" s="206"/>
    </row>
    <row r="143" spans="1:17" s="29" customFormat="1" x14ac:dyDescent="0.2">
      <c r="A143" s="2"/>
      <c r="B143" s="487"/>
      <c r="C143" s="488"/>
      <c r="D143" s="488"/>
      <c r="E143" s="488"/>
      <c r="F143" s="488"/>
      <c r="G143" s="489"/>
      <c r="H143" s="171"/>
      <c r="I143" s="171"/>
      <c r="J143" s="166"/>
      <c r="K143" s="167"/>
      <c r="L143" s="167"/>
      <c r="M143" s="26"/>
      <c r="N143" s="236">
        <f t="shared" si="9"/>
        <v>0</v>
      </c>
      <c r="O143" s="252"/>
      <c r="P143" s="206">
        <f t="shared" si="8"/>
        <v>0</v>
      </c>
      <c r="Q143" s="206"/>
    </row>
    <row r="144" spans="1:17" s="28" customFormat="1" ht="15.75" x14ac:dyDescent="0.2">
      <c r="A144" s="2"/>
      <c r="B144" s="487"/>
      <c r="C144" s="488"/>
      <c r="D144" s="488"/>
      <c r="E144" s="488"/>
      <c r="F144" s="488"/>
      <c r="G144" s="489"/>
      <c r="H144" s="171"/>
      <c r="I144" s="171"/>
      <c r="J144" s="166"/>
      <c r="K144" s="167"/>
      <c r="L144" s="167"/>
      <c r="M144" s="26"/>
      <c r="N144" s="236">
        <f t="shared" si="9"/>
        <v>0</v>
      </c>
      <c r="O144" s="252"/>
      <c r="P144" s="206">
        <f t="shared" si="8"/>
        <v>0</v>
      </c>
      <c r="Q144" s="237"/>
    </row>
    <row r="145" spans="1:18" s="37" customFormat="1" ht="15.75" x14ac:dyDescent="0.2">
      <c r="A145" s="2"/>
      <c r="B145" s="487"/>
      <c r="C145" s="488"/>
      <c r="D145" s="488"/>
      <c r="E145" s="488"/>
      <c r="F145" s="488"/>
      <c r="G145" s="489"/>
      <c r="H145" s="171"/>
      <c r="I145" s="171"/>
      <c r="J145" s="166"/>
      <c r="K145" s="167"/>
      <c r="L145" s="167"/>
      <c r="M145" s="26"/>
      <c r="N145" s="236">
        <f t="shared" si="9"/>
        <v>0</v>
      </c>
      <c r="O145" s="252"/>
      <c r="P145" s="206">
        <f t="shared" si="8"/>
        <v>0</v>
      </c>
      <c r="Q145" s="237"/>
    </row>
    <row r="146" spans="1:18" s="29" customFormat="1" x14ac:dyDescent="0.2">
      <c r="A146" s="2"/>
      <c r="B146" s="487"/>
      <c r="C146" s="488"/>
      <c r="D146" s="488"/>
      <c r="E146" s="488"/>
      <c r="F146" s="488"/>
      <c r="G146" s="489"/>
      <c r="H146" s="171"/>
      <c r="I146" s="171"/>
      <c r="J146" s="166"/>
      <c r="K146" s="167"/>
      <c r="L146" s="167"/>
      <c r="M146" s="26"/>
      <c r="N146" s="236">
        <f t="shared" si="9"/>
        <v>0</v>
      </c>
      <c r="O146" s="252"/>
      <c r="P146" s="206">
        <f t="shared" si="8"/>
        <v>0</v>
      </c>
      <c r="Q146" s="206"/>
    </row>
    <row r="147" spans="1:18" s="29" customFormat="1" x14ac:dyDescent="0.2">
      <c r="A147" s="2"/>
      <c r="B147" s="487"/>
      <c r="C147" s="488"/>
      <c r="D147" s="488"/>
      <c r="E147" s="488"/>
      <c r="F147" s="488"/>
      <c r="G147" s="489"/>
      <c r="H147" s="171"/>
      <c r="I147" s="171"/>
      <c r="J147" s="166"/>
      <c r="K147" s="167"/>
      <c r="L147" s="167"/>
      <c r="M147" s="26"/>
      <c r="N147" s="236">
        <f t="shared" si="9"/>
        <v>0</v>
      </c>
      <c r="O147" s="252"/>
      <c r="P147" s="206">
        <f t="shared" si="8"/>
        <v>0</v>
      </c>
      <c r="Q147" s="206"/>
    </row>
    <row r="148" spans="1:18" s="28" customFormat="1" ht="15.75" x14ac:dyDescent="0.2">
      <c r="A148" s="2"/>
      <c r="B148" s="487"/>
      <c r="C148" s="488"/>
      <c r="D148" s="488"/>
      <c r="E148" s="488"/>
      <c r="F148" s="488"/>
      <c r="G148" s="489"/>
      <c r="H148" s="171"/>
      <c r="I148" s="171"/>
      <c r="J148" s="166"/>
      <c r="K148" s="167"/>
      <c r="L148" s="167"/>
      <c r="M148" s="26"/>
      <c r="N148" s="236">
        <f t="shared" si="9"/>
        <v>0</v>
      </c>
      <c r="O148" s="252"/>
      <c r="P148" s="206">
        <f t="shared" si="8"/>
        <v>0</v>
      </c>
      <c r="Q148" s="237"/>
    </row>
    <row r="149" spans="1:18" s="37" customFormat="1" ht="15.75" x14ac:dyDescent="0.2">
      <c r="A149" s="2"/>
      <c r="B149" s="487"/>
      <c r="C149" s="488"/>
      <c r="D149" s="488"/>
      <c r="E149" s="488"/>
      <c r="F149" s="488"/>
      <c r="G149" s="489"/>
      <c r="H149" s="171"/>
      <c r="I149" s="171"/>
      <c r="J149" s="166"/>
      <c r="K149" s="167"/>
      <c r="L149" s="167"/>
      <c r="M149" s="26"/>
      <c r="N149" s="236">
        <f t="shared" si="9"/>
        <v>0</v>
      </c>
      <c r="O149" s="252"/>
      <c r="P149" s="206">
        <f t="shared" si="8"/>
        <v>0</v>
      </c>
      <c r="Q149" s="237"/>
    </row>
    <row r="150" spans="1:18" s="13" customFormat="1" ht="18" x14ac:dyDescent="0.2">
      <c r="A150" s="2"/>
      <c r="B150" s="487"/>
      <c r="C150" s="488"/>
      <c r="D150" s="488"/>
      <c r="E150" s="488"/>
      <c r="F150" s="488"/>
      <c r="G150" s="489"/>
      <c r="H150" s="171"/>
      <c r="I150" s="171"/>
      <c r="J150" s="166"/>
      <c r="K150" s="167"/>
      <c r="L150" s="167"/>
      <c r="M150" s="26"/>
      <c r="N150" s="236">
        <f t="shared" si="9"/>
        <v>0</v>
      </c>
      <c r="O150" s="252"/>
      <c r="P150" s="206">
        <f t="shared" si="8"/>
        <v>0</v>
      </c>
      <c r="Q150" s="241"/>
      <c r="R150" s="14"/>
    </row>
    <row r="151" spans="1:18" s="13" customFormat="1" ht="18" x14ac:dyDescent="0.2">
      <c r="A151" s="2"/>
      <c r="B151" s="487"/>
      <c r="C151" s="488"/>
      <c r="D151" s="488"/>
      <c r="E151" s="488"/>
      <c r="F151" s="488"/>
      <c r="G151" s="489"/>
      <c r="H151" s="171"/>
      <c r="I151" s="171"/>
      <c r="J151" s="166"/>
      <c r="K151" s="167"/>
      <c r="L151" s="167"/>
      <c r="M151" s="26"/>
      <c r="N151" s="236">
        <f t="shared" si="9"/>
        <v>0</v>
      </c>
      <c r="O151" s="252"/>
      <c r="P151" s="206">
        <f t="shared" si="8"/>
        <v>0</v>
      </c>
      <c r="Q151" s="241"/>
      <c r="R151" s="14"/>
    </row>
    <row r="152" spans="1:18" x14ac:dyDescent="0.2">
      <c r="A152" s="2"/>
      <c r="B152" s="487"/>
      <c r="C152" s="488"/>
      <c r="D152" s="488"/>
      <c r="E152" s="488"/>
      <c r="F152" s="488"/>
      <c r="G152" s="489"/>
      <c r="H152" s="171"/>
      <c r="I152" s="171"/>
      <c r="J152" s="166"/>
      <c r="K152" s="167"/>
      <c r="L152" s="167"/>
      <c r="M152" s="26"/>
      <c r="N152" s="236">
        <f t="shared" si="9"/>
        <v>0</v>
      </c>
      <c r="O152" s="252"/>
      <c r="P152" s="206">
        <f t="shared" si="8"/>
        <v>0</v>
      </c>
      <c r="Q152" s="242"/>
    </row>
    <row r="153" spans="1:18" x14ac:dyDescent="0.2">
      <c r="A153" s="2"/>
      <c r="B153" s="487"/>
      <c r="C153" s="488"/>
      <c r="D153" s="488"/>
      <c r="E153" s="488"/>
      <c r="F153" s="488"/>
      <c r="G153" s="489"/>
      <c r="H153" s="171"/>
      <c r="I153" s="171"/>
      <c r="J153" s="166"/>
      <c r="K153" s="167"/>
      <c r="L153" s="167"/>
      <c r="M153" s="26"/>
      <c r="N153" s="236">
        <f t="shared" si="9"/>
        <v>0</v>
      </c>
      <c r="O153" s="252"/>
      <c r="P153" s="206">
        <f t="shared" si="8"/>
        <v>0</v>
      </c>
      <c r="Q153" s="242"/>
    </row>
    <row r="154" spans="1:18" x14ac:dyDescent="0.2">
      <c r="A154" s="2"/>
      <c r="B154" s="487"/>
      <c r="C154" s="488"/>
      <c r="D154" s="488"/>
      <c r="E154" s="488"/>
      <c r="F154" s="488"/>
      <c r="G154" s="489"/>
      <c r="H154" s="171"/>
      <c r="I154" s="171"/>
      <c r="J154" s="166"/>
      <c r="K154" s="167"/>
      <c r="L154" s="167"/>
      <c r="M154" s="26"/>
      <c r="N154" s="236">
        <f t="shared" si="9"/>
        <v>0</v>
      </c>
      <c r="O154" s="252"/>
      <c r="P154" s="206">
        <f t="shared" si="8"/>
        <v>0</v>
      </c>
      <c r="Q154" s="242"/>
    </row>
    <row r="155" spans="1:18" x14ac:dyDescent="0.2">
      <c r="A155" s="2"/>
      <c r="B155" s="487"/>
      <c r="C155" s="488"/>
      <c r="D155" s="488"/>
      <c r="E155" s="488"/>
      <c r="F155" s="488"/>
      <c r="G155" s="489"/>
      <c r="H155" s="171"/>
      <c r="I155" s="171"/>
      <c r="J155" s="166"/>
      <c r="K155" s="167"/>
      <c r="L155" s="167"/>
      <c r="M155" s="26"/>
      <c r="N155" s="236">
        <f t="shared" si="9"/>
        <v>0</v>
      </c>
      <c r="O155" s="252"/>
      <c r="P155" s="206">
        <f t="shared" si="8"/>
        <v>0</v>
      </c>
      <c r="Q155" s="242"/>
    </row>
    <row r="156" spans="1:18" x14ac:dyDescent="0.2">
      <c r="A156" s="2"/>
      <c r="B156" s="487"/>
      <c r="C156" s="488"/>
      <c r="D156" s="488"/>
      <c r="E156" s="488"/>
      <c r="F156" s="488"/>
      <c r="G156" s="489"/>
      <c r="H156" s="171"/>
      <c r="I156" s="171"/>
      <c r="J156" s="166"/>
      <c r="K156" s="167"/>
      <c r="L156" s="167"/>
      <c r="M156" s="26"/>
      <c r="N156" s="236">
        <f t="shared" si="9"/>
        <v>0</v>
      </c>
      <c r="O156" s="252"/>
      <c r="P156" s="206">
        <f t="shared" si="8"/>
        <v>0</v>
      </c>
      <c r="Q156" s="242"/>
    </row>
    <row r="157" spans="1:18" x14ac:dyDescent="0.2">
      <c r="A157" s="2"/>
      <c r="B157" s="487"/>
      <c r="C157" s="488"/>
      <c r="D157" s="488"/>
      <c r="E157" s="488"/>
      <c r="F157" s="488"/>
      <c r="G157" s="489"/>
      <c r="H157" s="171"/>
      <c r="I157" s="171"/>
      <c r="J157" s="166"/>
      <c r="K157" s="167"/>
      <c r="L157" s="167"/>
      <c r="M157" s="26"/>
      <c r="N157" s="236">
        <f t="shared" si="9"/>
        <v>0</v>
      </c>
      <c r="O157" s="252"/>
      <c r="P157" s="206">
        <f t="shared" si="8"/>
        <v>0</v>
      </c>
      <c r="Q157" s="242"/>
    </row>
    <row r="158" spans="1:18" x14ac:dyDescent="0.2">
      <c r="A158" s="2"/>
      <c r="B158" s="487"/>
      <c r="C158" s="488"/>
      <c r="D158" s="488"/>
      <c r="E158" s="488"/>
      <c r="F158" s="488"/>
      <c r="G158" s="489"/>
      <c r="H158" s="171"/>
      <c r="I158" s="171"/>
      <c r="J158" s="166"/>
      <c r="K158" s="167"/>
      <c r="L158" s="167"/>
      <c r="M158" s="26"/>
      <c r="N158" s="236">
        <f t="shared" si="9"/>
        <v>0</v>
      </c>
      <c r="O158" s="252"/>
      <c r="P158" s="206">
        <f t="shared" si="8"/>
        <v>0</v>
      </c>
      <c r="Q158" s="242"/>
    </row>
    <row r="159" spans="1:18" x14ac:dyDescent="0.2">
      <c r="A159" s="2"/>
      <c r="B159" s="487"/>
      <c r="C159" s="488"/>
      <c r="D159" s="488"/>
      <c r="E159" s="488"/>
      <c r="F159" s="488"/>
      <c r="G159" s="489"/>
      <c r="H159" s="171"/>
      <c r="I159" s="171"/>
      <c r="J159" s="166"/>
      <c r="K159" s="167"/>
      <c r="L159" s="167"/>
      <c r="M159" s="26"/>
      <c r="N159" s="236">
        <f t="shared" si="9"/>
        <v>0</v>
      </c>
      <c r="O159" s="252"/>
      <c r="P159" s="206">
        <f t="shared" si="8"/>
        <v>0</v>
      </c>
      <c r="Q159" s="242"/>
    </row>
    <row r="160" spans="1:18" ht="39" customHeight="1" x14ac:dyDescent="0.2">
      <c r="A160" s="11"/>
      <c r="B160" s="506" t="s">
        <v>1</v>
      </c>
      <c r="C160" s="507"/>
      <c r="D160" s="507"/>
      <c r="E160" s="507"/>
      <c r="F160" s="507"/>
      <c r="G160" s="507"/>
      <c r="H160" s="507"/>
      <c r="I160" s="75"/>
      <c r="J160" s="22">
        <f>J8+J43+J64+J95</f>
        <v>0</v>
      </c>
      <c r="K160" s="22"/>
      <c r="L160" s="22"/>
      <c r="M160" s="22"/>
      <c r="N160" s="22"/>
      <c r="O160" s="22"/>
      <c r="P160" s="22">
        <f>SUM(P8+P43+P64+P95)</f>
        <v>0</v>
      </c>
      <c r="Q160" s="22"/>
    </row>
    <row r="161" spans="1:17" ht="39" customHeight="1" x14ac:dyDescent="0.2">
      <c r="A161" s="31">
        <v>5</v>
      </c>
      <c r="B161" s="531" t="s">
        <v>168</v>
      </c>
      <c r="C161" s="532"/>
      <c r="D161" s="532"/>
      <c r="E161" s="532"/>
      <c r="F161" s="532"/>
      <c r="G161" s="533"/>
      <c r="H161" s="36"/>
      <c r="I161" s="36"/>
      <c r="J161" s="33">
        <f>J162</f>
        <v>0</v>
      </c>
      <c r="K161" s="33"/>
      <c r="L161" s="34"/>
      <c r="M161" s="244"/>
      <c r="N161" s="204">
        <f>IF(M161="Yes",J161,0)</f>
        <v>0</v>
      </c>
      <c r="O161" s="252"/>
      <c r="P161" s="243">
        <f>N161+O161</f>
        <v>0</v>
      </c>
      <c r="Q161" s="246"/>
    </row>
    <row r="162" spans="1:17" ht="64.5" customHeight="1" x14ac:dyDescent="0.2">
      <c r="A162" s="2"/>
      <c r="B162" s="551" t="s">
        <v>147</v>
      </c>
      <c r="C162" s="552"/>
      <c r="D162" s="552"/>
      <c r="E162" s="552"/>
      <c r="F162" s="552"/>
      <c r="G162" s="552"/>
      <c r="H162" s="174"/>
      <c r="I162" s="174"/>
      <c r="J162" s="166"/>
      <c r="K162" s="175"/>
      <c r="L162" s="176"/>
      <c r="M162" s="176"/>
      <c r="N162" s="176"/>
      <c r="O162" s="176"/>
      <c r="P162" s="176"/>
      <c r="Q162" s="176"/>
    </row>
    <row r="163" spans="1:17" ht="23.25" x14ac:dyDescent="0.2">
      <c r="A163" s="11"/>
      <c r="B163" s="504" t="s">
        <v>0</v>
      </c>
      <c r="C163" s="505"/>
      <c r="D163" s="505"/>
      <c r="E163" s="505"/>
      <c r="F163" s="505"/>
      <c r="G163" s="505"/>
      <c r="H163" s="505"/>
      <c r="I163" s="505"/>
      <c r="J163" s="12">
        <f>J160+J161</f>
        <v>0</v>
      </c>
      <c r="K163" s="12"/>
      <c r="L163" s="10"/>
      <c r="M163" s="22"/>
      <c r="N163" s="22"/>
      <c r="O163" s="22"/>
      <c r="P163" s="22">
        <f>P160+P161</f>
        <v>0</v>
      </c>
      <c r="Q163" s="22"/>
    </row>
    <row r="164" spans="1:17" s="4" customFormat="1" ht="23.25" x14ac:dyDescent="0.2">
      <c r="A164" s="69"/>
      <c r="B164" s="70"/>
      <c r="C164" s="70"/>
      <c r="D164" s="70"/>
      <c r="E164" s="70"/>
      <c r="F164" s="70"/>
      <c r="G164" s="70"/>
      <c r="H164" s="70"/>
      <c r="I164" s="70"/>
      <c r="J164" s="71"/>
      <c r="K164" s="71"/>
      <c r="L164" s="72"/>
      <c r="M164" s="73"/>
    </row>
    <row r="165" spans="1:17" ht="18" x14ac:dyDescent="0.25">
      <c r="A165" s="60"/>
      <c r="B165" s="65"/>
      <c r="C165" s="61"/>
      <c r="D165" s="61"/>
      <c r="E165" s="61"/>
      <c r="F165" s="62"/>
      <c r="G165" s="61"/>
      <c r="H165" s="61"/>
      <c r="I165" s="61"/>
      <c r="J165" s="63"/>
      <c r="K165" s="63"/>
      <c r="L165" s="63"/>
      <c r="M165" s="73"/>
    </row>
    <row r="166" spans="1:17" ht="22.5" x14ac:dyDescent="0.3">
      <c r="A166" s="64"/>
      <c r="C166" s="65"/>
      <c r="D166" s="66"/>
      <c r="E166" s="482"/>
      <c r="F166" s="482"/>
      <c r="G166" s="482"/>
      <c r="H166" s="482"/>
      <c r="I166" s="482"/>
      <c r="J166" s="63"/>
      <c r="K166" s="63"/>
      <c r="L166" s="63"/>
      <c r="M166" s="73"/>
    </row>
    <row r="167" spans="1:17" customFormat="1" ht="30" customHeight="1" x14ac:dyDescent="0.2">
      <c r="A167" s="412" t="s">
        <v>100</v>
      </c>
      <c r="B167" s="480"/>
      <c r="C167" s="480"/>
      <c r="D167" s="480"/>
      <c r="E167" s="480"/>
      <c r="F167" s="480"/>
      <c r="G167" s="481"/>
    </row>
    <row r="168" spans="1:17" s="45" customFormat="1" ht="18.75" thickBot="1" x14ac:dyDescent="0.25">
      <c r="A168" s="43"/>
      <c r="B168" s="44"/>
      <c r="C168" s="44"/>
      <c r="D168" s="44"/>
      <c r="E168" s="44"/>
      <c r="F168" s="44"/>
      <c r="G168" s="44"/>
      <c r="I168" s="46"/>
    </row>
    <row r="169" spans="1:17" s="42" customFormat="1" ht="52.5" customHeight="1" thickBot="1" x14ac:dyDescent="0.25">
      <c r="A169" s="81"/>
      <c r="B169" s="324" t="s">
        <v>92</v>
      </c>
      <c r="C169" s="477"/>
      <c r="D169" s="478"/>
      <c r="E169" s="478"/>
      <c r="F169" s="478"/>
      <c r="G169" s="479"/>
    </row>
    <row r="170" spans="1:17" s="42" customFormat="1" ht="18.75" thickBot="1" x14ac:dyDescent="0.25">
      <c r="A170" s="88"/>
      <c r="B170" s="49"/>
      <c r="C170" s="50"/>
      <c r="D170" s="51"/>
      <c r="E170" s="47"/>
      <c r="F170" s="47"/>
      <c r="G170" s="47"/>
    </row>
    <row r="171" spans="1:17" s="42" customFormat="1" ht="54.75" customHeight="1" thickBot="1" x14ac:dyDescent="0.25">
      <c r="A171" s="88"/>
      <c r="B171" s="52" t="s">
        <v>93</v>
      </c>
      <c r="C171" s="477"/>
      <c r="D171" s="478"/>
      <c r="E171" s="478"/>
      <c r="F171" s="478"/>
      <c r="G171" s="479"/>
    </row>
    <row r="172" spans="1:17" s="42" customFormat="1" ht="16.5" thickBot="1" x14ac:dyDescent="0.25">
      <c r="A172" s="88"/>
      <c r="B172" s="53"/>
      <c r="C172" s="54"/>
      <c r="D172" s="55"/>
      <c r="E172" s="56"/>
      <c r="F172" s="56"/>
      <c r="G172" s="56"/>
    </row>
    <row r="173" spans="1:17" s="42" customFormat="1" ht="53.25" customHeight="1" thickBot="1" x14ac:dyDescent="0.25">
      <c r="A173" s="88"/>
      <c r="B173" s="52" t="s">
        <v>94</v>
      </c>
      <c r="C173" s="477"/>
      <c r="D173" s="478"/>
      <c r="E173" s="478"/>
      <c r="F173" s="478"/>
      <c r="G173" s="479"/>
    </row>
    <row r="174" spans="1:17" s="42" customFormat="1" ht="16.5" thickBot="1" x14ac:dyDescent="0.25">
      <c r="A174" s="88"/>
      <c r="B174" s="53"/>
      <c r="C174" s="54"/>
      <c r="D174" s="55"/>
      <c r="E174" s="56"/>
      <c r="F174" s="56"/>
      <c r="G174" s="56"/>
    </row>
    <row r="175" spans="1:17" s="42" customFormat="1" ht="52.5" customHeight="1" thickBot="1" x14ac:dyDescent="0.25">
      <c r="A175" s="88"/>
      <c r="B175" s="52" t="s">
        <v>95</v>
      </c>
      <c r="C175" s="477"/>
      <c r="D175" s="478"/>
      <c r="E175" s="478"/>
      <c r="F175" s="478"/>
      <c r="G175" s="479"/>
    </row>
    <row r="176" spans="1:17" s="42" customFormat="1" ht="16.5" thickBot="1" x14ac:dyDescent="0.25">
      <c r="A176" s="88"/>
      <c r="B176" s="53"/>
      <c r="C176" s="54"/>
      <c r="D176" s="55"/>
      <c r="E176" s="56"/>
      <c r="F176" s="56"/>
      <c r="G176" s="56"/>
    </row>
    <row r="177" spans="1:13" s="42" customFormat="1" ht="52.5" customHeight="1" thickBot="1" x14ac:dyDescent="0.25">
      <c r="A177" s="88"/>
      <c r="B177" s="52" t="s">
        <v>96</v>
      </c>
      <c r="C177" s="477"/>
      <c r="D177" s="478"/>
      <c r="E177" s="478"/>
      <c r="F177" s="478"/>
      <c r="G177" s="479"/>
    </row>
    <row r="178" spans="1:13" s="42" customFormat="1" ht="18.75" thickBot="1" x14ac:dyDescent="0.25">
      <c r="A178" s="89"/>
      <c r="B178" s="49"/>
      <c r="C178" s="50"/>
      <c r="D178" s="57"/>
      <c r="E178" s="47"/>
      <c r="F178" s="47"/>
      <c r="G178" s="47"/>
    </row>
    <row r="179" spans="1:13" s="4" customFormat="1" ht="35.25" thickBot="1" x14ac:dyDescent="0.25">
      <c r="A179" s="69"/>
      <c r="B179" s="48" t="s">
        <v>153</v>
      </c>
      <c r="C179" s="484">
        <f>C169+C171+C173+C175+C177</f>
        <v>0</v>
      </c>
      <c r="D179" s="484"/>
      <c r="E179" s="484"/>
      <c r="F179" s="484"/>
      <c r="G179" s="484"/>
      <c r="H179" s="42"/>
      <c r="I179" s="42"/>
      <c r="J179" s="42"/>
      <c r="K179" s="42"/>
    </row>
    <row r="180" spans="1:13" ht="18" x14ac:dyDescent="0.25">
      <c r="A180" s="68"/>
      <c r="B180" s="190"/>
      <c r="C180" s="191"/>
      <c r="D180" s="191"/>
      <c r="E180" s="192"/>
      <c r="F180" s="192"/>
      <c r="G180" s="192"/>
      <c r="H180" s="192"/>
      <c r="I180" s="192"/>
      <c r="J180" s="62"/>
      <c r="K180" s="62"/>
    </row>
    <row r="181" spans="1:13" ht="18" x14ac:dyDescent="0.25">
      <c r="A181" s="60"/>
      <c r="B181" s="65" t="s">
        <v>77</v>
      </c>
      <c r="C181" s="61"/>
      <c r="D181" s="61"/>
      <c r="E181" s="61"/>
      <c r="F181" s="62"/>
      <c r="G181" s="61"/>
      <c r="H181" s="61"/>
      <c r="I181" s="61"/>
      <c r="J181" s="62"/>
      <c r="K181" s="62"/>
      <c r="M181" s="73"/>
    </row>
    <row r="182" spans="1:13" ht="22.5" x14ac:dyDescent="0.3">
      <c r="A182" s="64"/>
      <c r="C182" s="65"/>
      <c r="D182" s="66" t="s">
        <v>78</v>
      </c>
      <c r="E182" s="482" t="s">
        <v>79</v>
      </c>
      <c r="F182" s="482"/>
      <c r="G182" s="482"/>
      <c r="H182" s="482"/>
      <c r="I182" s="482"/>
      <c r="J182" s="62"/>
      <c r="K182" s="62"/>
      <c r="M182" s="73"/>
    </row>
    <row r="183" spans="1:13" ht="18" x14ac:dyDescent="0.25">
      <c r="A183" s="60"/>
      <c r="B183" s="67"/>
      <c r="C183" s="67"/>
      <c r="D183" s="67"/>
      <c r="E183" s="67"/>
      <c r="F183" s="67"/>
      <c r="G183" s="67"/>
      <c r="H183" s="67"/>
      <c r="I183" s="67"/>
      <c r="J183" s="62"/>
      <c r="K183" s="62"/>
    </row>
    <row r="184" spans="1:13" ht="13.5" x14ac:dyDescent="0.2">
      <c r="A184" s="68"/>
      <c r="B184" s="473" t="s">
        <v>80</v>
      </c>
      <c r="C184" s="474" t="s">
        <v>81</v>
      </c>
      <c r="D184" s="474"/>
      <c r="E184" s="475"/>
      <c r="F184" s="475"/>
      <c r="G184" s="475"/>
      <c r="H184" s="475"/>
      <c r="I184" s="475"/>
      <c r="J184" s="476"/>
      <c r="K184" s="476"/>
    </row>
    <row r="185" spans="1:13" ht="13.5" x14ac:dyDescent="0.2">
      <c r="A185" s="68"/>
      <c r="B185" s="473"/>
      <c r="C185" s="474"/>
      <c r="D185" s="474"/>
      <c r="E185" s="475"/>
      <c r="F185" s="475"/>
      <c r="G185" s="475"/>
      <c r="H185" s="475"/>
      <c r="I185" s="475"/>
      <c r="J185" s="476"/>
      <c r="K185" s="476"/>
    </row>
    <row r="186" spans="1:13" ht="13.5" x14ac:dyDescent="0.2">
      <c r="A186" s="68"/>
      <c r="B186" s="473"/>
      <c r="C186" s="474"/>
      <c r="D186" s="474"/>
      <c r="E186" s="475"/>
      <c r="F186" s="475"/>
      <c r="G186" s="475"/>
      <c r="H186" s="475"/>
      <c r="I186" s="475"/>
      <c r="J186" s="476"/>
      <c r="K186" s="476"/>
    </row>
    <row r="187" spans="1:13" ht="18" x14ac:dyDescent="0.25">
      <c r="A187" s="68"/>
      <c r="B187" s="65" t="s">
        <v>84</v>
      </c>
      <c r="C187" s="65"/>
      <c r="D187" s="191"/>
      <c r="E187" s="192"/>
      <c r="F187" s="192"/>
      <c r="G187" s="192"/>
      <c r="H187" s="192"/>
      <c r="I187" s="192"/>
      <c r="J187" s="62"/>
      <c r="K187" s="62"/>
    </row>
    <row r="188" spans="1:13" ht="22.5" x14ac:dyDescent="0.3">
      <c r="A188" s="64"/>
      <c r="D188" s="66" t="s">
        <v>78</v>
      </c>
      <c r="E188" s="482" t="s">
        <v>82</v>
      </c>
      <c r="F188" s="482"/>
      <c r="G188" s="482"/>
      <c r="H188" s="482"/>
      <c r="I188" s="482"/>
      <c r="J188" s="62"/>
      <c r="K188" s="62"/>
    </row>
    <row r="189" spans="1:13" ht="18.75" x14ac:dyDescent="0.25">
      <c r="A189" s="60"/>
      <c r="B189" s="67"/>
      <c r="C189" s="67"/>
      <c r="D189" s="67"/>
      <c r="E189" s="483" t="s">
        <v>83</v>
      </c>
      <c r="F189" s="483"/>
      <c r="G189" s="483"/>
      <c r="H189" s="483"/>
      <c r="I189" s="483"/>
      <c r="J189" s="62"/>
      <c r="K189" s="62"/>
    </row>
    <row r="190" spans="1:13" ht="13.5" x14ac:dyDescent="0.2">
      <c r="A190" s="68"/>
    </row>
    <row r="191" spans="1:13" ht="13.5" x14ac:dyDescent="0.2">
      <c r="A191" s="68"/>
      <c r="B191" s="473" t="s">
        <v>80</v>
      </c>
      <c r="C191" s="474" t="s">
        <v>141</v>
      </c>
      <c r="D191" s="474"/>
      <c r="E191" s="475"/>
      <c r="F191" s="475"/>
      <c r="G191" s="475"/>
      <c r="H191" s="475"/>
      <c r="I191" s="475"/>
      <c r="J191" s="476"/>
      <c r="K191" s="476"/>
    </row>
    <row r="192" spans="1:13" x14ac:dyDescent="0.2">
      <c r="B192" s="473"/>
      <c r="C192" s="474"/>
      <c r="D192" s="474"/>
      <c r="E192" s="475"/>
      <c r="F192" s="475"/>
      <c r="G192" s="475"/>
      <c r="H192" s="475"/>
      <c r="I192" s="475"/>
      <c r="J192" s="476"/>
      <c r="K192" s="476"/>
    </row>
    <row r="193" spans="2:11" x14ac:dyDescent="0.2">
      <c r="B193" s="473"/>
      <c r="C193" s="474"/>
      <c r="D193" s="474"/>
      <c r="E193" s="475"/>
      <c r="F193" s="475"/>
      <c r="G193" s="475"/>
      <c r="H193" s="475"/>
      <c r="I193" s="475"/>
      <c r="J193" s="476"/>
      <c r="K193" s="476"/>
    </row>
  </sheetData>
  <sheetProtection algorithmName="SHA-512" hashValue="8KQwQm1jwgRZgcGOTq5KE7YqlT2PGzxeeqQmiN4XtMvvf6wvpIraIN589wDe50dea2hgQIAiBeZ7t8HR6gDPuw==" saltValue="4SYzLILxiiWKMmVTEwKibw==" spinCount="100000" sheet="1" formatCells="0" insertRows="0" deleteRows="0"/>
  <protectedRanges>
    <protectedRange sqref="R112:XFD113 R119:XFD121 R132:XFD134 R128:XFD130 R136:XFD143 L162 R116:XFD117 R97:XFD100 R106:XFD110 R102:XFD104 A122:I137 R123:XFD125 R146:XFD147 A139:I159 A162 K139:L159 L118:L137 H162:I162" name="Plage3"/>
    <protectedRange sqref="A65:I94 R58:XFD70 R83:XFD86 R50:XFD56 A11:I16 R22:XFD24 R27:XFD29 R75:XFD75 R77:XFD81 R88:XFD90 R93:XFD94 A18:I42 R31:XFD33 R35:XFD37 R40:XFD48 A44:I63 A97:I116 A127:I128 A118:I123 L97:L116 L65:L94 L44:L63 L18:L42 L11:L16 R96:XFD98 R16:XFD19" name="Plage2"/>
    <protectedRange sqref="J162:K162 J18:J42 J97:J116 J139:J159 J11:K16 J44:K63 J65:K94 J118:K137" name="Plage2_1"/>
    <protectedRange sqref="O112:O113 O119:O121 O132:O134 O128:O130 O117:Q117 O97:Q97 O106:O110 O102:O104 O123:O125 O146:O147 M139:M159 M122:M137 O138:Q139 Q112:Q113 O116 Q116 O98:O100 Q98:Q100 Q106:Q110 Q102:Q104 P98:P116 Q119:Q121 Q132:Q134 Q128:Q130 Q123:Q125 O136:O137 Q136:Q137 Q146:Q147 O140:O143 Q140:Q143 P140:P159" name="Plage3_1"/>
    <protectedRange sqref="O58:O63 O83:O86 O50:O56 O22:O24 O27:O29 O75 O77:O81 O88:O90 O93:O94 O31:O33 O35:O37 M118:M123 M127:M128 M97:M116 M65:M94 M44:M63 M18:M42 M11:M16 O40:O42 O44:Q44 P43:Q43 O65:Q65 P64:Q64 O16 Q16 Q22:Q24 Q27:Q29 Q31:Q33 Q35:Q37 O19 Q19 Q40:Q42 P19:P42 Q58:Q63 Q50:Q56 O45:O48 Q45:Q48 P45:P63 Q83:Q86 Q75 Q77:Q81 Q88:Q90 Q93:Q94 O66:O70 Q66:Q70 P66:P94 O98 Q98 P98:P116 O96:Q97 O17:Q18" name="Plage2_2"/>
    <protectedRange sqref="M161:M162" name="Plage3_1_1"/>
    <protectedRange sqref="B162:G162" name="Plage3_2"/>
  </protectedRanges>
  <dataConsolidate link="1"/>
  <mergeCells count="203">
    <mergeCell ref="A1:L1"/>
    <mergeCell ref="A2:F2"/>
    <mergeCell ref="G2:L2"/>
    <mergeCell ref="A3:F3"/>
    <mergeCell ref="G3:L3"/>
    <mergeCell ref="A4:F4"/>
    <mergeCell ref="A9:A10"/>
    <mergeCell ref="B9:G9"/>
    <mergeCell ref="H9:H10"/>
    <mergeCell ref="J9:J10"/>
    <mergeCell ref="L9:L10"/>
    <mergeCell ref="B10:C10"/>
    <mergeCell ref="D10:G10"/>
    <mergeCell ref="H5:H7"/>
    <mergeCell ref="I5:I7"/>
    <mergeCell ref="J5:J6"/>
    <mergeCell ref="K5:K6"/>
    <mergeCell ref="L5:L7"/>
    <mergeCell ref="B8:G8"/>
    <mergeCell ref="B11:C11"/>
    <mergeCell ref="D11:G11"/>
    <mergeCell ref="B12:C12"/>
    <mergeCell ref="D12:G12"/>
    <mergeCell ref="B13:C13"/>
    <mergeCell ref="D13:G13"/>
    <mergeCell ref="B28:G28"/>
    <mergeCell ref="B29:G29"/>
    <mergeCell ref="B30:G30"/>
    <mergeCell ref="B17:G17"/>
    <mergeCell ref="B18:G18"/>
    <mergeCell ref="B19:G19"/>
    <mergeCell ref="B20:G20"/>
    <mergeCell ref="B21:G21"/>
    <mergeCell ref="B14:C14"/>
    <mergeCell ref="D14:G14"/>
    <mergeCell ref="B15:C15"/>
    <mergeCell ref="D15:G15"/>
    <mergeCell ref="B16:C16"/>
    <mergeCell ref="D16:G16"/>
    <mergeCell ref="B31:G31"/>
    <mergeCell ref="B32:G32"/>
    <mergeCell ref="B33:G33"/>
    <mergeCell ref="B22:G22"/>
    <mergeCell ref="B23:G23"/>
    <mergeCell ref="B24:G24"/>
    <mergeCell ref="B25:G25"/>
    <mergeCell ref="B26:G26"/>
    <mergeCell ref="B27:G27"/>
    <mergeCell ref="B40:G40"/>
    <mergeCell ref="B41:G41"/>
    <mergeCell ref="B42:G42"/>
    <mergeCell ref="B43:G43"/>
    <mergeCell ref="B44:G44"/>
    <mergeCell ref="B45:G45"/>
    <mergeCell ref="B34:G34"/>
    <mergeCell ref="B35:G35"/>
    <mergeCell ref="B36:G36"/>
    <mergeCell ref="B37:G37"/>
    <mergeCell ref="B38:G38"/>
    <mergeCell ref="B39:G39"/>
    <mergeCell ref="B52:G52"/>
    <mergeCell ref="B53:G53"/>
    <mergeCell ref="B54:G54"/>
    <mergeCell ref="B55:G55"/>
    <mergeCell ref="B56:G56"/>
    <mergeCell ref="B57:G57"/>
    <mergeCell ref="B46:G46"/>
    <mergeCell ref="B47:G47"/>
    <mergeCell ref="B48:G48"/>
    <mergeCell ref="B49:G49"/>
    <mergeCell ref="B50:G50"/>
    <mergeCell ref="B51:G51"/>
    <mergeCell ref="B64:G64"/>
    <mergeCell ref="B65:G65"/>
    <mergeCell ref="B66:G66"/>
    <mergeCell ref="B67:G67"/>
    <mergeCell ref="B68:G68"/>
    <mergeCell ref="B69:G69"/>
    <mergeCell ref="B58:G58"/>
    <mergeCell ref="B59:G59"/>
    <mergeCell ref="B60:G60"/>
    <mergeCell ref="B61:G61"/>
    <mergeCell ref="B62:G62"/>
    <mergeCell ref="B63:G63"/>
    <mergeCell ref="B76:G76"/>
    <mergeCell ref="B77:G77"/>
    <mergeCell ref="B78:G78"/>
    <mergeCell ref="B79:G79"/>
    <mergeCell ref="B80:G80"/>
    <mergeCell ref="B81:G81"/>
    <mergeCell ref="B70:G70"/>
    <mergeCell ref="B71:G71"/>
    <mergeCell ref="B72:G72"/>
    <mergeCell ref="B73:G73"/>
    <mergeCell ref="B74:G74"/>
    <mergeCell ref="B75:G75"/>
    <mergeCell ref="B88:G88"/>
    <mergeCell ref="B89:G89"/>
    <mergeCell ref="B90:G90"/>
    <mergeCell ref="B91:G91"/>
    <mergeCell ref="B92:G92"/>
    <mergeCell ref="B93:G93"/>
    <mergeCell ref="B82:G82"/>
    <mergeCell ref="B83:G83"/>
    <mergeCell ref="B84:G84"/>
    <mergeCell ref="B85:G85"/>
    <mergeCell ref="B86:G86"/>
    <mergeCell ref="B87:G87"/>
    <mergeCell ref="B99:G99"/>
    <mergeCell ref="B100:G100"/>
    <mergeCell ref="B101:G101"/>
    <mergeCell ref="B102:G102"/>
    <mergeCell ref="B103:G103"/>
    <mergeCell ref="B104:G104"/>
    <mergeCell ref="B94:G94"/>
    <mergeCell ref="B95:G95"/>
    <mergeCell ref="B96:G96"/>
    <mergeCell ref="B97:G97"/>
    <mergeCell ref="B98:G98"/>
    <mergeCell ref="B111:G111"/>
    <mergeCell ref="B112:G112"/>
    <mergeCell ref="B113:G113"/>
    <mergeCell ref="B114:G114"/>
    <mergeCell ref="B115:G115"/>
    <mergeCell ref="B116:G116"/>
    <mergeCell ref="B105:G105"/>
    <mergeCell ref="B106:G106"/>
    <mergeCell ref="B107:G107"/>
    <mergeCell ref="B108:G108"/>
    <mergeCell ref="B109:G109"/>
    <mergeCell ref="B110:G110"/>
    <mergeCell ref="B123:G123"/>
    <mergeCell ref="B124:G124"/>
    <mergeCell ref="B125:G125"/>
    <mergeCell ref="B126:G126"/>
    <mergeCell ref="B127:G127"/>
    <mergeCell ref="B128:G128"/>
    <mergeCell ref="B117:G117"/>
    <mergeCell ref="B118:G118"/>
    <mergeCell ref="B119:G119"/>
    <mergeCell ref="B120:G120"/>
    <mergeCell ref="B121:G121"/>
    <mergeCell ref="B122:G122"/>
    <mergeCell ref="B150:G150"/>
    <mergeCell ref="B151:G151"/>
    <mergeCell ref="B152:G152"/>
    <mergeCell ref="B138:G138"/>
    <mergeCell ref="B139:G139"/>
    <mergeCell ref="B140:G140"/>
    <mergeCell ref="B129:G129"/>
    <mergeCell ref="B130:G130"/>
    <mergeCell ref="B131:G131"/>
    <mergeCell ref="B132:G132"/>
    <mergeCell ref="B133:G133"/>
    <mergeCell ref="B134:G134"/>
    <mergeCell ref="E188:I188"/>
    <mergeCell ref="E189:I189"/>
    <mergeCell ref="B191:B193"/>
    <mergeCell ref="C191:K193"/>
    <mergeCell ref="M5:M7"/>
    <mergeCell ref="N5:N7"/>
    <mergeCell ref="O5:O7"/>
    <mergeCell ref="P5:P7"/>
    <mergeCell ref="Q5:Q7"/>
    <mergeCell ref="A167:G167"/>
    <mergeCell ref="C169:G169"/>
    <mergeCell ref="C171:G171"/>
    <mergeCell ref="C173:G173"/>
    <mergeCell ref="B159:G159"/>
    <mergeCell ref="B160:H160"/>
    <mergeCell ref="B161:G161"/>
    <mergeCell ref="B162:G162"/>
    <mergeCell ref="B163:I163"/>
    <mergeCell ref="E166:I166"/>
    <mergeCell ref="B141:G141"/>
    <mergeCell ref="B142:G142"/>
    <mergeCell ref="B143:G143"/>
    <mergeCell ref="B144:G144"/>
    <mergeCell ref="B145:G145"/>
    <mergeCell ref="M9:M10"/>
    <mergeCell ref="N9:N10"/>
    <mergeCell ref="O9:O10"/>
    <mergeCell ref="P9:P10"/>
    <mergeCell ref="Q9:Q10"/>
    <mergeCell ref="C177:G177"/>
    <mergeCell ref="C179:G179"/>
    <mergeCell ref="E182:I182"/>
    <mergeCell ref="B184:B186"/>
    <mergeCell ref="C184:K186"/>
    <mergeCell ref="B146:G146"/>
    <mergeCell ref="B135:G135"/>
    <mergeCell ref="B136:G136"/>
    <mergeCell ref="B137:G137"/>
    <mergeCell ref="C175:G175"/>
    <mergeCell ref="B153:G153"/>
    <mergeCell ref="B154:G154"/>
    <mergeCell ref="B155:G155"/>
    <mergeCell ref="B156:G156"/>
    <mergeCell ref="B157:G157"/>
    <mergeCell ref="B158:G158"/>
    <mergeCell ref="B147:G147"/>
    <mergeCell ref="B148:G148"/>
    <mergeCell ref="B149:G149"/>
  </mergeCells>
  <conditionalFormatting sqref="J161">
    <cfRule type="cellIs" dxfId="4" priority="5" operator="greaterThan">
      <formula>$J$160*0.07</formula>
    </cfRule>
  </conditionalFormatting>
  <conditionalFormatting sqref="E170:G170 E178:G178">
    <cfRule type="cellIs" dxfId="3" priority="4" stopIfTrue="1" operator="equal">
      <formula>"ERROR"</formula>
    </cfRule>
  </conditionalFormatting>
  <conditionalFormatting sqref="E172:G172 E174:G174 E176:G176">
    <cfRule type="cellIs" dxfId="2" priority="3" stopIfTrue="1" operator="equal">
      <formula>"ERROR"</formula>
    </cfRule>
  </conditionalFormatting>
  <conditionalFormatting sqref="A167">
    <cfRule type="cellIs" dxfId="1" priority="2" stopIfTrue="1" operator="equal">
      <formula>"ERROR"</formula>
    </cfRule>
  </conditionalFormatting>
  <conditionalFormatting sqref="J11:J16">
    <cfRule type="cellIs" dxfId="0" priority="1" operator="greaterThan">
      <formula>60000</formula>
    </cfRule>
  </conditionalFormatting>
  <dataValidations count="4">
    <dataValidation type="list" allowBlank="1" showInputMessage="1" showErrorMessage="1" sqref="K139:K159 M65:M94 M18:M42 M97:M116 M118:M137 M139:M159 M44:M63 M11:M16 M161">
      <formula1>"Yes, No"</formula1>
    </dataValidation>
    <dataValidation type="list" allowBlank="1" showInputMessage="1" showErrorMessage="1" sqref="B11:B16">
      <formula1>"Prizes, Bursaries"</formula1>
    </dataValidation>
    <dataValidation type="list" allowBlank="1" showInputMessage="1" showErrorMessage="1" sqref="K11:K16 K44:K63 K65:K94 K118:K137 K97:K116 K18:K42">
      <formula1>"Yes,No"</formula1>
    </dataValidation>
    <dataValidation type="custom" allowBlank="1" showInputMessage="1" showErrorMessage="1" error="Only two decimals" sqref="C177:G177 C171:G171">
      <formula1>EXACT(C171,TRUNC(C171,2))</formula1>
    </dataValidation>
  </dataValidations>
  <printOptions horizontalCentered="1"/>
  <pageMargins left="0.23622047244094491" right="0.23622047244094491" top="0.74803149606299213" bottom="0.74803149606299213" header="0.31496062992125984" footer="0.31496062992125984"/>
  <pageSetup paperSize="9" scale="40" fitToHeight="24" orientation="portrait" r:id="rId1"/>
  <headerFooter alignWithMargins="0">
    <oddFooter>&amp;RPage &amp;P</oddFooter>
  </headerFooter>
  <colBreaks count="1" manualBreakCount="1">
    <brk id="12" max="194"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K14" sqref="K14"/>
    </sheetView>
  </sheetViews>
  <sheetFormatPr defaultColWidth="9.140625" defaultRowHeight="12.75" x14ac:dyDescent="0.2"/>
  <cols>
    <col min="1" max="1" width="12.42578125" style="301" customWidth="1"/>
    <col min="2" max="2" width="49.28515625" style="301" customWidth="1"/>
    <col min="3" max="3" width="17.42578125" style="301" customWidth="1"/>
    <col min="4" max="4" width="18" style="301" customWidth="1"/>
    <col min="5" max="6" width="14.42578125" style="301" customWidth="1"/>
    <col min="7" max="7" width="15.28515625" style="301" customWidth="1"/>
    <col min="8" max="8" width="9.140625" style="301"/>
    <col min="9" max="9" width="17" style="301" customWidth="1"/>
    <col min="10" max="10" width="31.42578125" style="301" customWidth="1"/>
    <col min="11" max="11" width="17" style="301" customWidth="1"/>
    <col min="12" max="12" width="17.7109375" style="301" customWidth="1"/>
    <col min="13" max="16384" width="9.140625" style="301"/>
  </cols>
  <sheetData>
    <row r="1" spans="1:12" x14ac:dyDescent="0.2">
      <c r="A1" s="300"/>
      <c r="B1" s="300"/>
      <c r="C1" s="300"/>
      <c r="D1" s="300"/>
      <c r="E1" s="300"/>
      <c r="F1" s="300"/>
      <c r="G1" s="300"/>
      <c r="H1" s="300"/>
      <c r="I1" s="300"/>
      <c r="J1" s="300"/>
      <c r="K1" s="300"/>
      <c r="L1" s="300"/>
    </row>
    <row r="2" spans="1:12" x14ac:dyDescent="0.2">
      <c r="A2" s="300"/>
      <c r="B2" s="300"/>
      <c r="C2" s="269" t="s">
        <v>121</v>
      </c>
      <c r="D2" s="300"/>
      <c r="E2" s="300"/>
      <c r="F2" s="300"/>
      <c r="G2" s="300"/>
      <c r="H2" s="300"/>
      <c r="I2" s="300"/>
      <c r="J2" s="300"/>
      <c r="K2" s="300"/>
      <c r="L2" s="300"/>
    </row>
    <row r="3" spans="1:12" ht="13.5" thickBot="1" x14ac:dyDescent="0.25">
      <c r="A3" s="300"/>
      <c r="B3" s="300"/>
      <c r="C3" s="300"/>
      <c r="D3" s="300"/>
      <c r="E3" s="300"/>
      <c r="F3" s="300"/>
      <c r="G3" s="300"/>
      <c r="H3" s="300"/>
      <c r="I3" s="300"/>
      <c r="J3" s="300"/>
      <c r="K3" s="300"/>
      <c r="L3" s="300"/>
    </row>
    <row r="4" spans="1:12" ht="30.75" thickBot="1" x14ac:dyDescent="0.25">
      <c r="A4" s="366" t="s">
        <v>86</v>
      </c>
      <c r="B4" s="367"/>
      <c r="C4" s="302" t="s">
        <v>110</v>
      </c>
      <c r="D4" s="302" t="s">
        <v>133</v>
      </c>
      <c r="E4" s="302" t="s">
        <v>107</v>
      </c>
      <c r="F4" s="302" t="s">
        <v>148</v>
      </c>
      <c r="G4" s="302" t="s">
        <v>108</v>
      </c>
      <c r="H4" s="300"/>
      <c r="I4" s="366" t="s">
        <v>100</v>
      </c>
      <c r="J4" s="367"/>
      <c r="K4" s="302" t="s">
        <v>110</v>
      </c>
      <c r="L4" s="302" t="s">
        <v>140</v>
      </c>
    </row>
    <row r="5" spans="1:12" x14ac:dyDescent="0.2">
      <c r="A5" s="300"/>
      <c r="B5" s="300"/>
      <c r="C5" s="300"/>
      <c r="D5" s="300"/>
      <c r="E5" s="300"/>
      <c r="F5" s="300"/>
      <c r="G5" s="300"/>
      <c r="H5" s="300"/>
      <c r="I5" s="300"/>
      <c r="J5" s="300"/>
      <c r="K5" s="300"/>
      <c r="L5" s="300"/>
    </row>
    <row r="6" spans="1:12" s="193" customFormat="1" ht="28.5" customHeight="1" x14ac:dyDescent="0.2">
      <c r="A6" s="270" t="s">
        <v>101</v>
      </c>
      <c r="B6" s="271" t="s">
        <v>14</v>
      </c>
      <c r="C6" s="272">
        <f>'1 Consolidated Summary  Budget'!H11</f>
        <v>0</v>
      </c>
      <c r="D6" s="273">
        <f>'1 Consolidated Summary  Budget'!I11</f>
        <v>0</v>
      </c>
      <c r="E6" s="273">
        <f>'Detailed exp project leader'!P8+'Detailed exp partner 2'!P8+'Detailed exp partner 3'!P8+'Detailed exp partner 4'!P8+'Detailed exp partner 5'!P8+'Detailed exp partner 6'!P8+'Detailed exp partner 7'!P8+'Detailed exp partner 8'!P8+'Detailed exp partner 9'!P8+'Detailed exp partner 10'!P8+'Detailed exp partner 11'!P8</f>
        <v>0</v>
      </c>
      <c r="F6" s="298"/>
      <c r="G6" s="274">
        <f>D6-E6</f>
        <v>0</v>
      </c>
      <c r="H6" s="275"/>
      <c r="I6" s="270" t="s">
        <v>101</v>
      </c>
      <c r="J6" s="271" t="s">
        <v>109</v>
      </c>
      <c r="K6" s="276">
        <f>'1 Consolidated Summary  Budget'!H47</f>
        <v>0</v>
      </c>
      <c r="L6" s="276" t="e">
        <f>'1 Consolidated Summary  Budget'!D47</f>
        <v>#DIV/0!</v>
      </c>
    </row>
    <row r="7" spans="1:12" s="193" customFormat="1" ht="28.5" customHeight="1" x14ac:dyDescent="0.2">
      <c r="A7" s="277" t="s">
        <v>102</v>
      </c>
      <c r="B7" s="278" t="s">
        <v>10</v>
      </c>
      <c r="C7" s="279">
        <f>'1 Consolidated Summary  Budget'!H15</f>
        <v>0</v>
      </c>
      <c r="D7" s="280">
        <f>'1 Consolidated Summary  Budget'!I15</f>
        <v>0</v>
      </c>
      <c r="E7" s="280">
        <f>'Detailed exp project leader'!P43+'Detailed exp partner 2'!P43+'Detailed exp partner 3'!P43+'Detailed exp partner 4'!P43+'Detailed exp partner 5'!P43+'Detailed exp partner 6'!P43+'Detailed exp partner 7'!P43+'Detailed exp partner 8'!P43+'Detailed exp partner 9'!P43+'Detailed exp partner 10'!P43+'Detailed exp partner 11'!P43</f>
        <v>0</v>
      </c>
      <c r="F7" s="299"/>
      <c r="G7" s="281">
        <f>D7-E7</f>
        <v>0</v>
      </c>
      <c r="H7" s="275"/>
      <c r="I7" s="270" t="s">
        <v>102</v>
      </c>
      <c r="J7" s="271" t="s">
        <v>93</v>
      </c>
      <c r="K7" s="276">
        <f>'1 Consolidated Summary  Budget'!H51</f>
        <v>0</v>
      </c>
      <c r="L7" s="276">
        <f>'1 Consolidated Summary  Budget'!C51</f>
        <v>0</v>
      </c>
    </row>
    <row r="8" spans="1:12" s="193" customFormat="1" ht="28.5" customHeight="1" x14ac:dyDescent="0.2">
      <c r="A8" s="277" t="s">
        <v>103</v>
      </c>
      <c r="B8" s="278" t="s">
        <v>9</v>
      </c>
      <c r="C8" s="279">
        <f>'1 Consolidated Summary  Budget'!H17</f>
        <v>0</v>
      </c>
      <c r="D8" s="280">
        <f>'1 Consolidated Summary  Budget'!I17</f>
        <v>0</v>
      </c>
      <c r="E8" s="280">
        <f>'Detailed exp project leader'!P64+'Detailed exp partner 2'!P64+'Detailed exp partner 3'!P64+'Detailed exp partner 4'!P64+'Detailed exp partner 5'!P64+'Detailed exp partner 6'!P64+'Detailed exp partner 7'!P64+'Detailed exp partner 8'!P64+'Detailed exp partner 9'!P64+'Detailed exp partner 10'!P64+'Detailed exp partner 11'!P64</f>
        <v>0</v>
      </c>
      <c r="F8" s="299"/>
      <c r="G8" s="281">
        <f>D8-E8</f>
        <v>0</v>
      </c>
      <c r="H8" s="275"/>
      <c r="I8" s="270" t="s">
        <v>103</v>
      </c>
      <c r="J8" s="271" t="s">
        <v>94</v>
      </c>
      <c r="K8" s="276">
        <f>'1 Consolidated Summary  Budget'!H53</f>
        <v>0</v>
      </c>
      <c r="L8" s="276">
        <f>'1 Consolidated Summary  Budget'!C53</f>
        <v>0</v>
      </c>
    </row>
    <row r="9" spans="1:12" s="193" customFormat="1" ht="28.5" customHeight="1" x14ac:dyDescent="0.2">
      <c r="A9" s="277" t="s">
        <v>105</v>
      </c>
      <c r="B9" s="278" t="s">
        <v>4</v>
      </c>
      <c r="C9" s="279">
        <f>'1 Consolidated Summary  Budget'!H19</f>
        <v>0</v>
      </c>
      <c r="D9" s="280">
        <f>'1 Consolidated Summary  Budget'!I19</f>
        <v>0</v>
      </c>
      <c r="E9" s="280">
        <f>'Detailed exp project leader'!P95+'Detailed exp partner 2'!P95+'Detailed exp partner 3'!P95+'Detailed exp partner 4'!P95+'Detailed exp partner 5'!P95+'Detailed exp partner 6'!P95+'Detailed exp partner 7'!P95+'Detailed exp partner 8'!P95+'Detailed exp partner 9'!P95+'Detailed exp partner 10'!P95+'Detailed exp partner 11'!P95</f>
        <v>0</v>
      </c>
      <c r="F9" s="299"/>
      <c r="G9" s="281">
        <f>D9-E9</f>
        <v>0</v>
      </c>
      <c r="H9" s="275"/>
      <c r="I9" s="270" t="s">
        <v>105</v>
      </c>
      <c r="J9" s="271" t="s">
        <v>95</v>
      </c>
      <c r="K9" s="276">
        <f>'1 Consolidated Summary  Budget'!H55</f>
        <v>0</v>
      </c>
      <c r="L9" s="276">
        <f>'1 Consolidated Summary  Budget'!C55</f>
        <v>0</v>
      </c>
    </row>
    <row r="10" spans="1:12" s="193" customFormat="1" ht="28.5" customHeight="1" x14ac:dyDescent="0.2">
      <c r="A10" s="282" t="s">
        <v>104</v>
      </c>
      <c r="B10" s="283" t="s">
        <v>106</v>
      </c>
      <c r="C10" s="284">
        <f>'1 Consolidated Summary  Budget'!H26</f>
        <v>0</v>
      </c>
      <c r="D10" s="285">
        <f>'1 Consolidated Summary  Budget'!I26</f>
        <v>0</v>
      </c>
      <c r="E10" s="280">
        <f>'Detailed exp project leader'!P161+'Detailed exp partner 2'!P161+'Detailed exp partner 3'!P161+'Detailed exp partner 4'!P161+'Detailed exp partner 5'!P161+'Detailed exp partner 6'!P161+'Detailed exp partner 7'!P161+'Detailed exp partner 8'!P161+'Detailed exp partner 9'!P161+'Detailed exp partner 10'!P161+'Detailed exp partner 11'!P161</f>
        <v>0</v>
      </c>
      <c r="F10" s="280">
        <f>IF((D10-E10)&gt;K20,((D10-E10)-K20),0)</f>
        <v>0</v>
      </c>
      <c r="G10" s="286">
        <f>D10-E10-F10</f>
        <v>0</v>
      </c>
      <c r="H10" s="275"/>
      <c r="I10" s="270" t="s">
        <v>104</v>
      </c>
      <c r="J10" s="271" t="s">
        <v>96</v>
      </c>
      <c r="K10" s="276">
        <f>'1 Consolidated Summary  Budget'!H57</f>
        <v>0</v>
      </c>
      <c r="L10" s="276">
        <f>'1 Consolidated Summary  Budget'!C57</f>
        <v>0</v>
      </c>
    </row>
    <row r="11" spans="1:12" ht="15.75" customHeight="1" x14ac:dyDescent="0.2">
      <c r="A11" s="368" t="s">
        <v>24</v>
      </c>
      <c r="B11" s="369"/>
      <c r="C11" s="287">
        <f>SUM(C6:C10)</f>
        <v>0</v>
      </c>
      <c r="D11" s="287">
        <f>SUM(D6:D10)</f>
        <v>0</v>
      </c>
      <c r="E11" s="287">
        <f>SUM(E6:E10)</f>
        <v>0</v>
      </c>
      <c r="F11" s="287">
        <f>SUM(F10)</f>
        <v>0</v>
      </c>
      <c r="G11" s="287">
        <f>SUM(G6:G10)</f>
        <v>0</v>
      </c>
      <c r="H11" s="300"/>
      <c r="I11" s="368" t="s">
        <v>24</v>
      </c>
      <c r="J11" s="369"/>
      <c r="K11" s="287">
        <f>SUM(K6:K10)</f>
        <v>0</v>
      </c>
      <c r="L11" s="287" t="e">
        <f>SUM(L6:L10)</f>
        <v>#DIV/0!</v>
      </c>
    </row>
    <row r="12" spans="1:12" ht="15" x14ac:dyDescent="0.2">
      <c r="A12" s="300"/>
      <c r="B12" s="300"/>
      <c r="C12" s="300"/>
      <c r="D12" s="300"/>
      <c r="E12" s="300"/>
      <c r="F12" s="300"/>
      <c r="G12" s="300"/>
      <c r="H12" s="300"/>
      <c r="I12" s="300"/>
      <c r="J12" s="303"/>
      <c r="K12" s="300"/>
      <c r="L12" s="300"/>
    </row>
    <row r="13" spans="1:12" x14ac:dyDescent="0.2">
      <c r="A13" s="300"/>
      <c r="B13" s="300"/>
      <c r="C13" s="300"/>
      <c r="D13" s="300"/>
      <c r="E13" s="300"/>
      <c r="F13" s="300"/>
      <c r="G13" s="300"/>
      <c r="H13" s="300"/>
      <c r="I13" s="288" t="s">
        <v>137</v>
      </c>
      <c r="J13" s="300"/>
      <c r="K13" s="304" t="e">
        <f>K6/K11</f>
        <v>#DIV/0!</v>
      </c>
      <c r="L13" s="300"/>
    </row>
    <row r="14" spans="1:12" x14ac:dyDescent="0.2">
      <c r="A14" s="300"/>
      <c r="B14" s="300"/>
      <c r="C14" s="300"/>
      <c r="D14" s="300"/>
      <c r="E14" s="300"/>
      <c r="F14" s="300"/>
      <c r="G14" s="300"/>
      <c r="H14" s="300"/>
      <c r="I14" s="288" t="s">
        <v>136</v>
      </c>
      <c r="J14" s="300"/>
      <c r="K14" s="305">
        <v>0</v>
      </c>
      <c r="L14" s="306">
        <f>C11*K14</f>
        <v>0</v>
      </c>
    </row>
    <row r="15" spans="1:12" ht="14.25" x14ac:dyDescent="0.2">
      <c r="A15" s="363" t="s">
        <v>134</v>
      </c>
      <c r="B15" s="364"/>
      <c r="C15" s="307">
        <f>G11</f>
        <v>0</v>
      </c>
      <c r="D15" s="300"/>
      <c r="E15" s="300"/>
      <c r="F15" s="300"/>
      <c r="G15" s="300"/>
      <c r="H15" s="300"/>
      <c r="I15" s="288" t="s">
        <v>139</v>
      </c>
      <c r="J15" s="300"/>
      <c r="K15" s="308">
        <v>0</v>
      </c>
      <c r="L15" s="300"/>
    </row>
    <row r="16" spans="1:12" ht="14.25" x14ac:dyDescent="0.2">
      <c r="A16" s="363" t="s">
        <v>115</v>
      </c>
      <c r="B16" s="364"/>
      <c r="C16" s="309">
        <v>0</v>
      </c>
      <c r="D16" s="300"/>
      <c r="E16" s="300"/>
      <c r="F16" s="300"/>
      <c r="G16" s="300"/>
      <c r="H16" s="300"/>
      <c r="I16" s="300"/>
      <c r="J16" s="300"/>
      <c r="K16" s="300"/>
      <c r="L16" s="300"/>
    </row>
    <row r="17" spans="1:12" ht="15" thickBot="1" x14ac:dyDescent="0.25">
      <c r="A17" s="363" t="s">
        <v>138</v>
      </c>
      <c r="B17" s="364"/>
      <c r="C17" s="307">
        <f>C15-C16</f>
        <v>0</v>
      </c>
      <c r="D17" s="300"/>
      <c r="E17" s="300"/>
      <c r="F17" s="300"/>
      <c r="G17" s="300"/>
      <c r="H17" s="300"/>
      <c r="I17" s="300"/>
      <c r="J17" s="300"/>
      <c r="K17" s="300"/>
      <c r="L17" s="300"/>
    </row>
    <row r="18" spans="1:12" ht="19.5" customHeight="1" x14ac:dyDescent="0.25">
      <c r="A18" s="365" t="s">
        <v>135</v>
      </c>
      <c r="B18" s="364"/>
      <c r="C18" s="289">
        <f>IF(C17&gt;K15*0.7,L14,L14-(K15*0.07)-C17)</f>
        <v>0</v>
      </c>
      <c r="D18" s="300"/>
      <c r="E18" s="300"/>
      <c r="F18" s="300"/>
      <c r="G18" s="300"/>
      <c r="H18" s="300"/>
      <c r="I18" s="300"/>
      <c r="J18" s="290" t="s">
        <v>131</v>
      </c>
      <c r="K18" s="310"/>
      <c r="L18" s="300"/>
    </row>
    <row r="19" spans="1:12" x14ac:dyDescent="0.2">
      <c r="A19" s="300"/>
      <c r="B19" s="300"/>
      <c r="C19" s="300"/>
      <c r="D19" s="300"/>
      <c r="E19" s="300"/>
      <c r="F19" s="300"/>
      <c r="G19" s="306"/>
      <c r="H19" s="300"/>
      <c r="I19" s="300"/>
      <c r="J19" s="291" t="s">
        <v>132</v>
      </c>
      <c r="K19" s="311">
        <f>G6+G7+G8+G9</f>
        <v>0</v>
      </c>
      <c r="L19" s="300"/>
    </row>
    <row r="20" spans="1:12" ht="13.5" thickBot="1" x14ac:dyDescent="0.25">
      <c r="A20" s="300"/>
      <c r="B20" s="300"/>
      <c r="C20" s="300"/>
      <c r="D20" s="300"/>
      <c r="E20" s="300"/>
      <c r="F20" s="300"/>
      <c r="G20" s="306"/>
      <c r="H20" s="300"/>
      <c r="I20" s="300"/>
      <c r="J20" s="292" t="s">
        <v>131</v>
      </c>
      <c r="K20" s="312">
        <f>K19*0.07</f>
        <v>0</v>
      </c>
      <c r="L20" s="300"/>
    </row>
    <row r="21" spans="1:12" x14ac:dyDescent="0.2">
      <c r="G21" s="313"/>
    </row>
    <row r="23" spans="1:12" x14ac:dyDescent="0.2">
      <c r="J23" s="313"/>
    </row>
  </sheetData>
  <sheetProtection algorithmName="SHA-512" hashValue="8ywoh16JLl/BlFoGllYnCrCl4SYlmAC09B421JwJ3qb8wNW1g8Vd1u38maR3BBRGmAnaF4ZQQ29Ksbl9nNxPnA==" saltValue="F2qcLj6Weh0B6w0JZ5MeQA==" spinCount="100000" sheet="1" objects="1" scenarios="1" selectLockedCells="1"/>
  <mergeCells count="8">
    <mergeCell ref="A17:B17"/>
    <mergeCell ref="A18:B18"/>
    <mergeCell ref="A4:B4"/>
    <mergeCell ref="I4:J4"/>
    <mergeCell ref="A11:B11"/>
    <mergeCell ref="I11:J11"/>
    <mergeCell ref="A15:B15"/>
    <mergeCell ref="A16:B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C16" sqref="C16"/>
    </sheetView>
  </sheetViews>
  <sheetFormatPr defaultColWidth="9.140625" defaultRowHeight="12.75" x14ac:dyDescent="0.2"/>
  <cols>
    <col min="1" max="1" width="12.42578125" style="301" customWidth="1"/>
    <col min="2" max="2" width="49.28515625" style="301" customWidth="1"/>
    <col min="3" max="3" width="17.42578125" style="301" customWidth="1"/>
    <col min="4" max="4" width="18" style="301" customWidth="1"/>
    <col min="5" max="6" width="14.42578125" style="301" customWidth="1"/>
    <col min="7" max="7" width="15.28515625" style="301" customWidth="1"/>
    <col min="8" max="8" width="9.140625" style="301"/>
    <col min="9" max="9" width="17" style="301" customWidth="1"/>
    <col min="10" max="10" width="31.42578125" style="301" customWidth="1"/>
    <col min="11" max="11" width="17" style="301" customWidth="1"/>
    <col min="12" max="12" width="17.7109375" style="301" customWidth="1"/>
    <col min="13" max="16384" width="9.140625" style="301"/>
  </cols>
  <sheetData>
    <row r="1" spans="1:13" x14ac:dyDescent="0.2">
      <c r="A1" s="300"/>
      <c r="B1" s="300"/>
      <c r="C1" s="300"/>
      <c r="D1" s="300"/>
      <c r="E1" s="300"/>
      <c r="F1" s="300"/>
      <c r="G1" s="300"/>
      <c r="H1" s="300"/>
      <c r="I1" s="300"/>
      <c r="J1" s="300"/>
      <c r="K1" s="300"/>
      <c r="L1" s="300"/>
      <c r="M1" s="300"/>
    </row>
    <row r="2" spans="1:13" x14ac:dyDescent="0.2">
      <c r="A2" s="300"/>
      <c r="B2" s="300"/>
      <c r="C2" s="269" t="s">
        <v>121</v>
      </c>
      <c r="D2" s="300"/>
      <c r="E2" s="300"/>
      <c r="F2" s="300"/>
      <c r="G2" s="300"/>
      <c r="H2" s="300"/>
      <c r="I2" s="300"/>
      <c r="J2" s="300"/>
      <c r="K2" s="300"/>
      <c r="L2" s="300"/>
      <c r="M2" s="300"/>
    </row>
    <row r="3" spans="1:13" ht="13.5" thickBot="1" x14ac:dyDescent="0.25">
      <c r="A3" s="300"/>
      <c r="B3" s="300"/>
      <c r="C3" s="300"/>
      <c r="D3" s="300"/>
      <c r="E3" s="300"/>
      <c r="F3" s="300"/>
      <c r="G3" s="300"/>
      <c r="H3" s="300"/>
      <c r="I3" s="300"/>
      <c r="J3" s="300"/>
      <c r="K3" s="300"/>
      <c r="L3" s="300"/>
      <c r="M3" s="300"/>
    </row>
    <row r="4" spans="1:13" ht="30.75" thickBot="1" x14ac:dyDescent="0.25">
      <c r="A4" s="366" t="s">
        <v>86</v>
      </c>
      <c r="B4" s="367"/>
      <c r="C4" s="302" t="s">
        <v>110</v>
      </c>
      <c r="D4" s="302" t="s">
        <v>113</v>
      </c>
      <c r="E4" s="302" t="s">
        <v>107</v>
      </c>
      <c r="F4" s="302" t="s">
        <v>148</v>
      </c>
      <c r="G4" s="302" t="s">
        <v>108</v>
      </c>
      <c r="H4" s="300"/>
      <c r="I4" s="366" t="s">
        <v>100</v>
      </c>
      <c r="J4" s="367"/>
      <c r="K4" s="302" t="s">
        <v>110</v>
      </c>
      <c r="L4" s="302" t="s">
        <v>113</v>
      </c>
      <c r="M4" s="300"/>
    </row>
    <row r="5" spans="1:13" x14ac:dyDescent="0.2">
      <c r="A5" s="300"/>
      <c r="B5" s="300"/>
      <c r="C5" s="300"/>
      <c r="D5" s="300"/>
      <c r="E5" s="300"/>
      <c r="F5" s="300"/>
      <c r="G5" s="300"/>
      <c r="H5" s="300"/>
      <c r="I5" s="300"/>
      <c r="J5" s="300"/>
      <c r="K5" s="300"/>
      <c r="L5" s="300"/>
      <c r="M5" s="300"/>
    </row>
    <row r="6" spans="1:13" s="193" customFormat="1" ht="28.5" customHeight="1" x14ac:dyDescent="0.2">
      <c r="A6" s="270" t="s">
        <v>101</v>
      </c>
      <c r="B6" s="271" t="s">
        <v>14</v>
      </c>
      <c r="C6" s="272">
        <f>'1 Consolidated Summary  Budget'!H11</f>
        <v>0</v>
      </c>
      <c r="D6" s="273">
        <f>'1 Consolidated Summary  Budget'!I11</f>
        <v>0</v>
      </c>
      <c r="E6" s="273">
        <f>'Detailed exp project leader'!P8+'Detailed exp partner 2'!P8+'Detailed exp partner 3'!P8+'Detailed exp partner 4'!P8+'Detailed exp partner 5'!P8+'Detailed exp partner 6'!P8+'Detailed exp partner 7'!P8+'Detailed exp partner 8'!P8+'Detailed exp partner 9'!P8+'Detailed exp partner 10'!P8+'Detailed exp partner 11'!P8</f>
        <v>0</v>
      </c>
      <c r="F6" s="298"/>
      <c r="G6" s="274">
        <f>D6-E6</f>
        <v>0</v>
      </c>
      <c r="H6" s="275"/>
      <c r="I6" s="270" t="s">
        <v>101</v>
      </c>
      <c r="J6" s="271" t="s">
        <v>109</v>
      </c>
      <c r="K6" s="276">
        <f>'1 Consolidated Summary  Budget'!H47</f>
        <v>0</v>
      </c>
      <c r="L6" s="276" t="e">
        <f>'1 Consolidated Summary  Budget'!D47</f>
        <v>#DIV/0!</v>
      </c>
      <c r="M6" s="275"/>
    </row>
    <row r="7" spans="1:13" s="193" customFormat="1" ht="28.5" customHeight="1" x14ac:dyDescent="0.2">
      <c r="A7" s="277" t="s">
        <v>102</v>
      </c>
      <c r="B7" s="278" t="s">
        <v>10</v>
      </c>
      <c r="C7" s="279">
        <f>'1 Consolidated Summary  Budget'!H15</f>
        <v>0</v>
      </c>
      <c r="D7" s="280">
        <f>'1 Consolidated Summary  Budget'!I15</f>
        <v>0</v>
      </c>
      <c r="E7" s="280">
        <f>'Detailed exp project leader'!P43+'Detailed exp partner 2'!P43+'Detailed exp partner 3'!P43+'Detailed exp partner 4'!P43+'Detailed exp partner 5'!P43+'Detailed exp partner 6'!P43+'Detailed exp partner 7'!P43+'Detailed exp partner 8'!P43+'Detailed exp partner 9'!P43+'Detailed exp partner 10'!P43+'Detailed exp partner 11'!P43</f>
        <v>0</v>
      </c>
      <c r="F7" s="299"/>
      <c r="G7" s="281">
        <f>D7-E7</f>
        <v>0</v>
      </c>
      <c r="H7" s="275"/>
      <c r="I7" s="270" t="s">
        <v>102</v>
      </c>
      <c r="J7" s="271" t="s">
        <v>93</v>
      </c>
      <c r="K7" s="276">
        <f>'1 Consolidated Summary  Budget'!H51</f>
        <v>0</v>
      </c>
      <c r="L7" s="276">
        <f>'1 Consolidated Summary  Budget'!C51</f>
        <v>0</v>
      </c>
      <c r="M7" s="275"/>
    </row>
    <row r="8" spans="1:13" s="193" customFormat="1" ht="28.5" customHeight="1" x14ac:dyDescent="0.2">
      <c r="A8" s="277" t="s">
        <v>103</v>
      </c>
      <c r="B8" s="278" t="s">
        <v>9</v>
      </c>
      <c r="C8" s="279">
        <f>'1 Consolidated Summary  Budget'!H17</f>
        <v>0</v>
      </c>
      <c r="D8" s="280">
        <f>'1 Consolidated Summary  Budget'!I17</f>
        <v>0</v>
      </c>
      <c r="E8" s="280">
        <f>'Detailed exp project leader'!P64+'Detailed exp partner 2'!P64+'Detailed exp partner 3'!P64+'Detailed exp partner 4'!P64+'Detailed exp partner 5'!P64+'Detailed exp partner 6'!P64+'Detailed exp partner 7'!P64+'Detailed exp partner 8'!P64+'Detailed exp partner 9'!P64+'Detailed exp partner 10'!P64+'Detailed exp partner 11'!P64</f>
        <v>0</v>
      </c>
      <c r="F8" s="299"/>
      <c r="G8" s="281">
        <f>D8-E8</f>
        <v>0</v>
      </c>
      <c r="H8" s="275"/>
      <c r="I8" s="270" t="s">
        <v>103</v>
      </c>
      <c r="J8" s="271" t="s">
        <v>94</v>
      </c>
      <c r="K8" s="276">
        <f>'1 Consolidated Summary  Budget'!H53</f>
        <v>0</v>
      </c>
      <c r="L8" s="276">
        <f>'1 Consolidated Summary  Budget'!C53</f>
        <v>0</v>
      </c>
      <c r="M8" s="275"/>
    </row>
    <row r="9" spans="1:13" s="193" customFormat="1" ht="28.5" customHeight="1" x14ac:dyDescent="0.2">
      <c r="A9" s="277" t="s">
        <v>105</v>
      </c>
      <c r="B9" s="278" t="s">
        <v>4</v>
      </c>
      <c r="C9" s="279">
        <f>'1 Consolidated Summary  Budget'!H19</f>
        <v>0</v>
      </c>
      <c r="D9" s="280">
        <f>'1 Consolidated Summary  Budget'!I19</f>
        <v>0</v>
      </c>
      <c r="E9" s="280">
        <f>'Detailed exp project leader'!P95+'Detailed exp partner 2'!P95+'Detailed exp partner 3'!P95+'Detailed exp partner 4'!P95+'Detailed exp partner 5'!P95+'Detailed exp partner 6'!P95+'Detailed exp partner 7'!P95+'Detailed exp partner 8'!P95+'Detailed exp partner 9'!P95+'Detailed exp partner 10'!P95+'Detailed exp partner 11'!P95</f>
        <v>0</v>
      </c>
      <c r="F9" s="297"/>
      <c r="G9" s="281">
        <f>D9-E9</f>
        <v>0</v>
      </c>
      <c r="H9" s="275"/>
      <c r="I9" s="270" t="s">
        <v>105</v>
      </c>
      <c r="J9" s="271" t="s">
        <v>95</v>
      </c>
      <c r="K9" s="276">
        <f>'1 Consolidated Summary  Budget'!H55</f>
        <v>0</v>
      </c>
      <c r="L9" s="276">
        <f>'1 Consolidated Summary  Budget'!C55</f>
        <v>0</v>
      </c>
      <c r="M9" s="275"/>
    </row>
    <row r="10" spans="1:13" s="193" customFormat="1" ht="28.5" customHeight="1" x14ac:dyDescent="0.2">
      <c r="A10" s="282" t="s">
        <v>104</v>
      </c>
      <c r="B10" s="283" t="s">
        <v>106</v>
      </c>
      <c r="C10" s="284">
        <f>'1 Consolidated Summary  Budget'!H26</f>
        <v>0</v>
      </c>
      <c r="D10" s="285">
        <f>'1 Consolidated Summary  Budget'!I26</f>
        <v>0</v>
      </c>
      <c r="E10" s="280">
        <f>'Detailed exp project leader'!P161+'Detailed exp partner 2'!P161+'Detailed exp partner 3'!P161+'Detailed exp partner 4'!P161+'Detailed exp partner 5'!P161+'Detailed exp partner 6'!P161+'Detailed exp partner 7'!P161+'Detailed exp partner 8'!P161+'Detailed exp partner 9'!P161+'Detailed exp partner 10'!P161+'Detailed exp partner 11'!P161</f>
        <v>0</v>
      </c>
      <c r="F10" s="280">
        <f>IF((D10-E10)&gt;K23,((D10-E10)-K23),0)</f>
        <v>0</v>
      </c>
      <c r="G10" s="286">
        <f>D10-E10-F10</f>
        <v>0</v>
      </c>
      <c r="H10" s="275"/>
      <c r="I10" s="270" t="s">
        <v>104</v>
      </c>
      <c r="J10" s="271" t="s">
        <v>96</v>
      </c>
      <c r="K10" s="276">
        <f>'1 Consolidated Summary  Budget'!H57</f>
        <v>0</v>
      </c>
      <c r="L10" s="276">
        <f>'1 Consolidated Summary  Budget'!C57</f>
        <v>0</v>
      </c>
      <c r="M10" s="275"/>
    </row>
    <row r="11" spans="1:13" ht="15.75" customHeight="1" x14ac:dyDescent="0.2">
      <c r="A11" s="368" t="s">
        <v>24</v>
      </c>
      <c r="B11" s="369"/>
      <c r="C11" s="287">
        <f>SUM(C6:C10)</f>
        <v>0</v>
      </c>
      <c r="D11" s="287">
        <f>SUM(D6:D10)</f>
        <v>0</v>
      </c>
      <c r="E11" s="287">
        <f>SUM(E6:E10)</f>
        <v>0</v>
      </c>
      <c r="F11" s="287"/>
      <c r="G11" s="287">
        <f>SUM(G6:G10)</f>
        <v>0</v>
      </c>
      <c r="H11" s="300"/>
      <c r="I11" s="368" t="s">
        <v>24</v>
      </c>
      <c r="J11" s="369"/>
      <c r="K11" s="287">
        <f>SUM(K6:K10)</f>
        <v>0</v>
      </c>
      <c r="L11" s="287" t="e">
        <f>SUM(L6:L10)</f>
        <v>#DIV/0!</v>
      </c>
      <c r="M11" s="300"/>
    </row>
    <row r="12" spans="1:13" ht="15" x14ac:dyDescent="0.2">
      <c r="A12" s="300"/>
      <c r="B12" s="300"/>
      <c r="C12" s="300"/>
      <c r="D12" s="300"/>
      <c r="E12" s="300"/>
      <c r="F12" s="300"/>
      <c r="G12" s="300"/>
      <c r="H12" s="300"/>
      <c r="I12" s="300"/>
      <c r="J12" s="303"/>
      <c r="K12" s="300"/>
      <c r="L12" s="300"/>
      <c r="M12" s="300"/>
    </row>
    <row r="13" spans="1:13" x14ac:dyDescent="0.2">
      <c r="A13" s="300"/>
      <c r="B13" s="300"/>
      <c r="C13" s="300"/>
      <c r="D13" s="300"/>
      <c r="E13" s="300"/>
      <c r="F13" s="300"/>
      <c r="G13" s="300"/>
      <c r="H13" s="300"/>
      <c r="I13" s="288" t="s">
        <v>120</v>
      </c>
      <c r="J13" s="304" t="e">
        <f>K6/K11</f>
        <v>#DIV/0!</v>
      </c>
      <c r="K13" s="300"/>
      <c r="L13" s="300"/>
      <c r="M13" s="300"/>
    </row>
    <row r="14" spans="1:13" x14ac:dyDescent="0.2">
      <c r="A14" s="300"/>
      <c r="B14" s="300"/>
      <c r="C14" s="300"/>
      <c r="D14" s="300"/>
      <c r="E14" s="300"/>
      <c r="F14" s="300"/>
      <c r="G14" s="300"/>
      <c r="H14" s="300"/>
      <c r="I14" s="300"/>
      <c r="J14" s="300"/>
      <c r="K14" s="300"/>
      <c r="L14" s="300"/>
      <c r="M14" s="300"/>
    </row>
    <row r="15" spans="1:13" ht="15" thickBot="1" x14ac:dyDescent="0.25">
      <c r="A15" s="363" t="s">
        <v>114</v>
      </c>
      <c r="B15" s="364"/>
      <c r="C15" s="307">
        <f>G11</f>
        <v>0</v>
      </c>
      <c r="D15" s="300"/>
      <c r="E15" s="300"/>
      <c r="F15" s="300"/>
      <c r="G15" s="300"/>
      <c r="H15" s="300"/>
      <c r="I15" s="300"/>
      <c r="J15" s="300"/>
      <c r="K15" s="300"/>
      <c r="L15" s="300"/>
      <c r="M15" s="300"/>
    </row>
    <row r="16" spans="1:13" ht="14.25" x14ac:dyDescent="0.2">
      <c r="A16" s="363" t="s">
        <v>115</v>
      </c>
      <c r="B16" s="364"/>
      <c r="C16" s="309">
        <v>0</v>
      </c>
      <c r="D16" s="300"/>
      <c r="E16" s="300"/>
      <c r="F16" s="300"/>
      <c r="G16" s="300"/>
      <c r="H16" s="300"/>
      <c r="I16" s="300"/>
      <c r="J16" s="293" t="s">
        <v>122</v>
      </c>
      <c r="K16" s="310"/>
      <c r="L16" s="300"/>
      <c r="M16" s="300"/>
    </row>
    <row r="17" spans="1:13" ht="14.25" x14ac:dyDescent="0.2">
      <c r="A17" s="363" t="s">
        <v>116</v>
      </c>
      <c r="B17" s="364"/>
      <c r="C17" s="314" t="e">
        <f>K19</f>
        <v>#DIV/0!</v>
      </c>
      <c r="D17" s="300"/>
      <c r="E17" s="300"/>
      <c r="F17" s="300"/>
      <c r="G17" s="300"/>
      <c r="H17" s="300"/>
      <c r="I17" s="300"/>
      <c r="J17" s="294" t="s">
        <v>123</v>
      </c>
      <c r="K17" s="311" t="e">
        <f>L6+L10</f>
        <v>#DIV/0!</v>
      </c>
      <c r="L17" s="300"/>
      <c r="M17" s="300"/>
    </row>
    <row r="18" spans="1:13" ht="14.25" x14ac:dyDescent="0.2">
      <c r="A18" s="363" t="s">
        <v>117</v>
      </c>
      <c r="B18" s="364"/>
      <c r="C18" s="307" t="e">
        <f>MIN(K6,L6,(G11*J13))</f>
        <v>#DIV/0!</v>
      </c>
      <c r="D18" s="300"/>
      <c r="E18" s="300"/>
      <c r="F18" s="300"/>
      <c r="G18" s="300"/>
      <c r="H18" s="300"/>
      <c r="I18" s="300"/>
      <c r="J18" s="294" t="s">
        <v>124</v>
      </c>
      <c r="K18" s="311" t="e">
        <f>K17-G11</f>
        <v>#DIV/0!</v>
      </c>
      <c r="L18" s="300"/>
      <c r="M18" s="300"/>
    </row>
    <row r="19" spans="1:13" ht="15" thickBot="1" x14ac:dyDescent="0.25">
      <c r="A19" s="363" t="s">
        <v>118</v>
      </c>
      <c r="B19" s="364"/>
      <c r="C19" s="309">
        <v>0</v>
      </c>
      <c r="D19" s="300"/>
      <c r="E19" s="300"/>
      <c r="F19" s="300"/>
      <c r="G19" s="300"/>
      <c r="H19" s="300"/>
      <c r="I19" s="300"/>
      <c r="J19" s="295" t="s">
        <v>125</v>
      </c>
      <c r="K19" s="296" t="e">
        <f>IF(K18&lt;0,0,K18*J13)</f>
        <v>#DIV/0!</v>
      </c>
      <c r="L19" s="300"/>
      <c r="M19" s="300"/>
    </row>
    <row r="20" spans="1:13" ht="15.75" thickBot="1" x14ac:dyDescent="0.3">
      <c r="A20" s="365" t="s">
        <v>119</v>
      </c>
      <c r="B20" s="364"/>
      <c r="C20" s="289" t="e">
        <f>C18-C19</f>
        <v>#DIV/0!</v>
      </c>
      <c r="D20" s="300"/>
      <c r="E20" s="300"/>
      <c r="F20" s="300"/>
      <c r="G20" s="300"/>
      <c r="H20" s="300"/>
      <c r="I20" s="300"/>
      <c r="J20" s="300"/>
      <c r="K20" s="300"/>
      <c r="L20" s="300"/>
      <c r="M20" s="300"/>
    </row>
    <row r="21" spans="1:13" x14ac:dyDescent="0.2">
      <c r="A21" s="300"/>
      <c r="B21" s="300"/>
      <c r="C21" s="300"/>
      <c r="D21" s="300"/>
      <c r="E21" s="300"/>
      <c r="F21" s="300"/>
      <c r="G21" s="300"/>
      <c r="H21" s="300"/>
      <c r="I21" s="300"/>
      <c r="J21" s="290" t="s">
        <v>131</v>
      </c>
      <c r="K21" s="310"/>
      <c r="L21" s="300"/>
      <c r="M21" s="300"/>
    </row>
    <row r="22" spans="1:13" x14ac:dyDescent="0.2">
      <c r="A22" s="300"/>
      <c r="B22" s="300"/>
      <c r="C22" s="300"/>
      <c r="D22" s="300"/>
      <c r="E22" s="300"/>
      <c r="F22" s="300"/>
      <c r="G22" s="300"/>
      <c r="H22" s="300"/>
      <c r="I22" s="300"/>
      <c r="J22" s="291" t="s">
        <v>132</v>
      </c>
      <c r="K22" s="311">
        <f>(G6+G7+G8+G9)</f>
        <v>0</v>
      </c>
      <c r="L22" s="300"/>
      <c r="M22" s="300"/>
    </row>
    <row r="23" spans="1:13" ht="13.5" thickBot="1" x14ac:dyDescent="0.25">
      <c r="A23" s="300"/>
      <c r="B23" s="300"/>
      <c r="C23" s="300"/>
      <c r="D23" s="300"/>
      <c r="E23" s="300"/>
      <c r="F23" s="300"/>
      <c r="G23" s="300"/>
      <c r="H23" s="300"/>
      <c r="I23" s="300"/>
      <c r="J23" s="292" t="s">
        <v>131</v>
      </c>
      <c r="K23" s="312">
        <f>K22*0.07</f>
        <v>0</v>
      </c>
      <c r="L23" s="300"/>
      <c r="M23" s="300"/>
    </row>
    <row r="24" spans="1:13" x14ac:dyDescent="0.2">
      <c r="A24" s="300"/>
      <c r="B24" s="300"/>
      <c r="C24" s="300"/>
      <c r="D24" s="300"/>
      <c r="E24" s="300"/>
      <c r="F24" s="300"/>
      <c r="G24" s="300"/>
      <c r="H24" s="300"/>
      <c r="I24" s="300"/>
      <c r="J24" s="300"/>
      <c r="K24" s="300"/>
      <c r="L24" s="300"/>
      <c r="M24" s="300"/>
    </row>
  </sheetData>
  <sheetProtection algorithmName="SHA-512" hashValue="g9gTMEefncm8LuCK9xIftqRaha58QvKedm5WPkOptzJSY8O6ataSMpUY9/rjpSZkCnDI2h3kRv9S6IQKDP8ZFw==" saltValue="eLaFXgUO04jO6wvTLOmSLQ==" spinCount="100000" sheet="1" objects="1" scenarios="1" selectLockedCells="1"/>
  <mergeCells count="10">
    <mergeCell ref="A19:B19"/>
    <mergeCell ref="A20:B20"/>
    <mergeCell ref="A4:B4"/>
    <mergeCell ref="I4:J4"/>
    <mergeCell ref="A11:B11"/>
    <mergeCell ref="I11:J11"/>
    <mergeCell ref="A15:B15"/>
    <mergeCell ref="A16:B16"/>
    <mergeCell ref="A17:B17"/>
    <mergeCell ref="A18:B18"/>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N69"/>
  <sheetViews>
    <sheetView view="pageBreakPreview" topLeftCell="A16" zoomScale="60" zoomScaleNormal="100" workbookViewId="0">
      <selection activeCell="J35" sqref="J35"/>
    </sheetView>
  </sheetViews>
  <sheetFormatPr defaultColWidth="9.140625" defaultRowHeight="15" x14ac:dyDescent="0.2"/>
  <cols>
    <col min="1" max="1" width="10.42578125" style="1" customWidth="1"/>
    <col min="2" max="2" width="24.85546875" style="122" customWidth="1"/>
    <col min="3" max="3" width="18.5703125" style="122" customWidth="1"/>
    <col min="4" max="7" width="18" style="122" customWidth="1"/>
    <col min="8" max="8" width="20.7109375" style="122" customWidth="1"/>
    <col min="9" max="9" width="31.140625" style="124" customWidth="1"/>
    <col min="10" max="10" width="13" style="122" customWidth="1"/>
    <col min="11" max="16384" width="9.140625" style="122"/>
  </cols>
  <sheetData>
    <row r="1" spans="1:10" ht="22.5" customHeight="1" x14ac:dyDescent="0.2">
      <c r="A1" s="376" t="s">
        <v>142</v>
      </c>
      <c r="B1" s="376"/>
      <c r="C1" s="376"/>
      <c r="D1" s="376"/>
      <c r="E1" s="376"/>
      <c r="F1" s="376"/>
      <c r="G1" s="376"/>
      <c r="H1" s="376"/>
      <c r="I1" s="376"/>
      <c r="J1" s="15"/>
    </row>
    <row r="2" spans="1:10" s="123" customFormat="1" ht="20.25" customHeight="1" x14ac:dyDescent="0.2">
      <c r="A2" s="370" t="s">
        <v>143</v>
      </c>
      <c r="B2" s="371"/>
      <c r="C2" s="371"/>
      <c r="D2" s="377"/>
      <c r="E2" s="378"/>
      <c r="F2" s="378"/>
      <c r="G2" s="378"/>
      <c r="H2" s="378"/>
      <c r="I2" s="379"/>
    </row>
    <row r="3" spans="1:10" s="123" customFormat="1" ht="20.25" customHeight="1" x14ac:dyDescent="0.2">
      <c r="A3" s="370" t="s">
        <v>3</v>
      </c>
      <c r="B3" s="371"/>
      <c r="C3" s="371"/>
      <c r="D3" s="380"/>
      <c r="E3" s="381"/>
      <c r="F3" s="381"/>
      <c r="G3" s="381"/>
      <c r="H3" s="381"/>
      <c r="I3" s="382"/>
    </row>
    <row r="4" spans="1:10" s="123" customFormat="1" ht="20.25" customHeight="1" x14ac:dyDescent="0.2">
      <c r="A4" s="370" t="s">
        <v>17</v>
      </c>
      <c r="B4" s="371"/>
      <c r="C4" s="371"/>
      <c r="D4" s="372"/>
      <c r="E4" s="373"/>
      <c r="F4" s="374"/>
      <c r="G4" s="374"/>
      <c r="H4" s="374"/>
      <c r="I4" s="375"/>
    </row>
    <row r="5" spans="1:10" s="123" customFormat="1" ht="20.25" customHeight="1" x14ac:dyDescent="0.2">
      <c r="A5" s="370" t="s">
        <v>98</v>
      </c>
      <c r="B5" s="371"/>
      <c r="C5" s="371"/>
      <c r="D5" s="165" t="s">
        <v>20</v>
      </c>
      <c r="E5" s="319"/>
      <c r="F5" s="399" t="s">
        <v>21</v>
      </c>
      <c r="G5" s="400"/>
      <c r="H5" s="401"/>
      <c r="I5" s="320"/>
    </row>
    <row r="6" spans="1:10" s="123" customFormat="1" ht="20.25" hidden="1" customHeight="1" x14ac:dyDescent="0.2">
      <c r="A6" s="386" t="s">
        <v>16</v>
      </c>
      <c r="B6" s="387"/>
      <c r="C6" s="387"/>
      <c r="D6" s="388"/>
      <c r="E6" s="388"/>
      <c r="F6" s="389"/>
      <c r="G6" s="389"/>
      <c r="H6" s="389"/>
      <c r="I6" s="389"/>
    </row>
    <row r="8" spans="1:10" ht="15.75" thickBot="1" x14ac:dyDescent="0.25">
      <c r="B8" s="122" t="s">
        <v>88</v>
      </c>
      <c r="E8" s="224"/>
      <c r="H8" s="194"/>
    </row>
    <row r="9" spans="1:10" ht="35.25" customHeight="1" thickBot="1" x14ac:dyDescent="0.25">
      <c r="A9" s="396" t="s">
        <v>149</v>
      </c>
      <c r="B9" s="397"/>
      <c r="C9" s="397"/>
      <c r="D9" s="397"/>
      <c r="E9" s="397"/>
      <c r="F9" s="397"/>
      <c r="G9" s="397"/>
      <c r="H9" s="397"/>
      <c r="I9" s="398"/>
    </row>
    <row r="10" spans="1:10" s="29" customFormat="1" ht="28.5" customHeight="1" thickBot="1" x14ac:dyDescent="0.25">
      <c r="A10" s="9"/>
      <c r="B10" s="8"/>
      <c r="C10" s="8"/>
      <c r="D10" s="8"/>
      <c r="E10" s="8"/>
      <c r="F10" s="8"/>
      <c r="G10" s="8"/>
      <c r="H10" s="327" t="s">
        <v>110</v>
      </c>
      <c r="I10" s="327" t="s">
        <v>111</v>
      </c>
      <c r="J10" s="122"/>
    </row>
    <row r="11" spans="1:10" s="126" customFormat="1" ht="39" customHeight="1" x14ac:dyDescent="0.2">
      <c r="A11" s="225">
        <v>1</v>
      </c>
      <c r="B11" s="383" t="s">
        <v>14</v>
      </c>
      <c r="C11" s="384"/>
      <c r="D11" s="384"/>
      <c r="E11" s="384"/>
      <c r="F11" s="384"/>
      <c r="G11" s="385"/>
      <c r="H11" s="196">
        <v>0</v>
      </c>
      <c r="I11" s="232">
        <f>SUM(I12:I13)</f>
        <v>0</v>
      </c>
      <c r="J11" s="122"/>
    </row>
    <row r="12" spans="1:10" s="127" customFormat="1" ht="24.6" customHeight="1" x14ac:dyDescent="0.2">
      <c r="A12" s="226" t="s">
        <v>5</v>
      </c>
      <c r="B12" s="390" t="s">
        <v>25</v>
      </c>
      <c r="C12" s="391"/>
      <c r="D12" s="391"/>
      <c r="E12" s="391"/>
      <c r="F12" s="391"/>
      <c r="G12" s="392"/>
      <c r="H12" s="188"/>
      <c r="I12" s="233">
        <f>'Detailed exp project leader'!J9+'Detailed exp partner 2'!J9+'Detailed exp partner 3'!J9+'Detailed exp partner 4'!J9+'Detailed exp partner 5'!J9+'Detailed exp partner 6'!J9+'Detailed exp partner 7'!J9+'Detailed exp partner 8'!J9+'Detailed exp partner 9'!J9+'Detailed exp partner 10'!J9+'Detailed exp partner 11'!J9</f>
        <v>0</v>
      </c>
      <c r="J12" s="122"/>
    </row>
    <row r="13" spans="1:10" s="127" customFormat="1" ht="24.6" customHeight="1" x14ac:dyDescent="0.2">
      <c r="A13" s="226" t="s">
        <v>6</v>
      </c>
      <c r="B13" s="390" t="s">
        <v>27</v>
      </c>
      <c r="C13" s="391"/>
      <c r="D13" s="391"/>
      <c r="E13" s="391"/>
      <c r="F13" s="391"/>
      <c r="G13" s="392"/>
      <c r="H13" s="188"/>
      <c r="I13" s="233">
        <f>'Detailed exp project leader'!J17+'Detailed exp partner 2'!J17+'Detailed exp partner 3'!J17+'Detailed exp partner 4'!J17+'Detailed exp partner 5'!J17+'Detailed exp partner 6'!J17+'Detailed exp partner 7'!J17+'Detailed exp partner 8'!J17+'Detailed exp partner 9'!J17+'Detailed exp partner 10'!J17+'Detailed exp partner 11'!J17</f>
        <v>0</v>
      </c>
      <c r="J13" s="122"/>
    </row>
    <row r="14" spans="1:10" s="125" customFormat="1" ht="24.6" customHeight="1" x14ac:dyDescent="0.2">
      <c r="A14" s="227"/>
      <c r="B14" s="393"/>
      <c r="C14" s="394"/>
      <c r="D14" s="394"/>
      <c r="E14" s="394"/>
      <c r="F14" s="394"/>
      <c r="G14" s="395"/>
      <c r="H14" s="189"/>
      <c r="I14" s="128"/>
      <c r="J14" s="122"/>
    </row>
    <row r="15" spans="1:10" s="126" customFormat="1" ht="39" customHeight="1" x14ac:dyDescent="0.2">
      <c r="A15" s="225">
        <v>2</v>
      </c>
      <c r="B15" s="383" t="s">
        <v>154</v>
      </c>
      <c r="C15" s="384"/>
      <c r="D15" s="384"/>
      <c r="E15" s="384"/>
      <c r="F15" s="384"/>
      <c r="G15" s="385"/>
      <c r="H15" s="196">
        <v>0</v>
      </c>
      <c r="I15" s="233">
        <f>'Detailed exp project leader'!J43+'Detailed exp partner 2'!J43+'Detailed exp partner 3'!J43+'Detailed exp partner 4'!J43+'Detailed exp partner 5'!J43+'Detailed exp partner 6'!J43+'Detailed exp partner 7'!J43+'Detailed exp partner 8'!J43+'Detailed exp partner 9'!J43+'Detailed exp partner 10'!J43+'Detailed exp partner 11'!J43</f>
        <v>0</v>
      </c>
      <c r="J15" s="122"/>
    </row>
    <row r="16" spans="1:10" s="125" customFormat="1" ht="24.6" customHeight="1" x14ac:dyDescent="0.2">
      <c r="A16" s="227"/>
      <c r="B16" s="403"/>
      <c r="C16" s="403"/>
      <c r="D16" s="403"/>
      <c r="E16" s="403"/>
      <c r="F16" s="403"/>
      <c r="G16" s="403"/>
      <c r="H16" s="186"/>
      <c r="I16" s="128"/>
      <c r="J16" s="122"/>
    </row>
    <row r="17" spans="1:12" s="126" customFormat="1" ht="39" customHeight="1" x14ac:dyDescent="0.2">
      <c r="A17" s="225">
        <v>3</v>
      </c>
      <c r="B17" s="383" t="s">
        <v>9</v>
      </c>
      <c r="C17" s="384"/>
      <c r="D17" s="384"/>
      <c r="E17" s="384"/>
      <c r="F17" s="384"/>
      <c r="G17" s="385"/>
      <c r="H17" s="196">
        <v>0</v>
      </c>
      <c r="I17" s="233">
        <f>'Detailed exp project leader'!J64+'Detailed exp partner 2'!J64+'Detailed exp partner 3'!J64+'Detailed exp partner 4'!J64+'Detailed exp partner 5'!J64+'Detailed exp partner 6'!J64+'Detailed exp partner 7'!J64+'Detailed exp partner 8'!J64+'Detailed exp partner 9'!J64+'Detailed exp partner 10'!J64+'Detailed exp partner 11'!J64</f>
        <v>0</v>
      </c>
      <c r="J17" s="122"/>
    </row>
    <row r="18" spans="1:12" s="125" customFormat="1" ht="24.6" customHeight="1" x14ac:dyDescent="0.2">
      <c r="A18" s="227"/>
      <c r="B18" s="403"/>
      <c r="C18" s="403"/>
      <c r="D18" s="403"/>
      <c r="E18" s="403"/>
      <c r="F18" s="403"/>
      <c r="G18" s="403"/>
      <c r="H18" s="186"/>
      <c r="I18" s="128"/>
      <c r="J18" s="122"/>
    </row>
    <row r="19" spans="1:12" s="129" customFormat="1" ht="39" customHeight="1" x14ac:dyDescent="0.2">
      <c r="A19" s="225">
        <v>4</v>
      </c>
      <c r="B19" s="383" t="s">
        <v>4</v>
      </c>
      <c r="C19" s="384"/>
      <c r="D19" s="384"/>
      <c r="E19" s="384"/>
      <c r="F19" s="384"/>
      <c r="G19" s="385"/>
      <c r="H19" s="196">
        <v>0</v>
      </c>
      <c r="I19" s="232">
        <f>SUM(I20:I22)</f>
        <v>0</v>
      </c>
      <c r="J19" s="122"/>
    </row>
    <row r="20" spans="1:12" s="127" customFormat="1" ht="24.6" customHeight="1" x14ac:dyDescent="0.2">
      <c r="A20" s="228" t="s">
        <v>7</v>
      </c>
      <c r="B20" s="404" t="s">
        <v>18</v>
      </c>
      <c r="C20" s="405"/>
      <c r="D20" s="405"/>
      <c r="E20" s="405"/>
      <c r="F20" s="405"/>
      <c r="G20" s="406"/>
      <c r="H20" s="187"/>
      <c r="I20" s="233">
        <f>'Detailed exp project leader'!J96+'Detailed exp partner 2'!J96+'Detailed exp partner 3'!J96+'Detailed exp partner 4'!J96+'Detailed exp partner 5'!J96+'Detailed exp partner 6'!J96+'Detailed exp partner 7'!J96+'Detailed exp partner 8'!J96+'Detailed exp partner 9'!J96+'Detailed exp partner 10'!J96+'Detailed exp partner 11'!J96</f>
        <v>0</v>
      </c>
      <c r="J20" s="122"/>
    </row>
    <row r="21" spans="1:12" s="127" customFormat="1" ht="24.6" customHeight="1" x14ac:dyDescent="0.2">
      <c r="A21" s="228" t="s">
        <v>8</v>
      </c>
      <c r="B21" s="390" t="s">
        <v>19</v>
      </c>
      <c r="C21" s="391"/>
      <c r="D21" s="391"/>
      <c r="E21" s="391"/>
      <c r="F21" s="391"/>
      <c r="G21" s="392"/>
      <c r="H21" s="188"/>
      <c r="I21" s="233">
        <f>'Detailed exp project leader'!J117+'Detailed exp partner 2'!J117+'Detailed exp partner 3'!J117+'Detailed exp partner 4'!J117+'Detailed exp partner 5'!J117+'Detailed exp partner 6'!J117+'Detailed exp partner 7'!J117+'Detailed exp partner 8'!J117+'Detailed exp partner 9'!J117+'Detailed exp partner 10'!J117+'Detailed exp partner 11'!J117</f>
        <v>0</v>
      </c>
      <c r="J21" s="122"/>
    </row>
    <row r="22" spans="1:12" s="127" customFormat="1" ht="24.6" customHeight="1" x14ac:dyDescent="0.2">
      <c r="A22" s="228" t="s">
        <v>11</v>
      </c>
      <c r="B22" s="404" t="s">
        <v>12</v>
      </c>
      <c r="C22" s="405"/>
      <c r="D22" s="405"/>
      <c r="E22" s="405"/>
      <c r="F22" s="405"/>
      <c r="G22" s="406"/>
      <c r="H22" s="187"/>
      <c r="I22" s="233">
        <f>'Detailed exp project leader'!J138+'Detailed exp partner 2'!J138+'Detailed exp partner 3'!J138+'Detailed exp partner 4'!J138+'Detailed exp partner 5'!J138+'Detailed exp partner 6'!J138+'Detailed exp partner 7'!J138+'Detailed exp partner 8'!J138+'Detailed exp partner 9'!J138+'Detailed exp partner 10'!J138+'Detailed exp partner 11'!J138</f>
        <v>0</v>
      </c>
      <c r="J22" s="122"/>
    </row>
    <row r="23" spans="1:12" s="125" customFormat="1" ht="24.6" customHeight="1" x14ac:dyDescent="0.2">
      <c r="A23" s="227"/>
      <c r="B23" s="403"/>
      <c r="C23" s="403"/>
      <c r="D23" s="403"/>
      <c r="E23" s="403"/>
      <c r="F23" s="403"/>
      <c r="G23" s="403"/>
      <c r="H23" s="186"/>
      <c r="I23" s="128"/>
      <c r="J23" s="122"/>
    </row>
    <row r="24" spans="1:12" s="130" customFormat="1" ht="39" customHeight="1" x14ac:dyDescent="0.2">
      <c r="A24" s="229"/>
      <c r="B24" s="407" t="s">
        <v>1</v>
      </c>
      <c r="C24" s="408"/>
      <c r="D24" s="408"/>
      <c r="E24" s="408"/>
      <c r="F24" s="408"/>
      <c r="G24" s="408"/>
      <c r="H24" s="321">
        <f>H11+H15+H17+H19</f>
        <v>0</v>
      </c>
      <c r="I24" s="232">
        <f>I11+I15+I17+I19</f>
        <v>0</v>
      </c>
      <c r="J24" s="122"/>
      <c r="L24" s="131"/>
    </row>
    <row r="25" spans="1:12" s="125" customFormat="1" ht="24.6" customHeight="1" x14ac:dyDescent="0.2">
      <c r="A25" s="227"/>
      <c r="B25" s="403"/>
      <c r="C25" s="403"/>
      <c r="D25" s="403"/>
      <c r="E25" s="403"/>
      <c r="F25" s="403"/>
      <c r="G25" s="403"/>
      <c r="H25" s="186"/>
      <c r="I25" s="128"/>
      <c r="J25" s="122"/>
    </row>
    <row r="26" spans="1:12" s="126" customFormat="1" ht="17.25" x14ac:dyDescent="0.2">
      <c r="A26" s="225">
        <v>5</v>
      </c>
      <c r="B26" s="383" t="s">
        <v>150</v>
      </c>
      <c r="C26" s="384"/>
      <c r="D26" s="384"/>
      <c r="E26" s="384"/>
      <c r="F26" s="384"/>
      <c r="G26" s="385"/>
      <c r="H26" s="196">
        <v>0</v>
      </c>
      <c r="I26" s="232">
        <f>'Detailed exp project leader'!J161+'Detailed exp partner 2'!J161+'Detailed exp partner 3'!J161+'Detailed exp partner 4'!J161+'Detailed exp partner 5'!J161+'Detailed exp partner 6'!J161+'Detailed exp partner 7'!J161+'Detailed exp partner 8'!J161+'Detailed exp partner 9'!J161+'Detailed exp partner 10'!J161+'Detailed exp partner 11'!J161</f>
        <v>0</v>
      </c>
      <c r="J26" s="122"/>
    </row>
    <row r="27" spans="1:12" s="132" customFormat="1" ht="24.75" customHeight="1" x14ac:dyDescent="0.2">
      <c r="A27" s="230"/>
      <c r="B27" s="402"/>
      <c r="C27" s="402"/>
      <c r="D27" s="402"/>
      <c r="E27" s="402"/>
      <c r="F27" s="402"/>
      <c r="G27" s="402"/>
      <c r="H27" s="185"/>
      <c r="I27" s="164" t="e">
        <f>I26/I24</f>
        <v>#DIV/0!</v>
      </c>
      <c r="J27" s="122"/>
    </row>
    <row r="28" spans="1:12" s="4" customFormat="1" ht="24.6" customHeight="1" x14ac:dyDescent="0.2">
      <c r="A28" s="227"/>
      <c r="B28" s="409"/>
      <c r="C28" s="410"/>
      <c r="D28" s="410"/>
      <c r="E28" s="410"/>
      <c r="F28" s="410"/>
      <c r="G28" s="411"/>
      <c r="H28" s="184"/>
      <c r="I28" s="128"/>
      <c r="J28" s="122"/>
    </row>
    <row r="29" spans="1:12" s="130" customFormat="1" ht="39" customHeight="1" x14ac:dyDescent="0.2">
      <c r="A29" s="229"/>
      <c r="B29" s="407" t="s">
        <v>0</v>
      </c>
      <c r="C29" s="408"/>
      <c r="D29" s="408"/>
      <c r="E29" s="408"/>
      <c r="F29" s="408"/>
      <c r="G29" s="408"/>
      <c r="H29" s="321">
        <f>H24+H26</f>
        <v>0</v>
      </c>
      <c r="I29" s="232">
        <f>I24+I26</f>
        <v>0</v>
      </c>
      <c r="J29" s="122"/>
      <c r="L29" s="131"/>
    </row>
    <row r="30" spans="1:12" s="125" customFormat="1" ht="24.6" customHeight="1" x14ac:dyDescent="0.2">
      <c r="A30" s="227"/>
      <c r="B30" s="409"/>
      <c r="C30" s="410"/>
      <c r="D30" s="410"/>
      <c r="E30" s="410"/>
      <c r="F30" s="410"/>
      <c r="G30" s="411"/>
      <c r="H30" s="184"/>
      <c r="I30" s="128"/>
      <c r="J30" s="122"/>
    </row>
    <row r="31" spans="1:12" s="4" customFormat="1" ht="24.6" customHeight="1" thickBot="1" x14ac:dyDescent="0.25">
      <c r="A31" s="231"/>
      <c r="B31" s="231"/>
      <c r="C31" s="231"/>
      <c r="D31" s="231"/>
      <c r="E31" s="231"/>
      <c r="F31" s="231"/>
      <c r="G31" s="231"/>
      <c r="H31" s="133"/>
      <c r="I31" s="134"/>
      <c r="J31" s="122"/>
    </row>
    <row r="32" spans="1:12" s="58" customFormat="1" ht="39" customHeight="1" thickBot="1" x14ac:dyDescent="0.25">
      <c r="A32" s="412" t="s">
        <v>151</v>
      </c>
      <c r="B32" s="413"/>
      <c r="C32" s="413"/>
      <c r="D32" s="413"/>
      <c r="E32" s="413"/>
      <c r="F32" s="413"/>
      <c r="G32" s="414"/>
      <c r="H32" s="195" t="s">
        <v>112</v>
      </c>
      <c r="I32" s="135"/>
      <c r="J32" s="122"/>
    </row>
    <row r="33" spans="1:12" s="58" customFormat="1" ht="18" customHeight="1" thickBot="1" x14ac:dyDescent="0.25">
      <c r="A33" s="338"/>
      <c r="B33" s="339"/>
      <c r="C33" s="339"/>
      <c r="D33" s="339"/>
      <c r="E33" s="339"/>
      <c r="F33" s="339"/>
      <c r="G33" s="339"/>
      <c r="H33" s="340"/>
      <c r="I33" s="340"/>
      <c r="J33" s="122"/>
    </row>
    <row r="34" spans="1:12" s="138" customFormat="1" ht="18.75" thickBot="1" x14ac:dyDescent="0.25">
      <c r="A34" s="1"/>
      <c r="B34" s="136"/>
      <c r="C34" s="136"/>
      <c r="D34" s="437" t="s">
        <v>155</v>
      </c>
      <c r="E34" s="438"/>
      <c r="F34" s="438"/>
      <c r="G34" s="439"/>
      <c r="H34" s="136"/>
      <c r="I34" s="137"/>
      <c r="J34" s="122"/>
      <c r="L34" s="139"/>
    </row>
    <row r="35" spans="1:12" ht="24.6" customHeight="1" x14ac:dyDescent="0.2">
      <c r="A35" s="415" t="s">
        <v>100</v>
      </c>
      <c r="B35" s="418" t="s">
        <v>152</v>
      </c>
      <c r="C35" s="333" t="s">
        <v>30</v>
      </c>
      <c r="D35" s="421"/>
      <c r="E35" s="421"/>
      <c r="F35" s="421"/>
      <c r="G35" s="421"/>
      <c r="H35" s="197">
        <v>0</v>
      </c>
      <c r="I35" s="553">
        <f>'Detailed exp project leader'!C169</f>
        <v>0</v>
      </c>
    </row>
    <row r="36" spans="1:12" ht="24.6" customHeight="1" x14ac:dyDescent="0.2">
      <c r="A36" s="416"/>
      <c r="B36" s="419"/>
      <c r="C36" s="333" t="s">
        <v>31</v>
      </c>
      <c r="D36" s="421"/>
      <c r="E36" s="421"/>
      <c r="F36" s="421"/>
      <c r="G36" s="421"/>
      <c r="H36" s="197">
        <v>0</v>
      </c>
      <c r="I36" s="553">
        <f>'Detailed exp partner 2'!C169</f>
        <v>0</v>
      </c>
    </row>
    <row r="37" spans="1:12" ht="24.6" customHeight="1" x14ac:dyDescent="0.2">
      <c r="A37" s="416"/>
      <c r="B37" s="419"/>
      <c r="C37" s="333" t="s">
        <v>32</v>
      </c>
      <c r="D37" s="421"/>
      <c r="E37" s="421"/>
      <c r="F37" s="421"/>
      <c r="G37" s="421"/>
      <c r="H37" s="197">
        <v>0</v>
      </c>
      <c r="I37" s="553">
        <f>'Detailed exp partner 3'!C169</f>
        <v>0</v>
      </c>
    </row>
    <row r="38" spans="1:12" ht="24.6" customHeight="1" x14ac:dyDescent="0.2">
      <c r="A38" s="416"/>
      <c r="B38" s="419"/>
      <c r="C38" s="333" t="s">
        <v>33</v>
      </c>
      <c r="D38" s="421"/>
      <c r="E38" s="421"/>
      <c r="F38" s="421"/>
      <c r="G38" s="421"/>
      <c r="H38" s="197">
        <v>0</v>
      </c>
      <c r="I38" s="553">
        <f>'Detailed exp partner 4'!C169</f>
        <v>0</v>
      </c>
    </row>
    <row r="39" spans="1:12" ht="24.6" customHeight="1" x14ac:dyDescent="0.2">
      <c r="A39" s="416"/>
      <c r="B39" s="419"/>
      <c r="C39" s="333" t="s">
        <v>34</v>
      </c>
      <c r="D39" s="421"/>
      <c r="E39" s="421"/>
      <c r="F39" s="421"/>
      <c r="G39" s="421"/>
      <c r="H39" s="197">
        <v>0</v>
      </c>
      <c r="I39" s="553">
        <f>'Detailed exp partner 5'!C169</f>
        <v>0</v>
      </c>
    </row>
    <row r="40" spans="1:12" ht="24.6" customHeight="1" x14ac:dyDescent="0.2">
      <c r="A40" s="416"/>
      <c r="B40" s="419"/>
      <c r="C40" s="333" t="s">
        <v>35</v>
      </c>
      <c r="D40" s="421"/>
      <c r="E40" s="421"/>
      <c r="F40" s="421"/>
      <c r="G40" s="421"/>
      <c r="H40" s="197">
        <v>0</v>
      </c>
      <c r="I40" s="553">
        <f>'Detailed exp partner 6'!C169</f>
        <v>0</v>
      </c>
    </row>
    <row r="41" spans="1:12" ht="24.6" customHeight="1" x14ac:dyDescent="0.2">
      <c r="A41" s="416"/>
      <c r="B41" s="419"/>
      <c r="C41" s="333" t="s">
        <v>36</v>
      </c>
      <c r="D41" s="421"/>
      <c r="E41" s="421"/>
      <c r="F41" s="421"/>
      <c r="G41" s="421"/>
      <c r="H41" s="197">
        <v>0</v>
      </c>
      <c r="I41" s="553">
        <f>'Detailed exp partner 7'!C169</f>
        <v>0</v>
      </c>
    </row>
    <row r="42" spans="1:12" ht="24.6" customHeight="1" x14ac:dyDescent="0.2">
      <c r="A42" s="416"/>
      <c r="B42" s="419"/>
      <c r="C42" s="333" t="s">
        <v>37</v>
      </c>
      <c r="D42" s="421"/>
      <c r="E42" s="421"/>
      <c r="F42" s="421"/>
      <c r="G42" s="421"/>
      <c r="H42" s="197">
        <v>0</v>
      </c>
      <c r="I42" s="553">
        <f>'Detailed exp partner 8'!C169</f>
        <v>0</v>
      </c>
    </row>
    <row r="43" spans="1:12" ht="24.6" customHeight="1" x14ac:dyDescent="0.2">
      <c r="A43" s="416"/>
      <c r="B43" s="419"/>
      <c r="C43" s="333" t="s">
        <v>38</v>
      </c>
      <c r="D43" s="421"/>
      <c r="E43" s="421"/>
      <c r="F43" s="421"/>
      <c r="G43" s="421"/>
      <c r="H43" s="197">
        <v>0</v>
      </c>
      <c r="I43" s="553">
        <f>'Detailed exp partner 9'!C169</f>
        <v>0</v>
      </c>
    </row>
    <row r="44" spans="1:12" ht="24.6" customHeight="1" x14ac:dyDescent="0.2">
      <c r="A44" s="416"/>
      <c r="B44" s="419"/>
      <c r="C44" s="333" t="s">
        <v>39</v>
      </c>
      <c r="D44" s="421"/>
      <c r="E44" s="421"/>
      <c r="F44" s="421"/>
      <c r="G44" s="421"/>
      <c r="H44" s="197">
        <v>0</v>
      </c>
      <c r="I44" s="553">
        <f>'Detailed exp partner 10'!C169</f>
        <v>0</v>
      </c>
    </row>
    <row r="45" spans="1:12" ht="24.6" customHeight="1" x14ac:dyDescent="0.2">
      <c r="A45" s="416"/>
      <c r="B45" s="419"/>
      <c r="C45" s="333" t="s">
        <v>40</v>
      </c>
      <c r="D45" s="421"/>
      <c r="E45" s="421"/>
      <c r="F45" s="421"/>
      <c r="G45" s="421"/>
      <c r="H45" s="197">
        <v>0</v>
      </c>
      <c r="I45" s="553">
        <f>'Detailed exp partner 11'!C169</f>
        <v>0</v>
      </c>
    </row>
    <row r="46" spans="1:12" ht="24.6" customHeight="1" thickBot="1" x14ac:dyDescent="0.25">
      <c r="A46" s="416"/>
      <c r="B46" s="419"/>
      <c r="C46" s="334"/>
      <c r="D46" s="427"/>
      <c r="E46" s="428"/>
      <c r="F46" s="428"/>
      <c r="G46" s="429"/>
      <c r="H46" s="197">
        <v>0</v>
      </c>
      <c r="I46" s="195"/>
    </row>
    <row r="47" spans="1:12" ht="24.6" customHeight="1" thickBot="1" x14ac:dyDescent="0.25">
      <c r="A47" s="416"/>
      <c r="B47" s="419"/>
      <c r="C47" s="335" t="s">
        <v>24</v>
      </c>
      <c r="D47" s="422" t="e">
        <f>I47/I29</f>
        <v>#DIV/0!</v>
      </c>
      <c r="E47" s="423"/>
      <c r="F47" s="423"/>
      <c r="G47" s="424"/>
      <c r="H47" s="198">
        <f>SUM(H35:H46)</f>
        <v>0</v>
      </c>
      <c r="I47" s="336">
        <f>SUM(I35:I46)</f>
        <v>0</v>
      </c>
    </row>
    <row r="48" spans="1:12" ht="24.6" customHeight="1" thickBot="1" x14ac:dyDescent="0.25">
      <c r="A48" s="416"/>
      <c r="B48" s="419"/>
      <c r="C48" s="425" t="s">
        <v>41</v>
      </c>
      <c r="D48" s="425"/>
      <c r="E48" s="425"/>
      <c r="F48" s="425"/>
      <c r="G48" s="426"/>
      <c r="H48" s="183"/>
      <c r="I48" s="140">
        <f>I29*50%</f>
        <v>0</v>
      </c>
    </row>
    <row r="49" spans="1:14" ht="24.6" customHeight="1" thickBot="1" x14ac:dyDescent="0.25">
      <c r="A49" s="416"/>
      <c r="B49" s="420"/>
      <c r="C49" s="425" t="s">
        <v>42</v>
      </c>
      <c r="D49" s="425"/>
      <c r="E49" s="425"/>
      <c r="F49" s="425"/>
      <c r="G49" s="426"/>
      <c r="H49" s="183"/>
      <c r="I49" s="140">
        <f>I29*60%</f>
        <v>0</v>
      </c>
    </row>
    <row r="50" spans="1:14" ht="24.6" customHeight="1" thickBot="1" x14ac:dyDescent="0.25">
      <c r="A50" s="416"/>
      <c r="B50" s="49"/>
      <c r="C50" s="50"/>
      <c r="D50" s="51"/>
      <c r="E50" s="47"/>
      <c r="F50" s="47"/>
      <c r="G50" s="47"/>
      <c r="H50" s="141"/>
      <c r="I50" s="141"/>
    </row>
    <row r="51" spans="1:14" ht="35.25" thickBot="1" x14ac:dyDescent="0.25">
      <c r="A51" s="416"/>
      <c r="B51" s="52" t="s">
        <v>93</v>
      </c>
      <c r="C51" s="434"/>
      <c r="D51" s="435"/>
      <c r="E51" s="435"/>
      <c r="F51" s="435"/>
      <c r="G51" s="436"/>
      <c r="H51" s="199">
        <v>0</v>
      </c>
      <c r="I51" s="332">
        <f>'Detailed exp project leader'!C171+'Detailed exp partner 2'!C171+'Detailed exp partner 3'!C171+'Detailed exp partner 4'!C171+'Detailed exp partner 5'!C171+'Detailed exp partner 6'!C171+'Detailed exp partner 7'!C171+'Detailed exp partner 8'!C171+'Detailed exp partner 9'!C171+'Detailed exp partner 10'!C171+'Detailed exp partner 11'!C171</f>
        <v>0</v>
      </c>
    </row>
    <row r="52" spans="1:14" ht="24.6" customHeight="1" thickBot="1" x14ac:dyDescent="0.3">
      <c r="A52" s="416"/>
      <c r="B52" s="53"/>
      <c r="C52" s="54"/>
      <c r="D52" s="55"/>
      <c r="E52" s="61"/>
      <c r="F52" s="56"/>
      <c r="G52" s="56"/>
      <c r="H52" s="142"/>
      <c r="I52" s="141"/>
    </row>
    <row r="53" spans="1:14" ht="35.25" thickBot="1" x14ac:dyDescent="0.25">
      <c r="A53" s="416"/>
      <c r="B53" s="52" t="s">
        <v>94</v>
      </c>
      <c r="C53" s="441"/>
      <c r="D53" s="442"/>
      <c r="E53" s="442"/>
      <c r="F53" s="442"/>
      <c r="G53" s="443"/>
      <c r="H53" s="199">
        <v>0</v>
      </c>
      <c r="I53" s="332">
        <f>'Detailed exp project leader'!C173+'Detailed exp partner 2'!C173+'Detailed exp partner 3'!C173+'Detailed exp partner 4'!C173+'Detailed exp partner 5'!C173+'Detailed exp partner 6'!C173+'Detailed exp partner 7'!C173+'Detailed exp partner 8'!C173+'Detailed exp partner 9'!C173+'Detailed exp partner 10'!C173+'Detailed exp partner 11'!C173</f>
        <v>0</v>
      </c>
    </row>
    <row r="54" spans="1:14" ht="24.6" customHeight="1" thickBot="1" x14ac:dyDescent="0.25">
      <c r="A54" s="416"/>
      <c r="B54" s="53"/>
      <c r="C54" s="54"/>
      <c r="D54" s="55"/>
      <c r="E54" s="56"/>
      <c r="F54" s="56"/>
      <c r="G54" s="56"/>
      <c r="H54" s="142"/>
      <c r="I54" s="141"/>
    </row>
    <row r="55" spans="1:14" ht="35.25" thickBot="1" x14ac:dyDescent="0.25">
      <c r="A55" s="416"/>
      <c r="B55" s="52" t="s">
        <v>95</v>
      </c>
      <c r="C55" s="441"/>
      <c r="D55" s="442"/>
      <c r="E55" s="442"/>
      <c r="F55" s="442"/>
      <c r="G55" s="443"/>
      <c r="H55" s="199">
        <v>0</v>
      </c>
      <c r="I55" s="332">
        <f>'Detailed exp project leader'!C175+'Detailed exp partner 2'!C175+'Detailed exp partner 3'!C175+'Detailed exp partner 4'!C175+'Detailed exp partner 5'!C175+'Detailed exp partner 6'!C175+'Detailed exp partner 7'!C175+'Detailed exp partner 8'!C175+'Detailed exp partner 9'!C175+'Detailed exp partner 10'!C175+'Detailed exp partner 11'!C175</f>
        <v>0</v>
      </c>
    </row>
    <row r="56" spans="1:14" ht="24.6" customHeight="1" thickBot="1" x14ac:dyDescent="0.25">
      <c r="A56" s="416"/>
      <c r="B56" s="53"/>
      <c r="C56" s="54"/>
      <c r="D56" s="55"/>
      <c r="E56" s="56"/>
      <c r="F56" s="56"/>
      <c r="G56" s="56"/>
      <c r="H56" s="142"/>
      <c r="I56" s="141"/>
    </row>
    <row r="57" spans="1:14" ht="35.25" thickBot="1" x14ac:dyDescent="0.25">
      <c r="A57" s="416"/>
      <c r="B57" s="52" t="s">
        <v>96</v>
      </c>
      <c r="C57" s="441"/>
      <c r="D57" s="442"/>
      <c r="E57" s="442"/>
      <c r="F57" s="442"/>
      <c r="G57" s="443"/>
      <c r="H57" s="199">
        <v>0</v>
      </c>
      <c r="I57" s="332">
        <f>'Detailed exp project leader'!C177+'Detailed exp partner 2'!C177+'Detailed exp partner 3'!C177+'Detailed exp partner 4'!C177+'Detailed exp partner 5'!C177+'Detailed exp partner 6'!C177+'Detailed exp partner 7'!C177+'Detailed exp partner 8'!C177+'Detailed exp partner 9'!C177+'Detailed exp partner 10'!C177+'Detailed exp partner 11'!C177</f>
        <v>0</v>
      </c>
    </row>
    <row r="58" spans="1:14" ht="18.75" thickBot="1" x14ac:dyDescent="0.25">
      <c r="A58" s="416"/>
      <c r="B58" s="49"/>
      <c r="C58" s="50"/>
      <c r="D58" s="57"/>
      <c r="E58" s="47"/>
      <c r="F58" s="47"/>
      <c r="G58" s="47"/>
      <c r="H58" s="141"/>
      <c r="I58" s="143"/>
    </row>
    <row r="59" spans="1:14" ht="18" thickBot="1" x14ac:dyDescent="0.25">
      <c r="A59" s="417"/>
      <c r="B59" s="48" t="s">
        <v>153</v>
      </c>
      <c r="C59" s="432" t="e">
        <f>I59/I29</f>
        <v>#DIV/0!</v>
      </c>
      <c r="D59" s="432"/>
      <c r="E59" s="432"/>
      <c r="F59" s="432"/>
      <c r="G59" s="433"/>
      <c r="H59" s="328">
        <f>SUM(H47+H51+H53+H55+H57)</f>
        <v>0</v>
      </c>
      <c r="I59" s="337">
        <f>I47+I51+I53+I55+I57</f>
        <v>0</v>
      </c>
    </row>
    <row r="60" spans="1:14" s="4" customFormat="1" ht="23.25" x14ac:dyDescent="0.2">
      <c r="A60" s="144"/>
      <c r="B60" s="145"/>
      <c r="C60" s="145"/>
      <c r="D60" s="145"/>
      <c r="E60" s="145"/>
      <c r="F60" s="145"/>
      <c r="G60" s="145"/>
      <c r="H60" s="145"/>
      <c r="I60" s="145"/>
      <c r="J60" s="145"/>
      <c r="K60" s="122"/>
      <c r="L60" s="122"/>
      <c r="M60" s="122"/>
      <c r="N60" s="122"/>
    </row>
    <row r="61" spans="1:14" s="15" customFormat="1" ht="18" x14ac:dyDescent="0.25">
      <c r="A61" s="146"/>
      <c r="B61" s="147" t="s">
        <v>99</v>
      </c>
      <c r="C61" s="148"/>
      <c r="D61" s="148"/>
      <c r="E61" s="148"/>
      <c r="F61" s="149"/>
      <c r="G61" s="148"/>
      <c r="H61" s="148"/>
      <c r="J61" s="148"/>
      <c r="K61" s="122"/>
      <c r="L61" s="122"/>
      <c r="M61" s="122"/>
      <c r="N61" s="122"/>
    </row>
    <row r="62" spans="1:14" s="15" customFormat="1" ht="22.5" x14ac:dyDescent="0.3">
      <c r="A62" s="150"/>
      <c r="C62" s="151" t="s">
        <v>78</v>
      </c>
      <c r="D62" s="431" t="s">
        <v>79</v>
      </c>
      <c r="E62" s="431"/>
      <c r="F62" s="431"/>
      <c r="G62" s="431"/>
      <c r="H62" s="431"/>
      <c r="I62" s="431"/>
      <c r="J62" s="431"/>
      <c r="K62" s="122"/>
      <c r="L62" s="122"/>
      <c r="M62" s="122"/>
      <c r="N62" s="122"/>
    </row>
    <row r="63" spans="1:14" s="15" customFormat="1" ht="18" x14ac:dyDescent="0.25">
      <c r="A63" s="146"/>
      <c r="B63" s="152"/>
      <c r="C63" s="152"/>
      <c r="D63" s="152"/>
      <c r="E63" s="152"/>
      <c r="F63" s="152"/>
      <c r="G63" s="152"/>
      <c r="H63" s="152"/>
      <c r="I63" s="152"/>
      <c r="J63" s="152"/>
      <c r="K63" s="122"/>
      <c r="L63" s="122"/>
      <c r="M63" s="122"/>
      <c r="N63" s="122"/>
    </row>
    <row r="64" spans="1:14" s="15" customFormat="1" ht="13.5" customHeight="1" x14ac:dyDescent="0.2">
      <c r="A64" s="153"/>
      <c r="B64" s="440" t="s">
        <v>80</v>
      </c>
      <c r="C64" s="430" t="s">
        <v>87</v>
      </c>
      <c r="D64" s="430"/>
      <c r="E64" s="430"/>
      <c r="F64" s="430"/>
      <c r="G64" s="430"/>
      <c r="H64" s="430"/>
      <c r="I64" s="430"/>
      <c r="J64" s="430"/>
      <c r="K64" s="122"/>
      <c r="L64" s="122"/>
      <c r="M64" s="122"/>
      <c r="N64" s="122"/>
    </row>
    <row r="65" spans="1:14" s="15" customFormat="1" ht="13.5" customHeight="1" x14ac:dyDescent="0.2">
      <c r="A65" s="153"/>
      <c r="B65" s="440"/>
      <c r="C65" s="430"/>
      <c r="D65" s="430"/>
      <c r="E65" s="430"/>
      <c r="F65" s="430"/>
      <c r="G65" s="430"/>
      <c r="H65" s="430"/>
      <c r="I65" s="430"/>
      <c r="J65" s="430"/>
      <c r="K65" s="122"/>
      <c r="L65" s="122"/>
      <c r="M65" s="122"/>
      <c r="N65" s="122"/>
    </row>
    <row r="66" spans="1:14" s="15" customFormat="1" ht="13.5" customHeight="1" x14ac:dyDescent="0.2">
      <c r="A66" s="153"/>
      <c r="B66" s="440"/>
      <c r="C66" s="430"/>
      <c r="D66" s="430"/>
      <c r="E66" s="430"/>
      <c r="F66" s="430"/>
      <c r="G66" s="430"/>
      <c r="H66" s="430"/>
      <c r="I66" s="430"/>
      <c r="J66" s="430"/>
      <c r="K66" s="122"/>
      <c r="L66" s="122"/>
      <c r="M66" s="122"/>
      <c r="N66" s="122"/>
    </row>
    <row r="67" spans="1:14" s="15" customFormat="1" ht="13.5" customHeight="1" x14ac:dyDescent="0.2">
      <c r="A67" s="153"/>
      <c r="B67" s="154"/>
      <c r="C67" s="430"/>
      <c r="D67" s="430"/>
      <c r="E67" s="430"/>
      <c r="F67" s="430"/>
      <c r="G67" s="430"/>
      <c r="H67" s="430"/>
      <c r="I67" s="430"/>
      <c r="J67" s="430"/>
      <c r="K67" s="122"/>
      <c r="L67" s="122"/>
      <c r="M67" s="122"/>
      <c r="N67" s="122"/>
    </row>
    <row r="68" spans="1:14" s="15" customFormat="1" ht="18" x14ac:dyDescent="0.2">
      <c r="A68" s="153"/>
      <c r="B68" s="154"/>
      <c r="C68" s="155"/>
      <c r="D68" s="155"/>
      <c r="E68" s="156"/>
      <c r="F68" s="156"/>
      <c r="G68" s="156"/>
      <c r="H68" s="182"/>
      <c r="I68" s="156"/>
      <c r="J68" s="156"/>
      <c r="K68" s="122"/>
      <c r="L68" s="122"/>
      <c r="M68" s="122"/>
      <c r="N68" s="122"/>
    </row>
    <row r="69" spans="1:14" s="15" customFormat="1" ht="18" x14ac:dyDescent="0.25">
      <c r="A69" s="157"/>
      <c r="B69" s="158"/>
      <c r="C69" s="159"/>
      <c r="D69" s="160"/>
      <c r="E69" s="161"/>
      <c r="F69" s="162"/>
      <c r="G69" s="159"/>
      <c r="H69" s="159"/>
      <c r="I69" s="163"/>
      <c r="J69" s="162"/>
      <c r="K69" s="122"/>
      <c r="L69" s="122"/>
      <c r="M69" s="122"/>
      <c r="N69" s="122"/>
    </row>
  </sheetData>
  <sheetProtection algorithmName="SHA-512" hashValue="ac0vux74ekMiNvOyQGT0OwLKwwArys3x8RIZ864KXRwnn66eiDmBkV2htXgpM02cP/m31W5bvVetHAdDn85SZQ==" saltValue="Q6bxvpozm8SuTakjrIxkoQ==" spinCount="100000" sheet="1" selectLockedCells="1"/>
  <protectedRanges>
    <protectedRange sqref="I25:I28 I23 I18 I31:I33" name="Range1"/>
    <protectedRange sqref="I12:I14 I16:I17" name="Range1_12"/>
  </protectedRanges>
  <dataConsolidate link="1"/>
  <mergeCells count="60">
    <mergeCell ref="D34:G34"/>
    <mergeCell ref="B64:B66"/>
    <mergeCell ref="C64:J66"/>
    <mergeCell ref="C53:G53"/>
    <mergeCell ref="C55:G55"/>
    <mergeCell ref="C57:G57"/>
    <mergeCell ref="C67:J67"/>
    <mergeCell ref="D62:J62"/>
    <mergeCell ref="C59:G59"/>
    <mergeCell ref="D41:G41"/>
    <mergeCell ref="D42:G42"/>
    <mergeCell ref="D43:G43"/>
    <mergeCell ref="D44:G44"/>
    <mergeCell ref="C49:G49"/>
    <mergeCell ref="C51:G51"/>
    <mergeCell ref="B28:G28"/>
    <mergeCell ref="B29:G29"/>
    <mergeCell ref="B30:G30"/>
    <mergeCell ref="A32:G32"/>
    <mergeCell ref="A35:A59"/>
    <mergeCell ref="B35:B49"/>
    <mergeCell ref="D35:G35"/>
    <mergeCell ref="D36:G36"/>
    <mergeCell ref="D37:G37"/>
    <mergeCell ref="D38:G38"/>
    <mergeCell ref="D47:G47"/>
    <mergeCell ref="C48:G48"/>
    <mergeCell ref="D45:G45"/>
    <mergeCell ref="D46:G46"/>
    <mergeCell ref="D39:G39"/>
    <mergeCell ref="D40:G40"/>
    <mergeCell ref="B27:G27"/>
    <mergeCell ref="B16:G16"/>
    <mergeCell ref="B17:G17"/>
    <mergeCell ref="B18:G18"/>
    <mergeCell ref="B19:G19"/>
    <mergeCell ref="B20:G20"/>
    <mergeCell ref="B21:G21"/>
    <mergeCell ref="B22:G22"/>
    <mergeCell ref="B23:G23"/>
    <mergeCell ref="B24:G24"/>
    <mergeCell ref="B25:G25"/>
    <mergeCell ref="B26:G26"/>
    <mergeCell ref="B15:G15"/>
    <mergeCell ref="A5:C5"/>
    <mergeCell ref="A6:C6"/>
    <mergeCell ref="D6:I6"/>
    <mergeCell ref="B11:G11"/>
    <mergeCell ref="B12:G12"/>
    <mergeCell ref="B13:G13"/>
    <mergeCell ref="B14:G14"/>
    <mergeCell ref="A9:I9"/>
    <mergeCell ref="F5:H5"/>
    <mergeCell ref="A4:C4"/>
    <mergeCell ref="D4:I4"/>
    <mergeCell ref="A1:I1"/>
    <mergeCell ref="A2:C2"/>
    <mergeCell ref="D2:I2"/>
    <mergeCell ref="A3:C3"/>
    <mergeCell ref="D3:I3"/>
  </mergeCells>
  <conditionalFormatting sqref="E50:I50 E58:H58 I35:I46">
    <cfRule type="cellIs" dxfId="57" priority="26" stopIfTrue="1" operator="equal">
      <formula>"ERROR"</formula>
    </cfRule>
  </conditionalFormatting>
  <conditionalFormatting sqref="F52:I52 E54:I54 E56:I56">
    <cfRule type="cellIs" dxfId="56" priority="25" stopIfTrue="1" operator="equal">
      <formula>"ERROR"</formula>
    </cfRule>
  </conditionalFormatting>
  <conditionalFormatting sqref="I32:I33">
    <cfRule type="cellIs" dxfId="55" priority="23" stopIfTrue="1" operator="equal">
      <formula>"ERROR"</formula>
    </cfRule>
  </conditionalFormatting>
  <conditionalFormatting sqref="A32:A33">
    <cfRule type="cellIs" dxfId="54" priority="22" stopIfTrue="1" operator="equal">
      <formula>"ERROR"</formula>
    </cfRule>
  </conditionalFormatting>
  <conditionalFormatting sqref="A9">
    <cfRule type="cellIs" dxfId="53" priority="21" stopIfTrue="1" operator="equal">
      <formula>"ERROR"</formula>
    </cfRule>
  </conditionalFormatting>
  <conditionalFormatting sqref="I26">
    <cfRule type="cellIs" dxfId="52" priority="16" operator="greaterThan">
      <formula>$I$24*0.07</formula>
    </cfRule>
  </conditionalFormatting>
  <conditionalFormatting sqref="H32:H33">
    <cfRule type="cellIs" dxfId="51" priority="15" stopIfTrue="1" operator="equal">
      <formula>"ERROR"</formula>
    </cfRule>
  </conditionalFormatting>
  <conditionalFormatting sqref="C59:G59">
    <cfRule type="cellIs" dxfId="50" priority="1" operator="notEqual">
      <formula>1</formula>
    </cfRule>
  </conditionalFormatting>
  <dataValidations count="2">
    <dataValidation type="date" allowBlank="1" showInputMessage="1" showErrorMessage="1" error="Format not correct_x000a_Should be DD/MM/YY" prompt="DD/MM/YY" sqref="E69">
      <formula1>36526</formula1>
      <formula2>47848</formula2>
    </dataValidation>
    <dataValidation type="custom" allowBlank="1" showInputMessage="1" showErrorMessage="1" error="Only two decimals" sqref="H51:I51 D47 C48 C51 H57">
      <formula1>EXACT(C47,TRUNC(C47,2))</formula1>
    </dataValidation>
  </dataValidations>
  <printOptions horizontalCentered="1"/>
  <pageMargins left="0.35433070866141736" right="0.15748031496062992" top="0.59055118110236227" bottom="0.78740157480314965" header="0.31496062992125984" footer="0.51181102362204722"/>
  <pageSetup paperSize="9" scale="40" fitToHeight="24" orientation="portrait" r:id="rId1"/>
  <headerFooter alignWithMargins="0">
    <oddFooter>&amp;RPage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5"/>
  <sheetViews>
    <sheetView topLeftCell="A5" workbookViewId="0">
      <selection activeCell="E21" sqref="E21"/>
    </sheetView>
  </sheetViews>
  <sheetFormatPr defaultColWidth="9.140625" defaultRowHeight="18" x14ac:dyDescent="0.25"/>
  <cols>
    <col min="1" max="1" width="28.28515625" style="108" customWidth="1"/>
    <col min="2" max="2" width="18.28515625" style="110" customWidth="1"/>
    <col min="3" max="3" width="18.28515625" style="111" customWidth="1"/>
    <col min="4" max="4" width="19.85546875" style="111" customWidth="1"/>
    <col min="5" max="5" width="17.85546875" style="111" customWidth="1"/>
    <col min="6" max="6" width="18.28515625" style="111" customWidth="1"/>
    <col min="7" max="7" width="15.7109375" style="109" customWidth="1"/>
    <col min="8" max="16384" width="9.140625" style="58"/>
  </cols>
  <sheetData>
    <row r="1" spans="1:19" ht="16.5" x14ac:dyDescent="0.2">
      <c r="A1" s="447" t="s">
        <v>156</v>
      </c>
      <c r="B1" s="447"/>
      <c r="C1" s="447"/>
      <c r="D1" s="447"/>
      <c r="E1" s="447"/>
      <c r="F1" s="447"/>
      <c r="G1" s="448"/>
    </row>
    <row r="2" spans="1:19" ht="17.25" thickBot="1" x14ac:dyDescent="0.25">
      <c r="A2" s="99" t="s">
        <v>97</v>
      </c>
      <c r="B2" s="449">
        <f>'1 Consolidated Summary  Budget'!D2</f>
        <v>0</v>
      </c>
      <c r="C2" s="450"/>
      <c r="D2" s="450"/>
      <c r="E2" s="450"/>
      <c r="F2" s="450"/>
      <c r="G2" s="451"/>
    </row>
    <row r="3" spans="1:19" ht="17.25" thickBot="1" x14ac:dyDescent="0.25">
      <c r="A3" s="325" t="s">
        <v>183</v>
      </c>
      <c r="B3" s="326">
        <v>1</v>
      </c>
      <c r="C3" s="100"/>
      <c r="D3" s="100"/>
      <c r="E3" s="100"/>
      <c r="F3" s="100"/>
      <c r="G3" s="101"/>
    </row>
    <row r="4" spans="1:19" x14ac:dyDescent="0.2">
      <c r="A4" s="452" t="s">
        <v>165</v>
      </c>
      <c r="B4" s="453"/>
      <c r="C4" s="454"/>
      <c r="D4" s="454"/>
      <c r="E4" s="454"/>
      <c r="F4" s="454"/>
      <c r="G4" s="455"/>
    </row>
    <row r="5" spans="1:19" ht="11.25" customHeight="1" thickBot="1" x14ac:dyDescent="0.25">
      <c r="A5" s="102"/>
      <c r="B5" s="102"/>
      <c r="C5" s="102"/>
      <c r="D5" s="102"/>
      <c r="E5" s="102"/>
      <c r="F5" s="102"/>
      <c r="G5" s="103"/>
    </row>
    <row r="6" spans="1:19" ht="13.5" thickBot="1" x14ac:dyDescent="0.25">
      <c r="A6" s="456" t="s">
        <v>157</v>
      </c>
      <c r="B6" s="459" t="s">
        <v>43</v>
      </c>
      <c r="C6" s="460"/>
      <c r="D6" s="460"/>
      <c r="E6" s="460"/>
      <c r="F6" s="461"/>
      <c r="G6" s="462" t="s">
        <v>158</v>
      </c>
    </row>
    <row r="7" spans="1:19" ht="13.5" customHeight="1" x14ac:dyDescent="0.2">
      <c r="A7" s="457"/>
      <c r="B7" s="469" t="s">
        <v>89</v>
      </c>
      <c r="C7" s="465" t="str">
        <f>'[1]2 Expenditure per partner'!G7</f>
        <v>2
Communication, promotion and dissemination costs and costs of exploitation of results</v>
      </c>
      <c r="D7" s="444" t="str">
        <f>'[1]2 Expenditure per partner'!H7</f>
        <v xml:space="preserve">3
Travel and subsistence costs </v>
      </c>
      <c r="E7" s="444" t="s">
        <v>90</v>
      </c>
      <c r="F7" s="467" t="str">
        <f>'[1]2 Expenditure per partner'!L7</f>
        <v>5
Indirect costs</v>
      </c>
      <c r="G7" s="463"/>
      <c r="S7" s="104" t="s">
        <v>88</v>
      </c>
    </row>
    <row r="8" spans="1:19" ht="66.75" customHeight="1" thickBot="1" x14ac:dyDescent="0.25">
      <c r="A8" s="458"/>
      <c r="B8" s="470" t="s">
        <v>85</v>
      </c>
      <c r="C8" s="466"/>
      <c r="D8" s="445"/>
      <c r="E8" s="445" t="str">
        <f>'[1]2 Expenditure per partner'!I8</f>
        <v>4.1
Salaries</v>
      </c>
      <c r="F8" s="468"/>
      <c r="G8" s="464"/>
    </row>
    <row r="9" spans="1:19" ht="12.75" x14ac:dyDescent="0.2">
      <c r="A9" s="96" t="s">
        <v>44</v>
      </c>
      <c r="B9" s="113">
        <f>(SUMIF('Detailed exp project leader'!H11:H42,"=wp1",'Detailed exp project leader'!J11:J42))+(SUMIF('Detailed exp partner 2'!H11:H42,"=wp1",'Detailed exp partner 2'!J11:J42))+(SUMIF('Detailed exp partner 3'!H11:H42,"=wp1",'Detailed exp partner 3'!J11:J42))+(SUMIF('Detailed exp partner 4'!H11:H42,"=wp1",'Detailed exp partner 4'!J11:J42))+(SUMIF('Detailed exp partner 5'!H11:H42,"=wp1",'Detailed exp partner 5'!J11:J42))+(SUMIF('Detailed exp partner 6'!H11:H42,"=wp1",'Detailed exp partner 6'!J11:J42))+(SUMIF('Detailed exp partner 7'!H11:H42,"=wp1",'Detailed exp partner 7'!J11:J42))+(SUMIF('Detailed exp partner 8'!H11:H42,"=wp1",'Detailed exp partner 8'!J11:J42))+(SUMIF('Detailed exp partner 9'!H11:H42,"=wp1",'Detailed exp partner 9'!J11:J42))+(SUMIF('Detailed exp partner 10'!H11:H42,"=wp1",'Detailed exp partner 10'!J11:J42))+(SUMIF('Detailed exp partner 11'!H11:H42,"=wp1",'Detailed exp partner 11'!J11:J42))</f>
        <v>0</v>
      </c>
      <c r="C9" s="114">
        <f ca="1">(SUMIF('Detailed exp project leader'!H44:H63,"=wp1",'Detailed exp project leader'!J44:J63))+(SUMIF('Detailed exp partner 2'!H44:H63,"=wp1",'Detailed exp partner 2'!J44:J63))+(SUMIF('Detailed exp partner 3'!H44:H63,"=wp1",'Detailed exp partner 3'!J44:J63))+(SUMIF('Detailed exp partner 4'!H44:H63,"=wp1",'Detailed exp partner 4'!J44:J63))+(SUMIF('Detailed exp partner 5'!H44:H63,"=wp1",'Detailed exp partner 5'!J44:J63))+(SUMIF('Detailed exp partner 6'!H44:H63,"=wp1",'Detailed exp partner 6'!J44:J63))+(SUMIF('Detailed exp partner 7'!H44:H63,"=wp1",'Detailed exp partner 7'!J44:J63))+(SUMIF('Detailed exp partner 8'!H44:H63,"=wp1",'Detailed exp partner 8'!J44:J63))+(SUMIF('Detailed exp partner 9'!H44:H83,"=wp1",'Detailed exp partner 9'!J44:J63))+(SUMIF('Detailed exp partner 10'!H44:H63,"=wp1",'Detailed exp partner 10'!J44:J63))+(SUMIF('Detailed exp partner 11'!H44:H63,"=wp1",'Detailed exp partner 11'!J44:J63))</f>
        <v>0</v>
      </c>
      <c r="D9" s="114">
        <f ca="1">(SUMIF('Detailed exp project leader'!H65:H94,"=wp1",'Detailed exp project leader'!J65:J94))+(SUMIF('Detailed exp partner 2'!H65:H94,"=wp1",'Detailed exp partner 2'!J65:J94))+(SUMIF('Detailed exp partner 3'!H65:H94,"=wp1",'Detailed exp partner 3'!J65:J94))+(SUMIF('Detailed exp partner 4'!H65:H94,"=wp1",'Detailed exp partner 4'!J65:J94))+(SUMIF('Detailed exp partner 5'!H65:H94,"=wp1",'Detailed exp partner 5'!J65:J94))+(SUMIF('Detailed exp partner 6'!H65:H94,"=wp1",'Detailed exp partner 6'!J65:J94))+(SUMIF('Detailed exp partner 7'!H65:H94,"=wp1",'Detailed exp partner 7'!J65:J94))+(SUMIF('Detailed exp partner 8'!H65:H94,"=wp1",'Detailed exp partner 8'!J65:J94))+(SUMIF('Detailed exp partner 9'!H65:I83,"=wp1",'Detailed exp partner 9'!J65:J94))+(SUMIF('Detailed exp partner 10'!H65:H94,"=wp1",'Detailed exp partner 10'!J65:J94))+(SUMIF('Detailed exp partner 11'!H65:H94,"=wp1",'Detailed exp partner 11'!J65:J94))</f>
        <v>0</v>
      </c>
      <c r="E9" s="114">
        <f ca="1">(SUMIF('Detailed exp project leader'!H97:H159,"=wp1",'Detailed exp project leader'!J97:J159))+(SUMIF('Detailed exp partner 2'!H97:H159,"=wp1",'Detailed exp partner 2'!J97:J159))+(SUMIF('Detailed exp partner 3'!H97:H159,"=wp1",'Detailed exp partner 3'!J97:J159))+(SUMIF('Detailed exp partner 4'!H97:H159,"=wp1",'Detailed exp partner 4'!J97:J159))+(SUMIF('Detailed exp partner 5'!H97:H159,"=wp1",'Detailed exp partner 5'!J97:J159))+(SUMIF('Detailed exp partner 6'!H97:H159,"=wp1",'Detailed exp partner 6'!J97:J159))+(SUMIF('Detailed exp partner 7'!H97:H159,"=wp1",'Detailed exp partner 7'!J97:J159))+(SUMIF('Detailed exp partner 8'!H97:H159,"=wp1",'Detailed exp partner 8'!J97:J159))+(SUMIF('Detailed exp partner 9'!H83:J97,"=wp1",'Detailed exp partner 9'!J97:J159))+(SUMIF('Detailed exp partner 10'!H97:H159,"=wp1",'Detailed exp partner 10'!J97:J159))+(SUMIF('Detailed exp partner 11'!H97:H159,"=wp1",'Detailed exp partner 11'!J97:J159))</f>
        <v>0</v>
      </c>
      <c r="F9" s="223">
        <f ca="1">IF(B9+C9+D9+E9&gt;0,'1 Consolidated Summary  Budget'!$I$26/$B$3,0)</f>
        <v>0</v>
      </c>
      <c r="G9" s="115">
        <f t="shared" ref="G9:G38" ca="1" si="0">SUM(B9:F9)</f>
        <v>0</v>
      </c>
    </row>
    <row r="10" spans="1:19" ht="12.75" x14ac:dyDescent="0.2">
      <c r="A10" s="96" t="s">
        <v>45</v>
      </c>
      <c r="B10" s="116">
        <f>(SUMIF('Detailed exp project leader'!H11:H42,"=wp2",'Detailed exp project leader'!J11:J42))+(SUMIF('Detailed exp partner 2'!H11:H42,"=wp2",'Detailed exp partner 2'!J11:J42))+(SUMIF('Detailed exp partner 3'!H11:H42,"=wp2",'Detailed exp partner 3'!J11:J42))+(SUMIF('Detailed exp partner 4'!H11:H42,"=wp2",'Detailed exp partner 4'!J11:J42))+(SUMIF('Detailed exp partner 5'!H11:H42,"=wp2",'Detailed exp partner 5'!J11:J42))+(SUMIF('Detailed exp partner 6'!H11:H42,"=wp2",'Detailed exp partner 6'!J11:J42))+(SUMIF('Detailed exp partner 7'!H11:H42,"=wp2",'Detailed exp partner 7'!J11:J42))+(SUMIF('Detailed exp partner 8'!H11:H42,"=wp2",'Detailed exp partner 8'!J11:J42))+(SUMIF('Detailed exp partner 9'!H11:H42,"=wp2",'Detailed exp partner 9'!J11:J42))+(SUMIF('Detailed exp partner 10'!H11:H42,"=wp2",'Detailed exp partner 10'!J11:J42))+(SUMIF('Detailed exp partner 11'!H11:H42,"=wp2",'Detailed exp partner 11'!J11:J42))</f>
        <v>0</v>
      </c>
      <c r="C10" s="117">
        <f>(SUMIF('Detailed exp project leader'!H44:H63,"=wp2",'Detailed exp project leader'!J44:J63))+(SUMIF('Detailed exp partner 2'!H44:H63,"=wp2",'Detailed exp partner 2'!J44:J63))+(SUMIF('Detailed exp partner 3'!H44:H63,"=wp2",'Detailed exp partner 3'!J44:J63))+(SUMIF('Detailed exp partner 4'!H44:H63,"=wp2",'Detailed exp partner 4'!J44:J63))+(SUMIF('Detailed exp partner 5'!H44:H63,"=wp2",'Detailed exp partner 5'!J44:J63))+(SUMIF('Detailed exp partner 6'!H44:H63,"=wp2",'Detailed exp partner 6'!J44:J63))+(SUMIF('Detailed exp partner 7'!H44:H63,"=wp2",'Detailed exp partner 7'!J44:J63))+(SUMIF('Detailed exp partner 8'!H44:H63,"=wp2",'Detailed exp partner 8'!J44:J63))+(SUMIF('Detailed exp partner 9'!H44:H63,"=wp2",'Detailed exp partner 9'!J44:J63))+(SUMIF('Detailed exp partner 10'!H44:H63,"=wp2",'Detailed exp partner 10'!J44:J63))+(SUMIF('Detailed exp partner 11'!H44:H63,"=wp2",'Detailed exp partner 11'!J44:J63))</f>
        <v>0</v>
      </c>
      <c r="D10" s="117">
        <f>(SUMIF('Detailed exp project leader'!H65:H94,"=wp2",'Detailed exp project leader'!J65:J94))+(SUMIF('Detailed exp partner 2'!H65:H94,"=wp2",'Detailed exp partner 2'!J65:J94))+(SUMIF('Detailed exp partner 3'!H65:H94,"=wp2",'Detailed exp partner 3'!J65:J94))+(SUMIF('Detailed exp partner 4'!H65:H94,"=wp2",'Detailed exp partner 4'!J65:J94))+(SUMIF('Detailed exp partner 5'!H65:H94,"=wp2",'Detailed exp partner 5'!J65:J94))+(SUMIF('Detailed exp partner 6'!H65:H94,"=wp2",'Detailed exp partner 6'!J65:J94))+(SUMIF('Detailed exp partner 7'!H65:H94,"=wp2",'Detailed exp partner 7'!J65:J94))+(SUMIF('Detailed exp partner 8'!H65:H94,"=wp2",'Detailed exp partner 8'!J65:J94))+(SUMIF('Detailed exp partner 9'!H65:H94,"=wp2",'Detailed exp partner 9'!J65:J94))+(SUMIF('Detailed exp partner 10'!H65:H94,"=wp2",'Detailed exp partner 10'!J65:J94))+(SUMIF('Detailed exp partner 11'!H65:H94,"=wp2",'Detailed exp partner 11'!J65:J94))</f>
        <v>0</v>
      </c>
      <c r="E10" s="117">
        <f>(SUMIF('Detailed exp project leader'!H97:H159,"=wp2",'Detailed exp project leader'!J97:J159))+(SUMIF('Detailed exp partner 2'!H97:H159,"=wp2",'Detailed exp partner 2'!J97:J159))+(SUMIF('Detailed exp partner 3'!H97:H159,"=wp2",'Detailed exp partner 3'!J97:J159))+(SUMIF('Detailed exp partner 4'!H97:H159,"=wp2",'Detailed exp partner 4'!J97:J159))+(SUMIF('Detailed exp partner 5'!H97:H159,"=wp2",'Detailed exp partner 5'!J97:J159))+(SUMIF('Detailed exp partner 6'!H97:H159,"=wp2",'Detailed exp partner 6'!J97:J159))+(SUMIF('Detailed exp partner 7'!H97:H159,"=wp2",'Detailed exp partner 7'!J97:J159))+(SUMIF('Detailed exp partner 8'!H97:H159,"=wp2",'Detailed exp partner 8'!J97:J159))+(SUMIF('Detailed exp partner 9'!H97:H159,"=wp2",'Detailed exp partner 9'!J97:J159))+(SUMIF('Detailed exp partner 10'!H97:H159,"=wp2",'Detailed exp partner 10'!J97:J159))+(SUMIF('Detailed exp partner 11'!H97:H159,"=wp2",'Detailed exp partner 11'!J97:J159))</f>
        <v>0</v>
      </c>
      <c r="F10" s="223">
        <f>IF(B10+C10+D10+E10&gt;0,'1 Consolidated Summary  Budget'!$I$26/$B$3,0)</f>
        <v>0</v>
      </c>
      <c r="G10" s="118">
        <f t="shared" si="0"/>
        <v>0</v>
      </c>
    </row>
    <row r="11" spans="1:19" ht="12.75" x14ac:dyDescent="0.2">
      <c r="A11" s="96" t="s">
        <v>46</v>
      </c>
      <c r="B11" s="116">
        <f ca="1">(SUMIF('Detailed exp project leader'!H11:H42,"=wp3",'Detailed exp project leader'!J11:J42))+(SUMIF('Detailed exp partner 2'!H11:H42,"=wp3",'Detailed exp partner 2'!J11:J42))+(SUMIF('Detailed exp partner 3'!H11:H42,"=wp3",'Detailed exp partner 3'!J11:J42))+(SUMIF('Detailed exp partner 4'!H11:H42,"=wp3",'Detailed exp partner 4'!J11:J42))+(SUMIF('Detailed exp partner 5'!H11:H42,"=wp3",'Detailed exp partner 5'!J11:J42))+(SUMIF('Detailed exp partner 6'!H11:H42,"=wp3",'Detailed exp partner 6'!J11:J42))+(SUMIF('Detailed exp partner 7'!H11:H42,"=wp3",'Detailed exp partner 7'!J11:J42))+(SUMIF('Detailed exp partner 8'!H11:H42,"=wp3",'Detailed exp partner 8'!J11:J42))+(SUMIF('Detailed exp partner 9'!H11:H42,"=wp3",'Detailed exp partner 9'!J11:J42))+(SUMIF('Detailed exp partner 10'!H11:H42,"=wp3",'Detailed exp partner 10'!J11:J11))+(SUMIF('Detailed exp partner 11'!H11:H42,"=wp3",'Detailed exp partner 11'!J11:J42))</f>
        <v>0</v>
      </c>
      <c r="C11" s="117">
        <f>(SUMIF('Detailed exp project leader'!H44:H63,"=wp3",'Detailed exp project leader'!J44:J63))+(SUMIF('Detailed exp partner 2'!H44:H63,"=wp3",'Detailed exp partner 2'!J44:J63))+(SUMIF('Detailed exp partner 3'!H44:H63,"=wp3",'Detailed exp partner 3'!J44:J63))+(SUMIF('Detailed exp partner 4'!H44:H63,"=wp3",'Detailed exp partner 4'!J44:J63))+(SUMIF('Detailed exp partner 5'!H44:H63,"=wp3",'Detailed exp partner 5'!J44:J63))+(SUMIF('Detailed exp partner 6'!H44:H63,"=wp3",'Detailed exp partner 6'!J44:J63))+(SUMIF('Detailed exp partner 7'!H44:H63,"=wp3",'Detailed exp partner 7'!J44:J63))+(SUMIF('Detailed exp partner 8'!H44:H63,"=wp3",'Detailed exp partner 8'!J44:J63))+(SUMIF('Detailed exp partner 9'!H44:H63,"=wp3",'Detailed exp partner 9'!J44:J63))+(SUMIF('Detailed exp partner 10'!H44:H63,"=wp3",'Detailed exp partner 10'!J44:J63))+(SUMIF('Detailed exp partner 11'!H44:H63,"=wp3",'Detailed exp partner 11'!J44:J63))</f>
        <v>0</v>
      </c>
      <c r="D11" s="117">
        <f>(SUMIF('Detailed exp project leader'!H65:H94,"=wp3",'Detailed exp project leader'!J65:J94))+(SUMIF('Detailed exp partner 2'!H65:H94,"=wp3",'Detailed exp partner 2'!J65:J94))+(SUMIF('Detailed exp partner 3'!H65:H94,"=wp3",'Detailed exp partner 3'!J65:J94))+(SUMIF('Detailed exp partner 4'!H65:H94,"=wp3",'Detailed exp partner 4'!J65:J94))+(SUMIF('Detailed exp partner 5'!H65:H94,"=wp3",'Detailed exp partner 5'!J65:J94))+(SUMIF('Detailed exp partner 6'!H65:H94,"=wp3",'Detailed exp partner 6'!J65:J94))+(SUMIF('Detailed exp partner 7'!H65:H94,"=wp3",'Detailed exp partner 7'!J65:J94))+(SUMIF('Detailed exp partner 8'!H65:H94,"=wp3",'Detailed exp partner 8'!J65:J94))+(SUMIF('Detailed exp partner 9'!H65:H94,"=wp3",'Detailed exp partner 9'!J65:J94))+(SUMIF('Detailed exp partner 10'!H65:H94,"=wp3",'Detailed exp partner 10'!J65:J94))+(SUMIF('Detailed exp partner 11'!H65:H94,"=wp3",'Detailed exp partner 11'!J65:J94))</f>
        <v>0</v>
      </c>
      <c r="E11" s="117">
        <f>(SUMIF('Detailed exp project leader'!H97:H159,"=wp3",'Detailed exp project leader'!J97:J159))+(SUMIF('Detailed exp partner 2'!H97:H159,"=wp3",'Detailed exp partner 2'!J97:J159))+(SUMIF('Detailed exp partner 3'!H97:H159,"=wp3",'Detailed exp partner 3'!J97:J159))+(SUMIF('Detailed exp partner 4'!H97:H159,"=wp3",'Detailed exp partner 4'!J97:J159))+(SUMIF('Detailed exp partner 5'!H97:H159,"=wp3",'Detailed exp partner 5'!J97:J159))+(SUMIF('Detailed exp partner 6'!H97:H159,"=wp3",'Detailed exp partner 6'!J97:J159))+(SUMIF('Detailed exp partner 7'!H97:H159,"=wp3",'Detailed exp partner 7'!J97:J159))+(SUMIF('Detailed exp partner 8'!H97:H159,"=wp3",'Detailed exp partner 8'!J97:J159))+(SUMIF('Detailed exp partner 9'!H97:H159,"=wp3",'Detailed exp partner 9'!J97:J159))+(SUMIF('Detailed exp partner 10'!H97:H159,"=wp3",'Detailed exp partner 10'!J97:J159))+(SUMIF('Detailed exp partner 11'!H97:H159,"=wp3",'Detailed exp partner 11'!J97:J159))</f>
        <v>0</v>
      </c>
      <c r="F11" s="223">
        <f ca="1">IF(B11+C11+D11+E11&gt;0,'1 Consolidated Summary  Budget'!$I$26/$B$3,0)</f>
        <v>0</v>
      </c>
      <c r="G11" s="118">
        <f t="shared" ca="1" si="0"/>
        <v>0</v>
      </c>
    </row>
    <row r="12" spans="1:19" ht="12.75" x14ac:dyDescent="0.2">
      <c r="A12" s="96" t="s">
        <v>47</v>
      </c>
      <c r="B12" s="116">
        <f>(SUMIF('Detailed exp project leader'!H11:H42,"=wp4",'Detailed exp project leader'!J11:J42))+(SUMIF('Detailed exp partner 2'!H11:H42,"=wp4",'Detailed exp partner 2'!J11:J42))+(SUMIF('Detailed exp partner 3'!H11:H42,"=wp4",'Detailed exp partner 3'!J11:J42))+(SUMIF('Detailed exp partner 4'!H11:H42,"=wp4",'Detailed exp partner 4'!J11:J42))+(SUMIF('Detailed exp partner 5'!H11:H42,"=wp4",'Detailed exp partner 5'!J11:J42))+(SUMIF('Detailed exp partner 6'!H11:H42,"=wp4",'Detailed exp partner 6'!J11:J42))+(SUMIF('Detailed exp partner 7'!H11:H42,"=wp4",'Detailed exp partner 7'!J11:J42))+(SUMIF('Detailed exp partner 8'!H11:H42,"=wp4",'Detailed exp partner 8'!J11:J42))+(SUMIF('Detailed exp partner 9'!H11:H42,"=wp4",'Detailed exp partner 9'!J11:J42))+(SUMIF('Detailed exp partner 10'!H11:H42,"=wp4",'Detailed exp partner 10'!J11:J42))+(SUMIF('Detailed exp partner 11'!H11:H42,"=wp4",'Detailed exp partner 11'!J11:J42))</f>
        <v>0</v>
      </c>
      <c r="C12" s="117">
        <f>(SUMIF('Detailed exp project leader'!H44:H63,"=wp4",'Detailed exp project leader'!J44:J63))+(SUMIF('Detailed exp partner 2'!H44:H63,"=wp4",'Detailed exp partner 2'!J44:J63))+(SUMIF('Detailed exp partner 3'!H44:H63,"=wp4",'Detailed exp partner 3'!J44:J63))+(SUMIF('Detailed exp partner 4'!H44:H63,"=wp4",'Detailed exp partner 4'!J44:J63))+(SUMIF('Detailed exp partner 5'!H44:H63,"=wp4",'Detailed exp partner 5'!J44:J63))+(SUMIF('Detailed exp partner 6'!H44:H63,"=wp4",'Detailed exp partner 6'!J44:J63))+(SUMIF('Detailed exp partner 7'!H44:H63,"=wp4",'Detailed exp partner 7'!J44:J63))+(SUMIF('Detailed exp partner 8'!H44:H63,"=wp4",'Detailed exp partner 8'!J44:J63))+(SUMIF('Detailed exp partner 9'!H44:H63,"=wp4",'Detailed exp partner 9'!J44:J63))+(SUMIF('Detailed exp partner 10'!H44:H63,"=wp4",'Detailed exp partner 10'!J44:J63))+(SUMIF('Detailed exp partner 11'!H44:H63,"=wp4",'Detailed exp partner 11'!J44:J63))</f>
        <v>0</v>
      </c>
      <c r="D12" s="117">
        <f>(SUMIF('Detailed exp project leader'!H65:H94,"=wp4",'Detailed exp project leader'!J65:J94))+(SUMIF('Detailed exp partner 2'!H65:H94,"=wp4",'Detailed exp partner 2'!J65:J94))+(SUMIF('Detailed exp partner 3'!H65:H94,"=wp4",'Detailed exp partner 3'!J65:J94))+(SUMIF('Detailed exp partner 4'!H65:H94,"=wp4",'Detailed exp partner 4'!J65:J94))+(SUMIF('Detailed exp partner 5'!H65:H94,"=wp4",'Detailed exp partner 5'!J65:J94))+(SUMIF('Detailed exp partner 6'!H65:H94,"=wp4",'Detailed exp partner 6'!J65:J94))+(SUMIF('Detailed exp partner 7'!H65:H94,"=wp4",'Detailed exp partner 7'!J65:J94))+(SUMIF('Detailed exp partner 8'!H65:H94,"=wp4",'Detailed exp partner 8'!J65:J94))+(SUMIF('Detailed exp partner 9'!H65:H94,"=wp4",'Detailed exp partner 9'!J65:J94))+(SUMIF('Detailed exp partner 10'!H65:H94,"=wp4",'Detailed exp partner 10'!J65:J94))+(SUMIF('Detailed exp partner 11'!H65:H94,"=wp4",'Detailed exp partner 11'!J65:J94))</f>
        <v>0</v>
      </c>
      <c r="E12" s="117">
        <f>(SUMIF('Detailed exp project leader'!H97:H159,"=wp4",'Detailed exp project leader'!J97:J159))+(SUMIF('Detailed exp partner 2'!H97:H159,"=wp4",'Detailed exp partner 2'!J97:J159))+(SUMIF('Detailed exp partner 3'!H97:H159,"=wp4",'Detailed exp partner 3'!J97:J159))+(SUMIF('Detailed exp partner 4'!H97:H159,"=wp4",'Detailed exp partner 4'!J97:J159))+(SUMIF('Detailed exp partner 5'!H97:H159,"=wp4",'Detailed exp partner 5'!J97:J159))+(SUMIF('Detailed exp partner 6'!H97:H159,"=wp4",'Detailed exp partner 6'!J97:J159))+(SUMIF('Detailed exp partner 7'!H97:H159,"=wp4",'Detailed exp partner 7'!J97:J159))+(SUMIF('Detailed exp partner 8'!H97:H159,"=wp4",'Detailed exp partner 8'!J97:J159))+(SUMIF('Detailed exp partner 9'!H97:H159,"=wp4",'Detailed exp partner 9'!J97:J159))+(SUMIF('Detailed exp partner 10'!H97:H159,"=wp4",'Detailed exp partner 10'!J97:J159))+(SUMIF('Detailed exp partner 11'!H97:H159,"=wp4",'Detailed exp partner 11'!J97:J159))</f>
        <v>0</v>
      </c>
      <c r="F12" s="223">
        <f>IF(B12+C12+D12+E12&gt;0,'1 Consolidated Summary  Budget'!$I$26/$B$3,0)</f>
        <v>0</v>
      </c>
      <c r="G12" s="118">
        <f t="shared" si="0"/>
        <v>0</v>
      </c>
    </row>
    <row r="13" spans="1:19" ht="12.75" x14ac:dyDescent="0.2">
      <c r="A13" s="96" t="s">
        <v>48</v>
      </c>
      <c r="B13" s="116">
        <f>(SUMIF('Detailed exp project leader'!H11:H42,"=wp5",'Detailed exp project leader'!J11:J42))+(SUMIF('Detailed exp partner 2'!H11:H42,"=wp5",'Detailed exp partner 2'!J11:J42))+(SUMIF('Detailed exp partner 3'!H11:H42,"=wp5",'Detailed exp partner 3'!J11:J42))+(SUMIF('Detailed exp partner 4'!H11:H42,"=wp5",'Detailed exp partner 4'!J11:J42))+(SUMIF('Detailed exp partner 5'!H11:H42,"=wp5",'Detailed exp partner 5'!J11:J42))+(SUMIF('Detailed exp partner 6'!H11:H42,"=wp5",'Detailed exp partner 6'!J11:J42))+(SUMIF('Detailed exp partner 7'!H11:H42,"=wp5",'Detailed exp partner 7'!J11:J42))+(SUMIF('Detailed exp partner 8'!H11:H42,"=wp5",'Detailed exp partner 8'!J11:J42))+(SUMIF('Detailed exp partner 9'!H11:H42,"=wp5",'Detailed exp partner 9'!J11:J42))+(SUMIF('Detailed exp partner 10'!H11:H42,"=wp5",'Detailed exp partner 10'!J11:J42))+(SUMIF('Detailed exp partner 11'!H11:H42,"=wp5",'Detailed exp partner 11'!J11:J42))</f>
        <v>0</v>
      </c>
      <c r="C13" s="117">
        <f>(SUMIF('Detailed exp project leader'!H44:H63,"=wp5",'Detailed exp project leader'!J44:J63))+(SUMIF('Detailed exp partner 2'!H44:H63,"=wp5",'Detailed exp partner 2'!J44:J63))+(SUMIF('Detailed exp partner 3'!H44:H63,"=wp5",'Detailed exp partner 3'!J44:J63))+(SUMIF('Detailed exp partner 4'!H44:H63,"=wp5",'Detailed exp partner 4'!J44:J63))+(SUMIF('Detailed exp partner 5'!H44:H63,"=wp5",'Detailed exp partner 5'!J44:J63))+(SUMIF('Detailed exp partner 6'!H44:H63,"=wp5",'Detailed exp partner 6'!J44:J63))+(SUMIF('Detailed exp partner 7'!H44:H63,"=wp5",'Detailed exp partner 7'!J44:J63))+(SUMIF('Detailed exp partner 8'!H44:H63,"=wp5",'Detailed exp partner 8'!J44:J63))+(SUMIF('Detailed exp partner 9'!H44:H63,"=wp5",'Detailed exp partner 9'!J44:J63))+(SUMIF('Detailed exp partner 10'!H44:H63,"=wp5",'Detailed exp partner 10'!J44:J63))+(SUMIF('Detailed exp partner 11'!H44:H63,"=wp5",'Detailed exp partner 11'!J44:J63))</f>
        <v>0</v>
      </c>
      <c r="D13" s="117">
        <f>(SUMIF('Detailed exp project leader'!H65:H94,"=wp5",'Detailed exp project leader'!J65:J94))+(SUMIF('Detailed exp partner 2'!H65:H94,"=wp5",'Detailed exp partner 2'!J65:J94))+(SUMIF('Detailed exp partner 3'!H65:H94,"=wp5",'Detailed exp partner 3'!J65:J94))+(SUMIF('Detailed exp partner 4'!H65:H94,"=wp5",'Detailed exp partner 4'!J65:J94))+(SUMIF('Detailed exp partner 5'!H65:H94,"=wp5",'Detailed exp partner 5'!J65:J94))+(SUMIF('Detailed exp partner 6'!H65:H94,"=wp5",'Detailed exp partner 6'!J65:J94))+(SUMIF('Detailed exp partner 7'!H65:H94,"=wp5",'Detailed exp partner 7'!J65:J94))+(SUMIF('Detailed exp partner 8'!H65:H94,"=wp5",'Detailed exp partner 8'!J65:J94))+(SUMIF('Detailed exp partner 9'!H65:H94,"=wp5",'Detailed exp partner 9'!J65:J94))+(SUMIF('Detailed exp partner 10'!H65:H94,"=wp5",'Detailed exp partner 10'!J65:J94))+(SUMIF('Detailed exp partner 11'!H65:H94,"=wp5",'Detailed exp partner 11'!J65:J94))</f>
        <v>0</v>
      </c>
      <c r="E13" s="117">
        <f>(SUMIF('Detailed exp project leader'!H97:H159,"=wp5",'Detailed exp project leader'!J97:J159))+(SUMIF('Detailed exp partner 2'!H97:H159,"=wp5",'Detailed exp partner 2'!J97:J159))+(SUMIF('Detailed exp partner 3'!H97:H159,"=wp5",'Detailed exp partner 3'!J97:J159))+(SUMIF('Detailed exp partner 4'!H97:H159,"=wp5",'Detailed exp partner 4'!J97:J159))+(SUMIF('Detailed exp partner 5'!H97:H159,"=wp5",'Detailed exp partner 5'!J97:J159))+(SUMIF('Detailed exp partner 6'!H97:H159,"=wp5",'Detailed exp partner 6'!J97:J159))+(SUMIF('Detailed exp partner 7'!H97:H159,"=wp5",'Detailed exp partner 7'!J97:J159))+(SUMIF('Detailed exp partner 8'!H97:H159,"=wp5",'Detailed exp partner 8'!J97:J159))+(SUMIF('Detailed exp partner 9'!H97:H159,"=wp5",'Detailed exp partner 9'!J97:J159))+(SUMIF('Detailed exp partner 10'!H97:H159,"=wp5",'Detailed exp partner 10'!J97:J159))+(SUMIF('Detailed exp partner 11'!H97:H159,"=wp5",'Detailed exp partner 11'!J97:J159))</f>
        <v>0</v>
      </c>
      <c r="F13" s="223">
        <f>IF(B13+C13+D13+E13&gt;0,'1 Consolidated Summary  Budget'!$I$26/$B$3,0)</f>
        <v>0</v>
      </c>
      <c r="G13" s="118">
        <f t="shared" si="0"/>
        <v>0</v>
      </c>
    </row>
    <row r="14" spans="1:19" ht="12.75" x14ac:dyDescent="0.2">
      <c r="A14" s="96" t="s">
        <v>49</v>
      </c>
      <c r="B14" s="116">
        <f>(SUMIF('Detailed exp project leader'!H11:H42,"=wp6",'Detailed exp project leader'!J11:J42))+(SUMIF('Detailed exp partner 2'!H11:H42,"=wp6",'Detailed exp partner 2'!J11:J42))+(SUMIF('Detailed exp partner 3'!H11:H42,"=wp6",'Detailed exp partner 3'!J11:J42))+(SUMIF('Detailed exp partner 4'!H11:H42,"=wp6",'Detailed exp partner 4'!J11:J42))+(SUMIF('Detailed exp partner 5'!H11:H42,"=wp6",'Detailed exp partner 5'!J11:J42))+(SUMIF('Detailed exp partner 6'!H11:H42,"=wp6",'Detailed exp partner 6'!J11:J42))+(SUMIF('Detailed exp partner 7'!H11:H42,"=wp6",'Detailed exp partner 7'!J11:J42))+(SUMIF('Detailed exp partner 8'!H11:H42,"=wp6",'Detailed exp partner 8'!J11:J42))+(SUMIF('Detailed exp partner 9'!H11:H42,"=wp6",'Detailed exp partner 9'!J11:J42))+(SUMIF('Detailed exp partner 10'!H11:H42,"=wp6",'Detailed exp partner 10'!J11:J42))+(SUMIF('Detailed exp partner 11'!H11:H42,"=wp6",'Detailed exp partner 11'!J11:J42))</f>
        <v>0</v>
      </c>
      <c r="C14" s="117">
        <f>(SUMIF('Detailed exp project leader'!H44:H63,"=wp6",'Detailed exp project leader'!J44:J63))+(SUMIF('Detailed exp partner 2'!H44:H63,"=wp6",'Detailed exp partner 2'!J44:J63))+(SUMIF('Detailed exp partner 3'!H44:H63,"=wp6",'Detailed exp partner 3'!J44:J63))+(SUMIF('Detailed exp partner 4'!H44:H63,"=wp6",'Detailed exp partner 4'!J44:J63))+(SUMIF('Detailed exp partner 5'!H44:H63,"=wp6",'Detailed exp partner 5'!J44:J63))+(SUMIF('Detailed exp partner 6'!H44:H63,"=wp6",'Detailed exp partner 6'!J44:J63))+(SUMIF('Detailed exp partner 7'!H44:H63,"=wp6",'Detailed exp partner 7'!J44:J63))+(SUMIF('Detailed exp partner 8'!H44:H63,"=wp6",'Detailed exp partner 8'!J44:J63))+(SUMIF('Detailed exp partner 9'!H44:H63,"=wp6",'Detailed exp partner 9'!J44:J63))+(SUMIF('Detailed exp partner 10'!H44:H63,"=wp6",'Detailed exp partner 10'!J44:J63))+(SUMIF('Detailed exp partner 11'!H44:H63,"=wp6",'Detailed exp partner 11'!J44:J63))</f>
        <v>0</v>
      </c>
      <c r="D14" s="117">
        <f>(SUMIF('Detailed exp project leader'!H65:H94,"=wp6",'Detailed exp project leader'!J65:J94))+(SUMIF('Detailed exp partner 2'!H65:H94,"=wp6",'Detailed exp partner 2'!J65:J94))+(SUMIF('Detailed exp partner 3'!H65:H94,"=wp6",'Detailed exp partner 3'!J65:J94))+(SUMIF('Detailed exp partner 4'!H65:H94,"=wp6",'Detailed exp partner 4'!J65:J94))+(SUMIF('Detailed exp partner 5'!H65:H94,"=wp6",'Detailed exp partner 5'!J65:J94))+(SUMIF('Detailed exp partner 6'!H65:H94,"=wp6",'Detailed exp partner 6'!J65:J94))+(SUMIF('Detailed exp partner 7'!H65:H94,"=wp6",'Detailed exp partner 7'!J65:J94))+(SUMIF('Detailed exp partner 8'!H65:H94,"=wp6",'Detailed exp partner 8'!J65:J94))+(SUMIF('Detailed exp partner 9'!H65:H94,"=wp6",'Detailed exp partner 9'!J65:J94))+(SUMIF('Detailed exp partner 10'!H65:H94,"=wp6",'Detailed exp partner 10'!J65:J94))+(SUMIF('Detailed exp partner 11'!H65:H94,"=wp6",'Detailed exp partner 11'!J65:J94))</f>
        <v>0</v>
      </c>
      <c r="E14" s="117">
        <f>(SUMIF('Detailed exp project leader'!H97:H159,"=wp6",'Detailed exp project leader'!J97:J159))+(SUMIF('Detailed exp partner 2'!H97:H159,"=wp6",'Detailed exp partner 2'!J97:J159))+(SUMIF('Detailed exp partner 3'!H97:H159,"=wp6",'Detailed exp partner 3'!J97:J159))+(SUMIF('Detailed exp partner 4'!H97:H159,"=wp6",'Detailed exp partner 4'!J97:J159))+(SUMIF('Detailed exp partner 5'!H97:H159,"=wp6",'Detailed exp partner 5'!J97:J159))+(SUMIF('Detailed exp partner 6'!H97:H159,"=wp6",'Detailed exp partner 6'!J97:J159))+(SUMIF('Detailed exp partner 7'!H97:H159,"=wp6",'Detailed exp partner 7'!J97:J159))+(SUMIF('Detailed exp partner 8'!H97:H159,"=wp6",'Detailed exp partner 8'!J97:J159))+(SUMIF('Detailed exp partner 9'!H97:H159,"=wp6",'Detailed exp partner 9'!J97:J159))+(SUMIF('Detailed exp partner 10'!H97:H159,"=wp6",'Detailed exp partner 10'!J97:J159))+(SUMIF('Detailed exp partner 11'!H97:H159,"=wp6",'Detailed exp partner 11'!J97:J159))</f>
        <v>0</v>
      </c>
      <c r="F14" s="223">
        <f>IF(B14+C14+D14+E14&gt;0,'1 Consolidated Summary  Budget'!$I$26/$B$3,0)</f>
        <v>0</v>
      </c>
      <c r="G14" s="118">
        <f t="shared" si="0"/>
        <v>0</v>
      </c>
    </row>
    <row r="15" spans="1:19" ht="12.75" x14ac:dyDescent="0.2">
      <c r="A15" s="96" t="s">
        <v>50</v>
      </c>
      <c r="B15" s="116">
        <f>(SUMIF('Detailed exp project leader'!H11:H42,"=wp7",'Detailed exp project leader'!J11:J42))+(SUMIF('Detailed exp partner 2'!H11:H42,"=wp7",'Detailed exp partner 2'!J11:J42))+(SUMIF('Detailed exp partner 3'!H11:H42,"=wp7",'Detailed exp partner 3'!J11:J42))+(SUMIF('Detailed exp partner 4'!H11:H42,"=wp7",'Detailed exp partner 4'!J11:J42))+(SUMIF('Detailed exp partner 5'!H11:H42,"=wp7",'Detailed exp partner 5'!J11:J42))+(SUMIF('Detailed exp partner 6'!H11:H42,"=wp7",'Detailed exp partner 6'!J11:J42))+(SUMIF('Detailed exp partner 7'!H11:H42,"=wp7",'Detailed exp partner 7'!J11:J42))+(SUMIF('Detailed exp partner 8'!H11:H42,"=wp7",'Detailed exp partner 8'!J11:J42))+(SUMIF('Detailed exp partner 9'!H11:H42,"=wp7",'Detailed exp partner 9'!J11:J42))+(SUMIF('Detailed exp partner 10'!H11:H42,"=wp7",'Detailed exp partner 10'!J11:J42))+(SUMIF('Detailed exp partner 11'!H11:H42,"=wp7",'Detailed exp partner 11'!J11:J42))</f>
        <v>0</v>
      </c>
      <c r="C15" s="117">
        <f>(SUMIF('Detailed exp project leader'!H44:H63,"=wp7",'Detailed exp project leader'!J44:J63))+(SUMIF('Detailed exp partner 2'!H44:H63,"=wp7",'Detailed exp partner 2'!J44:J63))+(SUMIF('Detailed exp partner 3'!H44:H63,"=wp7",'Detailed exp partner 3'!J44:J63))+(SUMIF('Detailed exp partner 4'!H44:H63,"=wp7",'Detailed exp partner 4'!J44:J63))+(SUMIF('Detailed exp partner 5'!H44:H63,"=wp7",'Detailed exp partner 5'!J44:J63))+(SUMIF('Detailed exp partner 6'!H44:H63,"=wp7",'Detailed exp partner 6'!J44:J63))+(SUMIF('Detailed exp partner 7'!H44:H63,"=wp7",'Detailed exp partner 7'!J44:J63))+(SUMIF('Detailed exp partner 8'!H44:H63,"=wp7",'Detailed exp partner 8'!J44:J63))+(SUMIF('Detailed exp partner 9'!H44:H63,"=wp7",'Detailed exp partner 9'!J44:J63))+(SUMIF('Detailed exp partner 10'!H44:H63,"=wp7",'Detailed exp partner 10'!J44:J63))+(SUMIF('Detailed exp partner 11'!H44:H63,"=wp7",'Detailed exp partner 11'!J44:J63))</f>
        <v>0</v>
      </c>
      <c r="D15" s="117">
        <f>(SUMIF('Detailed exp project leader'!H65:H94,"=wp7",'Detailed exp project leader'!J65:J94))+(SUMIF('Detailed exp partner 2'!H65:H94,"=wp7",'Detailed exp partner 2'!J65:J94))+(SUMIF('Detailed exp partner 3'!H65:H94,"=wp7",'Detailed exp partner 3'!J65:J94))+(SUMIF('Detailed exp partner 4'!H65:H94,"=wp7",'Detailed exp partner 4'!J65:J94))+(SUMIF('Detailed exp partner 5'!H65:H94,"=wp7",'Detailed exp partner 5'!J65:J94))+(SUMIF('Detailed exp partner 6'!H65:H94,"=wp7",'Detailed exp partner 6'!J65:J94))+(SUMIF('Detailed exp partner 7'!H65:H94,"=wp7",'Detailed exp partner 7'!J65:J94))+(SUMIF('Detailed exp partner 8'!H65:H94,"=wp7",'Detailed exp partner 8'!J65:J94))+(SUMIF('Detailed exp partner 9'!H65:H94,"=wp7",'Detailed exp partner 9'!J65:J94))+(SUMIF('Detailed exp partner 10'!H65:H94,"=wp7",'Detailed exp partner 10'!J65:J94))+(SUMIF('Detailed exp partner 11'!H65:H94,"=wp7",'Detailed exp partner 11'!J65:J94))</f>
        <v>0</v>
      </c>
      <c r="E15" s="117">
        <f>(SUMIF('Detailed exp project leader'!H97:H159,"=wp7",'Detailed exp project leader'!J97:J159))+(SUMIF('Detailed exp partner 2'!H97:H159,"=wp7",'Detailed exp partner 2'!J97:J159))+(SUMIF('Detailed exp partner 3'!H97:H159,"=wp7",'Detailed exp partner 3'!J97:J159))+(SUMIF('Detailed exp partner 4'!H97:H159,"=wp7",'Detailed exp partner 4'!J97:J159))+(SUMIF('Detailed exp partner 5'!H97:H159,"=wp7",'Detailed exp partner 5'!J97:J159))+(SUMIF('Detailed exp partner 6'!H97:H159,"=wp7",'Detailed exp partner 6'!J97:J159))+(SUMIF('Detailed exp partner 7'!H97:H159,"=wp7",'Detailed exp partner 7'!J97:J159))+(SUMIF('Detailed exp partner 8'!H97:H159,"=wp7",'Detailed exp partner 8'!J97:J159))+(SUMIF('Detailed exp partner 9'!H97:H159,"=wp7",'Detailed exp partner 9'!J97:J159))+(SUMIF('Detailed exp partner 10'!H97:H159,"=wp7",'Detailed exp partner 10'!J97:J159))+(SUMIF('Detailed exp partner 11'!H97:H159,"=wp7",'Detailed exp partner 11'!J97:J159))</f>
        <v>0</v>
      </c>
      <c r="F15" s="223">
        <f>IF(B15+C15+D15+E15&gt;0,'1 Consolidated Summary  Budget'!$I$26/$B$3,0)</f>
        <v>0</v>
      </c>
      <c r="G15" s="118">
        <f t="shared" si="0"/>
        <v>0</v>
      </c>
    </row>
    <row r="16" spans="1:19" ht="12.75" x14ac:dyDescent="0.2">
      <c r="A16" s="96" t="s">
        <v>51</v>
      </c>
      <c r="B16" s="116">
        <f>(SUMIF('Detailed exp project leader'!H11:H42,"=wp8",'Detailed exp project leader'!J11:J42))+(SUMIF('Detailed exp partner 2'!H11:H42,"=wp8",'Detailed exp partner 2'!J11:J42))+(SUMIF('Detailed exp partner 3'!H11:H42,"=wp8",'Detailed exp partner 3'!J11:J42))+(SUMIF('Detailed exp partner 4'!H11:H42,"=wp8",'Detailed exp partner 4'!J11:J42))+(SUMIF('Detailed exp partner 5'!H11:H42,"=wp8",'Detailed exp partner 5'!J11:J42))+(SUMIF('Detailed exp partner 6'!H11:H42,"=wp8",'Detailed exp partner 6'!J11:J42))+(SUMIF('Detailed exp partner 7'!H11:H42,"=wp8",'Detailed exp partner 7'!J11:J42))+(SUMIF('Detailed exp partner 8'!H11:H42,"=wp8",'Detailed exp partner 8'!J11:J42))+(SUMIF('Detailed exp partner 9'!H11:H42,"=wp8",'Detailed exp partner 9'!J11:J42))+(SUMIF('Detailed exp partner 10'!H11:H42,"=wp8",'Detailed exp partner 10'!J11:J42))+(SUMIF('Detailed exp partner 11'!H11:H42,"=wp8",'Detailed exp partner 11'!J11:J42))</f>
        <v>0</v>
      </c>
      <c r="C16" s="117">
        <f>(SUMIF('Detailed exp project leader'!H44:H63,"=wp8",'Detailed exp project leader'!J44:J63))+(SUMIF('Detailed exp partner 2'!H44:H63,"=wp8",'Detailed exp partner 2'!J44:J63))+(SUMIF('Detailed exp partner 3'!H44:H63,"=wp8",'Detailed exp partner 3'!J44:J63))+(SUMIF('Detailed exp partner 4'!H44:H63,"=wp8",'Detailed exp partner 4'!J44:J63))+(SUMIF('Detailed exp partner 5'!H44:H63,"=wp8",'Detailed exp partner 5'!J44:J63))+(SUMIF('Detailed exp partner 6'!H44:H63,"=wp8",'Detailed exp partner 6'!J44:J63))+(SUMIF('Detailed exp partner 7'!H44:H63,"=wp8",'Detailed exp partner 7'!J44:J63))+(SUMIF('Detailed exp partner 8'!H44:H63,"=wp8",'Detailed exp partner 8'!J44:J63))+(SUMIF('Detailed exp partner 9'!H44:H63,"=wp8",'Detailed exp partner 9'!J44:J63))+(SUMIF('Detailed exp partner 10'!H44:H63,"=wp8",'Detailed exp partner 10'!J44:J63))+(SUMIF('Detailed exp partner 11'!H44:H63,"=wp8",'Detailed exp partner 11'!J44:J63))</f>
        <v>0</v>
      </c>
      <c r="D16" s="117">
        <f>(SUMIF('Detailed exp project leader'!H65:H94,"=wp8",'Detailed exp project leader'!J65:J94))+(SUMIF('Detailed exp partner 2'!H65:H94,"=wp8",'Detailed exp partner 2'!J65:J94))+(SUMIF('Detailed exp partner 3'!H65:H94,"=wp8",'Detailed exp partner 3'!J65:J94))+(SUMIF('Detailed exp partner 4'!H65:H94,"=wp8",'Detailed exp partner 4'!J65:J94))+(SUMIF('Detailed exp partner 5'!H65:H94,"=wp8",'Detailed exp partner 5'!J65:J94))+(SUMIF('Detailed exp partner 6'!H65:H94,"=wp8",'Detailed exp partner 6'!J65:J94))+(SUMIF('Detailed exp partner 7'!H65:H94,"=wp8",'Detailed exp partner 7'!J65:J94))+(SUMIF('Detailed exp partner 8'!H65:H94,"=wp8",'Detailed exp partner 8'!J65:J94))+(SUMIF('Detailed exp partner 9'!H65:H94,"=wp8",'Detailed exp partner 9'!J65:J94))+(SUMIF('Detailed exp partner 10'!H65:H94,"=wp8",'Detailed exp partner 10'!J65:J94))+(SUMIF('Detailed exp partner 11'!H65:H94,"=wp8",'Detailed exp partner 11'!J65:J94))</f>
        <v>0</v>
      </c>
      <c r="E16" s="117">
        <f>(SUMIF('Detailed exp project leader'!H97:H159,"=wp8",'Detailed exp project leader'!J97:J159))+(SUMIF('Detailed exp partner 2'!H97:H159,"=wp8",'Detailed exp partner 2'!J97:J159))+(SUMIF('Detailed exp partner 3'!H97:H159,"=wp8",'Detailed exp partner 3'!J97:J159))+(SUMIF('Detailed exp partner 4'!H97:H159,"=wp8",'Detailed exp partner 4'!J97:J159))+(SUMIF('Detailed exp partner 5'!H97:H159,"=wp8",'Detailed exp partner 5'!J97:J159))+(SUMIF('Detailed exp partner 6'!H97:H159,"=wp8",'Detailed exp partner 6'!J97:J159))+(SUMIF('Detailed exp partner 7'!H97:H159,"=wp8",'Detailed exp partner 7'!J97:J159))+(SUMIF('Detailed exp partner 8'!H97:H159,"=wp8",'Detailed exp partner 8'!J97:J159))+(SUMIF('Detailed exp partner 9'!H97:H159,"=wp8",'Detailed exp partner 9'!J97:J159))+(SUMIF('Detailed exp partner 10'!H97:H159,"=wp8",'Detailed exp partner 10'!J97:J159))+(SUMIF('Detailed exp partner 11'!H97:H159,"=wp8",'Detailed exp partner 11'!J97:J159))</f>
        <v>0</v>
      </c>
      <c r="F16" s="223">
        <f>IF(B16+C16+D16+E16&gt;0,'1 Consolidated Summary  Budget'!$I$26/$B$3,0)</f>
        <v>0</v>
      </c>
      <c r="G16" s="118">
        <f t="shared" si="0"/>
        <v>0</v>
      </c>
    </row>
    <row r="17" spans="1:7" ht="12.75" x14ac:dyDescent="0.2">
      <c r="A17" s="96" t="s">
        <v>52</v>
      </c>
      <c r="B17" s="116">
        <f>(SUMIF('Detailed exp project leader'!H11:H42,"=wp9",'Detailed exp project leader'!J11:J42))+(SUMIF('Detailed exp partner 2'!H11:H42,"=wp9",'Detailed exp partner 2'!J11:J42))+(SUMIF('Detailed exp partner 3'!H11:H42,"=wp9",'Detailed exp partner 3'!J11:J42))+(SUMIF('Detailed exp partner 4'!H11:H42,"=wp9",'Detailed exp partner 4'!J11:J42))+(SUMIF('Detailed exp partner 5'!H11:H42,"=wp9",'Detailed exp partner 5'!J11:J42))+(SUMIF('Detailed exp partner 6'!H11:H42,"=wp9",'Detailed exp partner 6'!J11:J42))+(SUMIF('Detailed exp partner 7'!H11:H42,"=wp9",'Detailed exp partner 7'!J11:J42))+(SUMIF('Detailed exp partner 8'!H11:H42,"=wp9",'Detailed exp partner 8'!J11:J42))+(SUMIF('Detailed exp partner 9'!H11:H42,"=wp9",'Detailed exp partner 9'!J11:J42))+(SUMIF('Detailed exp partner 10'!H11:H42,"=wp9",'Detailed exp partner 10'!J11:J42))+(SUMIF('Detailed exp partner 11'!H11:H42,"=wp9",'Detailed exp partner 11'!J11:J42))</f>
        <v>0</v>
      </c>
      <c r="C17" s="117">
        <f>(SUMIF('Detailed exp project leader'!H44:H63,"=wp9",'Detailed exp project leader'!J44:J63))+(SUMIF('Detailed exp partner 2'!H44:H63,"=wp9",'Detailed exp partner 2'!J44:J63))+(SUMIF('Detailed exp partner 3'!H44:H63,"=wp9",'Detailed exp partner 3'!J44:J63))+(SUMIF('Detailed exp partner 4'!H44:H63,"=wp9",'Detailed exp partner 4'!J44:J63))+(SUMIF('Detailed exp partner 5'!H44:H63,"=wp9",'Detailed exp partner 5'!J44:J63))+(SUMIF('Detailed exp partner 6'!H44:H63,"=wp9",'Detailed exp partner 6'!J44:J63))+(SUMIF('Detailed exp partner 7'!H44:H63,"=wp9",'Detailed exp partner 7'!J44:J63))+(SUMIF('Detailed exp partner 8'!H44:H63,"=wp9",'Detailed exp partner 8'!J44:J63))+(SUMIF('Detailed exp partner 9'!H44:H63,"=wp9",'Detailed exp partner 9'!J44:J63))+(SUMIF('Detailed exp partner 10'!H44:H63,"=wp9",'Detailed exp partner 10'!J44:J63))+(SUMIF('Detailed exp partner 11'!H44:H63,"=wp9",'Detailed exp partner 11'!J44:J63))</f>
        <v>0</v>
      </c>
      <c r="D17" s="117">
        <f>(SUMIF('Detailed exp project leader'!H65:H94,"=wp9",'Detailed exp project leader'!J65:J94))+(SUMIF('Detailed exp partner 2'!H65:H94,"=wp9",'Detailed exp partner 2'!J65:J94))+(SUMIF('Detailed exp partner 3'!H65:H94,"=wp9",'Detailed exp partner 3'!J65:J94))+(SUMIF('Detailed exp partner 4'!H65:H94,"=wp9",'Detailed exp partner 4'!J65:J94))+(SUMIF('Detailed exp partner 5'!H65:H94,"=wp9",'Detailed exp partner 5'!J65:J94))+(SUMIF('Detailed exp partner 6'!H65:H94,"=wp9",'Detailed exp partner 6'!J65:J94))+(SUMIF('Detailed exp partner 7'!H65:H94,"=wp9",'Detailed exp partner 7'!J65:J94))+(SUMIF('Detailed exp partner 8'!H65:H94,"=wp9",'Detailed exp partner 8'!J65:J94))+(SUMIF('Detailed exp partner 9'!H65:H94,"=wp9",'Detailed exp partner 9'!J65:J94))+(SUMIF('Detailed exp partner 10'!H65:H94,"=wp9",'Detailed exp partner 10'!J65:J94))+(SUMIF('Detailed exp partner 11'!H65:H94,"=wp9",'Detailed exp partner 11'!J65:J94))</f>
        <v>0</v>
      </c>
      <c r="E17" s="117">
        <f>(SUMIF('Detailed exp project leader'!H97:H159,"=wp9",'Detailed exp project leader'!J97:J159))+(SUMIF('Detailed exp partner 2'!H97:H159,"=wp9",'Detailed exp partner 2'!J97:J159))+(SUMIF('Detailed exp partner 3'!H97:H159,"=wp9",'Detailed exp partner 3'!J97:J159))+(SUMIF('Detailed exp partner 4'!H97:H159,"=wp9",'Detailed exp partner 4'!J97:J159))+(SUMIF('Detailed exp partner 5'!H97:H159,"=wp9",'Detailed exp partner 5'!J97:J159))+(SUMIF('Detailed exp partner 6'!H97:H159,"=wp9",'Detailed exp partner 6'!J97:J159))+(SUMIF('Detailed exp partner 7'!H97:H159,"=wp9",'Detailed exp partner 7'!J97:J159))+(SUMIF('Detailed exp partner 8'!H97:H159,"=wp9",'Detailed exp partner 8'!J97:J159))+(SUMIF('Detailed exp partner 9'!H97:H159,"=wp9",'Detailed exp partner 9'!J97:J159))+(SUMIF('Detailed exp partner 10'!H97:H159,"=wp9",'Detailed exp partner 10'!J97:J159))+(SUMIF('Detailed exp partner 11'!H97:H159,"=wp9",'Detailed exp partner 11'!J97:J159))</f>
        <v>0</v>
      </c>
      <c r="F17" s="223">
        <f>IF(B17+C17+D17+E17&gt;0,'1 Consolidated Summary  Budget'!$I$26/$B$3,0)</f>
        <v>0</v>
      </c>
      <c r="G17" s="118">
        <f t="shared" si="0"/>
        <v>0</v>
      </c>
    </row>
    <row r="18" spans="1:7" ht="12.75" x14ac:dyDescent="0.2">
      <c r="A18" s="96" t="s">
        <v>53</v>
      </c>
      <c r="B18" s="116">
        <f>(SUMIF('Detailed exp project leader'!H11:H42,"=wp10",'Detailed exp project leader'!J11:J42))+(SUMIF('Detailed exp partner 2'!H11:H42,"=wp10",'Detailed exp partner 2'!J11:J42))+(SUMIF('Detailed exp partner 3'!H11:H42,"=wp10",'Detailed exp partner 3'!J11:J42))+(SUMIF('Detailed exp partner 4'!H11:H42,"=wp10",'Detailed exp partner 4'!J11:J42))+(SUMIF('Detailed exp partner 5'!H11:H42,"=wp10",'Detailed exp partner 5'!J11:J42))+(SUMIF('Detailed exp partner 6'!H11:H42,"=wp10",'Detailed exp partner 6'!J11:J42))+(SUMIF('Detailed exp partner 7'!H11:H42,"=wp10",'Detailed exp partner 7'!J11:J42))+(SUMIF('Detailed exp partner 8'!H11:H42,"=wp10",'Detailed exp partner 8'!J11:J42))+(SUMIF('Detailed exp partner 9'!H11:H42,"=wp10",'Detailed exp partner 9'!J11:J42))+(SUMIF('Detailed exp partner 10'!H11:H42,"=wp10",'Detailed exp partner 10'!J11:J42))+(SUMIF('Detailed exp partner 11'!H11:H42,"=wp10",'Detailed exp partner 11'!J11:J42))</f>
        <v>0</v>
      </c>
      <c r="C18" s="117">
        <f>(SUMIF('Detailed exp project leader'!H44:H63,"=wp10",'Detailed exp project leader'!J44:J63))+(SUMIF('Detailed exp partner 2'!H44:H63,"=wp10",'Detailed exp partner 2'!J44:J63))+(SUMIF('Detailed exp partner 3'!H44:H63,"=wp10",'Detailed exp partner 3'!J44:J63))+(SUMIF('Detailed exp partner 4'!H44:H63,"=wp10",'Detailed exp partner 4'!J44:J63))+(SUMIF('Detailed exp partner 5'!H44:H63,"=wp10",'Detailed exp partner 5'!J44:J63))+(SUMIF('Detailed exp partner 6'!H44:H63,"=wp10",'Detailed exp partner 6'!J44:J63))+(SUMIF('Detailed exp partner 7'!H44:H63,"=wp10",'Detailed exp partner 7'!J44:J63))+(SUMIF('Detailed exp partner 8'!H44:H63,"=wp10",'Detailed exp partner 8'!J44:J63))+(SUMIF('Detailed exp partner 9'!H44:H63,"=wp10",'Detailed exp partner 9'!J44:J63))+(SUMIF('Detailed exp partner 10'!H44:H63,"=wp10",'Detailed exp partner 10'!J44:J63))+(SUMIF('Detailed exp partner 11'!H44:H63,"=wp10",'Detailed exp partner 11'!J44:J63))</f>
        <v>0</v>
      </c>
      <c r="D18" s="117">
        <f>(SUMIF('Detailed exp project leader'!H65:H94,"=wp10",'Detailed exp project leader'!J65:J94))+(SUMIF('Detailed exp partner 2'!H65:H94,"=wp10",'Detailed exp partner 2'!J65:J94))+(SUMIF('Detailed exp partner 3'!H65:H94,"=wp10",'Detailed exp partner 3'!J65:J94))+(SUMIF('Detailed exp partner 4'!H65:H94,"=wp10",'Detailed exp partner 4'!J65:J94))+(SUMIF('Detailed exp partner 5'!H65:H94,"=wp10",'Detailed exp partner 5'!J65:J94))+(SUMIF('Detailed exp partner 6'!H65:H94,"=wp10",'Detailed exp partner 6'!J65:J94))+(SUMIF('Detailed exp partner 7'!H65:H94,"=wp10",'Detailed exp partner 7'!J65:J94))+(SUMIF('Detailed exp partner 8'!H65:H94,"=wp10",'Detailed exp partner 8'!J65:J94))+(SUMIF('Detailed exp partner 9'!H65:H94,"=wp10",'Detailed exp partner 9'!J65:J94))+(SUMIF('Detailed exp partner 10'!H65:H94,"=wp10",'Detailed exp partner 10'!J65:J94))+(SUMIF('Detailed exp partner 11'!H65:H94,"=wp10",'Detailed exp partner 11'!J65:J94))</f>
        <v>0</v>
      </c>
      <c r="E18" s="117">
        <f>(SUMIF('Detailed exp project leader'!H97:H159,"=wp10",'Detailed exp project leader'!J97:J159))+(SUMIF('Detailed exp partner 2'!H97:H159,"=wp10",'Detailed exp partner 2'!J97:J159))+(SUMIF('Detailed exp partner 3'!H97:H159,"=wp10",'Detailed exp partner 3'!J97:J159))+(SUMIF('Detailed exp partner 4'!H97:H159,"=wp10",'Detailed exp partner 4'!J97:J159))+(SUMIF('Detailed exp partner 5'!H97:H159,"=wp10",'Detailed exp partner 5'!J97:J159))+(SUMIF('Detailed exp partner 6'!H97:H159,"=wp10",'Detailed exp partner 6'!J97:J159))+(SUMIF('Detailed exp partner 7'!H97:H159,"=wp10",'Detailed exp partner 7'!J97:J159))+(SUMIF('Detailed exp partner 8'!H97:H159,"=wp10",'Detailed exp partner 8'!J97:J159))+(SUMIF('Detailed exp partner 9'!H97:H159,"=wp10",'Detailed exp partner 9'!J97:J159))+(SUMIF('Detailed exp partner 10'!H97:H159,"=wp10",'Detailed exp partner 10'!J97:J159))+(SUMIF('Detailed exp partner 11'!H97:H159,"=wp10",'Detailed exp partner 11'!J97:J159))</f>
        <v>0</v>
      </c>
      <c r="F18" s="223">
        <f>IF(B18+C18+D18+E18&gt;0,'1 Consolidated Summary  Budget'!$I$26/$B$3,0)</f>
        <v>0</v>
      </c>
      <c r="G18" s="118">
        <f t="shared" si="0"/>
        <v>0</v>
      </c>
    </row>
    <row r="19" spans="1:7" ht="12.75" x14ac:dyDescent="0.2">
      <c r="A19" s="96" t="s">
        <v>54</v>
      </c>
      <c r="B19" s="116">
        <f>(SUMIF('Detailed exp project leader'!H11:H42,"=wp11",'Detailed exp project leader'!J11:J42))+(SUMIF('Detailed exp partner 2'!H11:H42,"=wp11",'Detailed exp partner 2'!J11:J42))+(SUMIF('Detailed exp partner 3'!H11:H42,"=wp11",'Detailed exp partner 3'!J11:J42))+(SUMIF('Detailed exp partner 4'!H11:H42,"=wp11",'Detailed exp partner 4'!J11:J42))+(SUMIF('Detailed exp partner 5'!H11:H42,"=wp11",'Detailed exp partner 5'!J11:J42))+(SUMIF('Detailed exp partner 6'!H11:H42,"=wp11",'Detailed exp partner 6'!J11:J42))+(SUMIF('Detailed exp partner 7'!H11:H42,"=wp11",'Detailed exp partner 7'!J11:J42))+(SUMIF('Detailed exp partner 8'!H11:H42,"=wp11",'Detailed exp partner 8'!J11:J42))+(SUMIF('Detailed exp partner 9'!H11:H42,"=wp11",'Detailed exp partner 9'!J11:J42))+(SUMIF('Detailed exp partner 10'!H11:H42,"=wp11",'Detailed exp partner 10'!J11:J42))+(SUMIF('Detailed exp partner 11'!H11:H42,"=wp11",'Detailed exp partner 11'!J11:J42))</f>
        <v>0</v>
      </c>
      <c r="C19" s="117">
        <f>(SUMIF('Detailed exp project leader'!H44:H63,"=wp11",'Detailed exp project leader'!J44:J63))+(SUMIF('Detailed exp partner 2'!H44:H63,"=wp11",'Detailed exp partner 2'!J44:J63))+(SUMIF('Detailed exp partner 3'!H44:H63,"=wp11",'Detailed exp partner 3'!J44:J63))+(SUMIF('Detailed exp partner 4'!H44:H63,"=wp11",'Detailed exp partner 4'!J44:J63))+(SUMIF('Detailed exp partner 5'!H44:H63,"=wp11",'Detailed exp partner 5'!J44:J63))+(SUMIF('Detailed exp partner 6'!H44:H63,"=wp11",'Detailed exp partner 6'!J44:J63))+(SUMIF('Detailed exp partner 7'!H44:H63,"=wp11",'Detailed exp partner 7'!J44:J63))+(SUMIF('Detailed exp partner 8'!H44:H63,"=wp11",'Detailed exp partner 8'!J44:J63))+(SUMIF('Detailed exp partner 9'!H44:H63,"=wp11",'Detailed exp partner 9'!J44:J63))+(SUMIF('Detailed exp partner 10'!H44:H63,"=wp11",'Detailed exp partner 10'!J44:J63))+(SUMIF('Detailed exp partner 11'!H44:H63,"=wp11",'Detailed exp partner 11'!J44:J63))</f>
        <v>0</v>
      </c>
      <c r="D19" s="117">
        <f>(SUMIF('Detailed exp project leader'!H65:H94,"=wp11",'Detailed exp project leader'!J65:J94))+(SUMIF('Detailed exp partner 2'!H65:H94,"=wp11",'Detailed exp partner 2'!J65:J94))+(SUMIF('Detailed exp partner 3'!H65:H94,"=wp11",'Detailed exp partner 3'!J65:J94))+(SUMIF('Detailed exp partner 4'!H65:H94,"=wp11",'Detailed exp partner 4'!J65:J94))+(SUMIF('Detailed exp partner 5'!H65:H94,"=wp11",'Detailed exp partner 5'!J65:J94))+(SUMIF('Detailed exp partner 6'!H65:H94,"=wp11",'Detailed exp partner 6'!J65:J94))+(SUMIF('Detailed exp partner 7'!H65:H94,"=wp11",'Detailed exp partner 7'!J65:J94))+(SUMIF('Detailed exp partner 8'!H65:H94,"=wp11",'Detailed exp partner 8'!J65:J94))+(SUMIF('Detailed exp partner 9'!H65:H94,"=wp11",'Detailed exp partner 9'!J65:J94))+(SUMIF('Detailed exp partner 10'!H65:H94,"=wp11",'Detailed exp partner 10'!J65:J94))+(SUMIF('Detailed exp partner 11'!H65:H94,"=wp11",'Detailed exp partner 11'!J65:J94))</f>
        <v>0</v>
      </c>
      <c r="E19" s="117">
        <f>(SUMIF('Detailed exp project leader'!H97:H159,"=wp11",'Detailed exp project leader'!J97:J159))+(SUMIF('Detailed exp partner 2'!H97:H159,"=wp11",'Detailed exp partner 2'!J97:J159))+(SUMIF('Detailed exp partner 3'!H97:H159,"=wp11",'Detailed exp partner 3'!J97:J159))+(SUMIF('Detailed exp partner 4'!H97:H159,"=wp11",'Detailed exp partner 4'!J97:J159))+(SUMIF('Detailed exp partner 5'!H97:H159,"=wp11",'Detailed exp partner 5'!J97:J159))+(SUMIF('Detailed exp partner 6'!H97:H159,"=wp11",'Detailed exp partner 6'!J97:J159))+(SUMIF('Detailed exp partner 7'!H97:H159,"=wp11",'Detailed exp partner 7'!J97:J159))+(SUMIF('Detailed exp partner 8'!H97:H159,"=wp11",'Detailed exp partner 8'!J97:J159))+(SUMIF('Detailed exp partner 9'!H97:H159,"=wp11",'Detailed exp partner 9'!J97:J159))+(SUMIF('Detailed exp partner 10'!H97:H159,"=wp11",'Detailed exp partner 10'!J97:J159))+(SUMIF('Detailed exp partner 11'!H97:H159,"=wp11",'Detailed exp partner 11'!J97:J159))</f>
        <v>0</v>
      </c>
      <c r="F19" s="223">
        <f>IF(B19+C19+D19+E19&gt;0,'1 Consolidated Summary  Budget'!$I$26/$B$3,0)</f>
        <v>0</v>
      </c>
      <c r="G19" s="118">
        <f t="shared" si="0"/>
        <v>0</v>
      </c>
    </row>
    <row r="20" spans="1:7" ht="12.75" x14ac:dyDescent="0.2">
      <c r="A20" s="96" t="s">
        <v>55</v>
      </c>
      <c r="B20" s="116">
        <f>(SUMIF('Detailed exp project leader'!H11:H42,"=wp12",'Detailed exp project leader'!J11:J42))+(SUMIF('Detailed exp partner 2'!H11:H42,"=wp12",'Detailed exp partner 2'!J11:J42))+(SUMIF('Detailed exp partner 3'!H11:H42,"=wp12",'Detailed exp partner 3'!J11:J42))+(SUMIF('Detailed exp partner 4'!H11:H42,"=wp12",'Detailed exp partner 4'!J11:J42))+(SUMIF('Detailed exp partner 5'!H11:H42,"=wp12",'Detailed exp partner 5'!J11:J42))+(SUMIF('Detailed exp partner 6'!H11:H42,"=wp12",'Detailed exp partner 6'!J11:J42))+(SUMIF('Detailed exp partner 7'!H11:H42,"=wp12",'Detailed exp partner 7'!J11:J42))+(SUMIF('Detailed exp partner 8'!H11:H42,"=wp12",'Detailed exp partner 8'!J11:J42))+(SUMIF('Detailed exp partner 9'!H11:H42,"=wp12",'Detailed exp partner 9'!J11:J42))+(SUMIF('Detailed exp partner 10'!H11:H42,"=wp12",'Detailed exp partner 10'!J11:J42))+(SUMIF('Detailed exp partner 11'!H11:H42,"=wp12",'Detailed exp partner 11'!J11:J42))</f>
        <v>0</v>
      </c>
      <c r="C20" s="117">
        <f>(SUMIF('Detailed exp project leader'!H44:H63,"=wp12",'Detailed exp project leader'!J44:J63))+(SUMIF('Detailed exp partner 2'!H44:H63,"=wp12",'Detailed exp partner 2'!J44:J63))+(SUMIF('Detailed exp partner 3'!H44:H63,"=wp12",'Detailed exp partner 3'!J44:J63))+(SUMIF('Detailed exp partner 4'!H44:H63,"=wp12",'Detailed exp partner 4'!J44:J63))+(SUMIF('Detailed exp partner 5'!H44:H63,"=wp12",'Detailed exp partner 5'!J44:J63))+(SUMIF('Detailed exp partner 6'!H44:H63,"=wp12",'Detailed exp partner 6'!J44:J63))+(SUMIF('Detailed exp partner 7'!H44:H63,"=wp12",'Detailed exp partner 7'!J44:J63))+(SUMIF('Detailed exp partner 8'!H44:H63,"=wp12",'Detailed exp partner 8'!J44:J63))+(SUMIF('Detailed exp partner 9'!H44:H63,"=wp12",'Detailed exp partner 9'!J44:J63))+(SUMIF('Detailed exp partner 10'!H44:H63,"=wp12",'Detailed exp partner 10'!J44:J63))+(SUMIF('Detailed exp partner 11'!H44:H63,"=wp12",'Detailed exp partner 11'!J44:J63))</f>
        <v>0</v>
      </c>
      <c r="D20" s="117">
        <f>(SUMIF('Detailed exp project leader'!H65:H94,"=wp12",'Detailed exp project leader'!J65:J94))+(SUMIF('Detailed exp partner 2'!H65:H94,"=wp12",'Detailed exp partner 2'!J65:J94))+(SUMIF('Detailed exp partner 3'!H65:H94,"=wp12",'Detailed exp partner 3'!J65:J94))+(SUMIF('Detailed exp partner 4'!H65:H94,"=wp12",'Detailed exp partner 4'!J65:J94))+(SUMIF('Detailed exp partner 5'!H65:H94,"=wp12",'Detailed exp partner 5'!J65:J94))+(SUMIF('Detailed exp partner 6'!H65:H94,"=wp12",'Detailed exp partner 6'!J65:J94))+(SUMIF('Detailed exp partner 7'!H65:H94,"=wp12",'Detailed exp partner 7'!J65:J94))+(SUMIF('Detailed exp partner 8'!H65:H94,"=wp12",'Detailed exp partner 8'!J65:J94))+(SUMIF('Detailed exp partner 9'!H65:H94,"=wp12",'Detailed exp partner 9'!J65:J94))+(SUMIF('Detailed exp partner 10'!H65:H94,"=wp12",'Detailed exp partner 10'!J65:J94))+(SUMIF('Detailed exp partner 11'!H65:H94,"=wp12",'Detailed exp partner 11'!J65:J94))</f>
        <v>0</v>
      </c>
      <c r="E20" s="117">
        <f>(SUMIF('Detailed exp project leader'!H97:H159,"=wp12",'Detailed exp project leader'!J97:J159))+(SUMIF('Detailed exp partner 2'!H97:H159,"=wp12",'Detailed exp partner 2'!J97:J159))+(SUMIF('Detailed exp partner 3'!H97:H159,"=wp12",'Detailed exp partner 3'!J97:J159))+(SUMIF('Detailed exp partner 4'!H97:H159,"=wp12",'Detailed exp partner 4'!J97:J159))+(SUMIF('Detailed exp partner 5'!H97:H159,"=wp12",'Detailed exp partner 5'!J97:J159))+(SUMIF('Detailed exp partner 6'!H97:H159,"=wp12",'Detailed exp partner 6'!J97:J159))+(SUMIF('Detailed exp partner 7'!H97:H159,"=wp12",'Detailed exp partner 7'!J97:J159))+(SUMIF('Detailed exp partner 8'!H97:H159,"=wp12",'Detailed exp partner 8'!J97:J159))+(SUMIF('Detailed exp partner 9'!H97:H159,"=wp12",'Detailed exp partner 9'!J97:J159))+(SUMIF('Detailed exp partner 10'!H97:H159,"=wp12",'Detailed exp partner 10'!J97:J159))+(SUMIF('Detailed exp partner 11'!H97:H159,"=wp12",'Detailed exp partner 11'!J97:J159))</f>
        <v>0</v>
      </c>
      <c r="F20" s="223">
        <f>IF(B20+C20+D20+E20&gt;0,'1 Consolidated Summary  Budget'!$I$26/$B$3,0)</f>
        <v>0</v>
      </c>
      <c r="G20" s="118">
        <f t="shared" si="0"/>
        <v>0</v>
      </c>
    </row>
    <row r="21" spans="1:7" ht="12.75" x14ac:dyDescent="0.2">
      <c r="A21" s="96" t="s">
        <v>56</v>
      </c>
      <c r="B21" s="116">
        <f>(SUMIF('Detailed exp project leader'!H11:H42,"=wp13",'Detailed exp project leader'!J11:J42))+(SUMIF('Detailed exp partner 2'!H11:H42,"=wp13",'Detailed exp partner 2'!J11:J42))+(SUMIF('Detailed exp partner 3'!H11:H42,"=wp13",'Detailed exp partner 3'!J11:J42))+(SUMIF('Detailed exp partner 4'!H11:H42,"=wp13",'Detailed exp partner 4'!J11:J42))+(SUMIF('Detailed exp partner 5'!H11:H42,"=wp13",'Detailed exp partner 5'!J11:J42))+(SUMIF('Detailed exp partner 6'!H11:H42,"=wp13",'Detailed exp partner 6'!J11:J42))+(SUMIF('Detailed exp partner 7'!H11:H42,"=wp13",'Detailed exp partner 7'!J11:J42))+(SUMIF('Detailed exp partner 8'!H11:H42,"=wp13",'Detailed exp partner 8'!J11:J42))+(SUMIF('Detailed exp partner 9'!H11:H42,"=wp13",'Detailed exp partner 9'!J11:J42))+(SUMIF('Detailed exp partner 10'!H11:H42,"=wp13",'Detailed exp partner 10'!J11:J42))+(SUMIF('Detailed exp partner 11'!H11:H42,"=wp13",'Detailed exp partner 11'!J11:J42))</f>
        <v>0</v>
      </c>
      <c r="C21" s="117">
        <f>(SUMIF('Detailed exp project leader'!H44:H63,"=wp13",'Detailed exp project leader'!J44:J63))+(SUMIF('Detailed exp partner 2'!H44:H63,"=wp13",'Detailed exp partner 2'!J44:J63))+(SUMIF('Detailed exp partner 3'!H44:H63,"=wp13",'Detailed exp partner 3'!J44:J63))+(SUMIF('Detailed exp partner 4'!H44:H63,"=wp13",'Detailed exp partner 4'!J44:J63))+(SUMIF('Detailed exp partner 5'!H44:H63,"=wp13",'Detailed exp partner 5'!J44:J63))+(SUMIF('Detailed exp partner 6'!H44:H63,"=wp13",'Detailed exp partner 6'!J44:J63))+(SUMIF('Detailed exp partner 7'!H44:H63,"=wp13",'Detailed exp partner 7'!J44:J63))+(SUMIF('Detailed exp partner 8'!H44:H63,"=wp13",'Detailed exp partner 8'!J44:J63))+(SUMIF('Detailed exp partner 9'!H44:H63,"=wp13",'Detailed exp partner 9'!J44:J63))+(SUMIF('Detailed exp partner 10'!H44:H63,"=wp13",'Detailed exp partner 10'!J44:J63))+(SUMIF('Detailed exp partner 11'!H44:H63,"=wp13",'Detailed exp partner 11'!J44:J63))</f>
        <v>0</v>
      </c>
      <c r="D21" s="117">
        <f>(SUMIF('Detailed exp project leader'!H65:H94,"=wp13",'Detailed exp project leader'!J65:J94))+(SUMIF('Detailed exp partner 2'!H65:H94,"=wp13",'Detailed exp partner 2'!J65:J94))+(SUMIF('Detailed exp partner 3'!H65:H94,"=wp13",'Detailed exp partner 3'!J65:J94))+(SUMIF('Detailed exp partner 4'!H65:H94,"=wp13",'Detailed exp partner 4'!J65:J94))+(SUMIF('Detailed exp partner 5'!H65:H94,"=wp13",'Detailed exp partner 5'!J65:J94))+(SUMIF('Detailed exp partner 6'!H65:H94,"=wp13",'Detailed exp partner 6'!J65:J94))+(SUMIF('Detailed exp partner 7'!H65:H94,"=wp13",'Detailed exp partner 7'!J65:J94))+(SUMIF('Detailed exp partner 8'!H65:H94,"=wp13",'Detailed exp partner 8'!J65:J94))+(SUMIF('Detailed exp partner 9'!H65:H94,"=wp13",'Detailed exp partner 9'!J65:J94))+(SUMIF('Detailed exp partner 10'!H65:H94,"=wp13",'Detailed exp partner 10'!J65:J94))+(SUMIF('Detailed exp partner 11'!H65:H94,"=wp13",'Detailed exp partner 11'!J65:J94))</f>
        <v>0</v>
      </c>
      <c r="E21" s="117">
        <f>(SUMIF('Detailed exp project leader'!H97:H159,"=wp13",'Detailed exp project leader'!J97:J159))+(SUMIF('Detailed exp partner 2'!H97:H159,"=wp13",'Detailed exp partner 2'!J97:J159))+(SUMIF('Detailed exp partner 3'!H97:H159,"=wp13",'Detailed exp partner 3'!J97:J159))+(SUMIF('Detailed exp partner 4'!H97:H159,"=wp13",'Detailed exp partner 4'!J97:J159))+(SUMIF('Detailed exp partner 5'!H97:H159,"=wp13",'Detailed exp partner 5'!J97:J159))+(SUMIF('Detailed exp partner 6'!H97:H159,"=wp13",'Detailed exp partner 6'!J97:J159))+(SUMIF('Detailed exp partner 7'!H97:H159,"=wp13",'Detailed exp partner 7'!J97:J159))+(SUMIF('Detailed exp partner 8'!H97:H159,"=wp13",'Detailed exp partner 8'!J97:J159))+(SUMIF('Detailed exp partner 9'!H97:H159,"=wp13",'Detailed exp partner 9'!J97:J159))+(SUMIF('Detailed exp partner 10'!H97:H159,"=wp13",'Detailed exp partner 10'!J97:J159))+(SUMIF('Detailed exp partner 11'!H97:H159,"=wp13",'Detailed exp partner 11'!J97:J159))</f>
        <v>0</v>
      </c>
      <c r="F21" s="223">
        <f>IF(B21+C21+D21+E21&gt;0,'1 Consolidated Summary  Budget'!$I$26/$B$3,0)</f>
        <v>0</v>
      </c>
      <c r="G21" s="118">
        <f t="shared" si="0"/>
        <v>0</v>
      </c>
    </row>
    <row r="22" spans="1:7" ht="12.75" x14ac:dyDescent="0.2">
      <c r="A22" s="96" t="s">
        <v>57</v>
      </c>
      <c r="B22" s="116">
        <f>(SUMIF('Detailed exp project leader'!H11:H42,"=wp14",'Detailed exp project leader'!J11:J42))+(SUMIF('Detailed exp partner 2'!H11:H42,"=wp14",'Detailed exp partner 2'!J11:J42))+(SUMIF('Detailed exp partner 3'!H11:H42,"=wp14",'Detailed exp partner 3'!J11:J42))+(SUMIF('Detailed exp partner 4'!H11:H42,"=wp14",'Detailed exp partner 4'!J11:J42))+(SUMIF('Detailed exp partner 5'!H11:H42,"=wp14",'Detailed exp partner 5'!J11:J42))+(SUMIF('Detailed exp partner 6'!H11:H42,"=wp14",'Detailed exp partner 6'!J11:J42))+(SUMIF('Detailed exp partner 7'!H11:H42,"=wp14",'Detailed exp partner 7'!J11:J42))+(SUMIF('Detailed exp partner 8'!H11:H42,"=wp14",'Detailed exp partner 8'!J11:J42))+(SUMIF('Detailed exp partner 9'!H11:H42,"=wp14",'Detailed exp partner 9'!J11:J42))+(SUMIF('Detailed exp partner 10'!H11:H42,"=wp14",'Detailed exp partner 10'!J11:J42))+(SUMIF('Detailed exp partner 11'!H11:H42,"=wp14",'Detailed exp partner 11'!J11:J42))</f>
        <v>0</v>
      </c>
      <c r="C22" s="117">
        <f>(SUMIF('Detailed exp project leader'!H44:H63,"=wp14",'Detailed exp project leader'!J44:J63))+(SUMIF('Detailed exp partner 2'!H44:H63,"=wp14",'Detailed exp partner 2'!J44:J63))+(SUMIF('Detailed exp partner 3'!H44:H63,"=wp14",'Detailed exp partner 3'!J44:J63))+(SUMIF('Detailed exp partner 4'!H44:H63,"=wp14",'Detailed exp partner 4'!J44:J63))+(SUMIF('Detailed exp partner 5'!H44:H63,"=wp14",'Detailed exp partner 5'!J44:J63))+(SUMIF('Detailed exp partner 6'!H44:H63,"=wp14",'Detailed exp partner 6'!J44:J63))+(SUMIF('Detailed exp partner 7'!H44:H63,"=wp14",'Detailed exp partner 7'!J44:J63))+(SUMIF('Detailed exp partner 8'!H44:H63,"=wp14",'Detailed exp partner 8'!J44:J63))+(SUMIF('Detailed exp partner 9'!H44:H63,"=wp14",'Detailed exp partner 9'!J44:J63))+(SUMIF('Detailed exp partner 10'!H44:H63,"=wp14",'Detailed exp partner 10'!J44:J63))+(SUMIF('Detailed exp partner 11'!H44:H63,"=wp14",'Detailed exp partner 11'!J44:J63))</f>
        <v>0</v>
      </c>
      <c r="D22" s="117">
        <f>(SUMIF('Detailed exp project leader'!H65:H94,"=wp14",'Detailed exp project leader'!J65:J94))+(SUMIF('Detailed exp partner 2'!H65:H94,"=wp14",'Detailed exp partner 2'!J65:J94))+(SUMIF('Detailed exp partner 3'!H65:H94,"=wp14",'Detailed exp partner 3'!J65:J94))+(SUMIF('Detailed exp partner 4'!H65:H94,"=wp14",'Detailed exp partner 4'!J65:J94))+(SUMIF('Detailed exp partner 5'!H65:H94,"=wp14",'Detailed exp partner 5'!J65:J94))+(SUMIF('Detailed exp partner 6'!H65:H94,"=wp14",'Detailed exp partner 6'!J65:J94))+(SUMIF('Detailed exp partner 7'!H65:H94,"=wp14",'Detailed exp partner 7'!J65:J94))+(SUMIF('Detailed exp partner 8'!H65:H94,"=wp14",'Detailed exp partner 8'!J65:J94))+(SUMIF('Detailed exp partner 9'!H65:H94,"=wp14",'Detailed exp partner 9'!J65:J94))+(SUMIF('Detailed exp partner 10'!H65:H94,"=wp14",'Detailed exp partner 10'!J65:J94))+(SUMIF('Detailed exp partner 11'!H65:H94,"=wp14",'Detailed exp partner 11'!J65:J94))</f>
        <v>0</v>
      </c>
      <c r="E22" s="117">
        <f>(SUMIF('Detailed exp project leader'!H97:H159,"=wp14",'Detailed exp project leader'!J97:J159))+(SUMIF('Detailed exp partner 2'!H97:H159,"=wp14",'Detailed exp partner 2'!J97:J159))+(SUMIF('Detailed exp partner 3'!H97:H159,"=wp14",'Detailed exp partner 3'!J97:J159))+(SUMIF('Detailed exp partner 4'!H97:H159,"=wp14",'Detailed exp partner 4'!J97:J159))+(SUMIF('Detailed exp partner 5'!H97:H159,"=wp14",'Detailed exp partner 5'!J97:J159))+(SUMIF('Detailed exp partner 6'!H97:H159,"=wp14",'Detailed exp partner 6'!J97:J159))+(SUMIF('Detailed exp partner 7'!H97:H159,"=wp14",'Detailed exp partner 7'!J97:J159))+(SUMIF('Detailed exp partner 8'!H97:H159,"=wp14",'Detailed exp partner 8'!J97:J159))+(SUMIF('Detailed exp partner 9'!H97:H159,"=wp14",'Detailed exp partner 9'!J97:J159))+(SUMIF('Detailed exp partner 10'!H97:H159,"=wp14",'Detailed exp partner 10'!J97:J159))+(SUMIF('Detailed exp partner 11'!H97:H159,"=wp14",'Detailed exp partner 11'!J97:J159))</f>
        <v>0</v>
      </c>
      <c r="F22" s="223">
        <f>IF(B22+C22+D22+E22&gt;0,'1 Consolidated Summary  Budget'!$I$26/$B$3,0)</f>
        <v>0</v>
      </c>
      <c r="G22" s="118">
        <f t="shared" si="0"/>
        <v>0</v>
      </c>
    </row>
    <row r="23" spans="1:7" ht="12.75" x14ac:dyDescent="0.2">
      <c r="A23" s="96" t="s">
        <v>58</v>
      </c>
      <c r="B23" s="116">
        <f>(SUMIF('Detailed exp project leader'!H11:H42,"=wp15",'Detailed exp project leader'!J11:J42))+(SUMIF('Detailed exp partner 2'!H11:H42,"=wp15",'Detailed exp partner 2'!J11:J42))+(SUMIF('Detailed exp partner 3'!H11:H42,"=wp15",'Detailed exp partner 3'!J11:J42))+(SUMIF('Detailed exp partner 4'!H11:H42,"=wp15",'Detailed exp partner 4'!J11:J42))+(SUMIF('Detailed exp partner 5'!H11:H42,"=wp15",'Detailed exp partner 5'!J11:J42))+(SUMIF('Detailed exp partner 6'!H11:H42,"=wp15",'Detailed exp partner 6'!J11:J42))+(SUMIF('Detailed exp partner 7'!H11:H42,"=wp15",'Detailed exp partner 7'!J11:J42))+(SUMIF('Detailed exp partner 8'!H11:H42,"=wp15",'Detailed exp partner 8'!J11:J42))+(SUMIF('Detailed exp partner 9'!H11:H42,"=wp15",'Detailed exp partner 9'!J11:J42))+(SUMIF('Detailed exp partner 10'!H11:H42,"=wp15",'Detailed exp partner 10'!J11:J42))+(SUMIF('Detailed exp partner 11'!H11:H42,"=wp15",'Detailed exp partner 11'!J11:J42))</f>
        <v>0</v>
      </c>
      <c r="C23" s="117">
        <f>(SUMIF('Detailed exp project leader'!H44:H63,"=wp15",'Detailed exp project leader'!J44:J63))+(SUMIF('Detailed exp partner 2'!H44:H63,"=wp15",'Detailed exp partner 2'!J44:J63))+(SUMIF('Detailed exp partner 3'!H44:H63,"=wp15",'Detailed exp partner 3'!J44:J63))+(SUMIF('Detailed exp partner 4'!H44:H63,"=wp15",'Detailed exp partner 4'!J44:J63))+(SUMIF('Detailed exp partner 5'!H44:H63,"=wp15",'Detailed exp partner 5'!J44:J63))+(SUMIF('Detailed exp partner 6'!H44:H63,"=wp15",'Detailed exp partner 6'!J44:J63))+(SUMIF('Detailed exp partner 7'!H44:H63,"=wp15",'Detailed exp partner 7'!J44:J63))+(SUMIF('Detailed exp partner 8'!H44:H63,"=wp15",'Detailed exp partner 8'!J44:J63))+(SUMIF('Detailed exp partner 9'!H44:H63,"=wp15",'Detailed exp partner 9'!J44:J63))+(SUMIF('Detailed exp partner 10'!H44:H63,"=wp15",'Detailed exp partner 10'!J44:J63))+(SUMIF('Detailed exp partner 11'!H44:H63,"=wp15",'Detailed exp partner 11'!J44:J63))</f>
        <v>0</v>
      </c>
      <c r="D23" s="117">
        <f>(SUMIF('Detailed exp project leader'!H65:H94,"=wp15",'Detailed exp project leader'!J65:J94))+(SUMIF('Detailed exp partner 2'!H65:H94,"=wp15",'Detailed exp partner 2'!J65:J94))+(SUMIF('Detailed exp partner 3'!H65:H94,"=wp15",'Detailed exp partner 3'!J65:J94))+(SUMIF('Detailed exp partner 4'!H65:H94,"=wp15",'Detailed exp partner 4'!J65:J94))+(SUMIF('Detailed exp partner 5'!H65:H94,"=wp15",'Detailed exp partner 5'!J65:J94))+(SUMIF('Detailed exp partner 6'!H65:H94,"=wp15",'Detailed exp partner 6'!J65:J94))+(SUMIF('Detailed exp partner 7'!H65:H94,"=wp15",'Detailed exp partner 7'!J65:J94))+(SUMIF('Detailed exp partner 8'!H65:H94,"=wp15",'Detailed exp partner 8'!J65:J94))+(SUMIF('Detailed exp partner 9'!H65:H94,"=wp15",'Detailed exp partner 9'!J65:J94))+(SUMIF('Detailed exp partner 10'!H65:H94,"=wp15",'Detailed exp partner 10'!J65:J94))+(SUMIF('Detailed exp partner 11'!H65:H94,"=wp15",'Detailed exp partner 11'!J65:J94))</f>
        <v>0</v>
      </c>
      <c r="E23" s="117">
        <f>(SUMIF('Detailed exp project leader'!H97:H159,"=wp15",'Detailed exp project leader'!J97:J159))+(SUMIF('Detailed exp partner 2'!H97:H159,"=wp15",'Detailed exp partner 2'!J97:J159))+(SUMIF('Detailed exp partner 3'!H97:H159,"=wp15",'Detailed exp partner 3'!J97:J159))+(SUMIF('Detailed exp partner 4'!H97:H159,"=wp15",'Detailed exp partner 4'!J97:J159))+(SUMIF('Detailed exp partner 5'!H97:H159,"=wp15",'Detailed exp partner 5'!J97:J159))+(SUMIF('Detailed exp partner 6'!H97:H159,"=wp15",'Detailed exp partner 6'!J97:J159))+(SUMIF('Detailed exp partner 7'!H97:H159,"=wp15",'Detailed exp partner 7'!J97:J159))+(SUMIF('Detailed exp partner 8'!H97:H159,"=wp15",'Detailed exp partner 8'!J97:J159))+(SUMIF('Detailed exp partner 9'!H97:H159,"=wp15",'Detailed exp partner 9'!J97:J159))+(SUMIF('Detailed exp partner 10'!H97:H159,"=wp15",'Detailed exp partner 10'!J97:J159))+(SUMIF('Detailed exp partner 11'!H97:H159,"=wp15",'Detailed exp partner 11'!J97:J159))</f>
        <v>0</v>
      </c>
      <c r="F23" s="223">
        <f>IF(B23+C23+D23+E23&gt;0,'1 Consolidated Summary  Budget'!$I$26/$B$3,0)</f>
        <v>0</v>
      </c>
      <c r="G23" s="118">
        <f t="shared" si="0"/>
        <v>0</v>
      </c>
    </row>
    <row r="24" spans="1:7" ht="12.75" x14ac:dyDescent="0.2">
      <c r="A24" s="96" t="s">
        <v>59</v>
      </c>
      <c r="B24" s="116">
        <f>(SUMIF('Detailed exp project leader'!H11:H42,"=wp16",'Detailed exp project leader'!J11:J42))+(SUMIF('Detailed exp partner 2'!H11:H42,"=wp16",'Detailed exp partner 2'!J11:J42))+(SUMIF('Detailed exp partner 3'!H11:H42,"=wp16",'Detailed exp partner 3'!J11:J42))+(SUMIF('Detailed exp partner 4'!H11:H42,"=wp16",'Detailed exp partner 4'!J11:J42))+(SUMIF('Detailed exp partner 5'!H11:H42,"=wp16",'Detailed exp partner 5'!J11:J42))+(SUMIF('Detailed exp partner 6'!H11:H42,"=wp16",'Detailed exp partner 6'!J11:J42))+(SUMIF('Detailed exp partner 7'!H11:H42,"=wp16",'Detailed exp partner 7'!J11:J42))+(SUMIF('Detailed exp partner 8'!H11:H42,"=wp16",'Detailed exp partner 8'!J11:J42))+(SUMIF('Detailed exp partner 9'!H11:H42,"=wp16",'Detailed exp partner 9'!J11:J42))+(SUMIF('Detailed exp partner 10'!H11:H42,"=wp16",'Detailed exp partner 10'!J11:J42))+(SUMIF('Detailed exp partner 11'!H11:H42,"=wp16",'Detailed exp partner 11'!J11:J42))</f>
        <v>0</v>
      </c>
      <c r="C24" s="117">
        <f>(SUMIF('Detailed exp project leader'!H44:H63,"=wp16",'Detailed exp project leader'!J44:J63))+(SUMIF('Detailed exp partner 2'!H44:H63,"=wp16",'Detailed exp partner 2'!J44:J63))+(SUMIF('Detailed exp partner 3'!H44:H63,"=wp16",'Detailed exp partner 3'!J44:J63))+(SUMIF('Detailed exp partner 4'!H44:H63,"=wp16",'Detailed exp partner 4'!J44:J63))+(SUMIF('Detailed exp partner 5'!H44:H63,"=wp16",'Detailed exp partner 5'!J44:J63))+(SUMIF('Detailed exp partner 6'!H44:H63,"=wp16",'Detailed exp partner 6'!J44:J63))+(SUMIF('Detailed exp partner 7'!H44:H63,"=wp16",'Detailed exp partner 7'!J44:J63))+(SUMIF('Detailed exp partner 8'!H44:H63,"=wp16",'Detailed exp partner 8'!J44:J63))+(SUMIF('Detailed exp partner 9'!H44:H63,"=wp16",'Detailed exp partner 9'!J44:J63))+(SUMIF('Detailed exp partner 10'!H44:H63,"=wp16",'Detailed exp partner 10'!J44:J63))+(SUMIF('Detailed exp partner 11'!H44:H63,"=wp16",'Detailed exp partner 11'!J44:J63))</f>
        <v>0</v>
      </c>
      <c r="D24" s="117">
        <f>(SUMIF('Detailed exp project leader'!H65:H94,"=wp16",'Detailed exp project leader'!J65:J94))+(SUMIF('Detailed exp partner 2'!H65:H94,"=wp16",'Detailed exp partner 2'!J65:J94))+(SUMIF('Detailed exp partner 3'!H65:H94,"=wp16",'Detailed exp partner 3'!J65:J94))+(SUMIF('Detailed exp partner 4'!H65:H94,"=wp16",'Detailed exp partner 4'!J65:J94))+(SUMIF('Detailed exp partner 5'!H65:H94,"=wp16",'Detailed exp partner 5'!J65:J94))+(SUMIF('Detailed exp partner 6'!H65:H94,"=wp16",'Detailed exp partner 6'!J65:J94))+(SUMIF('Detailed exp partner 7'!H65:H94,"=wp16",'Detailed exp partner 7'!J65:J94))+(SUMIF('Detailed exp partner 8'!H65:H94,"=wp16",'Detailed exp partner 8'!J65:J94))+(SUMIF('Detailed exp partner 9'!H65:H94,"=wp16",'Detailed exp partner 9'!J65:J94))+(SUMIF('Detailed exp partner 10'!H65:H94,"=wp16",'Detailed exp partner 10'!J65:J94))+(SUMIF('Detailed exp partner 11'!H65:H94,"=wp16",'Detailed exp partner 11'!J65:J94))</f>
        <v>0</v>
      </c>
      <c r="E24" s="117">
        <f>(SUMIF('Detailed exp project leader'!H97:H159,"=wp16",'Detailed exp project leader'!J97:J159))+(SUMIF('Detailed exp partner 2'!H97:H159,"=wp16",'Detailed exp partner 2'!J97:J159))+(SUMIF('Detailed exp partner 3'!H97:H159,"=wp16",'Detailed exp partner 3'!J97:J159))+(SUMIF('Detailed exp partner 4'!H97:H159,"=wp16",'Detailed exp partner 4'!J97:J159))+(SUMIF('Detailed exp partner 5'!H97:H159,"=wp16",'Detailed exp partner 5'!J97:J159))+(SUMIF('Detailed exp partner 6'!H97:H159,"=wp16",'Detailed exp partner 6'!J97:J159))+(SUMIF('Detailed exp partner 7'!H97:H159,"=wp16",'Detailed exp partner 7'!J97:J159))+(SUMIF('Detailed exp partner 8'!H97:H159,"=wp16",'Detailed exp partner 8'!J97:J159))+(SUMIF('Detailed exp partner 9'!H97:H159,"=wp16",'Detailed exp partner 9'!J97:J159))+(SUMIF('Detailed exp partner 10'!H97:H159,"=wp16",'Detailed exp partner 10'!J97:J159))+(SUMIF('Detailed exp partner 11'!H97:H159,"=wp16",'Detailed exp partner 11'!J97:J159))</f>
        <v>0</v>
      </c>
      <c r="F24" s="223">
        <f>IF(B24+C24+D24+E24&gt;0,'1 Consolidated Summary  Budget'!$I$26/$B$3,0)</f>
        <v>0</v>
      </c>
      <c r="G24" s="118">
        <f t="shared" si="0"/>
        <v>0</v>
      </c>
    </row>
    <row r="25" spans="1:7" ht="12.75" x14ac:dyDescent="0.2">
      <c r="A25" s="96" t="s">
        <v>60</v>
      </c>
      <c r="B25" s="116">
        <f>(SUMIF('Detailed exp project leader'!H11:H42,"=wp17",'Detailed exp project leader'!J11:J42))+(SUMIF('Detailed exp partner 2'!H11:H42,"=wp17",'Detailed exp partner 2'!J11:J42))+(SUMIF('Detailed exp partner 3'!H11:H42,"=wp17",'Detailed exp partner 3'!J11:J42))+(SUMIF('Detailed exp partner 4'!H11:H42,"=wp17",'Detailed exp partner 4'!J11:J42))+(SUMIF('Detailed exp partner 5'!H11:H42,"=wp17",'Detailed exp partner 5'!J11:J42))+(SUMIF('Detailed exp partner 6'!H11:H42,"=wp17",'Detailed exp partner 6'!J11:J42))+(SUMIF('Detailed exp partner 7'!H11:H42,"=wp17",'Detailed exp partner 7'!J11:J42))+(SUMIF('Detailed exp partner 8'!H11:H42,"=wp17",'Detailed exp partner 8'!J11:J42))+(SUMIF('Detailed exp partner 9'!H11:H42,"=wp17",'Detailed exp partner 9'!J11:J42))+(SUMIF('Detailed exp partner 10'!H11:H42,"=wp17",'Detailed exp partner 10'!J11:J42))+(SUMIF('Detailed exp partner 11'!H11:H42,"=wp17",'Detailed exp partner 11'!J11:J42))</f>
        <v>0</v>
      </c>
      <c r="C25" s="117">
        <f>(SUMIF('Detailed exp project leader'!H44:H63,"=wp17",'Detailed exp project leader'!J44:J63))+(SUMIF('Detailed exp partner 2'!H44:H63,"=wp17",'Detailed exp partner 2'!J44:J63))+(SUMIF('Detailed exp partner 3'!H44:H63,"=wp17",'Detailed exp partner 3'!J44:J63))+(SUMIF('Detailed exp partner 4'!H44:H63,"=wp17",'Detailed exp partner 4'!J44:J63))+(SUMIF('Detailed exp partner 5'!H44:H63,"=wp17",'Detailed exp partner 5'!J44:J63))+(SUMIF('Detailed exp partner 6'!H44:H63,"=wp17",'Detailed exp partner 6'!J44:J63))+(SUMIF('Detailed exp partner 7'!H44:H63,"=wp17",'Detailed exp partner 7'!J44:J63))+(SUMIF('Detailed exp partner 8'!H44:H63,"=wp17",'Detailed exp partner 8'!J44:J63))+(SUMIF('Detailed exp partner 9'!H44:H63,"=wp17",'Detailed exp partner 9'!J44:J63))+(SUMIF('Detailed exp partner 10'!H44:H63,"=wp17",'Detailed exp partner 10'!J44:J63))+(SUMIF('Detailed exp partner 11'!H44:H63,"=wp17",'Detailed exp partner 11'!J44:J63))</f>
        <v>0</v>
      </c>
      <c r="D25" s="117">
        <f>(SUMIF('Detailed exp project leader'!H65:H94,"=wp17",'Detailed exp project leader'!J65:J94))+(SUMIF('Detailed exp partner 2'!H65:H94,"=wp17",'Detailed exp partner 2'!J65:J94))+(SUMIF('Detailed exp partner 3'!H65:H94,"=wp17",'Detailed exp partner 3'!J65:J94))+(SUMIF('Detailed exp partner 4'!H65:H94,"=wp17",'Detailed exp partner 4'!J65:J94))+(SUMIF('Detailed exp partner 5'!H65:H94,"=wp17",'Detailed exp partner 5'!J65:J94))+(SUMIF('Detailed exp partner 6'!H65:H94,"=wp17",'Detailed exp partner 6'!J65:J94))+(SUMIF('Detailed exp partner 7'!H65:H94,"=wp17",'Detailed exp partner 7'!J65:J94))+(SUMIF('Detailed exp partner 8'!H65:H94,"=wp17",'Detailed exp partner 8'!J65:J94))+(SUMIF('Detailed exp partner 9'!H65:H94,"=wp17",'Detailed exp partner 9'!J65:J94))+(SUMIF('Detailed exp partner 10'!H65:H94,"=wp17",'Detailed exp partner 10'!J65:J94))+(SUMIF('Detailed exp partner 11'!H65:H94,"=wp17",'Detailed exp partner 11'!J65:J94))</f>
        <v>0</v>
      </c>
      <c r="E25" s="117">
        <f>(SUMIF('Detailed exp project leader'!H97:H159,"=wp17",'Detailed exp project leader'!J97:J159))+(SUMIF('Detailed exp partner 2'!H97:H159,"=wp17",'Detailed exp partner 2'!J97:J159))+(SUMIF('Detailed exp partner 3'!H97:H159,"=wp17",'Detailed exp partner 3'!J97:J159))+(SUMIF('Detailed exp partner 4'!H97:H159,"=wp17",'Detailed exp partner 4'!J97:J159))+(SUMIF('Detailed exp partner 5'!H97:H159,"=wp17",'Detailed exp partner 5'!J97:J159))+(SUMIF('Detailed exp partner 6'!H97:H159,"=wp17",'Detailed exp partner 6'!J97:J159))+(SUMIF('Detailed exp partner 7'!H97:H159,"=wp17",'Detailed exp partner 7'!J97:J159))+(SUMIF('Detailed exp partner 8'!H97:H159,"=wp17",'Detailed exp partner 8'!J97:J159))+(SUMIF('Detailed exp partner 9'!H97:H159,"=wp17",'Detailed exp partner 9'!J97:J159))+(SUMIF('Detailed exp partner 10'!H97:H159,"=wp17",'Detailed exp partner 10'!J97:J159))+(SUMIF('Detailed exp partner 11'!H97:H159,"=wp17",'Detailed exp partner 11'!J97:J159))</f>
        <v>0</v>
      </c>
      <c r="F25" s="223">
        <f>IF(B25+C25+D25+E25&gt;0,'1 Consolidated Summary  Budget'!$I$26/$B$3,0)</f>
        <v>0</v>
      </c>
      <c r="G25" s="118">
        <f t="shared" si="0"/>
        <v>0</v>
      </c>
    </row>
    <row r="26" spans="1:7" ht="12.75" x14ac:dyDescent="0.2">
      <c r="A26" s="96" t="s">
        <v>61</v>
      </c>
      <c r="B26" s="116">
        <f>(SUMIF('Detailed exp project leader'!H11:H42,"=wp18",'Detailed exp project leader'!J11:J42))+(SUMIF('Detailed exp partner 2'!H11:H42,"=wp18",'Detailed exp partner 2'!J11:J42))+(SUMIF('Detailed exp partner 3'!H11:H42,"=wp18",'Detailed exp partner 3'!J11:J42))+(SUMIF('Detailed exp partner 4'!H11:H42,"=wp18",'Detailed exp partner 4'!J11:J42))+(SUMIF('Detailed exp partner 5'!H11:H42,"=wp18",'Detailed exp partner 5'!J11:J42))+(SUMIF('Detailed exp partner 6'!H11:H42,"=wp18",'Detailed exp partner 6'!J11:J42))+(SUMIF('Detailed exp partner 7'!H11:H42,"=wp18",'Detailed exp partner 7'!J11:J42))+(SUMIF('Detailed exp partner 8'!H11:H42,"=wp18",'Detailed exp partner 8'!J11:J42))+(SUMIF('Detailed exp partner 9'!H11:H42,"=wp18",'Detailed exp partner 9'!J11:J42))+(SUMIF('Detailed exp partner 10'!H11:H42,"=wp18",'Detailed exp partner 10'!J11:J42))+(SUMIF('Detailed exp partner 11'!H11:H42,"=wp18",'Detailed exp partner 11'!J11:J42))</f>
        <v>0</v>
      </c>
      <c r="C26" s="117">
        <f>(SUMIF('Detailed exp project leader'!H44:H63,"=wp18",'Detailed exp project leader'!J44:J63))+(SUMIF('Detailed exp partner 2'!H44:H63,"=wp18",'Detailed exp partner 2'!J44:J63))+(SUMIF('Detailed exp partner 3'!H44:H63,"=wp18",'Detailed exp partner 3'!J44:J63))+(SUMIF('Detailed exp partner 4'!H44:H63,"=wp18",'Detailed exp partner 4'!J44:J63))+(SUMIF('Detailed exp partner 5'!H44:H63,"=wp18",'Detailed exp partner 5'!J44:J63))+(SUMIF('Detailed exp partner 6'!H44:H63,"=wp18",'Detailed exp partner 6'!J44:J63))+(SUMIF('Detailed exp partner 7'!H44:H63,"=wp18",'Detailed exp partner 7'!J44:J63))+(SUMIF('Detailed exp partner 8'!H44:H63,"=wp18",'Detailed exp partner 8'!J44:J63))+(SUMIF('Detailed exp partner 9'!H44:H63,"=wp18",'Detailed exp partner 9'!J44:J63))+(SUMIF('Detailed exp partner 10'!H44:H63,"=wp18",'Detailed exp partner 10'!J44:J63))+(SUMIF('Detailed exp partner 11'!H44:H63,"=wp18",'Detailed exp partner 11'!J44:J63))</f>
        <v>0</v>
      </c>
      <c r="D26" s="117">
        <f>(SUMIF('Detailed exp project leader'!H65:H94,"=wp18",'Detailed exp project leader'!J65:J94))+(SUMIF('Detailed exp partner 2'!H65:H94,"=wp18",'Detailed exp partner 2'!J65:J94))+(SUMIF('Detailed exp partner 3'!H65:H94,"=wp18",'Detailed exp partner 3'!J65:J94))+(SUMIF('Detailed exp partner 4'!H65:H94,"=wp18",'Detailed exp partner 4'!J65:J94))+(SUMIF('Detailed exp partner 5'!H65:H94,"=wp18",'Detailed exp partner 5'!J65:J94))+(SUMIF('Detailed exp partner 6'!H65:H94,"=wp18",'Detailed exp partner 6'!J65:J94))+(SUMIF('Detailed exp partner 7'!H65:H94,"=wp18",'Detailed exp partner 7'!J65:J94))+(SUMIF('Detailed exp partner 8'!H65:H94,"=wp18",'Detailed exp partner 8'!J65:J94))+(SUMIF('Detailed exp partner 9'!H65:H94,"=wp18",'Detailed exp partner 9'!J65:J94))+(SUMIF('Detailed exp partner 10'!H65:H94,"=wp18",'Detailed exp partner 10'!J65:J94))+(SUMIF('Detailed exp partner 11'!H65:H94,"=wp18",'Detailed exp partner 11'!J65:J94))</f>
        <v>0</v>
      </c>
      <c r="E26" s="117">
        <f>(SUMIF('Detailed exp project leader'!H97:H159,"=wp18",'Detailed exp project leader'!J97:J159))+(SUMIF('Detailed exp partner 2'!H97:H159,"=wp18",'Detailed exp partner 2'!J97:J159))+(SUMIF('Detailed exp partner 3'!H97:H159,"=wp18",'Detailed exp partner 3'!J97:J159))+(SUMIF('Detailed exp partner 4'!H97:H159,"=wp18",'Detailed exp partner 4'!J97:J159))+(SUMIF('Detailed exp partner 5'!H97:H159,"=wp18",'Detailed exp partner 5'!J97:J159))+(SUMIF('Detailed exp partner 6'!H97:H159,"=wp18",'Detailed exp partner 6'!J97:J159))+(SUMIF('Detailed exp partner 7'!H97:H159,"=wp18",'Detailed exp partner 7'!J97:J159))+(SUMIF('Detailed exp partner 8'!H97:H159,"=wp18",'Detailed exp partner 8'!J97:J159))+(SUMIF('Detailed exp partner 9'!H97:H159,"=wp18",'Detailed exp partner 9'!J97:J159))+(SUMIF('Detailed exp partner 10'!H97:H159,"=wp18",'Detailed exp partner 10'!J97:J159))+(SUMIF('Detailed exp partner 11'!H97:H159,"=wp18",'Detailed exp partner 11'!J97:J159))</f>
        <v>0</v>
      </c>
      <c r="F26" s="223">
        <f>IF(B26+C26+D26+E26&gt;0,'1 Consolidated Summary  Budget'!$I$26/$B$3,0)</f>
        <v>0</v>
      </c>
      <c r="G26" s="118">
        <f t="shared" si="0"/>
        <v>0</v>
      </c>
    </row>
    <row r="27" spans="1:7" ht="12.75" x14ac:dyDescent="0.2">
      <c r="A27" s="96" t="s">
        <v>62</v>
      </c>
      <c r="B27" s="116">
        <f>(SUMIF('Detailed exp project leader'!H11:H42,"=wp19",'Detailed exp project leader'!J11:J42))+(SUMIF('Detailed exp partner 2'!H11:H42,"=wp19",'Detailed exp partner 2'!J11:J42))+(SUMIF('Detailed exp partner 3'!H11:H42,"=wp19",'Detailed exp partner 3'!J11:J42))+(SUMIF('Detailed exp partner 4'!H11:H42,"=wp19",'Detailed exp partner 4'!J11:J42))+(SUMIF('Detailed exp partner 5'!H11:H42,"=wp19",'Detailed exp partner 5'!J11:J42))+(SUMIF('Detailed exp partner 6'!H11:H42,"=wp19",'Detailed exp partner 6'!J11:J42))+(SUMIF('Detailed exp partner 7'!H11:H42,"=wp19",'Detailed exp partner 7'!J11:J42))+(SUMIF('Detailed exp partner 8'!H11:H42,"=wp19",'Detailed exp partner 8'!J11:J42))+(SUMIF('Detailed exp partner 9'!H11:H42,"=wp19",'Detailed exp partner 9'!J11:J42))+(SUMIF('Detailed exp partner 10'!H11:H42,"=wp19",'Detailed exp partner 10'!J11:J42))+(SUMIF('Detailed exp partner 11'!H11:H42,"=wp19",'Detailed exp partner 11'!J11:J42))</f>
        <v>0</v>
      </c>
      <c r="C27" s="117">
        <f>(SUMIF('Detailed exp project leader'!H44:H63,"=wp19",'Detailed exp project leader'!J44:J63))+(SUMIF('Detailed exp partner 2'!H44:H63,"=wp19",'Detailed exp partner 2'!J44:J63))+(SUMIF('Detailed exp partner 3'!H44:H63,"=wp19",'Detailed exp partner 3'!J44:J63))+(SUMIF('Detailed exp partner 4'!H44:H63,"=wp19",'Detailed exp partner 4'!J44:J63))+(SUMIF('Detailed exp partner 5'!H44:H63,"=wp19",'Detailed exp partner 5'!J44:J63))+(SUMIF('Detailed exp partner 6'!H44:H63,"=wp19",'Detailed exp partner 6'!J44:J63))+(SUMIF('Detailed exp partner 7'!H44:H63,"=wp19",'Detailed exp partner 7'!J44:J63))+(SUMIF('Detailed exp partner 8'!H44:H63,"=wp19",'Detailed exp partner 8'!J44:J63))+(SUMIF('Detailed exp partner 9'!H44:H63,"=wp19",'Detailed exp partner 9'!J44:J63))+(SUMIF('Detailed exp partner 10'!H44:H63,"=wp19",'Detailed exp partner 10'!J44:J63))+(SUMIF('Detailed exp partner 11'!H44:H63,"=wp19",'Detailed exp partner 11'!J44:J63))</f>
        <v>0</v>
      </c>
      <c r="D27" s="117">
        <f>(SUMIF('Detailed exp project leader'!H65:H94,"=wp19",'Detailed exp project leader'!J65:J94))+(SUMIF('Detailed exp partner 2'!H65:H94,"=wp19",'Detailed exp partner 2'!J65:J94))+(SUMIF('Detailed exp partner 3'!H65:H94,"=wp19",'Detailed exp partner 3'!J65:J94))+(SUMIF('Detailed exp partner 4'!H65:H94,"=wp19",'Detailed exp partner 4'!J65:J94))+(SUMIF('Detailed exp partner 5'!H65:H94,"=wp19",'Detailed exp partner 5'!J65:J94))+(SUMIF('Detailed exp partner 6'!H65:H94,"=wp19",'Detailed exp partner 6'!J65:J94))+(SUMIF('Detailed exp partner 7'!H65:H94,"=wp19",'Detailed exp partner 7'!J65:J94))+(SUMIF('Detailed exp partner 8'!H65:H94,"=wp19",'Detailed exp partner 8'!J65:J94))+(SUMIF('Detailed exp partner 9'!H65:H94,"=wp19",'Detailed exp partner 9'!J65:J94))+(SUMIF('Detailed exp partner 10'!H65:H94,"=wp19",'Detailed exp partner 10'!J65:J94))+(SUMIF('Detailed exp partner 11'!H65:H94,"=wp19",'Detailed exp partner 11'!J65:J94))</f>
        <v>0</v>
      </c>
      <c r="E27" s="117">
        <f>(SUMIF('Detailed exp project leader'!H97:H159,"=wp19",'Detailed exp project leader'!J97:J159))+(SUMIF('Detailed exp partner 2'!H97:H159,"=wp19",'Detailed exp partner 2'!J97:J159))+(SUMIF('Detailed exp partner 3'!H97:H159,"=wp19",'Detailed exp partner 3'!J97:J159))+(SUMIF('Detailed exp partner 4'!H97:H159,"=wp19",'Detailed exp partner 4'!J97:J159))+(SUMIF('Detailed exp partner 5'!H97:H159,"=wp19",'Detailed exp partner 5'!J97:J159))+(SUMIF('Detailed exp partner 6'!H97:H159,"=wp19",'Detailed exp partner 6'!J97:J159))+(SUMIF('Detailed exp partner 7'!H97:H159,"=wp19",'Detailed exp partner 7'!J97:J159))+(SUMIF('Detailed exp partner 8'!H97:H159,"=wp19",'Detailed exp partner 8'!J97:J159))+(SUMIF('Detailed exp partner 9'!H97:H159,"=wp19",'Detailed exp partner 9'!J97:J159))+(SUMIF('Detailed exp partner 10'!H97:H159,"=wp19",'Detailed exp partner 10'!J97:J159))+(SUMIF('Detailed exp partner 11'!H97:H159,"=wp19",'Detailed exp partner 11'!J97:J159))</f>
        <v>0</v>
      </c>
      <c r="F27" s="223">
        <f>IF(B27+C27+D27+E27&gt;0,'1 Consolidated Summary  Budget'!$I$26/$B$3,0)</f>
        <v>0</v>
      </c>
      <c r="G27" s="118">
        <f t="shared" si="0"/>
        <v>0</v>
      </c>
    </row>
    <row r="28" spans="1:7" ht="12.75" x14ac:dyDescent="0.2">
      <c r="A28" s="96" t="s">
        <v>63</v>
      </c>
      <c r="B28" s="116">
        <f>(SUMIF('Detailed exp project leader'!H11:H42,"=wp20",'Detailed exp project leader'!J11:J42))+(SUMIF('Detailed exp partner 2'!H11:H42,"=wp20",'Detailed exp partner 2'!J11:J42))+(SUMIF('Detailed exp partner 3'!H11:H42,"=wp20",'Detailed exp partner 3'!J11:J42))+(SUMIF('Detailed exp partner 4'!H11:H42,"=wp20",'Detailed exp partner 4'!J11:J42))+(SUMIF('Detailed exp partner 5'!H11:H42,"=wp20",'Detailed exp partner 5'!J11:J42))+(SUMIF('Detailed exp partner 6'!H11:H42,"=wp20",'Detailed exp partner 6'!J11:J42))+(SUMIF('Detailed exp partner 7'!H11:H42,"=wp20",'Detailed exp partner 7'!J11:J42))+(SUMIF('Detailed exp partner 8'!H11:H42,"=wp20",'Detailed exp partner 8'!J11:J42))+(SUMIF('Detailed exp partner 9'!H11:H42,"=wp20",'Detailed exp partner 9'!J11:J42))+(SUMIF('Detailed exp partner 10'!H11:H42,"=wp20",'Detailed exp partner 10'!J11:J42))+(SUMIF('Detailed exp partner 11'!H11:H42,"=wp20",'Detailed exp partner 11'!J11:J42))</f>
        <v>0</v>
      </c>
      <c r="C28" s="117">
        <f>(SUMIF('Detailed exp project leader'!H44:H63,"=wp20",'Detailed exp project leader'!J44:J63))+(SUMIF('Detailed exp partner 2'!H44:H63,"=wp20",'Detailed exp partner 2'!J44:J63))+(SUMIF('Detailed exp partner 3'!H44:H63,"=wp20",'Detailed exp partner 3'!J44:J63))+(SUMIF('Detailed exp partner 4'!H44:H63,"=wp20",'Detailed exp partner 4'!J44:J63))+(SUMIF('Detailed exp partner 5'!H44:H63,"=wp20",'Detailed exp partner 5'!J44:J63))+(SUMIF('Detailed exp partner 6'!H44:H63,"=wp20",'Detailed exp partner 6'!J44:J63))+(SUMIF('Detailed exp partner 7'!H44:H63,"=wp20",'Detailed exp partner 7'!J44:J63))+(SUMIF('Detailed exp partner 8'!H44:H63,"=wp20",'Detailed exp partner 8'!J44:J63))+(SUMIF('Detailed exp partner 9'!H44:H63,"=wp20",'Detailed exp partner 9'!J44:J63))+(SUMIF('Detailed exp partner 10'!H44:H63,"=wp20",'Detailed exp partner 10'!J44:J63))+(SUMIF('Detailed exp partner 11'!H44:H63,"=wp20",'Detailed exp partner 11'!J44:J63))</f>
        <v>0</v>
      </c>
      <c r="D28" s="117">
        <f>(SUMIF('Detailed exp project leader'!H65:H94,"=wp20",'Detailed exp project leader'!J65:J94))+(SUMIF('Detailed exp partner 2'!H65:H94,"=wp20",'Detailed exp partner 2'!J65:J94))+(SUMIF('Detailed exp partner 3'!H65:H94,"=wp20",'Detailed exp partner 3'!J65:J94))+(SUMIF('Detailed exp partner 4'!H65:H94,"=wp20",'Detailed exp partner 4'!J65:J94))+(SUMIF('Detailed exp partner 5'!H65:H94,"=wp20",'Detailed exp partner 5'!J65:J94))+(SUMIF('Detailed exp partner 6'!H65:H94,"=wp20",'Detailed exp partner 6'!J65:J94))+(SUMIF('Detailed exp partner 7'!H65:H94,"=wp20",'Detailed exp partner 7'!J65:J94))+(SUMIF('Detailed exp partner 8'!H65:H94,"=wp20",'Detailed exp partner 8'!J65:J94))+(SUMIF('Detailed exp partner 9'!H65:H94,"=wp20",'Detailed exp partner 9'!J65:J94))+(SUMIF('Detailed exp partner 10'!H65:H94,"=wp20",'Detailed exp partner 10'!J65:J94))+(SUMIF('Detailed exp partner 11'!H65:H94,"=wp20",'Detailed exp partner 11'!J65:J94))</f>
        <v>0</v>
      </c>
      <c r="E28" s="117">
        <f>(SUMIF('Detailed exp project leader'!H97:H159,"=wp20",'Detailed exp project leader'!J97:J159))+(SUMIF('Detailed exp partner 2'!H97:H159,"=wp20",'Detailed exp partner 2'!J97:J159))+(SUMIF('Detailed exp partner 3'!H97:H159,"=wp20",'Detailed exp partner 3'!J97:J159))+(SUMIF('Detailed exp partner 4'!H97:H159,"=wp20",'Detailed exp partner 4'!J97:J159))+(SUMIF('Detailed exp partner 5'!H97:H159,"=wp20",'Detailed exp partner 5'!J97:J159))+(SUMIF('Detailed exp partner 6'!H97:H159,"=wp20",'Detailed exp partner 6'!J97:J159))+(SUMIF('Detailed exp partner 7'!H97:H159,"=wp20",'Detailed exp partner 7'!J97:J159))+(SUMIF('Detailed exp partner 8'!H97:H159,"=wp20",'Detailed exp partner 8'!J97:J159))+(SUMIF('Detailed exp partner 9'!H97:H159,"=wp20",'Detailed exp partner 9'!J97:J159))+(SUMIF('Detailed exp partner 10'!H97:H159,"=wp20",'Detailed exp partner 10'!J97:J159))+(SUMIF('Detailed exp partner 11'!H97:H159,"=wp20",'Detailed exp partner 11'!J97:J159))</f>
        <v>0</v>
      </c>
      <c r="F28" s="223">
        <f>IF(B28+C28+D28+E28&gt;0,'1 Consolidated Summary  Budget'!$I$26/$B$3,0)</f>
        <v>0</v>
      </c>
      <c r="G28" s="118">
        <f t="shared" si="0"/>
        <v>0</v>
      </c>
    </row>
    <row r="29" spans="1:7" ht="12.75" x14ac:dyDescent="0.2">
      <c r="A29" s="96" t="s">
        <v>64</v>
      </c>
      <c r="B29" s="116">
        <f>(SUMIF('Detailed exp project leader'!H11:H42,"=wp21",'Detailed exp project leader'!J11:J42))+(SUMIF('Detailed exp partner 2'!H11:H42,"=wp21",'Detailed exp partner 2'!J11:J42))+(SUMIF('Detailed exp partner 3'!H11:H42,"=wp21",'Detailed exp partner 3'!J11:J42))+(SUMIF('Detailed exp partner 4'!H11:H42,"=wp21",'Detailed exp partner 4'!J11:J42))+(SUMIF('Detailed exp partner 5'!H11:H42,"=wp21",'Detailed exp partner 5'!J11:J42))+(SUMIF('Detailed exp partner 6'!H11:H42,"=wp21",'Detailed exp partner 6'!J11:J42))+(SUMIF('Detailed exp partner 7'!H11:H42,"=wp21",'Detailed exp partner 7'!J11:J42))+(SUMIF('Detailed exp partner 8'!H11:H42,"=wp21",'Detailed exp partner 8'!J11:J42))+(SUMIF('Detailed exp partner 9'!H11:H42,"=wp21",'Detailed exp partner 9'!J11:J42))+(SUMIF('Detailed exp partner 10'!H11:H42,"=wp21",'Detailed exp partner 10'!J11:J42))+(SUMIF('Detailed exp partner 11'!H11:H42,"=wp21",'Detailed exp partner 11'!J11:J42))</f>
        <v>0</v>
      </c>
      <c r="C29" s="117">
        <f>(SUMIF('Detailed exp project leader'!H44:H63,"=wp21",'Detailed exp project leader'!J44:J63))+(SUMIF('Detailed exp partner 2'!H44:H63,"=wp21",'Detailed exp partner 2'!J44:J63))+(SUMIF('Detailed exp partner 3'!H44:H63,"=wp21",'Detailed exp partner 3'!J44:J63))+(SUMIF('Detailed exp partner 4'!H44:H63,"=wp21",'Detailed exp partner 4'!J44:J63))+(SUMIF('Detailed exp partner 5'!H44:H63,"=wp21",'Detailed exp partner 5'!J44:J63))+(SUMIF('Detailed exp partner 6'!H44:H63,"=wp21",'Detailed exp partner 6'!J44:J63))+(SUMIF('Detailed exp partner 7'!H44:H63,"=wp21",'Detailed exp partner 7'!J44:J63))+(SUMIF('Detailed exp partner 8'!H44:H63,"=wp21",'Detailed exp partner 8'!J44:J63))+(SUMIF('Detailed exp partner 9'!H44:H63,"=wp21",'Detailed exp partner 9'!J44:J63))+(SUMIF('Detailed exp partner 10'!H44:H63,"=wp21",'Detailed exp partner 10'!J44:J63))+(SUMIF('Detailed exp partner 11'!H44:H63,"=wp21",'Detailed exp partner 11'!J44:J63))</f>
        <v>0</v>
      </c>
      <c r="D29" s="117">
        <f ca="1">(SUMIF('Detailed exp project leader'!H65:H97,"=wp21",'Detailed exp project leader'!J65:J94))+(SUMIF('Detailed exp partner 2'!H65:H97,"=wp21",'Detailed exp partner 2'!J65:J94))+(SUMIF('Detailed exp partner 3'!H65:H97,"=wp21",'Detailed exp partner 3'!J65:J94))+(SUMIF('Detailed exp partner 4'!H65:H97,"=wp21",'Detailed exp partner 4'!J65:J94))+(SUMIF('Detailed exp partner 5'!H65:H97,"=wp21",'Detailed exp partner 5'!J65:J94))+(SUMIF('Detailed exp partner 6'!H65:H97,"=wp21",'Detailed exp partner 6'!J65:J94))+(SUMIF('Detailed exp partner 7'!H65:H97,"=wp21",'Detailed exp partner 7'!J65:J94))+(SUMIF('Detailed exp partner 8'!H65:H97,"=wp21",'Detailed exp partner 8'!J65:J94))+(SUMIF('Detailed exp partner 9'!H65:H97,"=wp21",'Detailed exp partner 9'!J65:J94))+(SUMIF('Detailed exp partner 10'!H65:H97,"=wp21",'Detailed exp partner 10'!J65:J94))+(SUMIF('Detailed exp partner 11'!H65:H97,"=wp21",'Detailed exp partner 11'!J65:J94))</f>
        <v>0</v>
      </c>
      <c r="E29" s="117">
        <f>(SUMIF('Detailed exp project leader'!H97:H159,"=wp21",'Detailed exp project leader'!J97:J159))+(SUMIF('Detailed exp partner 2'!H97:H159,"=wp21",'Detailed exp partner 2'!J97:J159))+(SUMIF('Detailed exp partner 3'!H97:H159,"=wp21",'Detailed exp partner 3'!J97:J159))+(SUMIF('Detailed exp partner 4'!H97:H159,"=wp21",'Detailed exp partner 4'!J97:J159))+(SUMIF('Detailed exp partner 5'!H97:H159,"=wp21",'Detailed exp partner 5'!J97:J159))+(SUMIF('Detailed exp partner 6'!H97:H159,"=wp21",'Detailed exp partner 6'!J97:J159))+(SUMIF('Detailed exp partner 7'!H97:H159,"=wp21",'Detailed exp partner 7'!J97:J159))+(SUMIF('Detailed exp partner 8'!H97:H159,"=wp21",'Detailed exp partner 8'!J97:J159))+(SUMIF('Detailed exp partner 9'!H97:H159,"=wp21",'Detailed exp partner 9'!J97:J159))+(SUMIF('Detailed exp partner 10'!H97:H159,"=wp21",'Detailed exp partner 10'!J97:J159))+(SUMIF('Detailed exp partner 11'!H97:H159,"=wp21",'Detailed exp partner 11'!J97:J159))</f>
        <v>0</v>
      </c>
      <c r="F29" s="223">
        <f ca="1">IF(B29+C29+D29+E29&gt;0,'1 Consolidated Summary  Budget'!$I$26/$B$3,0)</f>
        <v>0</v>
      </c>
      <c r="G29" s="118">
        <f t="shared" ca="1" si="0"/>
        <v>0</v>
      </c>
    </row>
    <row r="30" spans="1:7" ht="12.75" x14ac:dyDescent="0.2">
      <c r="A30" s="96" t="s">
        <v>65</v>
      </c>
      <c r="B30" s="116">
        <f>(SUMIF('Detailed exp project leader'!H11:H42,"=wp22",'Detailed exp project leader'!J11:J42))+(SUMIF('Detailed exp partner 2'!H11:H42,"=wp22",'Detailed exp partner 2'!J11:J42))+(SUMIF('Detailed exp partner 3'!H11:H42,"=wp22",'Detailed exp partner 3'!J11:J42))+(SUMIF('Detailed exp partner 4'!H11:H42,"=wp22",'Detailed exp partner 4'!J11:J42))+(SUMIF('Detailed exp partner 5'!H11:H42,"=wp22",'Detailed exp partner 5'!J11:J42))+(SUMIF('Detailed exp partner 6'!H11:H42,"=wp22",'Detailed exp partner 6'!J11:J42))+(SUMIF('Detailed exp partner 7'!H11:H42,"=wp22",'Detailed exp partner 7'!J11:J42))+(SUMIF('Detailed exp partner 8'!H11:H42,"=wp22",'Detailed exp partner 8'!J11:J42))+(SUMIF('Detailed exp partner 9'!H11:H42,"=wp22",'Detailed exp partner 9'!J11:J42))+(SUMIF('Detailed exp partner 10'!H11:H42,"=wp22",'Detailed exp partner 10'!J11:J42))+(SUMIF('Detailed exp partner 11'!H11:H42,"=wp22",'Detailed exp partner 11'!J11:J42))</f>
        <v>0</v>
      </c>
      <c r="C30" s="117">
        <f>(SUMIF('Detailed exp project leader'!H44:H63,"=wp22",'Detailed exp project leader'!J44:J63))+(SUMIF('Detailed exp partner 2'!H44:H63,"=wp22",'Detailed exp partner 2'!J44:J63))+(SUMIF('Detailed exp partner 3'!H44:H63,"=wp22",'Detailed exp partner 3'!J44:J63))+(SUMIF('Detailed exp partner 4'!H44:H63,"=wp22",'Detailed exp partner 4'!J44:J63))+(SUMIF('Detailed exp partner 5'!H44:H63,"=wp22",'Detailed exp partner 5'!J44:J63))+(SUMIF('Detailed exp partner 6'!H44:H63,"=wp22",'Detailed exp partner 6'!J44:J63))+(SUMIF('Detailed exp partner 7'!H44:H63,"=wp22",'Detailed exp partner 7'!J44:J63))+(SUMIF('Detailed exp partner 8'!H44:H63,"=wp22",'Detailed exp partner 8'!J44:J63))+(SUMIF('Detailed exp partner 9'!H44:H63,"=wp22",'Detailed exp partner 9'!J44:J63))+(SUMIF('Detailed exp partner 10'!H44:H63,"=wp22",'Detailed exp partner 10'!J44:J63))+(SUMIF('Detailed exp partner 11'!H44:H63,"=wp22",'Detailed exp partner 11'!J44:J63))</f>
        <v>0</v>
      </c>
      <c r="D30" s="117">
        <f ca="1">(SUMIF('Detailed exp project leader'!H65:H97,"=wp22",'Detailed exp project leader'!J65:J94))+(SUMIF('Detailed exp partner 2'!H65:H97,"=wp22",'Detailed exp partner 2'!J65:J94))+(SUMIF('Detailed exp partner 3'!H65:H97,"=wp22",'Detailed exp partner 3'!J65:J94))+(SUMIF('Detailed exp partner 4'!H65:H97,"=wp22",'Detailed exp partner 4'!J65:J94))+(SUMIF('Detailed exp partner 5'!H65:H97,"=wp22",'Detailed exp partner 5'!J65:J94))+(SUMIF('Detailed exp partner 6'!H65:H97,"=wp22",'Detailed exp partner 6'!J65:J94))+(SUMIF('Detailed exp partner 7'!H65:H97,"=wp22",'Detailed exp partner 7'!J65:J94))+(SUMIF('Detailed exp partner 8'!H65:H97,"=wp22",'Detailed exp partner 8'!J65:J94))+(SUMIF('Detailed exp partner 9'!H65:H97,"=wp22",'Detailed exp partner 9'!J65:J94))+(SUMIF('Detailed exp partner 10'!H65:H97,"=wp22",'Detailed exp partner 10'!J65:J94))+(SUMIF('Detailed exp partner 11'!H65:H97,"=wp22",'Detailed exp partner 11'!J65:J94))</f>
        <v>0</v>
      </c>
      <c r="E30" s="117">
        <f>(SUMIF('Detailed exp project leader'!H97:H159,"=wp22",'Detailed exp project leader'!J97:J159))+(SUMIF('Detailed exp partner 2'!H97:H159,"=wp22",'Detailed exp partner 2'!J97:J159))+(SUMIF('Detailed exp partner 3'!H97:H159,"=wp22",'Detailed exp partner 3'!J97:J159))+(SUMIF('Detailed exp partner 4'!H97:H159,"=wp22",'Detailed exp partner 4'!J97:J159))+(SUMIF('Detailed exp partner 5'!H97:H159,"=wp22",'Detailed exp partner 5'!J97:J159))+(SUMIF('Detailed exp partner 6'!H97:H159,"=wp22",'Detailed exp partner 6'!J97:J159))+(SUMIF('Detailed exp partner 7'!H97:H159,"=wp22",'Detailed exp partner 7'!J97:J159))+(SUMIF('Detailed exp partner 8'!H97:H159,"=wp22",'Detailed exp partner 8'!J97:J159))+(SUMIF('Detailed exp partner 9'!H97:H159,"=wp22",'Detailed exp partner 9'!J97:J159))+(SUMIF('Detailed exp partner 10'!H97:H159,"=wp22",'Detailed exp partner 10'!J97:J159))+(SUMIF('Detailed exp partner 11'!H97:H159,"=wp22",'Detailed exp partner 11'!J97:J159))</f>
        <v>0</v>
      </c>
      <c r="F30" s="223">
        <f ca="1">IF(B30+C30+D30+E30&gt;0,'1 Consolidated Summary  Budget'!$I$26/$B$3,0)</f>
        <v>0</v>
      </c>
      <c r="G30" s="118">
        <f t="shared" ca="1" si="0"/>
        <v>0</v>
      </c>
    </row>
    <row r="31" spans="1:7" ht="12.75" x14ac:dyDescent="0.2">
      <c r="A31" s="96" t="s">
        <v>66</v>
      </c>
      <c r="B31" s="116">
        <f>(SUMIF('Detailed exp project leader'!H11:H42,"=wp23",'Detailed exp project leader'!J11:J42))+(SUMIF('Detailed exp partner 2'!H11:H42,"=wp23",'Detailed exp partner 2'!J11:J42))+(SUMIF('Detailed exp partner 3'!H11:H42,"=wp23",'Detailed exp partner 3'!J11:J42))+(SUMIF('Detailed exp partner 4'!H11:H42,"=wp23",'Detailed exp partner 4'!J11:J42))+(SUMIF('Detailed exp partner 5'!H11:H42,"=wp23",'Detailed exp partner 5'!J11:J42))+(SUMIF('Detailed exp partner 6'!H11:H42,"=wp23",'Detailed exp partner 6'!J11:J42))+(SUMIF('Detailed exp partner 7'!H11:H42,"=wp23",'Detailed exp partner 7'!J11:J42))+(SUMIF('Detailed exp partner 8'!H11:H42,"=wp23",'Detailed exp partner 8'!J11:J42))+(SUMIF('Detailed exp partner 9'!H11:H42,"=wp23",'Detailed exp partner 9'!J11:J42))+(SUMIF('Detailed exp partner 10'!H11:H42,"=wp23",'Detailed exp partner 10'!J11:J42))+(SUMIF('Detailed exp partner 11'!H11:H42,"=wp23",'Detailed exp partner 11'!J11:J42))</f>
        <v>0</v>
      </c>
      <c r="C31" s="117">
        <f>(SUMIF('Detailed exp project leader'!H44:H63,"=wp23",'Detailed exp project leader'!J44:J63))+(SUMIF('Detailed exp partner 2'!H44:H63,"=wp23",'Detailed exp partner 2'!J44:J63))+(SUMIF('Detailed exp partner 3'!H44:H63,"=wp23",'Detailed exp partner 3'!J44:J63))+(SUMIF('Detailed exp partner 4'!H44:H63,"=wp23",'Detailed exp partner 4'!J44:J63))+(SUMIF('Detailed exp partner 5'!H44:H63,"=wp23",'Detailed exp partner 5'!J44:J63))+(SUMIF('Detailed exp partner 6'!H44:H63,"=wp23",'Detailed exp partner 6'!J44:J63))+(SUMIF('Detailed exp partner 7'!H44:H63,"=wp23",'Detailed exp partner 7'!J44:J63))+(SUMIF('Detailed exp partner 8'!H44:H63,"=wp23",'Detailed exp partner 8'!J44:J63))+(SUMIF('Detailed exp partner 9'!H44:H63,"=wp23",'Detailed exp partner 9'!J44:J63))+(SUMIF('Detailed exp partner 10'!H44:H63,"=wp23",'Detailed exp partner 10'!J44:J63))+(SUMIF('Detailed exp partner 11'!H44:H63,"=wp23",'Detailed exp partner 11'!J44:J63))</f>
        <v>0</v>
      </c>
      <c r="D31" s="117">
        <f ca="1">(SUMIF('Detailed exp project leader'!H65:H97,"=wp23",'Detailed exp project leader'!J65:J94))+(SUMIF('Detailed exp partner 2'!H65:H97,"=wp23",'Detailed exp partner 2'!J65:J94))+(SUMIF('Detailed exp partner 3'!H65:H97,"=wp23",'Detailed exp partner 3'!J65:J94))+(SUMIF('Detailed exp partner 4'!H65:H97,"=wp23",'Detailed exp partner 4'!J65:J94))+(SUMIF('Detailed exp partner 5'!H65:H97,"=wp23",'Detailed exp partner 5'!J65:J94))+(SUMIF('Detailed exp partner 6'!H65:H97,"=wp23",'Detailed exp partner 6'!J65:J94))+(SUMIF('Detailed exp partner 7'!H65:H97,"=wp23",'Detailed exp partner 7'!J65:J94))+(SUMIF('Detailed exp partner 8'!H65:H97,"=wp23",'Detailed exp partner 8'!J65:J94))+(SUMIF('Detailed exp partner 9'!H65:H97,"=wp23",'Detailed exp partner 9'!J65:J94))+(SUMIF('Detailed exp partner 10'!H65:H97,"=wp23",'Detailed exp partner 10'!J65:J94))+(SUMIF('Detailed exp partner 11'!H65:H97,"=wp23",'Detailed exp partner 11'!J65:J94))</f>
        <v>0</v>
      </c>
      <c r="E31" s="117">
        <f>(SUMIF('Detailed exp project leader'!H97:H159,"=wp23",'Detailed exp project leader'!J97:J159))+(SUMIF('Detailed exp partner 2'!H97:H159,"=wp23",'Detailed exp partner 2'!J97:J159))+(SUMIF('Detailed exp partner 3'!H97:H159,"=wp23",'Detailed exp partner 3'!J97:J159))+(SUMIF('Detailed exp partner 4'!H97:H159,"=wp23",'Detailed exp partner 4'!J97:J159))+(SUMIF('Detailed exp partner 5'!H97:H159,"=wp23",'Detailed exp partner 5'!J97:J159))+(SUMIF('Detailed exp partner 6'!H97:H159,"=wp23",'Detailed exp partner 6'!J97:J159))+(SUMIF('Detailed exp partner 7'!H97:H159,"=wp23",'Detailed exp partner 7'!J97:J159))+(SUMIF('Detailed exp partner 8'!H97:H159,"=wp23",'Detailed exp partner 8'!J97:J159))+(SUMIF('Detailed exp partner 9'!H97:H159,"=wp23",'Detailed exp partner 9'!J97:J159))+(SUMIF('Detailed exp partner 10'!H97:H159,"=wp23",'Detailed exp partner 10'!J97:J159))+(SUMIF('Detailed exp partner 11'!H97:H159,"=wp23",'Detailed exp partner 11'!J97:J159))</f>
        <v>0</v>
      </c>
      <c r="F31" s="223">
        <f ca="1">IF(B31+C31+D31+E31&gt;0,'1 Consolidated Summary  Budget'!$I$26/$B$3,0)</f>
        <v>0</v>
      </c>
      <c r="G31" s="118">
        <f t="shared" ca="1" si="0"/>
        <v>0</v>
      </c>
    </row>
    <row r="32" spans="1:7" ht="12.75" x14ac:dyDescent="0.2">
      <c r="A32" s="96" t="s">
        <v>67</v>
      </c>
      <c r="B32" s="116">
        <f>(SUMIF('Detailed exp project leader'!H11:H42,"=wp24",'Detailed exp project leader'!J11:J42))+(SUMIF('Detailed exp partner 2'!H11:H42,"=wp24",'Detailed exp partner 2'!J11:J42))+(SUMIF('Detailed exp partner 3'!H11:H42,"=wp24",'Detailed exp partner 3'!J11:J42))+(SUMIF('Detailed exp partner 4'!H11:H42,"=wp24",'Detailed exp partner 4'!J11:J42))+(SUMIF('Detailed exp partner 5'!H11:H42,"=wp24",'Detailed exp partner 5'!J11:J42))+(SUMIF('Detailed exp partner 6'!H11:H42,"=wp24",'Detailed exp partner 6'!J11:J42))+(SUMIF('Detailed exp partner 7'!H11:H42,"=wp24",'Detailed exp partner 7'!J11:J42))+(SUMIF('Detailed exp partner 8'!H11:H42,"=wp24",'Detailed exp partner 8'!J11:J42))+(SUMIF('Detailed exp partner 9'!H11:H42,"=wp24",'Detailed exp partner 9'!J11:J42))+(SUMIF('Detailed exp partner 10'!H11:H42,"=wp24",'Detailed exp partner 10'!J11:J42))+(SUMIF('Detailed exp partner 11'!H11:H42,"=wp24",'Detailed exp partner 11'!J11:J42))</f>
        <v>0</v>
      </c>
      <c r="C32" s="117">
        <f>(SUMIF('Detailed exp project leader'!H44:H63,"=wp24",'Detailed exp project leader'!J44:J63))+(SUMIF('Detailed exp partner 2'!H44:H63,"=wp24",'Detailed exp partner 2'!J44:J63))+(SUMIF('Detailed exp partner 3'!H44:H63,"=wp24",'Detailed exp partner 3'!J44:J63))+(SUMIF('Detailed exp partner 4'!H44:H63,"=wp24",'Detailed exp partner 4'!J44:J63))+(SUMIF('Detailed exp partner 5'!H44:H63,"=wp24",'Detailed exp partner 5'!J44:J63))+(SUMIF('Detailed exp partner 6'!H44:H63,"=wp24",'Detailed exp partner 6'!J44:J63))+(SUMIF('Detailed exp partner 7'!H44:H63,"=wp24",'Detailed exp partner 7'!J44:J63))+(SUMIF('Detailed exp partner 8'!H44:H63,"=wp24",'Detailed exp partner 8'!J44:J63))+(SUMIF('Detailed exp partner 9'!H44:H63,"=wp24",'Detailed exp partner 9'!J44:J63))+(SUMIF('Detailed exp partner 10'!H44:H63,"=wp24",'Detailed exp partner 10'!J44:J63))+(SUMIF('Detailed exp partner 11'!H44:H63,"=wp24",'Detailed exp partner 11'!J44:J63))</f>
        <v>0</v>
      </c>
      <c r="D32" s="117">
        <f>(SUMIF('Detailed exp project leader'!H65:H94,"=wp24",'Detailed exp project leader'!J65:J94))+(SUMIF('Detailed exp partner 2'!H65:H94,"=wp24",'Detailed exp partner 2'!J65:J94))+(SUMIF('Detailed exp partner 3'!H65:H94,"=wp24",'Detailed exp partner 3'!J65:J94))+(SUMIF('Detailed exp partner 4'!H65:H94,"=wp24",'Detailed exp partner 4'!J65:J94))+(SUMIF('Detailed exp partner 5'!H65:H94,"=wp24",'Detailed exp partner 5'!J65:J94))+(SUMIF('Detailed exp partner 6'!H65:H94,"=wp24",'Detailed exp partner 6'!J65:J94))+(SUMIF('Detailed exp partner 7'!H65:H94,"=wp24",'Detailed exp partner 7'!J65:J94))+(SUMIF('Detailed exp partner 8'!H65:H94,"=wp24",'Detailed exp partner 8'!J65:J94))+(SUMIF('Detailed exp partner 9'!H65:H94,"=wp24",'Detailed exp partner 9'!J65:J94))+(SUMIF('Detailed exp partner 10'!H65:H94,"=wp24",'Detailed exp partner 10'!J65:J94))+(SUMIF('Detailed exp partner 11'!H65:H94,"=wp24",'Detailed exp partner 11'!J65:J94))</f>
        <v>0</v>
      </c>
      <c r="E32" s="117">
        <f>(SUMIF('Detailed exp project leader'!H97:H159,"=wp24",'Detailed exp project leader'!J97:J159))+(SUMIF('Detailed exp partner 2'!H97:H159,"=wp24",'Detailed exp partner 2'!J97:J159))+(SUMIF('Detailed exp partner 3'!H97:H159,"=wp24",'Detailed exp partner 3'!J97:J159))+(SUMIF('Detailed exp partner 4'!H97:H159,"=wp24",'Detailed exp partner 4'!J97:J159))+(SUMIF('Detailed exp partner 5'!H97:H159,"=wp24",'Detailed exp partner 5'!J97:J159))+(SUMIF('Detailed exp partner 6'!H97:H159,"=wp24",'Detailed exp partner 6'!J97:J159))+(SUMIF('Detailed exp partner 7'!H97:H159,"=wp24",'Detailed exp partner 7'!J97:J159))+(SUMIF('Detailed exp partner 8'!H97:H159,"=wp24",'Detailed exp partner 8'!J97:J159))+(SUMIF('Detailed exp partner 9'!H97:H159,"=wp24",'Detailed exp partner 9'!J97:J159))+(SUMIF('Detailed exp partner 10'!H97:H159,"=wp24",'Detailed exp partner 10'!J97:J159))+(SUMIF('Detailed exp partner 11'!H97:H159,"=wp24",'Detailed exp partner 11'!J97:J159))</f>
        <v>0</v>
      </c>
      <c r="F32" s="223">
        <f>IF(B32+C32+D32+E32&gt;0,'1 Consolidated Summary  Budget'!$I$26/$B$3,0)</f>
        <v>0</v>
      </c>
      <c r="G32" s="118">
        <f t="shared" si="0"/>
        <v>0</v>
      </c>
    </row>
    <row r="33" spans="1:7" ht="12.75" x14ac:dyDescent="0.2">
      <c r="A33" s="96" t="s">
        <v>68</v>
      </c>
      <c r="B33" s="116">
        <f>(SUMIF('Detailed exp project leader'!H11:H42,"=wp25",'Detailed exp project leader'!J11:J42))+(SUMIF('Detailed exp partner 2'!H11:H42,"=wp25",'Detailed exp partner 2'!J11:J42))+(SUMIF('Detailed exp partner 3'!H11:H42,"=wp25",'Detailed exp partner 3'!J11:J42))+(SUMIF('Detailed exp partner 4'!H11:H42,"=wp25",'Detailed exp partner 4'!J11:J42))+(SUMIF('Detailed exp partner 5'!H11:H42,"=wp25",'Detailed exp partner 5'!J11:J42))+(SUMIF('Detailed exp partner 6'!H11:H42,"=wp25",'Detailed exp partner 6'!J11:J42))+(SUMIF('Detailed exp partner 7'!H11:H42,"=wp25",'Detailed exp partner 7'!J11:J42))+(SUMIF('Detailed exp partner 8'!H11:H42,"=wp25",'Detailed exp partner 8'!J11:J42))+(SUMIF('Detailed exp partner 9'!H11:H42,"=wp25",'Detailed exp partner 9'!J11:J42))+(SUMIF('Detailed exp partner 10'!H11:H42,"=wp25",'Detailed exp partner 10'!J11:J42))+(SUMIF('Detailed exp partner 11'!H11:H42,"=wp25",'Detailed exp partner 11'!J11:J42))</f>
        <v>0</v>
      </c>
      <c r="C33" s="117">
        <f>(SUMIF('Detailed exp project leader'!H44:H63,"=wp25",'Detailed exp project leader'!J44:J63))+(SUMIF('Detailed exp partner 2'!H44:H63,"=wp25",'Detailed exp partner 2'!J44:J63))+(SUMIF('Detailed exp partner 3'!H44:H63,"=wp25",'Detailed exp partner 3'!J44:J63))+(SUMIF('Detailed exp partner 4'!H44:H63,"=wp25",'Detailed exp partner 4'!J44:J63))+(SUMIF('Detailed exp partner 5'!H44:H63,"=wp25",'Detailed exp partner 5'!J44:J63))+(SUMIF('Detailed exp partner 6'!H44:H63,"=wp25",'Detailed exp partner 6'!J44:J63))+(SUMIF('Detailed exp partner 7'!H44:H63,"=wp25",'Detailed exp partner 7'!J44:J63))+(SUMIF('Detailed exp partner 8'!H44:H63,"=wp25",'Detailed exp partner 8'!J44:J63))+(SUMIF('Detailed exp partner 9'!H44:H63,"=wp25",'Detailed exp partner 9'!J44:J63))+(SUMIF('Detailed exp partner 10'!H44:H63,"=wp25",'Detailed exp partner 10'!J44:J63))+(SUMIF('Detailed exp partner 11'!H44:H63,"=wp25",'Detailed exp partner 11'!J44:J63))</f>
        <v>0</v>
      </c>
      <c r="D33" s="117">
        <f>(SUMIF('Detailed exp project leader'!H65:H94,"=wp25",'Detailed exp project leader'!J65:J94))+(SUMIF('Detailed exp partner 2'!H65:H94,"=wp25",'Detailed exp partner 2'!J65:J94))+(SUMIF('Detailed exp partner 3'!H65:H94,"=wp25",'Detailed exp partner 3'!J65:J94))+(SUMIF('Detailed exp partner 4'!H65:H94,"=wp25",'Detailed exp partner 4'!J65:J94))+(SUMIF('Detailed exp partner 5'!H65:H94,"=wp25",'Detailed exp partner 5'!J65:J94))+(SUMIF('Detailed exp partner 6'!H65:H94,"=wp25",'Detailed exp partner 6'!J65:J94))+(SUMIF('Detailed exp partner 7'!H65:H94,"=wp25",'Detailed exp partner 7'!J65:J94))+(SUMIF('Detailed exp partner 8'!H65:H94,"=wp25",'Detailed exp partner 8'!J65:J94))+(SUMIF('Detailed exp partner 9'!H65:H94,"=wp25",'Detailed exp partner 9'!J65:J94))+(SUMIF('Detailed exp partner 10'!H65:H94,"=wp25",'Detailed exp partner 10'!J65:J94))+(SUMIF('Detailed exp partner 11'!H65:H94,"=wp25",'Detailed exp partner 11'!J65:J94))</f>
        <v>0</v>
      </c>
      <c r="E33" s="117">
        <f>(SUMIF('Detailed exp project leader'!H97:H159,"=wp25",'Detailed exp project leader'!J97:J159))+(SUMIF('Detailed exp partner 2'!H97:H159,"=wp25",'Detailed exp partner 2'!J97:J159))+(SUMIF('Detailed exp partner 3'!H97:H159,"=wp25",'Detailed exp partner 3'!J97:J159))+(SUMIF('Detailed exp partner 4'!H97:H159,"=wp25",'Detailed exp partner 4'!J97:J159))+(SUMIF('Detailed exp partner 5'!H97:H159,"=wp25",'Detailed exp partner 5'!J97:J159))+(SUMIF('Detailed exp partner 6'!H97:H159,"=wp25",'Detailed exp partner 6'!J97:J159))+(SUMIF('Detailed exp partner 7'!H97:H159,"=wp25",'Detailed exp partner 7'!J97:J159))+(SUMIF('Detailed exp partner 8'!H97:H159,"=wp25",'Detailed exp partner 8'!J97:J159))+(SUMIF('Detailed exp partner 9'!H97:H159,"=wp25",'Detailed exp partner 9'!J97:J159))+(SUMIF('Detailed exp partner 10'!H97:H159,"=wp25",'Detailed exp partner 10'!J97:J159))+(SUMIF('Detailed exp partner 11'!H97:H159,"=wp25",'Detailed exp partner 11'!J97:J159))</f>
        <v>0</v>
      </c>
      <c r="F33" s="223">
        <f>IF(B33+C33+D33+E33&gt;0,'1 Consolidated Summary  Budget'!$I$26/$B$3,0)</f>
        <v>0</v>
      </c>
      <c r="G33" s="118">
        <f t="shared" si="0"/>
        <v>0</v>
      </c>
    </row>
    <row r="34" spans="1:7" ht="12.75" x14ac:dyDescent="0.2">
      <c r="A34" s="96" t="s">
        <v>69</v>
      </c>
      <c r="B34" s="116">
        <f>(SUMIF('Detailed exp project leader'!H11:H42,"=wp26",'Detailed exp project leader'!J11:J42))+(SUMIF('Detailed exp partner 2'!H11:H42,"=wp26",'Detailed exp partner 2'!J11:J42))+(SUMIF('Detailed exp partner 3'!H11:H42,"=wp26",'Detailed exp partner 3'!J11:J42))+(SUMIF('Detailed exp partner 4'!H11:H42,"=wp26",'Detailed exp partner 4'!J11:J42))+(SUMIF('Detailed exp partner 5'!H11:H42,"=wp26",'Detailed exp partner 5'!J11:J42))+(SUMIF('Detailed exp partner 6'!H11:H42,"=wp26",'Detailed exp partner 6'!J11:J42))+(SUMIF('Detailed exp partner 7'!H11:H42,"=wp26",'Detailed exp partner 7'!J11:J42))+(SUMIF('Detailed exp partner 8'!H11:H42,"=wp26",'Detailed exp partner 8'!J11:J42))+(SUMIF('Detailed exp partner 9'!H11:H42,"=wp26",'Detailed exp partner 9'!J11:J42))+(SUMIF('Detailed exp partner 10'!H11:H42,"=wp26",'Detailed exp partner 10'!J11:J42))+(SUMIF('Detailed exp partner 11'!H11:H42,"=wp26",'Detailed exp partner 11'!J11:J42))</f>
        <v>0</v>
      </c>
      <c r="C34" s="117">
        <f>(SUMIF('Detailed exp project leader'!H44:H63,"=wp26",'Detailed exp project leader'!J44:J63))+(SUMIF('Detailed exp partner 2'!H44:H63,"=wp26",'Detailed exp partner 2'!J44:J63))+(SUMIF('Detailed exp partner 3'!H44:H63,"=wp26",'Detailed exp partner 3'!J44:J63))+(SUMIF('Detailed exp partner 4'!H44:H63,"=wp26",'Detailed exp partner 4'!J44:J63))+(SUMIF('Detailed exp partner 5'!H44:H63,"=wp26",'Detailed exp partner 5'!J44:J63))+(SUMIF('Detailed exp partner 6'!H44:H63,"=wp26",'Detailed exp partner 6'!J44:J63))+(SUMIF('Detailed exp partner 7'!H44:H63,"=wp26",'Detailed exp partner 7'!J44:J63))+(SUMIF('Detailed exp partner 8'!H44:H63,"=wp26",'Detailed exp partner 8'!J44:J63))+(SUMIF('Detailed exp partner 9'!H44:H63,"=wp26",'Detailed exp partner 9'!J44:J63))+(SUMIF('Detailed exp partner 10'!H44:H63,"=wp26",'Detailed exp partner 10'!J44:J63))+(SUMIF('Detailed exp partner 11'!H44:H63,"=wp26",'Detailed exp partner 11'!J44:J63))</f>
        <v>0</v>
      </c>
      <c r="D34" s="117">
        <f>(SUMIF('Detailed exp project leader'!H65:H94,"=wp26",'Detailed exp project leader'!J65:J94))+(SUMIF('Detailed exp partner 2'!H65:H94,"=wp26",'Detailed exp partner 2'!J65:J94))+(SUMIF('Detailed exp partner 3'!H65:H94,"=wp26",'Detailed exp partner 3'!J65:J94))+(SUMIF('Detailed exp partner 4'!H65:H94,"=wp26",'Detailed exp partner 4'!J65:J94))+(SUMIF('Detailed exp partner 5'!H65:H94,"=wp26",'Detailed exp partner 5'!J65:J94))+(SUMIF('Detailed exp partner 6'!H65:H94,"=wp26",'Detailed exp partner 6'!J65:J94))+(SUMIF('Detailed exp partner 7'!H65:H94,"=wp26",'Detailed exp partner 7'!J65:J94))+(SUMIF('Detailed exp partner 8'!H65:H94,"=wp26",'Detailed exp partner 8'!J65:J94))+(SUMIF('Detailed exp partner 9'!H65:H94,"=wp26",'Detailed exp partner 9'!J65:J94))+(SUMIF('Detailed exp partner 10'!H65:H94,"=wp26",'Detailed exp partner 10'!J65:J94))+(SUMIF('Detailed exp partner 11'!H65:H94,"=wp26",'Detailed exp partner 11'!J65:J94))</f>
        <v>0</v>
      </c>
      <c r="E34" s="117">
        <f>(SUMIF('Detailed exp project leader'!H97:H159,"=wp26",'Detailed exp project leader'!J97:J159))+(SUMIF('Detailed exp partner 2'!H97:H159,"=wp26",'Detailed exp partner 2'!J97:J159))+(SUMIF('Detailed exp partner 3'!H97:H159,"=wp26",'Detailed exp partner 3'!J97:J159))+(SUMIF('Detailed exp partner 4'!H97:H159,"=wp26",'Detailed exp partner 4'!J97:J159))+(SUMIF('Detailed exp partner 5'!H97:H159,"=wp26",'Detailed exp partner 5'!J97:J159))+(SUMIF('Detailed exp partner 6'!H97:H159,"=wp26",'Detailed exp partner 6'!J97:J159))+(SUMIF('Detailed exp partner 7'!H97:H159,"=wp26",'Detailed exp partner 7'!J97:J159))+(SUMIF('Detailed exp partner 8'!H97:H159,"=wp26",'Detailed exp partner 8'!J97:J159))+(SUMIF('Detailed exp partner 9'!H97:H159,"=wp26",'Detailed exp partner 9'!J97:J159))+(SUMIF('Detailed exp partner 10'!H97:H159,"=wp26",'Detailed exp partner 10'!J97:J159))+(SUMIF('Detailed exp partner 11'!H97:H159,"=wp26",'Detailed exp partner 11'!J97:J159))</f>
        <v>0</v>
      </c>
      <c r="F34" s="223">
        <f>IF(B34+C34+D34+E34&gt;0,'1 Consolidated Summary  Budget'!$I$26/$B$3,0)</f>
        <v>0</v>
      </c>
      <c r="G34" s="118">
        <f t="shared" si="0"/>
        <v>0</v>
      </c>
    </row>
    <row r="35" spans="1:7" ht="12.75" x14ac:dyDescent="0.2">
      <c r="A35" s="96" t="s">
        <v>70</v>
      </c>
      <c r="B35" s="116">
        <f>(SUMIF('Detailed exp project leader'!H11:H42,"=wp27",'Detailed exp project leader'!J11:J42))+(SUMIF('Detailed exp partner 2'!H11:H42,"=wp27",'Detailed exp partner 2'!J11:J42))+(SUMIF('Detailed exp partner 3'!H11:H42,"=wp27",'Detailed exp partner 3'!J11:J42))+(SUMIF('Detailed exp partner 4'!H11:H42,"=wp27",'Detailed exp partner 4'!J11:J42))+(SUMIF('Detailed exp partner 5'!H11:H42,"=wp27",'Detailed exp partner 5'!J11:J42))+(SUMIF('Detailed exp partner 6'!H11:H42,"=wp27",'Detailed exp partner 6'!J11:J42))+(SUMIF('Detailed exp partner 7'!H11:H42,"=wp27",'Detailed exp partner 7'!J11:J42))+(SUMIF('Detailed exp partner 8'!H11:H42,"=wp27",'Detailed exp partner 8'!J11:J42))+(SUMIF('Detailed exp partner 9'!H11:H42,"=wp27",'Detailed exp partner 9'!J11:J42))+(SUMIF('Detailed exp partner 10'!H11:H42,"=wp27",'Detailed exp partner 10'!J11:J42))+(SUMIF('Detailed exp partner 11'!H11:H42,"=wp27",'Detailed exp partner 11'!J11:J42))</f>
        <v>0</v>
      </c>
      <c r="C35" s="117">
        <f>(SUMIF('Detailed exp project leader'!H44:H63,"=wp27",'Detailed exp project leader'!J44:J63))+(SUMIF('Detailed exp partner 2'!H44:H63,"=wp27",'Detailed exp partner 2'!J44:J63))+(SUMIF('Detailed exp partner 3'!H44:H63,"=wp27",'Detailed exp partner 3'!J44:J63))+(SUMIF('Detailed exp partner 4'!H44:H63,"=wp27",'Detailed exp partner 4'!J44:J63))+(SUMIF('Detailed exp partner 5'!H44:H63,"=wp27",'Detailed exp partner 5'!J44:J63))+(SUMIF('Detailed exp partner 6'!H44:H63,"=wp27",'Detailed exp partner 6'!J44:J63))+(SUMIF('Detailed exp partner 7'!H44:H63,"=wp27",'Detailed exp partner 7'!J44:J63))+(SUMIF('Detailed exp partner 8'!H44:H63,"=wp27",'Detailed exp partner 8'!J44:J63))+(SUMIF('Detailed exp partner 9'!H44:H63,"=wp27",'Detailed exp partner 9'!J44:J63))+(SUMIF('Detailed exp partner 10'!H44:H63,"=wp27",'Detailed exp partner 10'!J44:J63))+(SUMIF('Detailed exp partner 11'!H44:H63,"=wp27",'Detailed exp partner 11'!J44:J63))</f>
        <v>0</v>
      </c>
      <c r="D35" s="117">
        <f>(SUMIF('Detailed exp project leader'!H65:H94,"=wp27",'Detailed exp project leader'!J65:J94))+(SUMIF('Detailed exp partner 2'!H65:H94,"=wp27",'Detailed exp partner 2'!J65:J94))+(SUMIF('Detailed exp partner 3'!H65:H94,"=wp27",'Detailed exp partner 3'!J65:J94))+(SUMIF('Detailed exp partner 4'!H65:H94,"=wp27",'Detailed exp partner 4'!J65:J94))+(SUMIF('Detailed exp partner 5'!H65:H94,"=wp27",'Detailed exp partner 5'!J65:J94))+(SUMIF('Detailed exp partner 6'!H65:H94,"=wp27",'Detailed exp partner 6'!J65:J94))+(SUMIF('Detailed exp partner 7'!H65:H94,"=wp27",'Detailed exp partner 7'!J65:J94))+(SUMIF('Detailed exp partner 8'!H65:H94,"=wp27",'Detailed exp partner 8'!J65:J94))+(SUMIF('Detailed exp partner 9'!H65:H94,"=wp27",'Detailed exp partner 9'!J65:J94))+(SUMIF('Detailed exp partner 10'!H65:H94,"=wp27",'Detailed exp partner 10'!J65:J94))+(SUMIF('Detailed exp partner 11'!H65:H94,"=wp27",'Detailed exp partner 11'!J65:J94))</f>
        <v>0</v>
      </c>
      <c r="E35" s="117">
        <f>(SUMIF('Detailed exp project leader'!H97:H159,"=wp27",'Detailed exp project leader'!J97:J159))+(SUMIF('Detailed exp partner 2'!H97:H159,"=wp27",'Detailed exp partner 2'!J97:J159))+(SUMIF('Detailed exp partner 3'!H97:H159,"=wp27",'Detailed exp partner 3'!J97:J159))+(SUMIF('Detailed exp partner 4'!H97:H159,"=wp27",'Detailed exp partner 4'!J97:J159))+(SUMIF('Detailed exp partner 5'!H97:H159,"=wp27",'Detailed exp partner 5'!J97:J159))+(SUMIF('Detailed exp partner 6'!H97:H159,"=wp27",'Detailed exp partner 6'!J97:J159))+(SUMIF('Detailed exp partner 7'!H97:H159,"=wp27",'Detailed exp partner 7'!J97:J159))+(SUMIF('Detailed exp partner 8'!H97:H159,"=wp27",'Detailed exp partner 8'!J97:J159))+(SUMIF('Detailed exp partner 9'!H97:H159,"=wp27",'Detailed exp partner 9'!J97:J159))+(SUMIF('Detailed exp partner 10'!H97:H159,"=wp27",'Detailed exp partner 10'!J97:J159))+(SUMIF('Detailed exp partner 11'!H97:H159,"=wp27",'Detailed exp partner 11'!J97:J159))</f>
        <v>0</v>
      </c>
      <c r="F35" s="223">
        <f>IF(B35+C35+D35+E35&gt;0,'1 Consolidated Summary  Budget'!$I$26/$B$3,0)</f>
        <v>0</v>
      </c>
      <c r="G35" s="118">
        <f t="shared" si="0"/>
        <v>0</v>
      </c>
    </row>
    <row r="36" spans="1:7" ht="12.75" x14ac:dyDescent="0.2">
      <c r="A36" s="96" t="s">
        <v>71</v>
      </c>
      <c r="B36" s="116">
        <f>(SUMIF('Detailed exp project leader'!H11:H42,"=wp28",'Detailed exp project leader'!J11:J42))+(SUMIF('Detailed exp partner 2'!H11:H42,"=wp28",'Detailed exp partner 2'!J11:J42))+(SUMIF('Detailed exp partner 3'!H11:H42,"=wp28",'Detailed exp partner 3'!J11:J42))+(SUMIF('Detailed exp partner 4'!H11:H42,"=wp28",'Detailed exp partner 4'!J11:J42))+(SUMIF('Detailed exp partner 5'!H11:H42,"=wp28",'Detailed exp partner 5'!J11:J42))+(SUMIF('Detailed exp partner 6'!H11:H42,"=wp28",'Detailed exp partner 6'!J11:J42))+(SUMIF('Detailed exp partner 7'!H11:H42,"=wp28",'Detailed exp partner 7'!J11:J42))+(SUMIF('Detailed exp partner 8'!H11:H42,"=wp28",'Detailed exp partner 8'!J11:J42))+(SUMIF('Detailed exp partner 9'!H11:H42,"=wp28",'Detailed exp partner 9'!J11:J42))+(SUMIF('Detailed exp partner 10'!H11:H42,"=wp28",'Detailed exp partner 10'!J11:J42))+(SUMIF('Detailed exp partner 11'!H11:H42,"=wp28",'Detailed exp partner 11'!J11:J42))</f>
        <v>0</v>
      </c>
      <c r="C36" s="117">
        <f>(SUMIF('Detailed exp project leader'!H44:H63,"=wp28",'Detailed exp project leader'!J44:J63))+(SUMIF('Detailed exp partner 2'!H44:H63,"=wp28",'Detailed exp partner 2'!J44:J63))+(SUMIF('Detailed exp partner 3'!H44:H63,"=wp28",'Detailed exp partner 3'!J44:J63))+(SUMIF('Detailed exp partner 4'!H44:H63,"=wp28",'Detailed exp partner 4'!J44:J63))+(SUMIF('Detailed exp partner 5'!H44:H63,"=wp28",'Detailed exp partner 5'!J44:J63))+(SUMIF('Detailed exp partner 6'!H44:H63,"=wp28",'Detailed exp partner 6'!J44:J63))+(SUMIF('Detailed exp partner 7'!H44:H63,"=wp28",'Detailed exp partner 7'!J44:J63))+(SUMIF('Detailed exp partner 8'!H44:H63,"=wp28",'Detailed exp partner 8'!J44:J63))+(SUMIF('Detailed exp partner 9'!H44:H63,"=wp28",'Detailed exp partner 9'!J44:J63))+(SUMIF('Detailed exp partner 10'!H44:H63,"=wp28",'Detailed exp partner 10'!J44:J63))+(SUMIF('Detailed exp partner 11'!H44:H63,"=wp28",'Detailed exp partner 11'!J44:J63))</f>
        <v>0</v>
      </c>
      <c r="D36" s="117">
        <f>(SUMIF('Detailed exp project leader'!H65:H94,"=wp28",'Detailed exp project leader'!J65:J94))+(SUMIF('Detailed exp partner 2'!H65:H94,"=wp28",'Detailed exp partner 2'!J65:J94))+(SUMIF('Detailed exp partner 3'!H65:H94,"=wp28",'Detailed exp partner 3'!J65:J94))+(SUMIF('Detailed exp partner 4'!H65:H94,"=wp28",'Detailed exp partner 4'!J65:J94))+(SUMIF('Detailed exp partner 5'!H65:H94,"=wp28",'Detailed exp partner 5'!J65:J94))+(SUMIF('Detailed exp partner 6'!H65:H94,"=wp28",'Detailed exp partner 6'!J65:J94))+(SUMIF('Detailed exp partner 7'!H65:H94,"=wp28",'Detailed exp partner 7'!J65:J94))+(SUMIF('Detailed exp partner 8'!H65:H94,"=wp28",'Detailed exp partner 8'!J65:J94))+(SUMIF('Detailed exp partner 9'!H65:H94,"=wp28",'Detailed exp partner 9'!J65:J94))+(SUMIF('Detailed exp partner 10'!H65:H94,"=wp28",'Detailed exp partner 10'!J65:J94))+(SUMIF('Detailed exp partner 11'!H65:H94,"=wp28",'Detailed exp partner 11'!J65:J94))</f>
        <v>0</v>
      </c>
      <c r="E36" s="117">
        <f>(SUMIF('Detailed exp project leader'!H97:H159,"=wp28",'Detailed exp project leader'!J97:J159))+(SUMIF('Detailed exp partner 2'!H97:H159,"=wp28",'Detailed exp partner 2'!J97:J159))+(SUMIF('Detailed exp partner 3'!H97:H159,"=wp28",'Detailed exp partner 3'!J97:J159))+(SUMIF('Detailed exp partner 4'!H97:H159,"=wp28",'Detailed exp partner 4'!J97:J159))+(SUMIF('Detailed exp partner 5'!H97:H159,"=wp28",'Detailed exp partner 5'!J97:J159))+(SUMIF('Detailed exp partner 6'!H97:H159,"=wp28",'Detailed exp partner 6'!J97:J159))+(SUMIF('Detailed exp partner 7'!H97:H159,"=wp28",'Detailed exp partner 7'!J97:J159))+(SUMIF('Detailed exp partner 8'!H97:H159,"=wp28",'Detailed exp partner 8'!J97:J159))+(SUMIF('Detailed exp partner 9'!H97:H159,"=wp28",'Detailed exp partner 9'!J97:J159))+(SUMIF('Detailed exp partner 10'!H97:H159,"=wp28",'Detailed exp partner 10'!J97:J159))+(SUMIF('Detailed exp partner 11'!H97:H159,"=wp28",'Detailed exp partner 11'!J97:J159))</f>
        <v>0</v>
      </c>
      <c r="F36" s="223">
        <f>IF(B36+C36+D36+E36&gt;0,'1 Consolidated Summary  Budget'!$I$26/$B$3,0)</f>
        <v>0</v>
      </c>
      <c r="G36" s="118">
        <f t="shared" si="0"/>
        <v>0</v>
      </c>
    </row>
    <row r="37" spans="1:7" ht="12.75" x14ac:dyDescent="0.2">
      <c r="A37" s="96" t="s">
        <v>72</v>
      </c>
      <c r="B37" s="116">
        <f>(SUMIF('Detailed exp project leader'!H11:H42,"=wp29",'Detailed exp project leader'!J11:J42))+(SUMIF('Detailed exp partner 2'!H11:H42,"=wp29",'Detailed exp partner 2'!J11:J42))+(SUMIF('Detailed exp partner 3'!H11:H42,"=wp29",'Detailed exp partner 3'!J11:J42))+(SUMIF('Detailed exp partner 4'!H11:H42,"=wp29",'Detailed exp partner 4'!J11:J42))+(SUMIF('Detailed exp partner 5'!H11:H42,"=wp29",'Detailed exp partner 5'!J11:J42))+(SUMIF('Detailed exp partner 6'!H11:H42,"=wp29",'Detailed exp partner 6'!J11:J42))+(SUMIF('Detailed exp partner 7'!H11:H42,"=wp29",'Detailed exp partner 7'!J11:J42))+(SUMIF('Detailed exp partner 8'!H11:H42,"=wp29",'Detailed exp partner 8'!J11:J42))+(SUMIF('Detailed exp partner 9'!H11:H42,"=wp29",'Detailed exp partner 9'!J11:J42))+(SUMIF('Detailed exp partner 10'!H11:H42,"=wp29",'Detailed exp partner 10'!J11:J42))+(SUMIF('Detailed exp partner 11'!H11:H42,"=wp29",'Detailed exp partner 11'!J11:J42))</f>
        <v>0</v>
      </c>
      <c r="C37" s="117">
        <f>(SUMIF('Detailed exp project leader'!H44:H63,"=wp29",'Detailed exp project leader'!J44:J63))+(SUMIF('Detailed exp partner 2'!H44:H63,"=wp29",'Detailed exp partner 2'!J44:J63))+(SUMIF('Detailed exp partner 3'!H44:H63,"=wp29",'Detailed exp partner 3'!J44:J63))+(SUMIF('Detailed exp partner 4'!H44:H63,"=wp29",'Detailed exp partner 4'!J44:J63))+(SUMIF('Detailed exp partner 5'!H44:H63,"=wp29",'Detailed exp partner 5'!J44:J63))+(SUMIF('Detailed exp partner 6'!H44:H63,"=wp29",'Detailed exp partner 6'!J44:J63))+(SUMIF('Detailed exp partner 7'!H44:H63,"=wp29",'Detailed exp partner 7'!J44:J63))+(SUMIF('Detailed exp partner 8'!H44:H63,"=wp29",'Detailed exp partner 8'!J44:J63))+(SUMIF('Detailed exp partner 9'!H44:H63,"=wp29",'Detailed exp partner 9'!J44:J63))+(SUMIF('Detailed exp partner 10'!H44:H63,"=wp29",'Detailed exp partner 10'!J44:J63))+(SUMIF('Detailed exp partner 11'!H44:H63,"=wp29",'Detailed exp partner 11'!J44:J63))</f>
        <v>0</v>
      </c>
      <c r="D37" s="117">
        <f>(SUMIF('Detailed exp project leader'!H65:H94,"=wp29",'Detailed exp project leader'!J65:J94))+(SUMIF('Detailed exp partner 2'!H65:H94,"=wp29",'Detailed exp partner 2'!J65:J94))+(SUMIF('Detailed exp partner 3'!H65:H94,"=wp29",'Detailed exp partner 3'!J65:J94))+(SUMIF('Detailed exp partner 4'!H65:H94,"=wp29",'Detailed exp partner 4'!J65:J94))+(SUMIF('Detailed exp partner 5'!H65:H94,"=wp29",'Detailed exp partner 5'!J65:J94))+(SUMIF('Detailed exp partner 6'!H65:H94,"=wp29",'Detailed exp partner 6'!J65:J94))+(SUMIF('Detailed exp partner 7'!H65:H94,"=wp29",'Detailed exp partner 7'!J65:J94))+(SUMIF('Detailed exp partner 8'!H65:H94,"=wp29",'Detailed exp partner 8'!J65:J94))+(SUMIF('Detailed exp partner 9'!H65:H94,"=wp29",'Detailed exp partner 9'!J65:J94))+(SUMIF('Detailed exp partner 10'!H65:H94,"=wp29",'Detailed exp partner 10'!J65:J94))+(SUMIF('Detailed exp partner 11'!H65:H94,"=wp29",'Detailed exp partner 11'!J65:J94))</f>
        <v>0</v>
      </c>
      <c r="E37" s="117">
        <f>(SUMIF('Detailed exp project leader'!H97:H159,"=wp29",'Detailed exp project leader'!J97:J159))+(SUMIF('Detailed exp partner 2'!H97:H159,"=wp29",'Detailed exp partner 2'!J97:J159))+(SUMIF('Detailed exp partner 3'!H97:H159,"=wp29",'Detailed exp partner 3'!J97:J159))+(SUMIF('Detailed exp partner 4'!H97:H159,"=wp29",'Detailed exp partner 4'!J97:J159))+(SUMIF('Detailed exp partner 5'!H97:H159,"=wp29",'Detailed exp partner 5'!J97:J159))+(SUMIF('Detailed exp partner 6'!H97:H159,"=wp29",'Detailed exp partner 6'!J97:J159))+(SUMIF('Detailed exp partner 7'!H97:H159,"=wp29",'Detailed exp partner 7'!J97:J159))+(SUMIF('Detailed exp partner 8'!H97:H159,"=wp29",'Detailed exp partner 8'!J97:J159))+(SUMIF('Detailed exp partner 9'!H97:H159,"=wp29",'Detailed exp partner 9'!J97:J159))+(SUMIF('Detailed exp partner 10'!H97:H159,"=wp29",'Detailed exp partner 10'!J97:J159))+(SUMIF('Detailed exp partner 11'!H97:H159,"=wp29",'Detailed exp partner 11'!J97:J159))</f>
        <v>0</v>
      </c>
      <c r="F37" s="223">
        <f>IF(B37+C37+D37+E37&gt;0,'1 Consolidated Summary  Budget'!$I$26/$B$3,0)</f>
        <v>0</v>
      </c>
      <c r="G37" s="118">
        <f t="shared" si="0"/>
        <v>0</v>
      </c>
    </row>
    <row r="38" spans="1:7" ht="12.75" x14ac:dyDescent="0.2">
      <c r="A38" s="96" t="s">
        <v>73</v>
      </c>
      <c r="B38" s="116">
        <f>(SUMIF('Detailed exp project leader'!H11:H42,"=wp30",'Detailed exp project leader'!J11:J42))+(SUMIF('Detailed exp partner 2'!H11:H42,"=wp30",'Detailed exp partner 2'!J11:J42))+(SUMIF('Detailed exp partner 3'!H11:H42,"=wp30",'Detailed exp partner 3'!J11:J42))+(SUMIF('Detailed exp partner 4'!H11:H42,"=wp30",'Detailed exp partner 4'!J11:J42))+(SUMIF('Detailed exp partner 5'!H11:H42,"=wp30",'Detailed exp partner 5'!J11:J42))+(SUMIF('Detailed exp partner 6'!H11:H42,"=wp30",'Detailed exp partner 6'!J11:J42))+(SUMIF('Detailed exp partner 7'!H11:H42,"=wp30",'Detailed exp partner 7'!J11:J42))+(SUMIF('Detailed exp partner 8'!H11:H42,"=wp30",'Detailed exp partner 8'!J11:J42))+(SUMIF('Detailed exp partner 9'!H11:H42,"=wp30",'Detailed exp partner 9'!J11:J42))+(SUMIF('Detailed exp partner 10'!H11:H42,"=wp30",'Detailed exp partner 10'!J11:J42))+(SUMIF('Detailed exp partner 11'!H11:H42,"=wp30",'Detailed exp partner 11'!J11:J42))</f>
        <v>0</v>
      </c>
      <c r="C38" s="117">
        <f>(SUMIF('Detailed exp project leader'!H44:H63,"=wp30",'Detailed exp project leader'!J44:J63))+(SUMIF('Detailed exp partner 2'!H44:H63,"=wp30",'Detailed exp partner 2'!J44:J63))+(SUMIF('Detailed exp partner 3'!H44:H63,"=wp30",'Detailed exp partner 3'!J44:J63))+(SUMIF('Detailed exp partner 4'!H44:H63,"=wp30",'Detailed exp partner 4'!J44:J63))+(SUMIF('Detailed exp partner 5'!H44:H63,"=wp30",'Detailed exp partner 5'!J44:J63))+(SUMIF('Detailed exp partner 6'!H44:H63,"=wp30",'Detailed exp partner 6'!J44:J63))+(SUMIF('Detailed exp partner 7'!H44:H63,"=wp30",'Detailed exp partner 7'!J44:J63))+(SUMIF('Detailed exp partner 8'!H44:H63,"=wp30",'Detailed exp partner 8'!J44:J63))+(SUMIF('Detailed exp partner 9'!H44:H63,"=wp30",'Detailed exp partner 9'!J44:J63))+(SUMIF('Detailed exp partner 10'!H44:H63,"=wp30",'Detailed exp partner 10'!J44:J63))+(SUMIF('Detailed exp partner 11'!H44:H63,"=wp30",'Detailed exp partner 11'!J44:J63))</f>
        <v>0</v>
      </c>
      <c r="D38" s="117">
        <f>(SUMIF('Detailed exp project leader'!H65:H94,"=wp30",'Detailed exp project leader'!J65:J94))+(SUMIF('Detailed exp partner 2'!H65:H94,"=wp30",'Detailed exp partner 2'!J65:J94))+(SUMIF('Detailed exp partner 3'!H65:H94,"=wp30",'Detailed exp partner 3'!J65:J94))+(SUMIF('Detailed exp partner 4'!H65:H94,"=wp30",'Detailed exp partner 4'!J65:J94))+(SUMIF('Detailed exp partner 5'!H65:H94,"=wp30",'Detailed exp partner 5'!J65:J94))+(SUMIF('Detailed exp partner 6'!H65:H94,"=wp30",'Detailed exp partner 6'!J65:J94))+(SUMIF('Detailed exp partner 7'!H65:H94,"=wp30",'Detailed exp partner 7'!J65:J94))+(SUMIF('Detailed exp partner 8'!H65:H94,"=wp30",'Detailed exp partner 8'!J65:J94))+(SUMIF('Detailed exp partner 9'!H65:H94,"=wp30",'Detailed exp partner 9'!J65:J94))+(SUMIF('Detailed exp partner 10'!H65:H94,"=wp30",'Detailed exp partner 10'!J65:J94))+(SUMIF('Detailed exp partner 11'!H65:H94,"=wp30",'Detailed exp partner 11'!J65:J94))</f>
        <v>0</v>
      </c>
      <c r="E38" s="117">
        <f>(SUMIF('Detailed exp project leader'!H97:H159,"=wp30",'Detailed exp project leader'!J97:J159))+(SUMIF('Detailed exp partner 2'!H97:H159,"=wp30",'Detailed exp partner 2'!J97:J159))+(SUMIF('Detailed exp partner 3'!H97:H159,"=wp30",'Detailed exp partner 3'!J97:J159))+(SUMIF('Detailed exp partner 4'!H97:H159,"=wp30",'Detailed exp partner 4'!J97:J159))+(SUMIF('Detailed exp partner 5'!H97:H159,"=wp30",'Detailed exp partner 5'!J97:J159))+(SUMIF('Detailed exp partner 6'!H97:H159,"=wp30",'Detailed exp partner 6'!J97:J159))+(SUMIF('Detailed exp partner 7'!H97:H159,"=wp30",'Detailed exp partner 7'!J97:J159))+(SUMIF('Detailed exp partner 8'!H97:H159,"=wp30",'Detailed exp partner 8'!J97:J159))+(SUMIF('Detailed exp partner 9'!H97:H159,"=wp30",'Detailed exp partner 9'!J97:J159))+(SUMIF('Detailed exp partner 10'!H97:H159,"=wp30",'Detailed exp partner 10'!J97:J159))+(SUMIF('Detailed exp partner 11'!H97:H159,"=wp30",'Detailed exp partner 11'!J97:J159))</f>
        <v>0</v>
      </c>
      <c r="F38" s="223">
        <f>IF(B38+C38+D38+E38&gt;0,'1 Consolidated Summary  Budget'!$I$26/$B$3,0)</f>
        <v>0</v>
      </c>
      <c r="G38" s="118">
        <f t="shared" si="0"/>
        <v>0</v>
      </c>
    </row>
    <row r="39" spans="1:7" ht="32.25" thickBot="1" x14ac:dyDescent="0.25">
      <c r="A39" s="97" t="s">
        <v>159</v>
      </c>
      <c r="B39" s="119">
        <f t="shared" ref="B39:G39" ca="1" si="1">SUM(B9:B38)</f>
        <v>0</v>
      </c>
      <c r="C39" s="119">
        <f t="shared" ca="1" si="1"/>
        <v>0</v>
      </c>
      <c r="D39" s="119">
        <f t="shared" ca="1" si="1"/>
        <v>0</v>
      </c>
      <c r="E39" s="119">
        <f t="shared" ca="1" si="1"/>
        <v>0</v>
      </c>
      <c r="F39" s="120">
        <f t="shared" ca="1" si="1"/>
        <v>0</v>
      </c>
      <c r="G39" s="121">
        <f t="shared" ca="1" si="1"/>
        <v>0</v>
      </c>
    </row>
    <row r="40" spans="1:7" ht="15.75" x14ac:dyDescent="0.2">
      <c r="A40" s="105"/>
      <c r="B40" s="105"/>
      <c r="C40" s="105"/>
      <c r="D40" s="105"/>
      <c r="E40" s="105"/>
      <c r="F40" s="106"/>
      <c r="G40" s="107"/>
    </row>
    <row r="41" spans="1:7" ht="12.75" x14ac:dyDescent="0.2">
      <c r="A41" s="446" t="s">
        <v>74</v>
      </c>
      <c r="B41" s="446"/>
      <c r="C41" s="446"/>
      <c r="D41" s="446"/>
      <c r="E41" s="446"/>
      <c r="F41" s="446"/>
      <c r="G41" s="446"/>
    </row>
    <row r="42" spans="1:7" x14ac:dyDescent="0.25">
      <c r="G42" s="112"/>
    </row>
    <row r="45" spans="1:7" x14ac:dyDescent="0.25">
      <c r="A45" s="98"/>
      <c r="B45" s="98"/>
      <c r="C45" s="98"/>
    </row>
  </sheetData>
  <sheetProtection algorithmName="SHA-512" hashValue="x4EEuEtfAebwwiX5RH6iv62Dg4m9Bgr8BWVrF6zBW3IQFNVIqvnze/PT/Vse7DdCIImEtNB1UpFha3TEngEa8A==" saltValue="4cWMRU37Nske/DXnQ/V38g==" spinCount="100000" sheet="1"/>
  <mergeCells count="12">
    <mergeCell ref="E7:E8"/>
    <mergeCell ref="A41:G41"/>
    <mergeCell ref="A1:G1"/>
    <mergeCell ref="B2:G2"/>
    <mergeCell ref="A4:G4"/>
    <mergeCell ref="A6:A8"/>
    <mergeCell ref="B6:F6"/>
    <mergeCell ref="G6:G8"/>
    <mergeCell ref="C7:C8"/>
    <mergeCell ref="D7:D8"/>
    <mergeCell ref="F7:F8"/>
    <mergeCell ref="B7:B8"/>
  </mergeCells>
  <conditionalFormatting sqref="F40">
    <cfRule type="expression" dxfId="49" priority="2" stopIfTrue="1">
      <formula>F41="error"</formula>
    </cfRule>
  </conditionalFormatting>
  <dataValidations count="2">
    <dataValidation type="custom" allowBlank="1" showInputMessage="1" showErrorMessage="1" error="Only two decimals" sqref="B65522:G65522 B131058:G131058 B196594:G196594 B262130:G262130 B327666:G327666 B393202:G393202 B458738:G458738 B524274:G524274 B589810:G589810 B655346:G655346 B720882:G720882 B786418:G786418 B851954:G851954 B917490:G917490 B983026:G983026 B983027:F983075 B65523:F65571 B131059:F131107 B196595:F196643 B262131:F262179 B327667:F327715 B393203:F393251 B458739:F458787 B524275:F524323 B589811:F589859 B655347:F655395 B720883:F720931 B786419:F786467 B851955:F852003 B917491:F917539 G9 B9:F38">
      <formula1>EXACT(B9,TRUNC(B9,2))</formula1>
    </dataValidation>
    <dataValidation type="whole" operator="greaterThanOrEqual" allowBlank="1" showInputMessage="1" showErrorMessage="1" sqref="G39:G40 G65572:G65573 G131108:G131109 G196644:G196645 G262180:G262181 G327716:G327717 G393252:G393253 G458788:G458789 G524324:G524325 G589860:G589861 G655396:G655397 G720932:G720933 G786468:G786469 G852004:G852005 G917540:G917541 G983076:G983077">
      <formula1>0</formula1>
    </dataValidation>
  </dataValidations>
  <pageMargins left="0.23622047244094491" right="0.23622047244094491" top="0.55118110236220474" bottom="0.74803149606299213" header="0.11811023622047245" footer="0.31496062992125984"/>
  <pageSetup paperSize="9" scale="95" orientation="landscape"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193"/>
  <sheetViews>
    <sheetView view="pageBreakPreview" zoomScale="70" zoomScaleNormal="100" zoomScaleSheetLayoutView="70" workbookViewId="0">
      <pane xSplit="8" ySplit="7" topLeftCell="I8" activePane="bottomRight" state="frozen"/>
      <selection activeCell="C54" sqref="C54"/>
      <selection pane="topRight" activeCell="C54" sqref="C54"/>
      <selection pane="bottomLeft" activeCell="C54" sqref="C54"/>
      <selection pane="bottomRight" activeCell="C173" sqref="C173:G173"/>
    </sheetView>
  </sheetViews>
  <sheetFormatPr defaultColWidth="9.140625" defaultRowHeight="15" x14ac:dyDescent="0.2"/>
  <cols>
    <col min="1" max="1" width="12.7109375" style="1" customWidth="1"/>
    <col min="2" max="6" width="15.28515625" style="15" customWidth="1"/>
    <col min="7" max="7" width="19.7109375" style="15" customWidth="1"/>
    <col min="8" max="8" width="26.28515625" style="20" customWidth="1"/>
    <col min="9" max="9" width="21.28515625" style="20" customWidth="1"/>
    <col min="10" max="11" width="25.28515625" style="4" customWidth="1"/>
    <col min="12" max="12" width="24.7109375" style="4" customWidth="1"/>
    <col min="13" max="13" width="21.85546875" style="4" hidden="1" customWidth="1"/>
    <col min="14" max="14" width="16.28515625" style="15" hidden="1" customWidth="1"/>
    <col min="15" max="15" width="20" style="15" hidden="1" customWidth="1"/>
    <col min="16" max="16" width="16.28515625" style="15" hidden="1" customWidth="1"/>
    <col min="17" max="17" width="41" style="15" hidden="1" customWidth="1"/>
    <col min="18" max="16384" width="9.140625" style="15"/>
  </cols>
  <sheetData>
    <row r="1" spans="1:17" s="3" customFormat="1" ht="24" customHeight="1" x14ac:dyDescent="0.2">
      <c r="A1" s="513" t="s">
        <v>164</v>
      </c>
      <c r="B1" s="514"/>
      <c r="C1" s="514"/>
      <c r="D1" s="514"/>
      <c r="E1" s="514"/>
      <c r="F1" s="514"/>
      <c r="G1" s="514"/>
      <c r="H1" s="514"/>
      <c r="I1" s="514"/>
      <c r="J1" s="514"/>
      <c r="K1" s="514"/>
      <c r="L1" s="515"/>
      <c r="M1" s="200"/>
      <c r="P1" s="5"/>
    </row>
    <row r="2" spans="1:17" s="5" customFormat="1" ht="20.25" customHeight="1" x14ac:dyDescent="0.2">
      <c r="A2" s="508" t="s">
        <v>3</v>
      </c>
      <c r="B2" s="509"/>
      <c r="C2" s="509"/>
      <c r="D2" s="509"/>
      <c r="E2" s="509"/>
      <c r="F2" s="510"/>
      <c r="G2" s="527">
        <f>'1 Consolidated Summary  Budget'!D3</f>
        <v>0</v>
      </c>
      <c r="H2" s="528"/>
      <c r="I2" s="528"/>
      <c r="J2" s="528"/>
      <c r="K2" s="528"/>
      <c r="L2" s="529"/>
      <c r="M2" s="59"/>
    </row>
    <row r="3" spans="1:17" s="5" customFormat="1" ht="20.25" customHeight="1" x14ac:dyDescent="0.2">
      <c r="A3" s="508" t="s">
        <v>17</v>
      </c>
      <c r="B3" s="509"/>
      <c r="C3" s="509"/>
      <c r="D3" s="509"/>
      <c r="E3" s="509"/>
      <c r="F3" s="510"/>
      <c r="G3" s="519">
        <f>'1 Consolidated Summary  Budget'!D4</f>
        <v>0</v>
      </c>
      <c r="H3" s="520"/>
      <c r="I3" s="520"/>
      <c r="J3" s="520"/>
      <c r="K3" s="520"/>
      <c r="L3" s="521"/>
      <c r="M3" s="59"/>
    </row>
    <row r="4" spans="1:17" s="5" customFormat="1" ht="20.25" customHeight="1" thickBot="1" x14ac:dyDescent="0.25">
      <c r="A4" s="508" t="str">
        <f>'1 Consolidated Summary  Budget'!A5:C5</f>
        <v>Implementation period of the project:</v>
      </c>
      <c r="B4" s="509"/>
      <c r="C4" s="509"/>
      <c r="D4" s="509"/>
      <c r="E4" s="509"/>
      <c r="F4" s="510"/>
      <c r="G4" s="217" t="str">
        <f>'1 Consolidated Summary  Budget'!D5</f>
        <v>from:</v>
      </c>
      <c r="H4" s="218">
        <f>'1 Consolidated Summary  Budget'!E5</f>
        <v>0</v>
      </c>
      <c r="I4" s="219"/>
      <c r="J4" s="220" t="s">
        <v>75</v>
      </c>
      <c r="K4" s="218">
        <f>'1 Consolidated Summary  Budget'!I5</f>
        <v>0</v>
      </c>
      <c r="L4" s="221"/>
      <c r="M4" s="59"/>
      <c r="P4" s="3"/>
    </row>
    <row r="5" spans="1:17" s="8" customFormat="1" ht="26.25" customHeight="1" x14ac:dyDescent="0.2">
      <c r="A5" s="177"/>
      <c r="B5" s="7"/>
      <c r="H5" s="522" t="s">
        <v>160</v>
      </c>
      <c r="I5" s="547" t="s">
        <v>161</v>
      </c>
      <c r="J5" s="499" t="s">
        <v>15</v>
      </c>
      <c r="K5" s="502" t="s">
        <v>22</v>
      </c>
      <c r="L5" s="499" t="s">
        <v>76</v>
      </c>
      <c r="M5" s="499" t="s">
        <v>127</v>
      </c>
      <c r="N5" s="499" t="s">
        <v>128</v>
      </c>
      <c r="O5" s="502" t="s">
        <v>126</v>
      </c>
      <c r="P5" s="502" t="s">
        <v>129</v>
      </c>
      <c r="Q5" s="502" t="s">
        <v>130</v>
      </c>
    </row>
    <row r="6" spans="1:17" s="8" customFormat="1" ht="31.5" customHeight="1" thickBot="1" x14ac:dyDescent="0.25">
      <c r="A6" s="178"/>
      <c r="H6" s="523"/>
      <c r="I6" s="548"/>
      <c r="J6" s="545"/>
      <c r="K6" s="546"/>
      <c r="L6" s="500"/>
      <c r="M6" s="500"/>
      <c r="N6" s="500"/>
      <c r="O6" s="503"/>
      <c r="P6" s="503"/>
      <c r="Q6" s="503"/>
    </row>
    <row r="7" spans="1:17" s="8" customFormat="1" ht="28.5" customHeight="1" thickBot="1" x14ac:dyDescent="0.25">
      <c r="A7" s="178"/>
      <c r="H7" s="524"/>
      <c r="I7" s="549"/>
      <c r="J7" s="21" t="s">
        <v>13</v>
      </c>
      <c r="K7" s="21" t="s">
        <v>2</v>
      </c>
      <c r="L7" s="501"/>
      <c r="M7" s="501"/>
      <c r="N7" s="501"/>
      <c r="O7" s="503"/>
      <c r="P7" s="503"/>
      <c r="Q7" s="503"/>
    </row>
    <row r="8" spans="1:17" s="35" customFormat="1" ht="39" customHeight="1" thickBot="1" x14ac:dyDescent="0.25">
      <c r="A8" s="74">
        <v>1</v>
      </c>
      <c r="B8" s="516" t="s">
        <v>14</v>
      </c>
      <c r="C8" s="517"/>
      <c r="D8" s="517"/>
      <c r="E8" s="517"/>
      <c r="F8" s="517"/>
      <c r="G8" s="518"/>
      <c r="H8" s="32"/>
      <c r="I8" s="32"/>
      <c r="J8" s="33">
        <f>J9+J17</f>
        <v>0</v>
      </c>
      <c r="K8" s="33"/>
      <c r="L8" s="34"/>
      <c r="M8" s="34"/>
      <c r="N8" s="256">
        <f>SUM(N9:N42)</f>
        <v>0</v>
      </c>
      <c r="O8" s="256">
        <f>SUM(O9:O42)</f>
        <v>0</v>
      </c>
      <c r="P8" s="256">
        <f>N8+O8</f>
        <v>0</v>
      </c>
      <c r="Q8" s="207"/>
    </row>
    <row r="9" spans="1:17" s="35" customFormat="1" ht="39" customHeight="1" x14ac:dyDescent="0.2">
      <c r="A9" s="534" t="s">
        <v>5</v>
      </c>
      <c r="B9" s="496" t="s">
        <v>29</v>
      </c>
      <c r="C9" s="525"/>
      <c r="D9" s="525"/>
      <c r="E9" s="525"/>
      <c r="F9" s="525"/>
      <c r="G9" s="526"/>
      <c r="H9" s="536"/>
      <c r="I9" s="92"/>
      <c r="J9" s="540">
        <f>SUM(J11:J16)</f>
        <v>0</v>
      </c>
      <c r="K9" s="94"/>
      <c r="L9" s="471"/>
      <c r="M9" s="471"/>
      <c r="N9" s="471"/>
      <c r="O9" s="471"/>
      <c r="P9" s="471"/>
      <c r="Q9" s="471"/>
    </row>
    <row r="10" spans="1:17" s="35" customFormat="1" ht="65.25" customHeight="1" x14ac:dyDescent="0.2">
      <c r="A10" s="535"/>
      <c r="B10" s="542" t="s">
        <v>28</v>
      </c>
      <c r="C10" s="544"/>
      <c r="D10" s="542" t="s">
        <v>26</v>
      </c>
      <c r="E10" s="543"/>
      <c r="F10" s="543"/>
      <c r="G10" s="544"/>
      <c r="H10" s="537"/>
      <c r="I10" s="93"/>
      <c r="J10" s="541"/>
      <c r="K10" s="95"/>
      <c r="L10" s="472"/>
      <c r="M10" s="472"/>
      <c r="N10" s="472"/>
      <c r="O10" s="472"/>
      <c r="P10" s="472"/>
      <c r="Q10" s="472"/>
    </row>
    <row r="11" spans="1:17" s="35" customFormat="1" x14ac:dyDescent="0.2">
      <c r="A11" s="2"/>
      <c r="B11" s="485"/>
      <c r="C11" s="530"/>
      <c r="D11" s="487"/>
      <c r="E11" s="488"/>
      <c r="F11" s="488"/>
      <c r="G11" s="489"/>
      <c r="H11" s="168"/>
      <c r="I11" s="168"/>
      <c r="J11" s="166"/>
      <c r="K11" s="166"/>
      <c r="L11" s="167"/>
      <c r="M11" s="26"/>
      <c r="N11" s="257">
        <f>IF(M11="Yes",J11,0)</f>
        <v>0</v>
      </c>
      <c r="O11" s="258"/>
      <c r="P11" s="259">
        <f>N11+O11</f>
        <v>0</v>
      </c>
      <c r="Q11" s="30" t="s">
        <v>145</v>
      </c>
    </row>
    <row r="12" spans="1:17" s="35" customFormat="1" x14ac:dyDescent="0.2">
      <c r="A12" s="2"/>
      <c r="B12" s="485"/>
      <c r="C12" s="486"/>
      <c r="D12" s="487"/>
      <c r="E12" s="488"/>
      <c r="F12" s="488"/>
      <c r="G12" s="489"/>
      <c r="H12" s="168"/>
      <c r="I12" s="168"/>
      <c r="J12" s="166"/>
      <c r="K12" s="166"/>
      <c r="L12" s="167"/>
      <c r="M12" s="26"/>
      <c r="N12" s="257">
        <f>IF(M12="Yes",J12,0)</f>
        <v>0</v>
      </c>
      <c r="O12" s="258"/>
      <c r="P12" s="259">
        <f>N12+O12</f>
        <v>0</v>
      </c>
      <c r="Q12" s="30"/>
    </row>
    <row r="13" spans="1:17" s="35" customFormat="1" x14ac:dyDescent="0.2">
      <c r="A13" s="2"/>
      <c r="B13" s="485"/>
      <c r="C13" s="486"/>
      <c r="D13" s="487"/>
      <c r="E13" s="488"/>
      <c r="F13" s="488"/>
      <c r="G13" s="489"/>
      <c r="H13" s="168"/>
      <c r="I13" s="168"/>
      <c r="J13" s="166"/>
      <c r="K13" s="166"/>
      <c r="L13" s="167"/>
      <c r="M13" s="26"/>
      <c r="N13" s="257">
        <f>IF(M13="Yes",J13,0)</f>
        <v>0</v>
      </c>
      <c r="O13" s="258"/>
      <c r="P13" s="259">
        <f>N13+O13</f>
        <v>0</v>
      </c>
      <c r="Q13" s="30"/>
    </row>
    <row r="14" spans="1:17" s="35" customFormat="1" x14ac:dyDescent="0.2">
      <c r="A14" s="2"/>
      <c r="B14" s="485"/>
      <c r="C14" s="486"/>
      <c r="D14" s="487"/>
      <c r="E14" s="488"/>
      <c r="F14" s="488"/>
      <c r="G14" s="489"/>
      <c r="H14" s="168"/>
      <c r="I14" s="168"/>
      <c r="J14" s="166"/>
      <c r="K14" s="166"/>
      <c r="L14" s="167"/>
      <c r="M14" s="26"/>
      <c r="N14" s="257">
        <f>IF(M14="Yes",J14,0)</f>
        <v>0</v>
      </c>
      <c r="O14" s="258"/>
      <c r="P14" s="259">
        <f>N14+O14</f>
        <v>0</v>
      </c>
      <c r="Q14" s="30"/>
    </row>
    <row r="15" spans="1:17" s="25" customFormat="1" ht="15.75" x14ac:dyDescent="0.2">
      <c r="A15" s="2"/>
      <c r="B15" s="485"/>
      <c r="C15" s="486"/>
      <c r="D15" s="487"/>
      <c r="E15" s="488"/>
      <c r="F15" s="488"/>
      <c r="G15" s="489"/>
      <c r="H15" s="168"/>
      <c r="I15" s="168"/>
      <c r="J15" s="166"/>
      <c r="K15" s="166"/>
      <c r="L15" s="167"/>
      <c r="M15" s="26"/>
      <c r="N15" s="257">
        <f t="shared" ref="N15:N77" si="0">IF(M15="Yes",J15,0)</f>
        <v>0</v>
      </c>
      <c r="O15" s="258"/>
      <c r="P15" s="259">
        <f>N15+O15</f>
        <v>0</v>
      </c>
      <c r="Q15" s="30"/>
    </row>
    <row r="16" spans="1:17" s="27" customFormat="1" x14ac:dyDescent="0.2">
      <c r="A16" s="2"/>
      <c r="B16" s="485"/>
      <c r="C16" s="486"/>
      <c r="D16" s="487"/>
      <c r="E16" s="488"/>
      <c r="F16" s="488"/>
      <c r="G16" s="489"/>
      <c r="H16" s="168"/>
      <c r="I16" s="168"/>
      <c r="J16" s="166"/>
      <c r="K16" s="166"/>
      <c r="L16" s="167"/>
      <c r="M16" s="26"/>
      <c r="N16" s="257">
        <f t="shared" si="0"/>
        <v>0</v>
      </c>
      <c r="O16" s="258"/>
      <c r="P16" s="260">
        <v>0</v>
      </c>
      <c r="Q16" s="206"/>
    </row>
    <row r="17" spans="1:17" s="27" customFormat="1" ht="52.9" customHeight="1" x14ac:dyDescent="0.2">
      <c r="A17" s="16" t="s">
        <v>6</v>
      </c>
      <c r="B17" s="496" t="s">
        <v>167</v>
      </c>
      <c r="C17" s="497"/>
      <c r="D17" s="497"/>
      <c r="E17" s="497"/>
      <c r="F17" s="497"/>
      <c r="G17" s="498"/>
      <c r="H17" s="17"/>
      <c r="I17" s="19"/>
      <c r="J17" s="24">
        <f>SUM(J18:J42)</f>
        <v>0</v>
      </c>
      <c r="K17" s="24"/>
      <c r="L17" s="91"/>
      <c r="M17" s="234"/>
      <c r="N17" s="234"/>
      <c r="O17" s="235"/>
      <c r="P17" s="234"/>
      <c r="Q17" s="234"/>
    </row>
    <row r="18" spans="1:17" s="27" customFormat="1" x14ac:dyDescent="0.2">
      <c r="A18" s="2"/>
      <c r="B18" s="511"/>
      <c r="C18" s="511"/>
      <c r="D18" s="511"/>
      <c r="E18" s="511"/>
      <c r="F18" s="511"/>
      <c r="G18" s="511"/>
      <c r="H18" s="169"/>
      <c r="I18" s="169"/>
      <c r="J18" s="166"/>
      <c r="K18" s="170"/>
      <c r="L18" s="167"/>
      <c r="M18" s="26"/>
      <c r="N18" s="257">
        <f t="shared" si="0"/>
        <v>0</v>
      </c>
      <c r="O18" s="252"/>
      <c r="P18" s="260">
        <f>N18+O18</f>
        <v>0</v>
      </c>
      <c r="Q18" s="206"/>
    </row>
    <row r="19" spans="1:17" s="27" customFormat="1" x14ac:dyDescent="0.2">
      <c r="A19" s="2"/>
      <c r="B19" s="487"/>
      <c r="C19" s="488"/>
      <c r="D19" s="488"/>
      <c r="E19" s="488"/>
      <c r="F19" s="488"/>
      <c r="G19" s="489"/>
      <c r="H19" s="168"/>
      <c r="I19" s="168"/>
      <c r="J19" s="166"/>
      <c r="K19" s="170"/>
      <c r="L19" s="167"/>
      <c r="M19" s="26"/>
      <c r="N19" s="257">
        <f t="shared" si="0"/>
        <v>0</v>
      </c>
      <c r="O19" s="252"/>
      <c r="P19" s="260">
        <f t="shared" ref="P19:P42" si="1">N19+O19</f>
        <v>0</v>
      </c>
      <c r="Q19" s="206"/>
    </row>
    <row r="20" spans="1:17" s="35" customFormat="1" x14ac:dyDescent="0.2">
      <c r="A20" s="2"/>
      <c r="B20" s="487"/>
      <c r="C20" s="488"/>
      <c r="D20" s="488"/>
      <c r="E20" s="488"/>
      <c r="F20" s="488"/>
      <c r="G20" s="489"/>
      <c r="H20" s="168"/>
      <c r="I20" s="168"/>
      <c r="J20" s="166"/>
      <c r="K20" s="170"/>
      <c r="L20" s="167"/>
      <c r="M20" s="26"/>
      <c r="N20" s="257">
        <f t="shared" si="0"/>
        <v>0</v>
      </c>
      <c r="O20" s="252"/>
      <c r="P20" s="260">
        <f t="shared" si="1"/>
        <v>0</v>
      </c>
      <c r="Q20" s="30"/>
    </row>
    <row r="21" spans="1:17" s="25" customFormat="1" ht="15.75" x14ac:dyDescent="0.2">
      <c r="A21" s="2"/>
      <c r="B21" s="487"/>
      <c r="C21" s="488"/>
      <c r="D21" s="488"/>
      <c r="E21" s="488"/>
      <c r="F21" s="488"/>
      <c r="G21" s="489"/>
      <c r="H21" s="168"/>
      <c r="I21" s="168"/>
      <c r="J21" s="166"/>
      <c r="K21" s="170"/>
      <c r="L21" s="167"/>
      <c r="M21" s="26"/>
      <c r="N21" s="257">
        <f t="shared" si="0"/>
        <v>0</v>
      </c>
      <c r="O21" s="252"/>
      <c r="P21" s="260">
        <f t="shared" si="1"/>
        <v>0</v>
      </c>
      <c r="Q21" s="237"/>
    </row>
    <row r="22" spans="1:17" s="27" customFormat="1" x14ac:dyDescent="0.2">
      <c r="A22" s="2"/>
      <c r="B22" s="487"/>
      <c r="C22" s="488"/>
      <c r="D22" s="488"/>
      <c r="E22" s="488"/>
      <c r="F22" s="488"/>
      <c r="G22" s="489"/>
      <c r="H22" s="168"/>
      <c r="I22" s="168"/>
      <c r="J22" s="166"/>
      <c r="K22" s="170"/>
      <c r="L22" s="167"/>
      <c r="M22" s="26"/>
      <c r="N22" s="257">
        <f t="shared" si="0"/>
        <v>0</v>
      </c>
      <c r="O22" s="252"/>
      <c r="P22" s="260">
        <f t="shared" si="1"/>
        <v>0</v>
      </c>
      <c r="Q22" s="206"/>
    </row>
    <row r="23" spans="1:17" s="27" customFormat="1" x14ac:dyDescent="0.2">
      <c r="A23" s="2"/>
      <c r="B23" s="487"/>
      <c r="C23" s="488"/>
      <c r="D23" s="488"/>
      <c r="E23" s="488"/>
      <c r="F23" s="488"/>
      <c r="G23" s="489"/>
      <c r="H23" s="168"/>
      <c r="I23" s="168"/>
      <c r="J23" s="166"/>
      <c r="K23" s="170"/>
      <c r="L23" s="167"/>
      <c r="M23" s="26"/>
      <c r="N23" s="257">
        <f t="shared" si="0"/>
        <v>0</v>
      </c>
      <c r="O23" s="252"/>
      <c r="P23" s="260">
        <f t="shared" si="1"/>
        <v>0</v>
      </c>
      <c r="Q23" s="206"/>
    </row>
    <row r="24" spans="1:17" s="27" customFormat="1" x14ac:dyDescent="0.2">
      <c r="A24" s="2"/>
      <c r="B24" s="487"/>
      <c r="C24" s="488"/>
      <c r="D24" s="488"/>
      <c r="E24" s="488"/>
      <c r="F24" s="488"/>
      <c r="G24" s="489"/>
      <c r="H24" s="168"/>
      <c r="I24" s="168"/>
      <c r="J24" s="166"/>
      <c r="K24" s="170"/>
      <c r="L24" s="167"/>
      <c r="M24" s="26"/>
      <c r="N24" s="257">
        <f t="shared" si="0"/>
        <v>0</v>
      </c>
      <c r="O24" s="252"/>
      <c r="P24" s="260">
        <f t="shared" si="1"/>
        <v>0</v>
      </c>
      <c r="Q24" s="206"/>
    </row>
    <row r="25" spans="1:17" s="25" customFormat="1" ht="15.75" x14ac:dyDescent="0.2">
      <c r="A25" s="2"/>
      <c r="B25" s="487"/>
      <c r="C25" s="488"/>
      <c r="D25" s="488"/>
      <c r="E25" s="488"/>
      <c r="F25" s="488"/>
      <c r="G25" s="489"/>
      <c r="H25" s="168"/>
      <c r="I25" s="168"/>
      <c r="J25" s="166"/>
      <c r="K25" s="170"/>
      <c r="L25" s="167"/>
      <c r="M25" s="26"/>
      <c r="N25" s="257">
        <f t="shared" si="0"/>
        <v>0</v>
      </c>
      <c r="O25" s="252"/>
      <c r="P25" s="260">
        <f t="shared" si="1"/>
        <v>0</v>
      </c>
      <c r="Q25" s="237"/>
    </row>
    <row r="26" spans="1:17" s="25" customFormat="1" ht="15.75" x14ac:dyDescent="0.2">
      <c r="A26" s="2"/>
      <c r="B26" s="487"/>
      <c r="C26" s="488"/>
      <c r="D26" s="488"/>
      <c r="E26" s="488"/>
      <c r="F26" s="488"/>
      <c r="G26" s="489"/>
      <c r="H26" s="168"/>
      <c r="I26" s="168"/>
      <c r="J26" s="166"/>
      <c r="K26" s="170"/>
      <c r="L26" s="167"/>
      <c r="M26" s="26"/>
      <c r="N26" s="257">
        <f t="shared" si="0"/>
        <v>0</v>
      </c>
      <c r="O26" s="252"/>
      <c r="P26" s="260">
        <f t="shared" si="1"/>
        <v>0</v>
      </c>
      <c r="Q26" s="237"/>
    </row>
    <row r="27" spans="1:17" s="27" customFormat="1" x14ac:dyDescent="0.2">
      <c r="A27" s="2"/>
      <c r="B27" s="487"/>
      <c r="C27" s="488"/>
      <c r="D27" s="488"/>
      <c r="E27" s="488"/>
      <c r="F27" s="488"/>
      <c r="G27" s="489"/>
      <c r="H27" s="168"/>
      <c r="I27" s="168"/>
      <c r="J27" s="166"/>
      <c r="K27" s="170"/>
      <c r="L27" s="167"/>
      <c r="M27" s="26"/>
      <c r="N27" s="257">
        <f t="shared" si="0"/>
        <v>0</v>
      </c>
      <c r="O27" s="252"/>
      <c r="P27" s="260">
        <f t="shared" si="1"/>
        <v>0</v>
      </c>
      <c r="Q27" s="206"/>
    </row>
    <row r="28" spans="1:17" s="27" customFormat="1" x14ac:dyDescent="0.2">
      <c r="A28" s="2"/>
      <c r="B28" s="487"/>
      <c r="C28" s="488"/>
      <c r="D28" s="488"/>
      <c r="E28" s="488"/>
      <c r="F28" s="488"/>
      <c r="G28" s="489"/>
      <c r="H28" s="168"/>
      <c r="I28" s="168"/>
      <c r="J28" s="166"/>
      <c r="K28" s="170"/>
      <c r="L28" s="167"/>
      <c r="M28" s="26"/>
      <c r="N28" s="257">
        <f t="shared" si="0"/>
        <v>0</v>
      </c>
      <c r="O28" s="252"/>
      <c r="P28" s="260">
        <f t="shared" si="1"/>
        <v>0</v>
      </c>
      <c r="Q28" s="206"/>
    </row>
    <row r="29" spans="1:17" s="27" customFormat="1" x14ac:dyDescent="0.2">
      <c r="A29" s="2"/>
      <c r="B29" s="487"/>
      <c r="C29" s="488"/>
      <c r="D29" s="488"/>
      <c r="E29" s="488"/>
      <c r="F29" s="488"/>
      <c r="G29" s="489"/>
      <c r="H29" s="168"/>
      <c r="I29" s="168"/>
      <c r="J29" s="166"/>
      <c r="K29" s="170"/>
      <c r="L29" s="167"/>
      <c r="M29" s="26"/>
      <c r="N29" s="257">
        <f t="shared" si="0"/>
        <v>0</v>
      </c>
      <c r="O29" s="252"/>
      <c r="P29" s="260">
        <f t="shared" si="1"/>
        <v>0</v>
      </c>
      <c r="Q29" s="206"/>
    </row>
    <row r="30" spans="1:17" s="25" customFormat="1" ht="15.75" x14ac:dyDescent="0.2">
      <c r="A30" s="2"/>
      <c r="B30" s="487"/>
      <c r="C30" s="488"/>
      <c r="D30" s="488"/>
      <c r="E30" s="488"/>
      <c r="F30" s="488"/>
      <c r="G30" s="489"/>
      <c r="H30" s="168"/>
      <c r="I30" s="168"/>
      <c r="J30" s="166"/>
      <c r="K30" s="170"/>
      <c r="L30" s="167"/>
      <c r="M30" s="26"/>
      <c r="N30" s="257">
        <f t="shared" si="0"/>
        <v>0</v>
      </c>
      <c r="O30" s="252"/>
      <c r="P30" s="260">
        <f t="shared" si="1"/>
        <v>0</v>
      </c>
      <c r="Q30" s="237"/>
    </row>
    <row r="31" spans="1:17" s="29" customFormat="1" x14ac:dyDescent="0.2">
      <c r="A31" s="2"/>
      <c r="B31" s="487"/>
      <c r="C31" s="488"/>
      <c r="D31" s="488"/>
      <c r="E31" s="488"/>
      <c r="F31" s="488"/>
      <c r="G31" s="489"/>
      <c r="H31" s="168"/>
      <c r="I31" s="168"/>
      <c r="J31" s="166"/>
      <c r="K31" s="170"/>
      <c r="L31" s="167"/>
      <c r="M31" s="26"/>
      <c r="N31" s="257">
        <f t="shared" si="0"/>
        <v>0</v>
      </c>
      <c r="O31" s="252"/>
      <c r="P31" s="260">
        <f t="shared" si="1"/>
        <v>0</v>
      </c>
      <c r="Q31" s="206"/>
    </row>
    <row r="32" spans="1:17" s="27" customFormat="1" x14ac:dyDescent="0.2">
      <c r="A32" s="2"/>
      <c r="B32" s="487"/>
      <c r="C32" s="488"/>
      <c r="D32" s="488"/>
      <c r="E32" s="488"/>
      <c r="F32" s="488"/>
      <c r="G32" s="489"/>
      <c r="H32" s="168"/>
      <c r="I32" s="168"/>
      <c r="J32" s="166"/>
      <c r="K32" s="170"/>
      <c r="L32" s="167"/>
      <c r="M32" s="26"/>
      <c r="N32" s="257">
        <f t="shared" si="0"/>
        <v>0</v>
      </c>
      <c r="O32" s="252"/>
      <c r="P32" s="260">
        <f t="shared" si="1"/>
        <v>0</v>
      </c>
      <c r="Q32" s="206"/>
    </row>
    <row r="33" spans="1:17" s="29" customFormat="1" x14ac:dyDescent="0.2">
      <c r="A33" s="2"/>
      <c r="B33" s="487"/>
      <c r="C33" s="488"/>
      <c r="D33" s="488"/>
      <c r="E33" s="488"/>
      <c r="F33" s="488"/>
      <c r="G33" s="489"/>
      <c r="H33" s="168"/>
      <c r="I33" s="168"/>
      <c r="J33" s="166"/>
      <c r="K33" s="170"/>
      <c r="L33" s="167"/>
      <c r="M33" s="26"/>
      <c r="N33" s="257">
        <f t="shared" si="0"/>
        <v>0</v>
      </c>
      <c r="O33" s="252"/>
      <c r="P33" s="260">
        <f t="shared" si="1"/>
        <v>0</v>
      </c>
      <c r="Q33" s="206"/>
    </row>
    <row r="34" spans="1:17" s="25" customFormat="1" ht="15.75" x14ac:dyDescent="0.2">
      <c r="A34" s="2"/>
      <c r="B34" s="487"/>
      <c r="C34" s="488"/>
      <c r="D34" s="488"/>
      <c r="E34" s="488"/>
      <c r="F34" s="488"/>
      <c r="G34" s="489"/>
      <c r="H34" s="168"/>
      <c r="I34" s="168"/>
      <c r="J34" s="166"/>
      <c r="K34" s="170"/>
      <c r="L34" s="167"/>
      <c r="M34" s="26"/>
      <c r="N34" s="257">
        <f t="shared" si="0"/>
        <v>0</v>
      </c>
      <c r="O34" s="252"/>
      <c r="P34" s="260">
        <f t="shared" si="1"/>
        <v>0</v>
      </c>
      <c r="Q34" s="237"/>
    </row>
    <row r="35" spans="1:17" s="27" customFormat="1" x14ac:dyDescent="0.2">
      <c r="A35" s="2"/>
      <c r="B35" s="487"/>
      <c r="C35" s="488"/>
      <c r="D35" s="488"/>
      <c r="E35" s="488"/>
      <c r="F35" s="488"/>
      <c r="G35" s="489"/>
      <c r="H35" s="168"/>
      <c r="I35" s="168"/>
      <c r="J35" s="166"/>
      <c r="K35" s="170"/>
      <c r="L35" s="167"/>
      <c r="M35" s="26"/>
      <c r="N35" s="257">
        <f t="shared" si="0"/>
        <v>0</v>
      </c>
      <c r="O35" s="252"/>
      <c r="P35" s="260">
        <f t="shared" si="1"/>
        <v>0</v>
      </c>
      <c r="Q35" s="206"/>
    </row>
    <row r="36" spans="1:17" s="27" customFormat="1" x14ac:dyDescent="0.2">
      <c r="A36" s="2"/>
      <c r="B36" s="487"/>
      <c r="C36" s="488"/>
      <c r="D36" s="488"/>
      <c r="E36" s="488"/>
      <c r="F36" s="488"/>
      <c r="G36" s="489"/>
      <c r="H36" s="168"/>
      <c r="I36" s="168"/>
      <c r="J36" s="166"/>
      <c r="K36" s="170"/>
      <c r="L36" s="167"/>
      <c r="M36" s="26"/>
      <c r="N36" s="257">
        <f t="shared" si="0"/>
        <v>0</v>
      </c>
      <c r="O36" s="252"/>
      <c r="P36" s="260">
        <f t="shared" si="1"/>
        <v>0</v>
      </c>
      <c r="Q36" s="206"/>
    </row>
    <row r="37" spans="1:17" s="27" customFormat="1" x14ac:dyDescent="0.2">
      <c r="A37" s="2"/>
      <c r="B37" s="487"/>
      <c r="C37" s="488"/>
      <c r="D37" s="488"/>
      <c r="E37" s="488"/>
      <c r="F37" s="488"/>
      <c r="G37" s="489"/>
      <c r="H37" s="168"/>
      <c r="I37" s="168"/>
      <c r="J37" s="166"/>
      <c r="K37" s="170"/>
      <c r="L37" s="167"/>
      <c r="M37" s="26"/>
      <c r="N37" s="257">
        <f t="shared" si="0"/>
        <v>0</v>
      </c>
      <c r="O37" s="252"/>
      <c r="P37" s="260">
        <f t="shared" si="1"/>
        <v>0</v>
      </c>
      <c r="Q37" s="206"/>
    </row>
    <row r="38" spans="1:17" s="25" customFormat="1" ht="15.75" x14ac:dyDescent="0.2">
      <c r="A38" s="2"/>
      <c r="B38" s="487"/>
      <c r="C38" s="488"/>
      <c r="D38" s="488"/>
      <c r="E38" s="488"/>
      <c r="F38" s="488"/>
      <c r="G38" s="489"/>
      <c r="H38" s="168"/>
      <c r="I38" s="168"/>
      <c r="J38" s="166"/>
      <c r="K38" s="170"/>
      <c r="L38" s="167"/>
      <c r="M38" s="26"/>
      <c r="N38" s="257">
        <f t="shared" si="0"/>
        <v>0</v>
      </c>
      <c r="O38" s="252"/>
      <c r="P38" s="260">
        <f t="shared" si="1"/>
        <v>0</v>
      </c>
      <c r="Q38" s="237"/>
    </row>
    <row r="39" spans="1:17" s="25" customFormat="1" ht="15.75" x14ac:dyDescent="0.2">
      <c r="A39" s="2"/>
      <c r="B39" s="487"/>
      <c r="C39" s="488"/>
      <c r="D39" s="488"/>
      <c r="E39" s="488"/>
      <c r="F39" s="488"/>
      <c r="G39" s="489"/>
      <c r="H39" s="168"/>
      <c r="I39" s="168"/>
      <c r="J39" s="166"/>
      <c r="K39" s="170"/>
      <c r="L39" s="167"/>
      <c r="M39" s="26"/>
      <c r="N39" s="257">
        <f t="shared" si="0"/>
        <v>0</v>
      </c>
      <c r="O39" s="252"/>
      <c r="P39" s="260">
        <f t="shared" si="1"/>
        <v>0</v>
      </c>
      <c r="Q39" s="237"/>
    </row>
    <row r="40" spans="1:17" s="27" customFormat="1" x14ac:dyDescent="0.2">
      <c r="A40" s="2"/>
      <c r="B40" s="487"/>
      <c r="C40" s="488"/>
      <c r="D40" s="488"/>
      <c r="E40" s="488"/>
      <c r="F40" s="488"/>
      <c r="G40" s="489"/>
      <c r="H40" s="168"/>
      <c r="I40" s="168"/>
      <c r="J40" s="166"/>
      <c r="K40" s="170"/>
      <c r="L40" s="167"/>
      <c r="M40" s="26"/>
      <c r="N40" s="257">
        <f t="shared" si="0"/>
        <v>0</v>
      </c>
      <c r="O40" s="252"/>
      <c r="P40" s="260">
        <f t="shared" si="1"/>
        <v>0</v>
      </c>
      <c r="Q40" s="206"/>
    </row>
    <row r="41" spans="1:17" s="27" customFormat="1" x14ac:dyDescent="0.2">
      <c r="A41" s="2"/>
      <c r="B41" s="487"/>
      <c r="C41" s="488"/>
      <c r="D41" s="488"/>
      <c r="E41" s="488"/>
      <c r="F41" s="488"/>
      <c r="G41" s="489"/>
      <c r="H41" s="168"/>
      <c r="I41" s="168"/>
      <c r="J41" s="166"/>
      <c r="K41" s="170"/>
      <c r="L41" s="167"/>
      <c r="M41" s="26"/>
      <c r="N41" s="257">
        <f t="shared" si="0"/>
        <v>0</v>
      </c>
      <c r="O41" s="252"/>
      <c r="P41" s="260">
        <f t="shared" si="1"/>
        <v>0</v>
      </c>
      <c r="Q41" s="206"/>
    </row>
    <row r="42" spans="1:17" s="27" customFormat="1" x14ac:dyDescent="0.2">
      <c r="A42" s="2"/>
      <c r="B42" s="487"/>
      <c r="C42" s="488"/>
      <c r="D42" s="488"/>
      <c r="E42" s="488"/>
      <c r="F42" s="488"/>
      <c r="G42" s="489"/>
      <c r="H42" s="168"/>
      <c r="I42" s="168"/>
      <c r="J42" s="166"/>
      <c r="K42" s="170"/>
      <c r="L42" s="167"/>
      <c r="M42" s="26"/>
      <c r="N42" s="261">
        <f t="shared" si="0"/>
        <v>0</v>
      </c>
      <c r="O42" s="252"/>
      <c r="P42" s="260">
        <f t="shared" si="1"/>
        <v>0</v>
      </c>
      <c r="Q42" s="206"/>
    </row>
    <row r="43" spans="1:17" s="27" customFormat="1" ht="39" customHeight="1" x14ac:dyDescent="0.2">
      <c r="A43" s="31">
        <v>2</v>
      </c>
      <c r="B43" s="516" t="s">
        <v>162</v>
      </c>
      <c r="C43" s="517"/>
      <c r="D43" s="517"/>
      <c r="E43" s="517"/>
      <c r="F43" s="517"/>
      <c r="G43" s="518"/>
      <c r="H43" s="32"/>
      <c r="I43" s="32"/>
      <c r="J43" s="33">
        <f>SUM(J44:J63)</f>
        <v>0</v>
      </c>
      <c r="K43" s="33"/>
      <c r="L43" s="34"/>
      <c r="M43" s="34"/>
      <c r="N43" s="239">
        <f>SUM(N44:N63)</f>
        <v>0</v>
      </c>
      <c r="O43" s="239">
        <f>SUM(O44:O63)</f>
        <v>0</v>
      </c>
      <c r="P43" s="239">
        <f>N43+O43</f>
        <v>0</v>
      </c>
      <c r="Q43" s="34"/>
    </row>
    <row r="44" spans="1:17" s="27" customFormat="1" x14ac:dyDescent="0.2">
      <c r="A44" s="2"/>
      <c r="B44" s="512"/>
      <c r="C44" s="512"/>
      <c r="D44" s="512"/>
      <c r="E44" s="512"/>
      <c r="F44" s="512"/>
      <c r="G44" s="512"/>
      <c r="H44" s="171"/>
      <c r="I44" s="171"/>
      <c r="J44" s="166"/>
      <c r="K44" s="166"/>
      <c r="L44" s="167"/>
      <c r="M44" s="26"/>
      <c r="N44" s="262">
        <f t="shared" si="0"/>
        <v>0</v>
      </c>
      <c r="O44" s="252"/>
      <c r="P44" s="263">
        <f>N44+O44</f>
        <v>0</v>
      </c>
      <c r="Q44" s="206"/>
    </row>
    <row r="45" spans="1:17" s="27" customFormat="1" x14ac:dyDescent="0.2">
      <c r="A45" s="2"/>
      <c r="B45" s="512"/>
      <c r="C45" s="512"/>
      <c r="D45" s="512"/>
      <c r="E45" s="512"/>
      <c r="F45" s="512"/>
      <c r="G45" s="512"/>
      <c r="H45" s="171"/>
      <c r="I45" s="171"/>
      <c r="J45" s="166"/>
      <c r="K45" s="166"/>
      <c r="L45" s="167"/>
      <c r="M45" s="26"/>
      <c r="N45" s="257">
        <f t="shared" si="0"/>
        <v>0</v>
      </c>
      <c r="O45" s="252"/>
      <c r="P45" s="263">
        <f t="shared" ref="P45:P63" si="2">N45+O45</f>
        <v>0</v>
      </c>
      <c r="Q45" s="206"/>
    </row>
    <row r="46" spans="1:17" s="27" customFormat="1" x14ac:dyDescent="0.2">
      <c r="A46" s="2"/>
      <c r="B46" s="512"/>
      <c r="C46" s="512"/>
      <c r="D46" s="512"/>
      <c r="E46" s="512"/>
      <c r="F46" s="512"/>
      <c r="G46" s="512"/>
      <c r="H46" s="171"/>
      <c r="I46" s="171"/>
      <c r="J46" s="166"/>
      <c r="K46" s="166"/>
      <c r="L46" s="167"/>
      <c r="M46" s="26"/>
      <c r="N46" s="257">
        <f t="shared" si="0"/>
        <v>0</v>
      </c>
      <c r="O46" s="252"/>
      <c r="P46" s="263">
        <f t="shared" si="2"/>
        <v>0</v>
      </c>
      <c r="Q46" s="206"/>
    </row>
    <row r="47" spans="1:17" s="27" customFormat="1" x14ac:dyDescent="0.2">
      <c r="A47" s="2"/>
      <c r="B47" s="512"/>
      <c r="C47" s="512"/>
      <c r="D47" s="512"/>
      <c r="E47" s="512"/>
      <c r="F47" s="512"/>
      <c r="G47" s="512"/>
      <c r="H47" s="171"/>
      <c r="I47" s="171"/>
      <c r="J47" s="166"/>
      <c r="K47" s="166"/>
      <c r="L47" s="167"/>
      <c r="M47" s="26"/>
      <c r="N47" s="257">
        <v>0</v>
      </c>
      <c r="O47" s="252"/>
      <c r="P47" s="263">
        <f t="shared" si="2"/>
        <v>0</v>
      </c>
      <c r="Q47" s="206" t="s">
        <v>146</v>
      </c>
    </row>
    <row r="48" spans="1:17" s="27" customFormat="1" x14ac:dyDescent="0.2">
      <c r="A48" s="2"/>
      <c r="B48" s="512"/>
      <c r="C48" s="512"/>
      <c r="D48" s="512"/>
      <c r="E48" s="512"/>
      <c r="F48" s="512"/>
      <c r="G48" s="512"/>
      <c r="H48" s="171"/>
      <c r="I48" s="171"/>
      <c r="J48" s="166"/>
      <c r="K48" s="166"/>
      <c r="L48" s="167"/>
      <c r="M48" s="26"/>
      <c r="N48" s="257">
        <f t="shared" si="0"/>
        <v>0</v>
      </c>
      <c r="O48" s="252"/>
      <c r="P48" s="263">
        <f t="shared" si="2"/>
        <v>0</v>
      </c>
      <c r="Q48" s="206"/>
    </row>
    <row r="49" spans="1:17" s="37" customFormat="1" ht="15.75" x14ac:dyDescent="0.2">
      <c r="A49" s="2"/>
      <c r="B49" s="512"/>
      <c r="C49" s="512"/>
      <c r="D49" s="512"/>
      <c r="E49" s="512"/>
      <c r="F49" s="512"/>
      <c r="G49" s="512"/>
      <c r="H49" s="171"/>
      <c r="I49" s="171"/>
      <c r="J49" s="166"/>
      <c r="K49" s="166"/>
      <c r="L49" s="167"/>
      <c r="M49" s="26"/>
      <c r="N49" s="257">
        <f t="shared" si="0"/>
        <v>0</v>
      </c>
      <c r="O49" s="252"/>
      <c r="P49" s="263">
        <f t="shared" si="2"/>
        <v>0</v>
      </c>
      <c r="Q49" s="237"/>
    </row>
    <row r="50" spans="1:17" s="29" customFormat="1" x14ac:dyDescent="0.2">
      <c r="A50" s="2"/>
      <c r="B50" s="512"/>
      <c r="C50" s="512"/>
      <c r="D50" s="512"/>
      <c r="E50" s="512"/>
      <c r="F50" s="512"/>
      <c r="G50" s="512"/>
      <c r="H50" s="171"/>
      <c r="I50" s="171"/>
      <c r="J50" s="166"/>
      <c r="K50" s="166"/>
      <c r="L50" s="167"/>
      <c r="M50" s="26"/>
      <c r="N50" s="257">
        <f t="shared" si="0"/>
        <v>0</v>
      </c>
      <c r="O50" s="252"/>
      <c r="P50" s="263">
        <f t="shared" si="2"/>
        <v>0</v>
      </c>
      <c r="Q50" s="206"/>
    </row>
    <row r="51" spans="1:17" s="29" customFormat="1" x14ac:dyDescent="0.2">
      <c r="A51" s="2"/>
      <c r="B51" s="512"/>
      <c r="C51" s="512"/>
      <c r="D51" s="512"/>
      <c r="E51" s="512"/>
      <c r="F51" s="512"/>
      <c r="G51" s="512"/>
      <c r="H51" s="171"/>
      <c r="I51" s="171"/>
      <c r="J51" s="166"/>
      <c r="K51" s="166"/>
      <c r="L51" s="167"/>
      <c r="M51" s="26"/>
      <c r="N51" s="257">
        <f t="shared" si="0"/>
        <v>0</v>
      </c>
      <c r="O51" s="252"/>
      <c r="P51" s="263">
        <f t="shared" si="2"/>
        <v>0</v>
      </c>
      <c r="Q51" s="206"/>
    </row>
    <row r="52" spans="1:17" s="29" customFormat="1" x14ac:dyDescent="0.2">
      <c r="A52" s="2"/>
      <c r="B52" s="512"/>
      <c r="C52" s="512"/>
      <c r="D52" s="512"/>
      <c r="E52" s="512"/>
      <c r="F52" s="512"/>
      <c r="G52" s="512"/>
      <c r="H52" s="171"/>
      <c r="I52" s="171"/>
      <c r="J52" s="166"/>
      <c r="K52" s="166"/>
      <c r="L52" s="167"/>
      <c r="M52" s="26"/>
      <c r="N52" s="257">
        <f t="shared" si="0"/>
        <v>0</v>
      </c>
      <c r="O52" s="252"/>
      <c r="P52" s="263">
        <f t="shared" si="2"/>
        <v>0</v>
      </c>
      <c r="Q52" s="206"/>
    </row>
    <row r="53" spans="1:17" s="29" customFormat="1" x14ac:dyDescent="0.2">
      <c r="A53" s="2"/>
      <c r="B53" s="512"/>
      <c r="C53" s="512"/>
      <c r="D53" s="512"/>
      <c r="E53" s="512"/>
      <c r="F53" s="512"/>
      <c r="G53" s="512"/>
      <c r="H53" s="171"/>
      <c r="I53" s="171"/>
      <c r="J53" s="166"/>
      <c r="K53" s="166"/>
      <c r="L53" s="167"/>
      <c r="M53" s="26"/>
      <c r="N53" s="257">
        <f t="shared" si="0"/>
        <v>0</v>
      </c>
      <c r="O53" s="252"/>
      <c r="P53" s="263">
        <f t="shared" si="2"/>
        <v>0</v>
      </c>
      <c r="Q53" s="206"/>
    </row>
    <row r="54" spans="1:17" s="29" customFormat="1" x14ac:dyDescent="0.2">
      <c r="A54" s="2"/>
      <c r="B54" s="512"/>
      <c r="C54" s="512"/>
      <c r="D54" s="512"/>
      <c r="E54" s="512"/>
      <c r="F54" s="512"/>
      <c r="G54" s="512"/>
      <c r="H54" s="171"/>
      <c r="I54" s="171"/>
      <c r="J54" s="166"/>
      <c r="K54" s="166"/>
      <c r="L54" s="167"/>
      <c r="M54" s="26"/>
      <c r="N54" s="257">
        <f t="shared" si="0"/>
        <v>0</v>
      </c>
      <c r="O54" s="252"/>
      <c r="P54" s="263">
        <f t="shared" si="2"/>
        <v>0</v>
      </c>
      <c r="Q54" s="206"/>
    </row>
    <row r="55" spans="1:17" s="29" customFormat="1" x14ac:dyDescent="0.2">
      <c r="A55" s="2"/>
      <c r="B55" s="512"/>
      <c r="C55" s="512"/>
      <c r="D55" s="512"/>
      <c r="E55" s="512"/>
      <c r="F55" s="512"/>
      <c r="G55" s="512"/>
      <c r="H55" s="171"/>
      <c r="I55" s="171"/>
      <c r="J55" s="166"/>
      <c r="K55" s="166"/>
      <c r="L55" s="167"/>
      <c r="M55" s="26"/>
      <c r="N55" s="257">
        <f t="shared" si="0"/>
        <v>0</v>
      </c>
      <c r="O55" s="252"/>
      <c r="P55" s="263">
        <f t="shared" si="2"/>
        <v>0</v>
      </c>
      <c r="Q55" s="206"/>
    </row>
    <row r="56" spans="1:17" s="29" customFormat="1" x14ac:dyDescent="0.2">
      <c r="A56" s="2"/>
      <c r="B56" s="487"/>
      <c r="C56" s="488"/>
      <c r="D56" s="488"/>
      <c r="E56" s="488"/>
      <c r="F56" s="488"/>
      <c r="G56" s="489"/>
      <c r="H56" s="172"/>
      <c r="I56" s="172"/>
      <c r="J56" s="166"/>
      <c r="K56" s="166"/>
      <c r="L56" s="167"/>
      <c r="M56" s="26"/>
      <c r="N56" s="257">
        <f t="shared" si="0"/>
        <v>0</v>
      </c>
      <c r="O56" s="252"/>
      <c r="P56" s="263">
        <f t="shared" si="2"/>
        <v>0</v>
      </c>
      <c r="Q56" s="206"/>
    </row>
    <row r="57" spans="1:17" s="25" customFormat="1" ht="15.75" x14ac:dyDescent="0.2">
      <c r="A57" s="2"/>
      <c r="B57" s="487"/>
      <c r="C57" s="488"/>
      <c r="D57" s="488"/>
      <c r="E57" s="488"/>
      <c r="F57" s="488"/>
      <c r="G57" s="489"/>
      <c r="H57" s="172"/>
      <c r="I57" s="172"/>
      <c r="J57" s="166"/>
      <c r="K57" s="166"/>
      <c r="L57" s="167"/>
      <c r="M57" s="26"/>
      <c r="N57" s="257">
        <f t="shared" si="0"/>
        <v>0</v>
      </c>
      <c r="O57" s="252"/>
      <c r="P57" s="263">
        <f t="shared" si="2"/>
        <v>0</v>
      </c>
      <c r="Q57" s="237"/>
    </row>
    <row r="58" spans="1:17" s="29" customFormat="1" x14ac:dyDescent="0.2">
      <c r="A58" s="2"/>
      <c r="B58" s="487"/>
      <c r="C58" s="488"/>
      <c r="D58" s="488"/>
      <c r="E58" s="488"/>
      <c r="F58" s="488"/>
      <c r="G58" s="489"/>
      <c r="H58" s="172"/>
      <c r="I58" s="172"/>
      <c r="J58" s="166"/>
      <c r="K58" s="166"/>
      <c r="L58" s="167"/>
      <c r="M58" s="26"/>
      <c r="N58" s="257">
        <f t="shared" si="0"/>
        <v>0</v>
      </c>
      <c r="O58" s="252"/>
      <c r="P58" s="263">
        <f t="shared" si="2"/>
        <v>0</v>
      </c>
      <c r="Q58" s="206"/>
    </row>
    <row r="59" spans="1:17" s="29" customFormat="1" x14ac:dyDescent="0.2">
      <c r="A59" s="2"/>
      <c r="B59" s="512"/>
      <c r="C59" s="512"/>
      <c r="D59" s="512"/>
      <c r="E59" s="512"/>
      <c r="F59" s="512"/>
      <c r="G59" s="512"/>
      <c r="H59" s="171"/>
      <c r="I59" s="171"/>
      <c r="J59" s="166"/>
      <c r="K59" s="166"/>
      <c r="L59" s="167"/>
      <c r="M59" s="26"/>
      <c r="N59" s="257">
        <f t="shared" si="0"/>
        <v>0</v>
      </c>
      <c r="O59" s="252"/>
      <c r="P59" s="263">
        <f t="shared" si="2"/>
        <v>0</v>
      </c>
      <c r="Q59" s="206"/>
    </row>
    <row r="60" spans="1:17" s="29" customFormat="1" x14ac:dyDescent="0.2">
      <c r="A60" s="2"/>
      <c r="B60" s="512"/>
      <c r="C60" s="512"/>
      <c r="D60" s="512"/>
      <c r="E60" s="512"/>
      <c r="F60" s="512"/>
      <c r="G60" s="512"/>
      <c r="H60" s="171"/>
      <c r="I60" s="171"/>
      <c r="J60" s="166"/>
      <c r="K60" s="166"/>
      <c r="L60" s="167"/>
      <c r="M60" s="26"/>
      <c r="N60" s="257">
        <f t="shared" si="0"/>
        <v>0</v>
      </c>
      <c r="O60" s="252"/>
      <c r="P60" s="263">
        <f t="shared" si="2"/>
        <v>0</v>
      </c>
      <c r="Q60" s="206"/>
    </row>
    <row r="61" spans="1:17" s="29" customFormat="1" x14ac:dyDescent="0.2">
      <c r="A61" s="2"/>
      <c r="B61" s="512"/>
      <c r="C61" s="512"/>
      <c r="D61" s="512"/>
      <c r="E61" s="512"/>
      <c r="F61" s="512"/>
      <c r="G61" s="512"/>
      <c r="H61" s="171"/>
      <c r="I61" s="171"/>
      <c r="J61" s="166"/>
      <c r="K61" s="166"/>
      <c r="L61" s="167"/>
      <c r="M61" s="26"/>
      <c r="N61" s="257">
        <f t="shared" si="0"/>
        <v>0</v>
      </c>
      <c r="O61" s="252"/>
      <c r="P61" s="263">
        <f t="shared" si="2"/>
        <v>0</v>
      </c>
      <c r="Q61" s="206"/>
    </row>
    <row r="62" spans="1:17" s="29" customFormat="1" x14ac:dyDescent="0.2">
      <c r="A62" s="2"/>
      <c r="B62" s="512"/>
      <c r="C62" s="512"/>
      <c r="D62" s="512"/>
      <c r="E62" s="512"/>
      <c r="F62" s="512"/>
      <c r="G62" s="512"/>
      <c r="H62" s="168"/>
      <c r="I62" s="168"/>
      <c r="J62" s="166"/>
      <c r="K62" s="166"/>
      <c r="L62" s="167"/>
      <c r="M62" s="26"/>
      <c r="N62" s="257">
        <f t="shared" si="0"/>
        <v>0</v>
      </c>
      <c r="O62" s="252"/>
      <c r="P62" s="263">
        <f t="shared" si="2"/>
        <v>0</v>
      </c>
      <c r="Q62" s="206"/>
    </row>
    <row r="63" spans="1:17" s="29" customFormat="1" x14ac:dyDescent="0.2">
      <c r="A63" s="2"/>
      <c r="B63" s="512"/>
      <c r="C63" s="512"/>
      <c r="D63" s="512"/>
      <c r="E63" s="512"/>
      <c r="F63" s="512"/>
      <c r="G63" s="512"/>
      <c r="H63" s="168"/>
      <c r="I63" s="168"/>
      <c r="J63" s="166"/>
      <c r="K63" s="166"/>
      <c r="L63" s="167"/>
      <c r="M63" s="26"/>
      <c r="N63" s="261">
        <f t="shared" si="0"/>
        <v>0</v>
      </c>
      <c r="O63" s="252"/>
      <c r="P63" s="263">
        <f t="shared" si="2"/>
        <v>0</v>
      </c>
      <c r="Q63" s="206"/>
    </row>
    <row r="64" spans="1:17" s="29" customFormat="1" ht="39" customHeight="1" x14ac:dyDescent="0.2">
      <c r="A64" s="31">
        <v>3</v>
      </c>
      <c r="B64" s="531" t="s">
        <v>9</v>
      </c>
      <c r="C64" s="532"/>
      <c r="D64" s="532"/>
      <c r="E64" s="532"/>
      <c r="F64" s="532"/>
      <c r="G64" s="533"/>
      <c r="H64" s="36"/>
      <c r="I64" s="36"/>
      <c r="J64" s="33">
        <f>SUM(J65:J94)</f>
        <v>0</v>
      </c>
      <c r="K64" s="33"/>
      <c r="L64" s="34"/>
      <c r="M64" s="34"/>
      <c r="N64" s="33">
        <f>SUM(N65:N94)</f>
        <v>0</v>
      </c>
      <c r="O64" s="239">
        <f>SUM(O65:O94)</f>
        <v>0</v>
      </c>
      <c r="P64" s="33">
        <f>N64+O64</f>
        <v>0</v>
      </c>
      <c r="Q64" s="34"/>
    </row>
    <row r="65" spans="1:17" s="29" customFormat="1" x14ac:dyDescent="0.2">
      <c r="A65" s="2"/>
      <c r="B65" s="487"/>
      <c r="C65" s="488"/>
      <c r="D65" s="488"/>
      <c r="E65" s="488"/>
      <c r="F65" s="488"/>
      <c r="G65" s="489"/>
      <c r="H65" s="171"/>
      <c r="I65" s="171"/>
      <c r="J65" s="166"/>
      <c r="K65" s="166"/>
      <c r="L65" s="167"/>
      <c r="M65" s="26"/>
      <c r="N65" s="262">
        <f t="shared" si="0"/>
        <v>0</v>
      </c>
      <c r="O65" s="252"/>
      <c r="P65" s="263">
        <f>N65+O65</f>
        <v>0</v>
      </c>
      <c r="Q65" s="206"/>
    </row>
    <row r="66" spans="1:17" s="29" customFormat="1" x14ac:dyDescent="0.2">
      <c r="A66" s="2"/>
      <c r="B66" s="487"/>
      <c r="C66" s="488"/>
      <c r="D66" s="488"/>
      <c r="E66" s="488"/>
      <c r="F66" s="488"/>
      <c r="G66" s="489"/>
      <c r="H66" s="171"/>
      <c r="I66" s="171"/>
      <c r="J66" s="166"/>
      <c r="K66" s="166"/>
      <c r="L66" s="167"/>
      <c r="M66" s="26"/>
      <c r="N66" s="257">
        <f t="shared" si="0"/>
        <v>0</v>
      </c>
      <c r="O66" s="252"/>
      <c r="P66" s="263">
        <f t="shared" ref="P66:P94" si="3">N66+O66</f>
        <v>0</v>
      </c>
      <c r="Q66" s="206"/>
    </row>
    <row r="67" spans="1:17" s="29" customFormat="1" x14ac:dyDescent="0.2">
      <c r="A67" s="2"/>
      <c r="B67" s="487"/>
      <c r="C67" s="488"/>
      <c r="D67" s="488"/>
      <c r="E67" s="488"/>
      <c r="F67" s="488"/>
      <c r="G67" s="489"/>
      <c r="H67" s="171"/>
      <c r="I67" s="171"/>
      <c r="J67" s="166"/>
      <c r="K67" s="166"/>
      <c r="L67" s="167"/>
      <c r="M67" s="26"/>
      <c r="N67" s="257">
        <f t="shared" si="0"/>
        <v>0</v>
      </c>
      <c r="O67" s="252"/>
      <c r="P67" s="263">
        <f t="shared" si="3"/>
        <v>0</v>
      </c>
      <c r="Q67" s="206"/>
    </row>
    <row r="68" spans="1:17" s="29" customFormat="1" x14ac:dyDescent="0.2">
      <c r="A68" s="2"/>
      <c r="B68" s="487"/>
      <c r="C68" s="488"/>
      <c r="D68" s="488"/>
      <c r="E68" s="488"/>
      <c r="F68" s="488"/>
      <c r="G68" s="489"/>
      <c r="H68" s="171"/>
      <c r="I68" s="171"/>
      <c r="J68" s="166"/>
      <c r="K68" s="166"/>
      <c r="L68" s="167"/>
      <c r="M68" s="26"/>
      <c r="N68" s="257">
        <f t="shared" si="0"/>
        <v>0</v>
      </c>
      <c r="O68" s="252"/>
      <c r="P68" s="263">
        <f t="shared" si="3"/>
        <v>0</v>
      </c>
      <c r="Q68" s="206"/>
    </row>
    <row r="69" spans="1:17" s="29" customFormat="1" x14ac:dyDescent="0.2">
      <c r="A69" s="2"/>
      <c r="B69" s="487"/>
      <c r="C69" s="488"/>
      <c r="D69" s="488"/>
      <c r="E69" s="488"/>
      <c r="F69" s="488"/>
      <c r="G69" s="489"/>
      <c r="H69" s="171"/>
      <c r="I69" s="171"/>
      <c r="J69" s="166"/>
      <c r="K69" s="166"/>
      <c r="L69" s="167"/>
      <c r="M69" s="26"/>
      <c r="N69" s="257">
        <f t="shared" si="0"/>
        <v>0</v>
      </c>
      <c r="O69" s="252"/>
      <c r="P69" s="263">
        <f t="shared" si="3"/>
        <v>0</v>
      </c>
      <c r="Q69" s="206"/>
    </row>
    <row r="70" spans="1:17" s="29" customFormat="1" x14ac:dyDescent="0.2">
      <c r="A70" s="2"/>
      <c r="B70" s="487"/>
      <c r="C70" s="488"/>
      <c r="D70" s="488"/>
      <c r="E70" s="488"/>
      <c r="F70" s="488"/>
      <c r="G70" s="489"/>
      <c r="H70" s="171"/>
      <c r="I70" s="171"/>
      <c r="J70" s="166"/>
      <c r="K70" s="166"/>
      <c r="L70" s="167"/>
      <c r="M70" s="26"/>
      <c r="N70" s="257">
        <f t="shared" si="0"/>
        <v>0</v>
      </c>
      <c r="O70" s="252"/>
      <c r="P70" s="263">
        <f t="shared" si="3"/>
        <v>0</v>
      </c>
      <c r="Q70" s="206"/>
    </row>
    <row r="71" spans="1:17" s="37" customFormat="1" ht="15.75" x14ac:dyDescent="0.2">
      <c r="A71" s="2"/>
      <c r="B71" s="487"/>
      <c r="C71" s="488"/>
      <c r="D71" s="488"/>
      <c r="E71" s="488"/>
      <c r="F71" s="488"/>
      <c r="G71" s="489"/>
      <c r="H71" s="171"/>
      <c r="I71" s="171"/>
      <c r="J71" s="166"/>
      <c r="K71" s="166"/>
      <c r="L71" s="167"/>
      <c r="M71" s="26"/>
      <c r="N71" s="257">
        <f t="shared" si="0"/>
        <v>0</v>
      </c>
      <c r="O71" s="252"/>
      <c r="P71" s="263">
        <f t="shared" si="3"/>
        <v>0</v>
      </c>
      <c r="Q71" s="237"/>
    </row>
    <row r="72" spans="1:17" s="25" customFormat="1" ht="15.75" x14ac:dyDescent="0.2">
      <c r="A72" s="2"/>
      <c r="B72" s="487"/>
      <c r="C72" s="488"/>
      <c r="D72" s="488"/>
      <c r="E72" s="488"/>
      <c r="F72" s="488"/>
      <c r="G72" s="489"/>
      <c r="H72" s="171"/>
      <c r="I72" s="171"/>
      <c r="J72" s="166"/>
      <c r="K72" s="166"/>
      <c r="L72" s="167"/>
      <c r="M72" s="26"/>
      <c r="N72" s="257">
        <f t="shared" si="0"/>
        <v>0</v>
      </c>
      <c r="O72" s="252"/>
      <c r="P72" s="263">
        <f t="shared" si="3"/>
        <v>0</v>
      </c>
      <c r="Q72" s="237"/>
    </row>
    <row r="73" spans="1:17" s="8" customFormat="1" x14ac:dyDescent="0.2">
      <c r="A73" s="2"/>
      <c r="B73" s="487"/>
      <c r="C73" s="488"/>
      <c r="D73" s="488"/>
      <c r="E73" s="488"/>
      <c r="F73" s="488"/>
      <c r="G73" s="489"/>
      <c r="H73" s="171"/>
      <c r="I73" s="171"/>
      <c r="J73" s="166"/>
      <c r="K73" s="166"/>
      <c r="L73" s="167"/>
      <c r="M73" s="26"/>
      <c r="N73" s="257">
        <f t="shared" si="0"/>
        <v>0</v>
      </c>
      <c r="O73" s="252"/>
      <c r="P73" s="263">
        <f t="shared" si="3"/>
        <v>0</v>
      </c>
      <c r="Q73" s="30"/>
    </row>
    <row r="74" spans="1:17" s="25" customFormat="1" ht="15.75" x14ac:dyDescent="0.2">
      <c r="A74" s="2"/>
      <c r="B74" s="487"/>
      <c r="C74" s="488"/>
      <c r="D74" s="488"/>
      <c r="E74" s="488"/>
      <c r="F74" s="488"/>
      <c r="G74" s="489"/>
      <c r="H74" s="171"/>
      <c r="I74" s="171"/>
      <c r="J74" s="166"/>
      <c r="K74" s="166"/>
      <c r="L74" s="167"/>
      <c r="M74" s="26"/>
      <c r="N74" s="257">
        <f t="shared" si="0"/>
        <v>0</v>
      </c>
      <c r="O74" s="252"/>
      <c r="P74" s="263">
        <f t="shared" si="3"/>
        <v>0</v>
      </c>
      <c r="Q74" s="237"/>
    </row>
    <row r="75" spans="1:17" s="29" customFormat="1" x14ac:dyDescent="0.2">
      <c r="A75" s="2"/>
      <c r="B75" s="487"/>
      <c r="C75" s="488"/>
      <c r="D75" s="488"/>
      <c r="E75" s="488"/>
      <c r="F75" s="488"/>
      <c r="G75" s="489"/>
      <c r="H75" s="171"/>
      <c r="I75" s="171"/>
      <c r="J75" s="166"/>
      <c r="K75" s="166"/>
      <c r="L75" s="167"/>
      <c r="M75" s="26"/>
      <c r="N75" s="257">
        <f t="shared" si="0"/>
        <v>0</v>
      </c>
      <c r="O75" s="252"/>
      <c r="P75" s="263">
        <f t="shared" si="3"/>
        <v>0</v>
      </c>
      <c r="Q75" s="206"/>
    </row>
    <row r="76" spans="1:17" s="25" customFormat="1" ht="15.75" x14ac:dyDescent="0.2">
      <c r="A76" s="2"/>
      <c r="B76" s="487"/>
      <c r="C76" s="488"/>
      <c r="D76" s="488"/>
      <c r="E76" s="488"/>
      <c r="F76" s="488"/>
      <c r="G76" s="489"/>
      <c r="H76" s="171"/>
      <c r="I76" s="171"/>
      <c r="J76" s="166"/>
      <c r="K76" s="166"/>
      <c r="L76" s="167"/>
      <c r="M76" s="26"/>
      <c r="N76" s="257">
        <f t="shared" si="0"/>
        <v>0</v>
      </c>
      <c r="O76" s="252"/>
      <c r="P76" s="263">
        <f t="shared" si="3"/>
        <v>0</v>
      </c>
      <c r="Q76" s="237"/>
    </row>
    <row r="77" spans="1:17" s="29" customFormat="1" x14ac:dyDescent="0.2">
      <c r="A77" s="2"/>
      <c r="B77" s="487"/>
      <c r="C77" s="488"/>
      <c r="D77" s="488"/>
      <c r="E77" s="488"/>
      <c r="F77" s="488"/>
      <c r="G77" s="489"/>
      <c r="H77" s="171"/>
      <c r="I77" s="171"/>
      <c r="J77" s="166"/>
      <c r="K77" s="166"/>
      <c r="L77" s="167"/>
      <c r="M77" s="26"/>
      <c r="N77" s="257">
        <f t="shared" si="0"/>
        <v>0</v>
      </c>
      <c r="O77" s="252"/>
      <c r="P77" s="263">
        <f t="shared" si="3"/>
        <v>0</v>
      </c>
      <c r="Q77" s="206"/>
    </row>
    <row r="78" spans="1:17" s="29" customFormat="1" x14ac:dyDescent="0.2">
      <c r="A78" s="2"/>
      <c r="B78" s="487"/>
      <c r="C78" s="488"/>
      <c r="D78" s="488"/>
      <c r="E78" s="488"/>
      <c r="F78" s="488"/>
      <c r="G78" s="489"/>
      <c r="H78" s="171"/>
      <c r="I78" s="171"/>
      <c r="J78" s="166"/>
      <c r="K78" s="166"/>
      <c r="L78" s="167"/>
      <c r="M78" s="26"/>
      <c r="N78" s="257">
        <f t="shared" ref="N78:N140" si="4">IF(M78="Yes",J78,0)</f>
        <v>0</v>
      </c>
      <c r="O78" s="252"/>
      <c r="P78" s="263">
        <f t="shared" si="3"/>
        <v>0</v>
      </c>
      <c r="Q78" s="206"/>
    </row>
    <row r="79" spans="1:17" s="29" customFormat="1" x14ac:dyDescent="0.2">
      <c r="A79" s="2"/>
      <c r="B79" s="487"/>
      <c r="C79" s="488"/>
      <c r="D79" s="488"/>
      <c r="E79" s="488"/>
      <c r="F79" s="488"/>
      <c r="G79" s="489"/>
      <c r="H79" s="171"/>
      <c r="I79" s="171"/>
      <c r="J79" s="166"/>
      <c r="K79" s="166"/>
      <c r="L79" s="167"/>
      <c r="M79" s="26"/>
      <c r="N79" s="257">
        <f t="shared" si="4"/>
        <v>0</v>
      </c>
      <c r="O79" s="252"/>
      <c r="P79" s="263">
        <f t="shared" si="3"/>
        <v>0</v>
      </c>
      <c r="Q79" s="206"/>
    </row>
    <row r="80" spans="1:17" s="29" customFormat="1" x14ac:dyDescent="0.2">
      <c r="A80" s="2"/>
      <c r="B80" s="487"/>
      <c r="C80" s="488"/>
      <c r="D80" s="488"/>
      <c r="E80" s="488"/>
      <c r="F80" s="488"/>
      <c r="G80" s="489"/>
      <c r="H80" s="171"/>
      <c r="I80" s="171"/>
      <c r="J80" s="166"/>
      <c r="K80" s="166"/>
      <c r="L80" s="167"/>
      <c r="M80" s="26"/>
      <c r="N80" s="257">
        <f t="shared" si="4"/>
        <v>0</v>
      </c>
      <c r="O80" s="252"/>
      <c r="P80" s="263">
        <f t="shared" si="3"/>
        <v>0</v>
      </c>
      <c r="Q80" s="206"/>
    </row>
    <row r="81" spans="1:17" s="29" customFormat="1" x14ac:dyDescent="0.2">
      <c r="A81" s="2"/>
      <c r="B81" s="487"/>
      <c r="C81" s="488"/>
      <c r="D81" s="488"/>
      <c r="E81" s="488"/>
      <c r="F81" s="488"/>
      <c r="G81" s="489"/>
      <c r="H81" s="171"/>
      <c r="I81" s="171"/>
      <c r="J81" s="166"/>
      <c r="K81" s="166"/>
      <c r="L81" s="167"/>
      <c r="M81" s="26"/>
      <c r="N81" s="257">
        <f t="shared" si="4"/>
        <v>0</v>
      </c>
      <c r="O81" s="252"/>
      <c r="P81" s="263">
        <f t="shared" si="3"/>
        <v>0</v>
      </c>
      <c r="Q81" s="206"/>
    </row>
    <row r="82" spans="1:17" s="25" customFormat="1" ht="15.75" x14ac:dyDescent="0.2">
      <c r="A82" s="2"/>
      <c r="B82" s="487"/>
      <c r="C82" s="488"/>
      <c r="D82" s="488"/>
      <c r="E82" s="488"/>
      <c r="F82" s="488"/>
      <c r="G82" s="489"/>
      <c r="H82" s="171"/>
      <c r="I82" s="171"/>
      <c r="J82" s="166"/>
      <c r="K82" s="166"/>
      <c r="L82" s="167"/>
      <c r="M82" s="26"/>
      <c r="N82" s="257">
        <f t="shared" si="4"/>
        <v>0</v>
      </c>
      <c r="O82" s="252"/>
      <c r="P82" s="263">
        <f t="shared" si="3"/>
        <v>0</v>
      </c>
      <c r="Q82" s="237"/>
    </row>
    <row r="83" spans="1:17" s="29" customFormat="1" x14ac:dyDescent="0.2">
      <c r="A83" s="2"/>
      <c r="B83" s="487"/>
      <c r="C83" s="488"/>
      <c r="D83" s="488"/>
      <c r="E83" s="488"/>
      <c r="F83" s="488"/>
      <c r="G83" s="489"/>
      <c r="H83" s="171"/>
      <c r="I83" s="171"/>
      <c r="J83" s="166"/>
      <c r="K83" s="166"/>
      <c r="L83" s="167"/>
      <c r="M83" s="26"/>
      <c r="N83" s="257">
        <f t="shared" si="4"/>
        <v>0</v>
      </c>
      <c r="O83" s="252"/>
      <c r="P83" s="263">
        <f t="shared" si="3"/>
        <v>0</v>
      </c>
      <c r="Q83" s="206"/>
    </row>
    <row r="84" spans="1:17" s="29" customFormat="1" x14ac:dyDescent="0.2">
      <c r="A84" s="2"/>
      <c r="B84" s="487"/>
      <c r="C84" s="488"/>
      <c r="D84" s="488"/>
      <c r="E84" s="488"/>
      <c r="F84" s="488"/>
      <c r="G84" s="489"/>
      <c r="H84" s="171"/>
      <c r="I84" s="171"/>
      <c r="J84" s="166"/>
      <c r="K84" s="166"/>
      <c r="L84" s="167"/>
      <c r="M84" s="26"/>
      <c r="N84" s="257">
        <f t="shared" si="4"/>
        <v>0</v>
      </c>
      <c r="O84" s="252"/>
      <c r="P84" s="263">
        <f t="shared" si="3"/>
        <v>0</v>
      </c>
      <c r="Q84" s="206"/>
    </row>
    <row r="85" spans="1:17" s="29" customFormat="1" x14ac:dyDescent="0.2">
      <c r="A85" s="2"/>
      <c r="B85" s="487"/>
      <c r="C85" s="488"/>
      <c r="D85" s="488"/>
      <c r="E85" s="488"/>
      <c r="F85" s="488"/>
      <c r="G85" s="489"/>
      <c r="H85" s="171"/>
      <c r="I85" s="171"/>
      <c r="J85" s="166"/>
      <c r="K85" s="166"/>
      <c r="L85" s="167"/>
      <c r="M85" s="26"/>
      <c r="N85" s="257">
        <f t="shared" si="4"/>
        <v>0</v>
      </c>
      <c r="O85" s="252"/>
      <c r="P85" s="263">
        <f t="shared" si="3"/>
        <v>0</v>
      </c>
      <c r="Q85" s="206"/>
    </row>
    <row r="86" spans="1:17" s="29" customFormat="1" x14ac:dyDescent="0.2">
      <c r="A86" s="2"/>
      <c r="B86" s="487"/>
      <c r="C86" s="488"/>
      <c r="D86" s="488"/>
      <c r="E86" s="488"/>
      <c r="F86" s="488"/>
      <c r="G86" s="489"/>
      <c r="H86" s="171"/>
      <c r="I86" s="171"/>
      <c r="J86" s="166"/>
      <c r="K86" s="166"/>
      <c r="L86" s="167"/>
      <c r="M86" s="26"/>
      <c r="N86" s="257">
        <f t="shared" si="4"/>
        <v>0</v>
      </c>
      <c r="O86" s="252"/>
      <c r="P86" s="263">
        <f t="shared" si="3"/>
        <v>0</v>
      </c>
      <c r="Q86" s="206"/>
    </row>
    <row r="87" spans="1:17" s="25" customFormat="1" ht="15.75" x14ac:dyDescent="0.2">
      <c r="A87" s="2"/>
      <c r="B87" s="487"/>
      <c r="C87" s="488"/>
      <c r="D87" s="488"/>
      <c r="E87" s="488"/>
      <c r="F87" s="488"/>
      <c r="G87" s="489"/>
      <c r="H87" s="171"/>
      <c r="I87" s="171"/>
      <c r="J87" s="166"/>
      <c r="K87" s="166"/>
      <c r="L87" s="167"/>
      <c r="M87" s="26"/>
      <c r="N87" s="257">
        <f t="shared" si="4"/>
        <v>0</v>
      </c>
      <c r="O87" s="252"/>
      <c r="P87" s="263">
        <f t="shared" si="3"/>
        <v>0</v>
      </c>
      <c r="Q87" s="237"/>
    </row>
    <row r="88" spans="1:17" s="29" customFormat="1" x14ac:dyDescent="0.2">
      <c r="A88" s="2"/>
      <c r="B88" s="487"/>
      <c r="C88" s="488"/>
      <c r="D88" s="488"/>
      <c r="E88" s="488"/>
      <c r="F88" s="488"/>
      <c r="G88" s="489"/>
      <c r="H88" s="171"/>
      <c r="I88" s="171"/>
      <c r="J88" s="166"/>
      <c r="K88" s="166"/>
      <c r="L88" s="167"/>
      <c r="M88" s="26"/>
      <c r="N88" s="257">
        <f t="shared" si="4"/>
        <v>0</v>
      </c>
      <c r="O88" s="252"/>
      <c r="P88" s="263">
        <f t="shared" si="3"/>
        <v>0</v>
      </c>
      <c r="Q88" s="206"/>
    </row>
    <row r="89" spans="1:17" s="29" customFormat="1" x14ac:dyDescent="0.2">
      <c r="A89" s="2"/>
      <c r="B89" s="487"/>
      <c r="C89" s="488"/>
      <c r="D89" s="488"/>
      <c r="E89" s="488"/>
      <c r="F89" s="488"/>
      <c r="G89" s="489"/>
      <c r="H89" s="171"/>
      <c r="I89" s="171"/>
      <c r="J89" s="166"/>
      <c r="K89" s="166"/>
      <c r="L89" s="167"/>
      <c r="M89" s="26"/>
      <c r="N89" s="257">
        <f t="shared" si="4"/>
        <v>0</v>
      </c>
      <c r="O89" s="252"/>
      <c r="P89" s="263">
        <f t="shared" si="3"/>
        <v>0</v>
      </c>
      <c r="Q89" s="206"/>
    </row>
    <row r="90" spans="1:17" s="29" customFormat="1" x14ac:dyDescent="0.2">
      <c r="A90" s="2"/>
      <c r="B90" s="487"/>
      <c r="C90" s="488"/>
      <c r="D90" s="488"/>
      <c r="E90" s="488"/>
      <c r="F90" s="488"/>
      <c r="G90" s="489"/>
      <c r="H90" s="171"/>
      <c r="I90" s="171"/>
      <c r="J90" s="166"/>
      <c r="K90" s="166"/>
      <c r="L90" s="167"/>
      <c r="M90" s="26"/>
      <c r="N90" s="257">
        <f t="shared" si="4"/>
        <v>0</v>
      </c>
      <c r="O90" s="252"/>
      <c r="P90" s="263">
        <f t="shared" si="3"/>
        <v>0</v>
      </c>
      <c r="Q90" s="206"/>
    </row>
    <row r="91" spans="1:17" s="25" customFormat="1" ht="15.75" x14ac:dyDescent="0.2">
      <c r="A91" s="2"/>
      <c r="B91" s="487"/>
      <c r="C91" s="488"/>
      <c r="D91" s="488"/>
      <c r="E91" s="488"/>
      <c r="F91" s="488"/>
      <c r="G91" s="489"/>
      <c r="H91" s="171"/>
      <c r="I91" s="171"/>
      <c r="J91" s="166"/>
      <c r="K91" s="166"/>
      <c r="L91" s="167"/>
      <c r="M91" s="26"/>
      <c r="N91" s="257">
        <f t="shared" si="4"/>
        <v>0</v>
      </c>
      <c r="O91" s="252"/>
      <c r="P91" s="263">
        <f t="shared" si="3"/>
        <v>0</v>
      </c>
      <c r="Q91" s="237"/>
    </row>
    <row r="92" spans="1:17" s="25" customFormat="1" ht="15.75" x14ac:dyDescent="0.2">
      <c r="A92" s="2"/>
      <c r="B92" s="487"/>
      <c r="C92" s="488"/>
      <c r="D92" s="488"/>
      <c r="E92" s="488"/>
      <c r="F92" s="488"/>
      <c r="G92" s="489"/>
      <c r="H92" s="171"/>
      <c r="I92" s="171"/>
      <c r="J92" s="166"/>
      <c r="K92" s="166"/>
      <c r="L92" s="167"/>
      <c r="M92" s="26"/>
      <c r="N92" s="257">
        <f t="shared" si="4"/>
        <v>0</v>
      </c>
      <c r="O92" s="252"/>
      <c r="P92" s="263">
        <f t="shared" si="3"/>
        <v>0</v>
      </c>
      <c r="Q92" s="237"/>
    </row>
    <row r="93" spans="1:17" s="27" customFormat="1" x14ac:dyDescent="0.2">
      <c r="A93" s="2"/>
      <c r="B93" s="487"/>
      <c r="C93" s="488"/>
      <c r="D93" s="488"/>
      <c r="E93" s="488"/>
      <c r="F93" s="488"/>
      <c r="G93" s="489"/>
      <c r="H93" s="171"/>
      <c r="I93" s="171"/>
      <c r="J93" s="166"/>
      <c r="K93" s="166"/>
      <c r="L93" s="167"/>
      <c r="M93" s="26"/>
      <c r="N93" s="257">
        <f t="shared" si="4"/>
        <v>0</v>
      </c>
      <c r="O93" s="252"/>
      <c r="P93" s="263">
        <f t="shared" si="3"/>
        <v>0</v>
      </c>
      <c r="Q93" s="206"/>
    </row>
    <row r="94" spans="1:17" s="27" customFormat="1" x14ac:dyDescent="0.2">
      <c r="A94" s="2"/>
      <c r="B94" s="487"/>
      <c r="C94" s="488"/>
      <c r="D94" s="488"/>
      <c r="E94" s="488"/>
      <c r="F94" s="488"/>
      <c r="G94" s="489"/>
      <c r="H94" s="171"/>
      <c r="I94" s="171"/>
      <c r="J94" s="166"/>
      <c r="K94" s="166"/>
      <c r="L94" s="167"/>
      <c r="M94" s="26"/>
      <c r="N94" s="261">
        <f t="shared" si="4"/>
        <v>0</v>
      </c>
      <c r="O94" s="252"/>
      <c r="P94" s="263">
        <f t="shared" si="3"/>
        <v>0</v>
      </c>
      <c r="Q94" s="206"/>
    </row>
    <row r="95" spans="1:17" s="25" customFormat="1" ht="39" customHeight="1" x14ac:dyDescent="0.2">
      <c r="A95" s="38">
        <v>4</v>
      </c>
      <c r="B95" s="493" t="s">
        <v>4</v>
      </c>
      <c r="C95" s="494"/>
      <c r="D95" s="494"/>
      <c r="E95" s="494"/>
      <c r="F95" s="494"/>
      <c r="G95" s="495"/>
      <c r="H95" s="39"/>
      <c r="I95" s="39"/>
      <c r="J95" s="40">
        <f>J96+J117+J138</f>
        <v>0</v>
      </c>
      <c r="K95" s="40"/>
      <c r="L95" s="41"/>
      <c r="M95" s="34"/>
      <c r="N95" s="33">
        <f>SUM(N96:N159)</f>
        <v>0</v>
      </c>
      <c r="O95" s="239">
        <f>SUM(O96:O159)</f>
        <v>0</v>
      </c>
      <c r="P95" s="33">
        <f>N95+O95</f>
        <v>0</v>
      </c>
      <c r="Q95" s="34"/>
    </row>
    <row r="96" spans="1:17" s="27" customFormat="1" ht="39" customHeight="1" x14ac:dyDescent="0.2">
      <c r="A96" s="18" t="s">
        <v>7</v>
      </c>
      <c r="B96" s="496" t="s">
        <v>18</v>
      </c>
      <c r="C96" s="497"/>
      <c r="D96" s="497"/>
      <c r="E96" s="497"/>
      <c r="F96" s="497"/>
      <c r="G96" s="498"/>
      <c r="H96" s="19"/>
      <c r="I96" s="19"/>
      <c r="J96" s="22">
        <f>SUM(J97:J116)</f>
        <v>0</v>
      </c>
      <c r="K96" s="22"/>
      <c r="L96" s="23"/>
      <c r="M96" s="23"/>
      <c r="N96" s="23"/>
      <c r="O96" s="254"/>
      <c r="P96" s="23"/>
      <c r="Q96" s="23"/>
    </row>
    <row r="97" spans="1:17" s="27" customFormat="1" x14ac:dyDescent="0.2">
      <c r="A97" s="2"/>
      <c r="B97" s="490"/>
      <c r="C97" s="491"/>
      <c r="D97" s="491"/>
      <c r="E97" s="491"/>
      <c r="F97" s="491"/>
      <c r="G97" s="492"/>
      <c r="H97" s="173"/>
      <c r="I97" s="173"/>
      <c r="J97" s="166"/>
      <c r="K97" s="170"/>
      <c r="L97" s="167"/>
      <c r="M97" s="26"/>
      <c r="N97" s="257">
        <f t="shared" si="4"/>
        <v>0</v>
      </c>
      <c r="O97" s="252"/>
      <c r="P97" s="260">
        <f>N97+O97</f>
        <v>0</v>
      </c>
      <c r="Q97" s="206"/>
    </row>
    <row r="98" spans="1:17" s="27" customFormat="1" x14ac:dyDescent="0.2">
      <c r="A98" s="2"/>
      <c r="B98" s="490"/>
      <c r="C98" s="491"/>
      <c r="D98" s="491"/>
      <c r="E98" s="491"/>
      <c r="F98" s="491"/>
      <c r="G98" s="492"/>
      <c r="H98" s="173"/>
      <c r="I98" s="173"/>
      <c r="J98" s="166"/>
      <c r="K98" s="170"/>
      <c r="L98" s="167"/>
      <c r="M98" s="26"/>
      <c r="N98" s="257">
        <f t="shared" si="4"/>
        <v>0</v>
      </c>
      <c r="O98" s="252"/>
      <c r="P98" s="260">
        <f t="shared" ref="P98:P116" si="5">N98+O98</f>
        <v>0</v>
      </c>
      <c r="Q98" s="206"/>
    </row>
    <row r="99" spans="1:17" s="27" customFormat="1" x14ac:dyDescent="0.2">
      <c r="A99" s="2"/>
      <c r="B99" s="487"/>
      <c r="C99" s="488"/>
      <c r="D99" s="488"/>
      <c r="E99" s="488"/>
      <c r="F99" s="488"/>
      <c r="G99" s="489"/>
      <c r="H99" s="171"/>
      <c r="I99" s="171"/>
      <c r="J99" s="166"/>
      <c r="K99" s="170"/>
      <c r="L99" s="167"/>
      <c r="M99" s="26"/>
      <c r="N99" s="257">
        <f t="shared" si="4"/>
        <v>0</v>
      </c>
      <c r="O99" s="252"/>
      <c r="P99" s="260">
        <f t="shared" si="5"/>
        <v>0</v>
      </c>
      <c r="Q99" s="206"/>
    </row>
    <row r="100" spans="1:17" s="27" customFormat="1" x14ac:dyDescent="0.2">
      <c r="A100" s="2"/>
      <c r="B100" s="487"/>
      <c r="C100" s="488"/>
      <c r="D100" s="488"/>
      <c r="E100" s="488"/>
      <c r="F100" s="488"/>
      <c r="G100" s="489"/>
      <c r="H100" s="171"/>
      <c r="I100" s="171"/>
      <c r="J100" s="166"/>
      <c r="K100" s="170"/>
      <c r="L100" s="167"/>
      <c r="M100" s="26"/>
      <c r="N100" s="257">
        <f t="shared" si="4"/>
        <v>0</v>
      </c>
      <c r="O100" s="252"/>
      <c r="P100" s="260">
        <f t="shared" si="5"/>
        <v>0</v>
      </c>
      <c r="Q100" s="206"/>
    </row>
    <row r="101" spans="1:17" s="25" customFormat="1" ht="15.75" x14ac:dyDescent="0.2">
      <c r="A101" s="2"/>
      <c r="B101" s="487"/>
      <c r="C101" s="488"/>
      <c r="D101" s="488"/>
      <c r="E101" s="488"/>
      <c r="F101" s="488"/>
      <c r="G101" s="489"/>
      <c r="H101" s="171"/>
      <c r="I101" s="171"/>
      <c r="J101" s="166"/>
      <c r="K101" s="170"/>
      <c r="L101" s="167"/>
      <c r="M101" s="26"/>
      <c r="N101" s="257">
        <f t="shared" si="4"/>
        <v>0</v>
      </c>
      <c r="O101" s="252"/>
      <c r="P101" s="260">
        <f t="shared" si="5"/>
        <v>0</v>
      </c>
      <c r="Q101" s="237"/>
    </row>
    <row r="102" spans="1:17" s="27" customFormat="1" x14ac:dyDescent="0.2">
      <c r="A102" s="2"/>
      <c r="B102" s="487"/>
      <c r="C102" s="488"/>
      <c r="D102" s="488"/>
      <c r="E102" s="488"/>
      <c r="F102" s="488"/>
      <c r="G102" s="489"/>
      <c r="H102" s="171"/>
      <c r="I102" s="171"/>
      <c r="J102" s="166"/>
      <c r="K102" s="170"/>
      <c r="L102" s="167"/>
      <c r="M102" s="26"/>
      <c r="N102" s="257">
        <f t="shared" si="4"/>
        <v>0</v>
      </c>
      <c r="O102" s="252"/>
      <c r="P102" s="260">
        <f t="shared" si="5"/>
        <v>0</v>
      </c>
      <c r="Q102" s="206"/>
    </row>
    <row r="103" spans="1:17" s="27" customFormat="1" x14ac:dyDescent="0.2">
      <c r="A103" s="2"/>
      <c r="B103" s="487"/>
      <c r="C103" s="488"/>
      <c r="D103" s="488"/>
      <c r="E103" s="488"/>
      <c r="F103" s="488"/>
      <c r="G103" s="489"/>
      <c r="H103" s="171"/>
      <c r="I103" s="171"/>
      <c r="J103" s="166"/>
      <c r="K103" s="170"/>
      <c r="L103" s="167"/>
      <c r="M103" s="26"/>
      <c r="N103" s="257">
        <f t="shared" si="4"/>
        <v>0</v>
      </c>
      <c r="O103" s="252"/>
      <c r="P103" s="260">
        <f t="shared" si="5"/>
        <v>0</v>
      </c>
      <c r="Q103" s="206"/>
    </row>
    <row r="104" spans="1:17" s="27" customFormat="1" x14ac:dyDescent="0.2">
      <c r="A104" s="2"/>
      <c r="B104" s="487"/>
      <c r="C104" s="488"/>
      <c r="D104" s="488"/>
      <c r="E104" s="488"/>
      <c r="F104" s="488"/>
      <c r="G104" s="489"/>
      <c r="H104" s="171"/>
      <c r="I104" s="171"/>
      <c r="J104" s="166"/>
      <c r="K104" s="170"/>
      <c r="L104" s="167"/>
      <c r="M104" s="26"/>
      <c r="N104" s="257">
        <f t="shared" si="4"/>
        <v>0</v>
      </c>
      <c r="O104" s="252"/>
      <c r="P104" s="260">
        <f t="shared" si="5"/>
        <v>0</v>
      </c>
      <c r="Q104" s="206"/>
    </row>
    <row r="105" spans="1:17" s="25" customFormat="1" ht="15.75" x14ac:dyDescent="0.2">
      <c r="A105" s="2"/>
      <c r="B105" s="487"/>
      <c r="C105" s="488"/>
      <c r="D105" s="488"/>
      <c r="E105" s="488"/>
      <c r="F105" s="488"/>
      <c r="G105" s="489"/>
      <c r="H105" s="171"/>
      <c r="I105" s="171"/>
      <c r="J105" s="166"/>
      <c r="K105" s="170"/>
      <c r="L105" s="167"/>
      <c r="M105" s="26"/>
      <c r="N105" s="257">
        <f t="shared" si="4"/>
        <v>0</v>
      </c>
      <c r="O105" s="252"/>
      <c r="P105" s="260">
        <f t="shared" si="5"/>
        <v>0</v>
      </c>
      <c r="Q105" s="237"/>
    </row>
    <row r="106" spans="1:17" s="29" customFormat="1" x14ac:dyDescent="0.2">
      <c r="A106" s="2"/>
      <c r="B106" s="487"/>
      <c r="C106" s="488"/>
      <c r="D106" s="488"/>
      <c r="E106" s="488"/>
      <c r="F106" s="488"/>
      <c r="G106" s="489"/>
      <c r="H106" s="171"/>
      <c r="I106" s="171"/>
      <c r="J106" s="166"/>
      <c r="K106" s="170"/>
      <c r="L106" s="167"/>
      <c r="M106" s="26"/>
      <c r="N106" s="257">
        <f t="shared" si="4"/>
        <v>0</v>
      </c>
      <c r="O106" s="252"/>
      <c r="P106" s="260">
        <f t="shared" si="5"/>
        <v>0</v>
      </c>
      <c r="Q106" s="206"/>
    </row>
    <row r="107" spans="1:17" s="29" customFormat="1" x14ac:dyDescent="0.2">
      <c r="A107" s="2"/>
      <c r="B107" s="487"/>
      <c r="C107" s="488"/>
      <c r="D107" s="488"/>
      <c r="E107" s="488"/>
      <c r="F107" s="488"/>
      <c r="G107" s="489"/>
      <c r="H107" s="171"/>
      <c r="I107" s="171"/>
      <c r="J107" s="166"/>
      <c r="K107" s="170"/>
      <c r="L107" s="167"/>
      <c r="M107" s="26"/>
      <c r="N107" s="257">
        <f t="shared" si="4"/>
        <v>0</v>
      </c>
      <c r="O107" s="252"/>
      <c r="P107" s="260">
        <f t="shared" si="5"/>
        <v>0</v>
      </c>
      <c r="Q107" s="206"/>
    </row>
    <row r="108" spans="1:17" s="27" customFormat="1" x14ac:dyDescent="0.2">
      <c r="A108" s="2"/>
      <c r="B108" s="487"/>
      <c r="C108" s="488"/>
      <c r="D108" s="488"/>
      <c r="E108" s="488"/>
      <c r="F108" s="488"/>
      <c r="G108" s="489"/>
      <c r="H108" s="171"/>
      <c r="I108" s="171"/>
      <c r="J108" s="166"/>
      <c r="K108" s="170"/>
      <c r="L108" s="167"/>
      <c r="M108" s="26"/>
      <c r="N108" s="257">
        <f t="shared" si="4"/>
        <v>0</v>
      </c>
      <c r="O108" s="252"/>
      <c r="P108" s="260">
        <f t="shared" si="5"/>
        <v>0</v>
      </c>
      <c r="Q108" s="206"/>
    </row>
    <row r="109" spans="1:17" s="27" customFormat="1" x14ac:dyDescent="0.2">
      <c r="A109" s="2"/>
      <c r="B109" s="487"/>
      <c r="C109" s="488"/>
      <c r="D109" s="488"/>
      <c r="E109" s="488"/>
      <c r="F109" s="488"/>
      <c r="G109" s="489"/>
      <c r="H109" s="171"/>
      <c r="I109" s="171"/>
      <c r="J109" s="166"/>
      <c r="K109" s="170"/>
      <c r="L109" s="167"/>
      <c r="M109" s="26"/>
      <c r="N109" s="257">
        <f t="shared" si="4"/>
        <v>0</v>
      </c>
      <c r="O109" s="252"/>
      <c r="P109" s="260">
        <f t="shared" si="5"/>
        <v>0</v>
      </c>
      <c r="Q109" s="206"/>
    </row>
    <row r="110" spans="1:17" s="27" customFormat="1" x14ac:dyDescent="0.2">
      <c r="A110" s="2"/>
      <c r="B110" s="487"/>
      <c r="C110" s="488"/>
      <c r="D110" s="488"/>
      <c r="E110" s="488"/>
      <c r="F110" s="488"/>
      <c r="G110" s="489"/>
      <c r="H110" s="171"/>
      <c r="I110" s="171"/>
      <c r="J110" s="166"/>
      <c r="K110" s="170"/>
      <c r="L110" s="167"/>
      <c r="M110" s="26"/>
      <c r="N110" s="257">
        <f t="shared" si="4"/>
        <v>0</v>
      </c>
      <c r="O110" s="252"/>
      <c r="P110" s="260">
        <f t="shared" si="5"/>
        <v>0</v>
      </c>
      <c r="Q110" s="206"/>
    </row>
    <row r="111" spans="1:17" s="25" customFormat="1" ht="15.75" x14ac:dyDescent="0.2">
      <c r="A111" s="2"/>
      <c r="B111" s="487"/>
      <c r="C111" s="488"/>
      <c r="D111" s="488"/>
      <c r="E111" s="488"/>
      <c r="F111" s="488"/>
      <c r="G111" s="489"/>
      <c r="H111" s="171"/>
      <c r="I111" s="171"/>
      <c r="J111" s="166"/>
      <c r="K111" s="170"/>
      <c r="L111" s="167"/>
      <c r="M111" s="26"/>
      <c r="N111" s="257">
        <f t="shared" si="4"/>
        <v>0</v>
      </c>
      <c r="O111" s="252"/>
      <c r="P111" s="260">
        <f t="shared" si="5"/>
        <v>0</v>
      </c>
      <c r="Q111" s="237"/>
    </row>
    <row r="112" spans="1:17" s="29" customFormat="1" x14ac:dyDescent="0.2">
      <c r="A112" s="2"/>
      <c r="B112" s="487"/>
      <c r="C112" s="488"/>
      <c r="D112" s="488"/>
      <c r="E112" s="488"/>
      <c r="F112" s="488"/>
      <c r="G112" s="489"/>
      <c r="H112" s="171"/>
      <c r="I112" s="171"/>
      <c r="J112" s="166"/>
      <c r="K112" s="170"/>
      <c r="L112" s="167"/>
      <c r="M112" s="26"/>
      <c r="N112" s="257">
        <f t="shared" si="4"/>
        <v>0</v>
      </c>
      <c r="O112" s="252"/>
      <c r="P112" s="260">
        <f t="shared" si="5"/>
        <v>0</v>
      </c>
      <c r="Q112" s="206"/>
    </row>
    <row r="113" spans="1:17" s="29" customFormat="1" x14ac:dyDescent="0.2">
      <c r="A113" s="2"/>
      <c r="B113" s="487"/>
      <c r="C113" s="488"/>
      <c r="D113" s="488"/>
      <c r="E113" s="488"/>
      <c r="F113" s="488"/>
      <c r="G113" s="489"/>
      <c r="H113" s="171"/>
      <c r="I113" s="171"/>
      <c r="J113" s="166"/>
      <c r="K113" s="170"/>
      <c r="L113" s="167"/>
      <c r="M113" s="26"/>
      <c r="N113" s="257">
        <f t="shared" si="4"/>
        <v>0</v>
      </c>
      <c r="O113" s="252"/>
      <c r="P113" s="260">
        <f t="shared" si="5"/>
        <v>0</v>
      </c>
      <c r="Q113" s="206"/>
    </row>
    <row r="114" spans="1:17" s="25" customFormat="1" ht="15.75" x14ac:dyDescent="0.2">
      <c r="A114" s="2"/>
      <c r="B114" s="487"/>
      <c r="C114" s="488"/>
      <c r="D114" s="488"/>
      <c r="E114" s="488"/>
      <c r="F114" s="488"/>
      <c r="G114" s="489"/>
      <c r="H114" s="171"/>
      <c r="I114" s="171"/>
      <c r="J114" s="166"/>
      <c r="K114" s="170"/>
      <c r="L114" s="167"/>
      <c r="M114" s="26"/>
      <c r="N114" s="257">
        <f t="shared" si="4"/>
        <v>0</v>
      </c>
      <c r="O114" s="252"/>
      <c r="P114" s="260">
        <f t="shared" si="5"/>
        <v>0</v>
      </c>
      <c r="Q114" s="237"/>
    </row>
    <row r="115" spans="1:17" s="25" customFormat="1" ht="15.75" x14ac:dyDescent="0.2">
      <c r="A115" s="2"/>
      <c r="B115" s="487"/>
      <c r="C115" s="488"/>
      <c r="D115" s="488"/>
      <c r="E115" s="488"/>
      <c r="F115" s="488"/>
      <c r="G115" s="489"/>
      <c r="H115" s="171"/>
      <c r="I115" s="171"/>
      <c r="J115" s="166"/>
      <c r="K115" s="170"/>
      <c r="L115" s="167"/>
      <c r="M115" s="26"/>
      <c r="N115" s="257">
        <f t="shared" si="4"/>
        <v>0</v>
      </c>
      <c r="O115" s="252"/>
      <c r="P115" s="260">
        <f t="shared" si="5"/>
        <v>0</v>
      </c>
      <c r="Q115" s="237"/>
    </row>
    <row r="116" spans="1:17" s="29" customFormat="1" x14ac:dyDescent="0.2">
      <c r="A116" s="2"/>
      <c r="B116" s="487"/>
      <c r="C116" s="488"/>
      <c r="D116" s="488"/>
      <c r="E116" s="488"/>
      <c r="F116" s="488"/>
      <c r="G116" s="489"/>
      <c r="H116" s="171"/>
      <c r="I116" s="171"/>
      <c r="J116" s="166"/>
      <c r="K116" s="170"/>
      <c r="L116" s="167"/>
      <c r="M116" s="26"/>
      <c r="N116" s="257">
        <f t="shared" si="4"/>
        <v>0</v>
      </c>
      <c r="O116" s="252"/>
      <c r="P116" s="260">
        <f t="shared" si="5"/>
        <v>0</v>
      </c>
      <c r="Q116" s="206"/>
    </row>
    <row r="117" spans="1:17" s="29" customFormat="1" ht="39" customHeight="1" x14ac:dyDescent="0.2">
      <c r="A117" s="18" t="s">
        <v>8</v>
      </c>
      <c r="B117" s="496" t="s">
        <v>23</v>
      </c>
      <c r="C117" s="497"/>
      <c r="D117" s="497"/>
      <c r="E117" s="497"/>
      <c r="F117" s="497"/>
      <c r="G117" s="498"/>
      <c r="H117" s="19"/>
      <c r="I117" s="19"/>
      <c r="J117" s="22">
        <f>SUM(J118:J137)</f>
        <v>0</v>
      </c>
      <c r="K117" s="22"/>
      <c r="L117" s="23"/>
      <c r="M117" s="23"/>
      <c r="N117" s="23"/>
      <c r="O117" s="254"/>
      <c r="P117" s="23"/>
      <c r="Q117" s="23"/>
    </row>
    <row r="118" spans="1:17" s="25" customFormat="1" ht="15.75" x14ac:dyDescent="0.2">
      <c r="A118" s="2"/>
      <c r="B118" s="487"/>
      <c r="C118" s="488"/>
      <c r="D118" s="488"/>
      <c r="E118" s="488"/>
      <c r="F118" s="488"/>
      <c r="G118" s="489"/>
      <c r="H118" s="168"/>
      <c r="I118" s="168"/>
      <c r="J118" s="166"/>
      <c r="K118" s="166"/>
      <c r="L118" s="167"/>
      <c r="M118" s="26"/>
      <c r="N118" s="257">
        <f t="shared" si="4"/>
        <v>0</v>
      </c>
      <c r="O118" s="252"/>
      <c r="P118" s="203">
        <f>N118+O118</f>
        <v>0</v>
      </c>
      <c r="Q118" s="237"/>
    </row>
    <row r="119" spans="1:17" s="29" customFormat="1" ht="15.75" x14ac:dyDescent="0.2">
      <c r="A119" s="2"/>
      <c r="B119" s="487"/>
      <c r="C119" s="488"/>
      <c r="D119" s="488"/>
      <c r="E119" s="488"/>
      <c r="F119" s="488"/>
      <c r="G119" s="489"/>
      <c r="H119" s="168"/>
      <c r="I119" s="168"/>
      <c r="J119" s="166"/>
      <c r="K119" s="166"/>
      <c r="L119" s="167"/>
      <c r="M119" s="26"/>
      <c r="N119" s="257">
        <f t="shared" si="4"/>
        <v>0</v>
      </c>
      <c r="O119" s="252"/>
      <c r="P119" s="203">
        <f t="shared" ref="P119:P137" si="6">N119+O119</f>
        <v>0</v>
      </c>
      <c r="Q119" s="206"/>
    </row>
    <row r="120" spans="1:17" s="29" customFormat="1" ht="15.75" x14ac:dyDescent="0.2">
      <c r="A120" s="2"/>
      <c r="B120" s="487"/>
      <c r="C120" s="488"/>
      <c r="D120" s="488"/>
      <c r="E120" s="488"/>
      <c r="F120" s="488"/>
      <c r="G120" s="489"/>
      <c r="H120" s="168"/>
      <c r="I120" s="168"/>
      <c r="J120" s="166"/>
      <c r="K120" s="166"/>
      <c r="L120" s="167"/>
      <c r="M120" s="26"/>
      <c r="N120" s="257">
        <f t="shared" si="4"/>
        <v>0</v>
      </c>
      <c r="O120" s="252"/>
      <c r="P120" s="203">
        <f t="shared" si="6"/>
        <v>0</v>
      </c>
      <c r="Q120" s="206"/>
    </row>
    <row r="121" spans="1:17" s="29" customFormat="1" ht="15.75" x14ac:dyDescent="0.2">
      <c r="A121" s="2"/>
      <c r="B121" s="487"/>
      <c r="C121" s="488"/>
      <c r="D121" s="488"/>
      <c r="E121" s="488"/>
      <c r="F121" s="488"/>
      <c r="G121" s="489"/>
      <c r="H121" s="168"/>
      <c r="I121" s="168"/>
      <c r="J121" s="166"/>
      <c r="K121" s="166"/>
      <c r="L121" s="167"/>
      <c r="M121" s="26"/>
      <c r="N121" s="257">
        <f t="shared" si="4"/>
        <v>0</v>
      </c>
      <c r="O121" s="252"/>
      <c r="P121" s="203">
        <f t="shared" si="6"/>
        <v>0</v>
      </c>
      <c r="Q121" s="206"/>
    </row>
    <row r="122" spans="1:17" s="25" customFormat="1" ht="15.75" x14ac:dyDescent="0.2">
      <c r="A122" s="2"/>
      <c r="B122" s="487"/>
      <c r="C122" s="488"/>
      <c r="D122" s="488"/>
      <c r="E122" s="488"/>
      <c r="F122" s="488"/>
      <c r="G122" s="489"/>
      <c r="H122" s="168"/>
      <c r="I122" s="168"/>
      <c r="J122" s="166"/>
      <c r="K122" s="166"/>
      <c r="L122" s="167"/>
      <c r="M122" s="26"/>
      <c r="N122" s="257">
        <f t="shared" si="4"/>
        <v>0</v>
      </c>
      <c r="O122" s="252"/>
      <c r="P122" s="203">
        <f t="shared" si="6"/>
        <v>0</v>
      </c>
      <c r="Q122" s="237"/>
    </row>
    <row r="123" spans="1:17" s="29" customFormat="1" ht="15.75" x14ac:dyDescent="0.2">
      <c r="A123" s="2"/>
      <c r="B123" s="487"/>
      <c r="C123" s="488"/>
      <c r="D123" s="488"/>
      <c r="E123" s="488"/>
      <c r="F123" s="488"/>
      <c r="G123" s="489"/>
      <c r="H123" s="168"/>
      <c r="I123" s="168"/>
      <c r="J123" s="166"/>
      <c r="K123" s="166"/>
      <c r="L123" s="167"/>
      <c r="M123" s="26"/>
      <c r="N123" s="257">
        <f t="shared" si="4"/>
        <v>0</v>
      </c>
      <c r="O123" s="252"/>
      <c r="P123" s="203">
        <f t="shared" si="6"/>
        <v>0</v>
      </c>
      <c r="Q123" s="206"/>
    </row>
    <row r="124" spans="1:17" s="29" customFormat="1" ht="15.75" x14ac:dyDescent="0.2">
      <c r="A124" s="2"/>
      <c r="B124" s="487"/>
      <c r="C124" s="488"/>
      <c r="D124" s="488"/>
      <c r="E124" s="488"/>
      <c r="F124" s="488"/>
      <c r="G124" s="489"/>
      <c r="H124" s="168"/>
      <c r="I124" s="168"/>
      <c r="J124" s="166"/>
      <c r="K124" s="166"/>
      <c r="L124" s="167"/>
      <c r="M124" s="26"/>
      <c r="N124" s="257">
        <f t="shared" si="4"/>
        <v>0</v>
      </c>
      <c r="O124" s="252"/>
      <c r="P124" s="203">
        <f t="shared" si="6"/>
        <v>0</v>
      </c>
      <c r="Q124" s="206"/>
    </row>
    <row r="125" spans="1:17" s="29" customFormat="1" ht="15.75" x14ac:dyDescent="0.2">
      <c r="A125" s="2"/>
      <c r="B125" s="487"/>
      <c r="C125" s="488"/>
      <c r="D125" s="488"/>
      <c r="E125" s="488"/>
      <c r="F125" s="488"/>
      <c r="G125" s="489"/>
      <c r="H125" s="168"/>
      <c r="I125" s="168"/>
      <c r="J125" s="166"/>
      <c r="K125" s="166"/>
      <c r="L125" s="167"/>
      <c r="M125" s="26"/>
      <c r="N125" s="257">
        <f t="shared" si="4"/>
        <v>0</v>
      </c>
      <c r="O125" s="252"/>
      <c r="P125" s="203">
        <f t="shared" si="6"/>
        <v>0</v>
      </c>
      <c r="Q125" s="206"/>
    </row>
    <row r="126" spans="1:17" s="25" customFormat="1" ht="15.75" x14ac:dyDescent="0.2">
      <c r="A126" s="2"/>
      <c r="B126" s="487"/>
      <c r="C126" s="488"/>
      <c r="D126" s="488"/>
      <c r="E126" s="488"/>
      <c r="F126" s="488"/>
      <c r="G126" s="489"/>
      <c r="H126" s="168"/>
      <c r="I126" s="168"/>
      <c r="J126" s="166"/>
      <c r="K126" s="166"/>
      <c r="L126" s="167"/>
      <c r="M126" s="26"/>
      <c r="N126" s="257">
        <f t="shared" si="4"/>
        <v>0</v>
      </c>
      <c r="O126" s="252"/>
      <c r="P126" s="203">
        <f t="shared" si="6"/>
        <v>0</v>
      </c>
      <c r="Q126" s="237"/>
    </row>
    <row r="127" spans="1:17" s="25" customFormat="1" ht="15.75" x14ac:dyDescent="0.2">
      <c r="A127" s="2"/>
      <c r="B127" s="487"/>
      <c r="C127" s="488"/>
      <c r="D127" s="488"/>
      <c r="E127" s="488"/>
      <c r="F127" s="488"/>
      <c r="G127" s="489"/>
      <c r="H127" s="168"/>
      <c r="I127" s="168"/>
      <c r="J127" s="166"/>
      <c r="K127" s="166"/>
      <c r="L127" s="167"/>
      <c r="M127" s="26"/>
      <c r="N127" s="257">
        <f t="shared" si="4"/>
        <v>0</v>
      </c>
      <c r="O127" s="252"/>
      <c r="P127" s="203">
        <f t="shared" si="6"/>
        <v>0</v>
      </c>
      <c r="Q127" s="237"/>
    </row>
    <row r="128" spans="1:17" s="29" customFormat="1" ht="15.75" x14ac:dyDescent="0.2">
      <c r="A128" s="2"/>
      <c r="B128" s="487"/>
      <c r="C128" s="488"/>
      <c r="D128" s="488"/>
      <c r="E128" s="488"/>
      <c r="F128" s="488"/>
      <c r="G128" s="489"/>
      <c r="H128" s="168"/>
      <c r="I128" s="168"/>
      <c r="J128" s="166"/>
      <c r="K128" s="166"/>
      <c r="L128" s="167"/>
      <c r="M128" s="26"/>
      <c r="N128" s="257">
        <f t="shared" si="4"/>
        <v>0</v>
      </c>
      <c r="O128" s="252"/>
      <c r="P128" s="203">
        <f t="shared" si="6"/>
        <v>0</v>
      </c>
      <c r="Q128" s="206"/>
    </row>
    <row r="129" spans="1:17" s="29" customFormat="1" ht="15.75" x14ac:dyDescent="0.2">
      <c r="A129" s="2"/>
      <c r="B129" s="487"/>
      <c r="C129" s="488"/>
      <c r="D129" s="488"/>
      <c r="E129" s="488"/>
      <c r="F129" s="488"/>
      <c r="G129" s="489"/>
      <c r="H129" s="168"/>
      <c r="I129" s="168"/>
      <c r="J129" s="166"/>
      <c r="K129" s="166"/>
      <c r="L129" s="167"/>
      <c r="M129" s="26"/>
      <c r="N129" s="257">
        <f t="shared" si="4"/>
        <v>0</v>
      </c>
      <c r="O129" s="252"/>
      <c r="P129" s="203">
        <f t="shared" si="6"/>
        <v>0</v>
      </c>
      <c r="Q129" s="206"/>
    </row>
    <row r="130" spans="1:17" s="29" customFormat="1" ht="15.75" x14ac:dyDescent="0.2">
      <c r="A130" s="2"/>
      <c r="B130" s="487"/>
      <c r="C130" s="488"/>
      <c r="D130" s="488"/>
      <c r="E130" s="488"/>
      <c r="F130" s="488"/>
      <c r="G130" s="489"/>
      <c r="H130" s="168"/>
      <c r="I130" s="168"/>
      <c r="J130" s="166"/>
      <c r="K130" s="166"/>
      <c r="L130" s="167"/>
      <c r="M130" s="26"/>
      <c r="N130" s="257">
        <f t="shared" si="4"/>
        <v>0</v>
      </c>
      <c r="O130" s="252"/>
      <c r="P130" s="203">
        <f t="shared" si="6"/>
        <v>0</v>
      </c>
      <c r="Q130" s="206"/>
    </row>
    <row r="131" spans="1:17" s="25" customFormat="1" ht="15.75" x14ac:dyDescent="0.2">
      <c r="A131" s="2"/>
      <c r="B131" s="487"/>
      <c r="C131" s="488"/>
      <c r="D131" s="488"/>
      <c r="E131" s="488"/>
      <c r="F131" s="488"/>
      <c r="G131" s="489"/>
      <c r="H131" s="168"/>
      <c r="I131" s="168"/>
      <c r="J131" s="166"/>
      <c r="K131" s="166"/>
      <c r="L131" s="167"/>
      <c r="M131" s="26"/>
      <c r="N131" s="257">
        <f t="shared" si="4"/>
        <v>0</v>
      </c>
      <c r="O131" s="252"/>
      <c r="P131" s="203">
        <f t="shared" si="6"/>
        <v>0</v>
      </c>
      <c r="Q131" s="237"/>
    </row>
    <row r="132" spans="1:17" s="29" customFormat="1" ht="15.75" x14ac:dyDescent="0.2">
      <c r="A132" s="2"/>
      <c r="B132" s="487"/>
      <c r="C132" s="488"/>
      <c r="D132" s="488"/>
      <c r="E132" s="488"/>
      <c r="F132" s="488"/>
      <c r="G132" s="489"/>
      <c r="H132" s="168"/>
      <c r="I132" s="168"/>
      <c r="J132" s="166"/>
      <c r="K132" s="166"/>
      <c r="L132" s="167"/>
      <c r="M132" s="26"/>
      <c r="N132" s="257">
        <f t="shared" si="4"/>
        <v>0</v>
      </c>
      <c r="O132" s="252"/>
      <c r="P132" s="203">
        <f t="shared" si="6"/>
        <v>0</v>
      </c>
      <c r="Q132" s="206"/>
    </row>
    <row r="133" spans="1:17" s="29" customFormat="1" ht="15.75" x14ac:dyDescent="0.2">
      <c r="A133" s="2"/>
      <c r="B133" s="487"/>
      <c r="C133" s="488"/>
      <c r="D133" s="488"/>
      <c r="E133" s="488"/>
      <c r="F133" s="488"/>
      <c r="G133" s="489"/>
      <c r="H133" s="168"/>
      <c r="I133" s="168"/>
      <c r="J133" s="166"/>
      <c r="K133" s="166"/>
      <c r="L133" s="167"/>
      <c r="M133" s="26"/>
      <c r="N133" s="257">
        <f t="shared" si="4"/>
        <v>0</v>
      </c>
      <c r="O133" s="252"/>
      <c r="P133" s="203">
        <f t="shared" si="6"/>
        <v>0</v>
      </c>
      <c r="Q133" s="206"/>
    </row>
    <row r="134" spans="1:17" s="29" customFormat="1" ht="15.75" x14ac:dyDescent="0.2">
      <c r="A134" s="2"/>
      <c r="B134" s="487"/>
      <c r="C134" s="488"/>
      <c r="D134" s="488"/>
      <c r="E134" s="488"/>
      <c r="F134" s="488"/>
      <c r="G134" s="489"/>
      <c r="H134" s="168"/>
      <c r="I134" s="168"/>
      <c r="J134" s="166"/>
      <c r="K134" s="166"/>
      <c r="L134" s="167"/>
      <c r="M134" s="26"/>
      <c r="N134" s="257">
        <f t="shared" si="4"/>
        <v>0</v>
      </c>
      <c r="O134" s="252"/>
      <c r="P134" s="203">
        <f t="shared" si="6"/>
        <v>0</v>
      </c>
      <c r="Q134" s="206"/>
    </row>
    <row r="135" spans="1:17" s="25" customFormat="1" ht="15.75" x14ac:dyDescent="0.2">
      <c r="A135" s="2"/>
      <c r="B135" s="487"/>
      <c r="C135" s="488"/>
      <c r="D135" s="488"/>
      <c r="E135" s="488"/>
      <c r="F135" s="488"/>
      <c r="G135" s="489"/>
      <c r="H135" s="171"/>
      <c r="I135" s="171"/>
      <c r="J135" s="166"/>
      <c r="K135" s="166"/>
      <c r="L135" s="167"/>
      <c r="M135" s="26"/>
      <c r="N135" s="257">
        <f t="shared" si="4"/>
        <v>0</v>
      </c>
      <c r="O135" s="252"/>
      <c r="P135" s="203">
        <f t="shared" si="6"/>
        <v>0</v>
      </c>
      <c r="Q135" s="237"/>
    </row>
    <row r="136" spans="1:17" s="29" customFormat="1" ht="15.75" x14ac:dyDescent="0.2">
      <c r="A136" s="2"/>
      <c r="B136" s="487"/>
      <c r="C136" s="488"/>
      <c r="D136" s="488"/>
      <c r="E136" s="488"/>
      <c r="F136" s="488"/>
      <c r="G136" s="489"/>
      <c r="H136" s="171"/>
      <c r="I136" s="171"/>
      <c r="J136" s="166"/>
      <c r="K136" s="166"/>
      <c r="L136" s="167"/>
      <c r="M136" s="26"/>
      <c r="N136" s="257">
        <f t="shared" si="4"/>
        <v>0</v>
      </c>
      <c r="O136" s="252"/>
      <c r="P136" s="203">
        <f t="shared" si="6"/>
        <v>0</v>
      </c>
      <c r="Q136" s="206"/>
    </row>
    <row r="137" spans="1:17" s="29" customFormat="1" ht="15.75" x14ac:dyDescent="0.2">
      <c r="A137" s="2"/>
      <c r="B137" s="487"/>
      <c r="C137" s="488"/>
      <c r="D137" s="488"/>
      <c r="E137" s="488"/>
      <c r="F137" s="488"/>
      <c r="G137" s="489"/>
      <c r="H137" s="171"/>
      <c r="I137" s="171"/>
      <c r="J137" s="166"/>
      <c r="K137" s="166"/>
      <c r="L137" s="167"/>
      <c r="M137" s="26"/>
      <c r="N137" s="257">
        <f t="shared" si="4"/>
        <v>0</v>
      </c>
      <c r="O137" s="252"/>
      <c r="P137" s="203">
        <f t="shared" si="6"/>
        <v>0</v>
      </c>
      <c r="Q137" s="206"/>
    </row>
    <row r="138" spans="1:17" s="29" customFormat="1" ht="39" customHeight="1" x14ac:dyDescent="0.2">
      <c r="A138" s="18" t="s">
        <v>11</v>
      </c>
      <c r="B138" s="496" t="s">
        <v>12</v>
      </c>
      <c r="C138" s="497"/>
      <c r="D138" s="497"/>
      <c r="E138" s="497"/>
      <c r="F138" s="497"/>
      <c r="G138" s="498"/>
      <c r="H138" s="19"/>
      <c r="I138" s="19"/>
      <c r="J138" s="22">
        <f>SUM(J139:J159)</f>
        <v>0</v>
      </c>
      <c r="K138" s="22"/>
      <c r="L138" s="23"/>
      <c r="M138" s="23"/>
      <c r="N138" s="23"/>
      <c r="O138" s="254"/>
      <c r="P138" s="23"/>
      <c r="Q138" s="23"/>
    </row>
    <row r="139" spans="1:17" s="29" customFormat="1" x14ac:dyDescent="0.2">
      <c r="A139" s="2"/>
      <c r="B139" s="490"/>
      <c r="C139" s="491"/>
      <c r="D139" s="491"/>
      <c r="E139" s="491"/>
      <c r="F139" s="491"/>
      <c r="G139" s="492"/>
      <c r="H139" s="173"/>
      <c r="I139" s="173"/>
      <c r="J139" s="166"/>
      <c r="K139" s="167"/>
      <c r="L139" s="167"/>
      <c r="M139" s="26"/>
      <c r="N139" s="257">
        <f t="shared" si="4"/>
        <v>0</v>
      </c>
      <c r="O139" s="252"/>
      <c r="P139" s="260">
        <f>N139+O139</f>
        <v>0</v>
      </c>
      <c r="Q139" s="206"/>
    </row>
    <row r="140" spans="1:17" s="29" customFormat="1" x14ac:dyDescent="0.2">
      <c r="A140" s="2"/>
      <c r="B140" s="490"/>
      <c r="C140" s="491"/>
      <c r="D140" s="491"/>
      <c r="E140" s="491"/>
      <c r="F140" s="491"/>
      <c r="G140" s="492"/>
      <c r="H140" s="173"/>
      <c r="I140" s="173"/>
      <c r="J140" s="166"/>
      <c r="K140" s="167"/>
      <c r="L140" s="167"/>
      <c r="M140" s="26"/>
      <c r="N140" s="257">
        <f t="shared" si="4"/>
        <v>0</v>
      </c>
      <c r="O140" s="252"/>
      <c r="P140" s="260">
        <f t="shared" ref="P140:P159" si="7">N140+O140</f>
        <v>0</v>
      </c>
      <c r="Q140" s="206"/>
    </row>
    <row r="141" spans="1:17" s="29" customFormat="1" x14ac:dyDescent="0.2">
      <c r="A141" s="2"/>
      <c r="B141" s="490"/>
      <c r="C141" s="491"/>
      <c r="D141" s="491"/>
      <c r="E141" s="491"/>
      <c r="F141" s="491"/>
      <c r="G141" s="492"/>
      <c r="H141" s="173"/>
      <c r="I141" s="173"/>
      <c r="J141" s="166"/>
      <c r="K141" s="167"/>
      <c r="L141" s="167"/>
      <c r="M141" s="26"/>
      <c r="N141" s="257">
        <f t="shared" ref="N141:N161" si="8">IF(M141="Yes",J141,0)</f>
        <v>0</v>
      </c>
      <c r="O141" s="252"/>
      <c r="P141" s="260">
        <f t="shared" si="7"/>
        <v>0</v>
      </c>
      <c r="Q141" s="206"/>
    </row>
    <row r="142" spans="1:17" s="29" customFormat="1" x14ac:dyDescent="0.2">
      <c r="A142" s="2"/>
      <c r="B142" s="487"/>
      <c r="C142" s="488"/>
      <c r="D142" s="488"/>
      <c r="E142" s="488"/>
      <c r="F142" s="488"/>
      <c r="G142" s="489"/>
      <c r="H142" s="171"/>
      <c r="I142" s="171"/>
      <c r="J142" s="166"/>
      <c r="K142" s="167"/>
      <c r="L142" s="167"/>
      <c r="M142" s="26"/>
      <c r="N142" s="257">
        <f t="shared" si="8"/>
        <v>0</v>
      </c>
      <c r="O142" s="252"/>
      <c r="P142" s="260">
        <f t="shared" si="7"/>
        <v>0</v>
      </c>
      <c r="Q142" s="206"/>
    </row>
    <row r="143" spans="1:17" s="29" customFormat="1" x14ac:dyDescent="0.2">
      <c r="A143" s="2"/>
      <c r="B143" s="487"/>
      <c r="C143" s="488"/>
      <c r="D143" s="488"/>
      <c r="E143" s="488"/>
      <c r="F143" s="488"/>
      <c r="G143" s="489"/>
      <c r="H143" s="171"/>
      <c r="I143" s="171"/>
      <c r="J143" s="166"/>
      <c r="K143" s="167"/>
      <c r="L143" s="167"/>
      <c r="M143" s="26"/>
      <c r="N143" s="257">
        <f t="shared" si="8"/>
        <v>0</v>
      </c>
      <c r="O143" s="252"/>
      <c r="P143" s="260">
        <f t="shared" si="7"/>
        <v>0</v>
      </c>
      <c r="Q143" s="206"/>
    </row>
    <row r="144" spans="1:17" s="28" customFormat="1" ht="15.75" x14ac:dyDescent="0.2">
      <c r="A144" s="2"/>
      <c r="B144" s="487"/>
      <c r="C144" s="488"/>
      <c r="D144" s="488"/>
      <c r="E144" s="488"/>
      <c r="F144" s="488"/>
      <c r="G144" s="489"/>
      <c r="H144" s="171"/>
      <c r="I144" s="171"/>
      <c r="J144" s="166"/>
      <c r="K144" s="167"/>
      <c r="L144" s="167"/>
      <c r="M144" s="26"/>
      <c r="N144" s="257">
        <f t="shared" si="8"/>
        <v>0</v>
      </c>
      <c r="O144" s="252"/>
      <c r="P144" s="260">
        <f t="shared" si="7"/>
        <v>0</v>
      </c>
      <c r="Q144" s="237"/>
    </row>
    <row r="145" spans="1:18" s="37" customFormat="1" ht="15.75" x14ac:dyDescent="0.2">
      <c r="A145" s="2"/>
      <c r="B145" s="487"/>
      <c r="C145" s="488"/>
      <c r="D145" s="488"/>
      <c r="E145" s="488"/>
      <c r="F145" s="488"/>
      <c r="G145" s="489"/>
      <c r="H145" s="171"/>
      <c r="I145" s="171"/>
      <c r="J145" s="166"/>
      <c r="K145" s="167"/>
      <c r="L145" s="167"/>
      <c r="M145" s="26"/>
      <c r="N145" s="257">
        <f t="shared" si="8"/>
        <v>0</v>
      </c>
      <c r="O145" s="252"/>
      <c r="P145" s="260">
        <f t="shared" si="7"/>
        <v>0</v>
      </c>
      <c r="Q145" s="237"/>
    </row>
    <row r="146" spans="1:18" s="29" customFormat="1" x14ac:dyDescent="0.2">
      <c r="A146" s="2"/>
      <c r="B146" s="487"/>
      <c r="C146" s="488"/>
      <c r="D146" s="488"/>
      <c r="E146" s="488"/>
      <c r="F146" s="488"/>
      <c r="G146" s="489"/>
      <c r="H146" s="171"/>
      <c r="I146" s="171"/>
      <c r="J146" s="166"/>
      <c r="K146" s="167"/>
      <c r="L146" s="167"/>
      <c r="M146" s="26"/>
      <c r="N146" s="257">
        <f t="shared" si="8"/>
        <v>0</v>
      </c>
      <c r="O146" s="252"/>
      <c r="P146" s="260">
        <f t="shared" si="7"/>
        <v>0</v>
      </c>
      <c r="Q146" s="206"/>
    </row>
    <row r="147" spans="1:18" s="29" customFormat="1" x14ac:dyDescent="0.2">
      <c r="A147" s="2"/>
      <c r="B147" s="487"/>
      <c r="C147" s="488"/>
      <c r="D147" s="488"/>
      <c r="E147" s="488"/>
      <c r="F147" s="488"/>
      <c r="G147" s="489"/>
      <c r="H147" s="171"/>
      <c r="I147" s="171"/>
      <c r="J147" s="166"/>
      <c r="K147" s="167"/>
      <c r="L147" s="167"/>
      <c r="M147" s="26"/>
      <c r="N147" s="257">
        <f t="shared" si="8"/>
        <v>0</v>
      </c>
      <c r="O147" s="252"/>
      <c r="P147" s="260">
        <f t="shared" si="7"/>
        <v>0</v>
      </c>
      <c r="Q147" s="206"/>
    </row>
    <row r="148" spans="1:18" s="28" customFormat="1" ht="15.75" x14ac:dyDescent="0.2">
      <c r="A148" s="2"/>
      <c r="B148" s="487"/>
      <c r="C148" s="488"/>
      <c r="D148" s="488"/>
      <c r="E148" s="488"/>
      <c r="F148" s="488"/>
      <c r="G148" s="489"/>
      <c r="H148" s="171"/>
      <c r="I148" s="171"/>
      <c r="J148" s="166"/>
      <c r="K148" s="167"/>
      <c r="L148" s="167"/>
      <c r="M148" s="26"/>
      <c r="N148" s="257">
        <f t="shared" si="8"/>
        <v>0</v>
      </c>
      <c r="O148" s="252"/>
      <c r="P148" s="260">
        <f t="shared" si="7"/>
        <v>0</v>
      </c>
      <c r="Q148" s="237"/>
    </row>
    <row r="149" spans="1:18" s="37" customFormat="1" ht="15.75" x14ac:dyDescent="0.2">
      <c r="A149" s="2"/>
      <c r="B149" s="487"/>
      <c r="C149" s="488"/>
      <c r="D149" s="488"/>
      <c r="E149" s="488"/>
      <c r="F149" s="488"/>
      <c r="G149" s="489"/>
      <c r="H149" s="171"/>
      <c r="I149" s="171"/>
      <c r="J149" s="166"/>
      <c r="K149" s="167"/>
      <c r="L149" s="167"/>
      <c r="M149" s="26"/>
      <c r="N149" s="257">
        <f t="shared" si="8"/>
        <v>0</v>
      </c>
      <c r="O149" s="252"/>
      <c r="P149" s="260">
        <f t="shared" si="7"/>
        <v>0</v>
      </c>
      <c r="Q149" s="237"/>
    </row>
    <row r="150" spans="1:18" s="13" customFormat="1" ht="18" x14ac:dyDescent="0.2">
      <c r="A150" s="2"/>
      <c r="B150" s="487"/>
      <c r="C150" s="488"/>
      <c r="D150" s="488"/>
      <c r="E150" s="488"/>
      <c r="F150" s="488"/>
      <c r="G150" s="489"/>
      <c r="H150" s="171"/>
      <c r="I150" s="171"/>
      <c r="J150" s="166"/>
      <c r="K150" s="167"/>
      <c r="L150" s="167"/>
      <c r="M150" s="26"/>
      <c r="N150" s="257">
        <f t="shared" si="8"/>
        <v>0</v>
      </c>
      <c r="O150" s="252"/>
      <c r="P150" s="260">
        <f t="shared" si="7"/>
        <v>0</v>
      </c>
      <c r="Q150" s="241"/>
      <c r="R150" s="14"/>
    </row>
    <row r="151" spans="1:18" s="13" customFormat="1" ht="18" x14ac:dyDescent="0.2">
      <c r="A151" s="2"/>
      <c r="B151" s="487"/>
      <c r="C151" s="488"/>
      <c r="D151" s="488"/>
      <c r="E151" s="488"/>
      <c r="F151" s="488"/>
      <c r="G151" s="489"/>
      <c r="H151" s="171"/>
      <c r="I151" s="171"/>
      <c r="J151" s="166"/>
      <c r="K151" s="167"/>
      <c r="L151" s="167"/>
      <c r="M151" s="26"/>
      <c r="N151" s="257">
        <f t="shared" si="8"/>
        <v>0</v>
      </c>
      <c r="O151" s="252"/>
      <c r="P151" s="260">
        <f t="shared" si="7"/>
        <v>0</v>
      </c>
      <c r="Q151" s="241"/>
      <c r="R151" s="14"/>
    </row>
    <row r="152" spans="1:18" x14ac:dyDescent="0.2">
      <c r="A152" s="2"/>
      <c r="B152" s="487"/>
      <c r="C152" s="488"/>
      <c r="D152" s="488"/>
      <c r="E152" s="488"/>
      <c r="F152" s="488"/>
      <c r="G152" s="489"/>
      <c r="H152" s="171"/>
      <c r="I152" s="171"/>
      <c r="J152" s="166"/>
      <c r="K152" s="167"/>
      <c r="L152" s="167"/>
      <c r="M152" s="26"/>
      <c r="N152" s="257">
        <f t="shared" si="8"/>
        <v>0</v>
      </c>
      <c r="O152" s="252"/>
      <c r="P152" s="260">
        <f t="shared" si="7"/>
        <v>0</v>
      </c>
      <c r="Q152" s="242"/>
    </row>
    <row r="153" spans="1:18" x14ac:dyDescent="0.2">
      <c r="A153" s="2"/>
      <c r="B153" s="487"/>
      <c r="C153" s="488"/>
      <c r="D153" s="488"/>
      <c r="E153" s="488"/>
      <c r="F153" s="488"/>
      <c r="G153" s="489"/>
      <c r="H153" s="171"/>
      <c r="I153" s="171"/>
      <c r="J153" s="166"/>
      <c r="K153" s="167"/>
      <c r="L153" s="167"/>
      <c r="M153" s="26"/>
      <c r="N153" s="257">
        <f t="shared" si="8"/>
        <v>0</v>
      </c>
      <c r="O153" s="252"/>
      <c r="P153" s="260">
        <f t="shared" si="7"/>
        <v>0</v>
      </c>
      <c r="Q153" s="242"/>
    </row>
    <row r="154" spans="1:18" x14ac:dyDescent="0.2">
      <c r="A154" s="2"/>
      <c r="B154" s="487"/>
      <c r="C154" s="488"/>
      <c r="D154" s="488"/>
      <c r="E154" s="488"/>
      <c r="F154" s="488"/>
      <c r="G154" s="489"/>
      <c r="H154" s="171"/>
      <c r="I154" s="171"/>
      <c r="J154" s="166"/>
      <c r="K154" s="167"/>
      <c r="L154" s="167"/>
      <c r="M154" s="26"/>
      <c r="N154" s="257">
        <f t="shared" si="8"/>
        <v>0</v>
      </c>
      <c r="O154" s="252"/>
      <c r="P154" s="260">
        <f t="shared" si="7"/>
        <v>0</v>
      </c>
      <c r="Q154" s="242"/>
    </row>
    <row r="155" spans="1:18" x14ac:dyDescent="0.2">
      <c r="A155" s="2"/>
      <c r="B155" s="487"/>
      <c r="C155" s="488"/>
      <c r="D155" s="488"/>
      <c r="E155" s="488"/>
      <c r="F155" s="488"/>
      <c r="G155" s="489"/>
      <c r="H155" s="171"/>
      <c r="I155" s="171"/>
      <c r="J155" s="166"/>
      <c r="K155" s="167"/>
      <c r="L155" s="167"/>
      <c r="M155" s="26"/>
      <c r="N155" s="257">
        <f t="shared" si="8"/>
        <v>0</v>
      </c>
      <c r="O155" s="252"/>
      <c r="P155" s="260">
        <f t="shared" si="7"/>
        <v>0</v>
      </c>
      <c r="Q155" s="242"/>
    </row>
    <row r="156" spans="1:18" x14ac:dyDescent="0.2">
      <c r="A156" s="2"/>
      <c r="B156" s="487"/>
      <c r="C156" s="488"/>
      <c r="D156" s="488"/>
      <c r="E156" s="488"/>
      <c r="F156" s="488"/>
      <c r="G156" s="489"/>
      <c r="H156" s="171"/>
      <c r="I156" s="171"/>
      <c r="J156" s="166"/>
      <c r="K156" s="167"/>
      <c r="L156" s="167"/>
      <c r="M156" s="26"/>
      <c r="N156" s="257">
        <f t="shared" si="8"/>
        <v>0</v>
      </c>
      <c r="O156" s="252"/>
      <c r="P156" s="260">
        <f t="shared" si="7"/>
        <v>0</v>
      </c>
      <c r="Q156" s="242"/>
    </row>
    <row r="157" spans="1:18" x14ac:dyDescent="0.2">
      <c r="A157" s="2"/>
      <c r="B157" s="487"/>
      <c r="C157" s="488"/>
      <c r="D157" s="488"/>
      <c r="E157" s="488"/>
      <c r="F157" s="488"/>
      <c r="G157" s="489"/>
      <c r="H157" s="171"/>
      <c r="I157" s="171"/>
      <c r="J157" s="166"/>
      <c r="K157" s="167"/>
      <c r="L157" s="167"/>
      <c r="M157" s="26"/>
      <c r="N157" s="257">
        <f t="shared" si="8"/>
        <v>0</v>
      </c>
      <c r="O157" s="252"/>
      <c r="P157" s="260">
        <f t="shared" si="7"/>
        <v>0</v>
      </c>
      <c r="Q157" s="242"/>
    </row>
    <row r="158" spans="1:18" x14ac:dyDescent="0.2">
      <c r="A158" s="2"/>
      <c r="B158" s="487"/>
      <c r="C158" s="488"/>
      <c r="D158" s="488"/>
      <c r="E158" s="488"/>
      <c r="F158" s="488"/>
      <c r="G158" s="489"/>
      <c r="H158" s="171"/>
      <c r="I158" s="171"/>
      <c r="J158" s="166"/>
      <c r="K158" s="167"/>
      <c r="L158" s="167"/>
      <c r="M158" s="26"/>
      <c r="N158" s="257">
        <f t="shared" si="8"/>
        <v>0</v>
      </c>
      <c r="O158" s="252"/>
      <c r="P158" s="260">
        <f t="shared" si="7"/>
        <v>0</v>
      </c>
      <c r="Q158" s="242"/>
    </row>
    <row r="159" spans="1:18" x14ac:dyDescent="0.2">
      <c r="A159" s="2"/>
      <c r="B159" s="487"/>
      <c r="C159" s="488"/>
      <c r="D159" s="488"/>
      <c r="E159" s="488"/>
      <c r="F159" s="488"/>
      <c r="G159" s="489"/>
      <c r="H159" s="171"/>
      <c r="I159" s="171"/>
      <c r="J159" s="166"/>
      <c r="K159" s="167"/>
      <c r="L159" s="167"/>
      <c r="M159" s="26"/>
      <c r="N159" s="257">
        <f t="shared" si="8"/>
        <v>0</v>
      </c>
      <c r="O159" s="252"/>
      <c r="P159" s="260">
        <f t="shared" si="7"/>
        <v>0</v>
      </c>
      <c r="Q159" s="242"/>
    </row>
    <row r="160" spans="1:18" ht="39" customHeight="1" x14ac:dyDescent="0.2">
      <c r="A160" s="11"/>
      <c r="B160" s="506" t="s">
        <v>1</v>
      </c>
      <c r="C160" s="507"/>
      <c r="D160" s="507"/>
      <c r="E160" s="507"/>
      <c r="F160" s="507"/>
      <c r="G160" s="507"/>
      <c r="H160" s="507"/>
      <c r="I160" s="90"/>
      <c r="J160" s="22">
        <f>J8+J43+J64+J95</f>
        <v>0</v>
      </c>
      <c r="K160" s="22"/>
      <c r="L160" s="22"/>
      <c r="M160" s="22"/>
      <c r="N160" s="22"/>
      <c r="O160" s="22"/>
      <c r="P160" s="22">
        <f>SUM(P8+P43+P64+P95)</f>
        <v>0</v>
      </c>
      <c r="Q160" s="22"/>
    </row>
    <row r="161" spans="1:17" ht="39" customHeight="1" x14ac:dyDescent="0.2">
      <c r="A161" s="31">
        <v>5</v>
      </c>
      <c r="B161" s="531" t="s">
        <v>163</v>
      </c>
      <c r="C161" s="532"/>
      <c r="D161" s="532"/>
      <c r="E161" s="532"/>
      <c r="F161" s="532"/>
      <c r="G161" s="533"/>
      <c r="H161" s="36"/>
      <c r="I161" s="36"/>
      <c r="J161" s="33">
        <f>J162</f>
        <v>0</v>
      </c>
      <c r="K161" s="33"/>
      <c r="L161" s="34"/>
      <c r="M161" s="244" t="s">
        <v>144</v>
      </c>
      <c r="N161" s="264">
        <f t="shared" si="8"/>
        <v>0</v>
      </c>
      <c r="O161" s="252"/>
      <c r="P161" s="243">
        <f>N161+O161</f>
        <v>0</v>
      </c>
      <c r="Q161" s="246"/>
    </row>
    <row r="162" spans="1:17" ht="64.5" customHeight="1" x14ac:dyDescent="0.2">
      <c r="A162" s="2"/>
      <c r="B162" s="538" t="s">
        <v>147</v>
      </c>
      <c r="C162" s="539"/>
      <c r="D162" s="539"/>
      <c r="E162" s="539"/>
      <c r="F162" s="539"/>
      <c r="G162" s="539"/>
      <c r="H162" s="174"/>
      <c r="I162" s="174"/>
      <c r="J162" s="166"/>
      <c r="K162" s="175"/>
      <c r="L162" s="176"/>
      <c r="M162" s="176"/>
      <c r="N162" s="176"/>
      <c r="O162" s="176"/>
      <c r="P162" s="176"/>
      <c r="Q162" s="176"/>
    </row>
    <row r="163" spans="1:17" ht="23.25" x14ac:dyDescent="0.2">
      <c r="A163" s="11"/>
      <c r="B163" s="504" t="s">
        <v>0</v>
      </c>
      <c r="C163" s="505"/>
      <c r="D163" s="505"/>
      <c r="E163" s="505"/>
      <c r="F163" s="505"/>
      <c r="G163" s="505"/>
      <c r="H163" s="505"/>
      <c r="I163" s="505"/>
      <c r="J163" s="12">
        <f>J160+J161</f>
        <v>0</v>
      </c>
      <c r="K163" s="12"/>
      <c r="L163" s="10"/>
      <c r="M163" s="22"/>
      <c r="N163" s="22"/>
      <c r="O163" s="22"/>
      <c r="P163" s="22">
        <f>P160+P161</f>
        <v>0</v>
      </c>
      <c r="Q163" s="22"/>
    </row>
    <row r="164" spans="1:17" s="4" customFormat="1" ht="23.25" x14ac:dyDescent="0.2">
      <c r="A164" s="69"/>
      <c r="B164" s="70"/>
      <c r="C164" s="70"/>
      <c r="D164" s="70"/>
      <c r="E164" s="70"/>
      <c r="F164" s="70"/>
      <c r="G164" s="70"/>
      <c r="H164" s="70"/>
      <c r="I164" s="70"/>
      <c r="J164"/>
      <c r="K164"/>
      <c r="L164"/>
      <c r="M164"/>
    </row>
    <row r="165" spans="1:17" ht="18" x14ac:dyDescent="0.2">
      <c r="A165" s="68"/>
      <c r="B165" s="190"/>
      <c r="C165" s="191"/>
      <c r="D165" s="191"/>
      <c r="E165" s="192"/>
      <c r="F165" s="192"/>
      <c r="G165" s="192"/>
      <c r="H165" s="192"/>
      <c r="I165" s="192"/>
      <c r="J165"/>
      <c r="K165"/>
      <c r="L165"/>
      <c r="M165"/>
    </row>
    <row r="166" spans="1:17" ht="18" x14ac:dyDescent="0.2">
      <c r="A166" s="68"/>
      <c r="B166" s="190"/>
      <c r="C166" s="191"/>
      <c r="D166" s="191"/>
      <c r="E166" s="192"/>
      <c r="F166" s="192"/>
      <c r="G166" s="192"/>
      <c r="H166" s="192"/>
      <c r="I166" s="192"/>
      <c r="J166"/>
      <c r="K166"/>
      <c r="L166"/>
      <c r="M166"/>
    </row>
    <row r="167" spans="1:17" customFormat="1" ht="30" customHeight="1" x14ac:dyDescent="0.2">
      <c r="A167" s="412" t="s">
        <v>100</v>
      </c>
      <c r="B167" s="480"/>
      <c r="C167" s="480"/>
      <c r="D167" s="480"/>
      <c r="E167" s="480"/>
      <c r="F167" s="480"/>
      <c r="G167" s="481"/>
    </row>
    <row r="168" spans="1:17" s="45" customFormat="1" ht="18.75" thickBot="1" x14ac:dyDescent="0.25">
      <c r="A168" s="43"/>
      <c r="B168" s="44"/>
      <c r="C168" s="44"/>
      <c r="D168" s="44"/>
      <c r="E168" s="44"/>
      <c r="F168" s="44"/>
      <c r="G168" s="44"/>
      <c r="I168" s="46"/>
    </row>
    <row r="169" spans="1:17" s="42" customFormat="1" ht="52.5" customHeight="1" thickBot="1" x14ac:dyDescent="0.25">
      <c r="A169" s="81"/>
      <c r="B169" s="324" t="s">
        <v>92</v>
      </c>
      <c r="C169" s="477"/>
      <c r="D169" s="478"/>
      <c r="E169" s="478"/>
      <c r="F169" s="478"/>
      <c r="G169" s="479"/>
    </row>
    <row r="170" spans="1:17" s="42" customFormat="1" ht="18.75" thickBot="1" x14ac:dyDescent="0.25">
      <c r="A170" s="88"/>
      <c r="B170" s="49"/>
      <c r="C170" s="50"/>
      <c r="D170" s="51"/>
      <c r="E170" s="47"/>
      <c r="F170" s="47"/>
      <c r="G170" s="47"/>
    </row>
    <row r="171" spans="1:17" s="42" customFormat="1" ht="54.75" customHeight="1" thickBot="1" x14ac:dyDescent="0.25">
      <c r="A171" s="88"/>
      <c r="B171" s="52" t="s">
        <v>93</v>
      </c>
      <c r="C171" s="477"/>
      <c r="D171" s="478"/>
      <c r="E171" s="478"/>
      <c r="F171" s="478"/>
      <c r="G171" s="479"/>
    </row>
    <row r="172" spans="1:17" s="42" customFormat="1" ht="16.5" thickBot="1" x14ac:dyDescent="0.25">
      <c r="A172" s="88"/>
      <c r="B172" s="53"/>
      <c r="C172" s="54"/>
      <c r="D172" s="55"/>
      <c r="E172" s="56"/>
      <c r="F172" s="56"/>
      <c r="G172" s="56"/>
    </row>
    <row r="173" spans="1:17" s="42" customFormat="1" ht="53.25" customHeight="1" thickBot="1" x14ac:dyDescent="0.25">
      <c r="A173" s="88"/>
      <c r="B173" s="52" t="s">
        <v>94</v>
      </c>
      <c r="C173" s="477"/>
      <c r="D173" s="478"/>
      <c r="E173" s="478"/>
      <c r="F173" s="478"/>
      <c r="G173" s="479"/>
    </row>
    <row r="174" spans="1:17" s="42" customFormat="1" ht="16.5" thickBot="1" x14ac:dyDescent="0.25">
      <c r="A174" s="88"/>
      <c r="B174" s="53"/>
      <c r="C174" s="54"/>
      <c r="D174" s="55"/>
      <c r="E174" s="56"/>
      <c r="F174" s="56"/>
      <c r="G174" s="56"/>
    </row>
    <row r="175" spans="1:17" s="42" customFormat="1" ht="52.5" customHeight="1" thickBot="1" x14ac:dyDescent="0.25">
      <c r="A175" s="88"/>
      <c r="B175" s="52" t="s">
        <v>95</v>
      </c>
      <c r="C175" s="477"/>
      <c r="D175" s="478"/>
      <c r="E175" s="478"/>
      <c r="F175" s="478"/>
      <c r="G175" s="479"/>
    </row>
    <row r="176" spans="1:17" s="42" customFormat="1" ht="16.5" thickBot="1" x14ac:dyDescent="0.25">
      <c r="A176" s="88"/>
      <c r="B176" s="53"/>
      <c r="C176" s="54"/>
      <c r="D176" s="55"/>
      <c r="E176" s="56"/>
      <c r="F176" s="56"/>
      <c r="G176" s="56"/>
    </row>
    <row r="177" spans="1:13" s="42" customFormat="1" ht="52.5" customHeight="1" thickBot="1" x14ac:dyDescent="0.25">
      <c r="A177" s="88"/>
      <c r="B177" s="52" t="s">
        <v>96</v>
      </c>
      <c r="C177" s="477"/>
      <c r="D177" s="478"/>
      <c r="E177" s="478"/>
      <c r="F177" s="478"/>
      <c r="G177" s="479"/>
    </row>
    <row r="178" spans="1:13" s="42" customFormat="1" ht="18.75" thickBot="1" x14ac:dyDescent="0.25">
      <c r="A178" s="89"/>
      <c r="B178" s="49"/>
      <c r="C178" s="50"/>
      <c r="D178" s="57"/>
      <c r="E178" s="47"/>
      <c r="F178" s="47"/>
      <c r="G178" s="47"/>
    </row>
    <row r="179" spans="1:13" s="4" customFormat="1" ht="35.25" thickBot="1" x14ac:dyDescent="0.25">
      <c r="A179" s="69"/>
      <c r="B179" s="48" t="s">
        <v>153</v>
      </c>
      <c r="C179" s="484">
        <f>C169+C171+C173+C175+C177</f>
        <v>0</v>
      </c>
      <c r="D179" s="484"/>
      <c r="E179" s="484"/>
      <c r="F179" s="484"/>
      <c r="G179" s="484"/>
      <c r="H179" s="42"/>
      <c r="I179" s="42"/>
      <c r="J179" s="42"/>
      <c r="K179" s="42"/>
    </row>
    <row r="180" spans="1:13" ht="18" x14ac:dyDescent="0.25">
      <c r="A180" s="68"/>
      <c r="B180" s="190"/>
      <c r="C180" s="191"/>
      <c r="D180" s="191"/>
      <c r="E180" s="192"/>
      <c r="F180" s="192"/>
      <c r="G180" s="192"/>
      <c r="H180" s="192"/>
      <c r="I180" s="192"/>
      <c r="J180" s="62"/>
      <c r="K180" s="62"/>
      <c r="L180" s="62"/>
    </row>
    <row r="181" spans="1:13" ht="18" x14ac:dyDescent="0.25">
      <c r="A181" s="60"/>
      <c r="B181" s="65" t="s">
        <v>77</v>
      </c>
      <c r="C181" s="61"/>
      <c r="D181" s="61"/>
      <c r="E181" s="61"/>
      <c r="F181" s="62"/>
      <c r="G181" s="61"/>
      <c r="H181" s="61"/>
      <c r="I181" s="61"/>
      <c r="J181" s="62"/>
      <c r="K181" s="62"/>
      <c r="L181" s="62"/>
      <c r="M181" s="73"/>
    </row>
    <row r="182" spans="1:13" ht="22.5" x14ac:dyDescent="0.3">
      <c r="A182" s="64"/>
      <c r="C182" s="65"/>
      <c r="D182" s="66" t="s">
        <v>78</v>
      </c>
      <c r="E182" s="482" t="s">
        <v>79</v>
      </c>
      <c r="F182" s="482"/>
      <c r="G182" s="482"/>
      <c r="H182" s="482"/>
      <c r="I182" s="482"/>
      <c r="J182" s="62"/>
      <c r="K182" s="62"/>
      <c r="L182" s="62"/>
      <c r="M182" s="73"/>
    </row>
    <row r="183" spans="1:13" ht="18" x14ac:dyDescent="0.25">
      <c r="A183" s="60"/>
      <c r="B183" s="67"/>
      <c r="C183" s="67"/>
      <c r="D183" s="67"/>
      <c r="E183" s="67"/>
      <c r="F183" s="67"/>
      <c r="G183" s="67"/>
      <c r="H183" s="67"/>
      <c r="I183" s="67"/>
      <c r="J183" s="62"/>
      <c r="K183" s="62"/>
      <c r="L183" s="62"/>
    </row>
    <row r="184" spans="1:13" ht="18" x14ac:dyDescent="0.25">
      <c r="A184" s="68"/>
      <c r="B184" s="473" t="s">
        <v>80</v>
      </c>
      <c r="C184" s="474" t="s">
        <v>81</v>
      </c>
      <c r="D184" s="474"/>
      <c r="E184" s="475"/>
      <c r="F184" s="475"/>
      <c r="G184" s="475"/>
      <c r="H184" s="475"/>
      <c r="I184" s="475"/>
      <c r="J184" s="476"/>
      <c r="K184" s="476"/>
      <c r="L184" s="62"/>
    </row>
    <row r="185" spans="1:13" ht="18" x14ac:dyDescent="0.25">
      <c r="A185" s="68"/>
      <c r="B185" s="473"/>
      <c r="C185" s="474"/>
      <c r="D185" s="474"/>
      <c r="E185" s="475"/>
      <c r="F185" s="475"/>
      <c r="G185" s="475"/>
      <c r="H185" s="475"/>
      <c r="I185" s="475"/>
      <c r="J185" s="476"/>
      <c r="K185" s="476"/>
      <c r="L185" s="62"/>
    </row>
    <row r="186" spans="1:13" ht="18" x14ac:dyDescent="0.25">
      <c r="A186" s="68"/>
      <c r="B186" s="473"/>
      <c r="C186" s="474"/>
      <c r="D186" s="474"/>
      <c r="E186" s="475"/>
      <c r="F186" s="475"/>
      <c r="G186" s="475"/>
      <c r="H186" s="475"/>
      <c r="I186" s="475"/>
      <c r="J186" s="476"/>
      <c r="K186" s="476"/>
      <c r="L186" s="62"/>
    </row>
    <row r="187" spans="1:13" ht="18" x14ac:dyDescent="0.25">
      <c r="A187" s="68"/>
      <c r="B187" s="65" t="s">
        <v>84</v>
      </c>
      <c r="C187" s="65"/>
      <c r="D187" s="191"/>
      <c r="E187" s="192"/>
      <c r="F187" s="192"/>
      <c r="G187" s="192"/>
      <c r="H187" s="192"/>
      <c r="I187" s="192"/>
      <c r="J187" s="62"/>
      <c r="K187" s="62"/>
      <c r="L187" s="62"/>
    </row>
    <row r="188" spans="1:13" ht="22.5" x14ac:dyDescent="0.3">
      <c r="A188" s="64"/>
      <c r="D188" s="66" t="s">
        <v>78</v>
      </c>
      <c r="E188" s="482" t="s">
        <v>82</v>
      </c>
      <c r="F188" s="482"/>
      <c r="G188" s="482"/>
      <c r="H188" s="482"/>
      <c r="I188" s="482"/>
      <c r="J188" s="62"/>
      <c r="K188" s="62"/>
      <c r="L188" s="62"/>
    </row>
    <row r="189" spans="1:13" ht="18.75" x14ac:dyDescent="0.25">
      <c r="A189" s="60"/>
      <c r="B189" s="67"/>
      <c r="C189" s="67"/>
      <c r="D189" s="67"/>
      <c r="E189" s="483" t="s">
        <v>83</v>
      </c>
      <c r="F189" s="483"/>
      <c r="G189" s="483"/>
      <c r="H189" s="483"/>
      <c r="I189" s="483"/>
      <c r="J189" s="62"/>
      <c r="K189" s="62"/>
      <c r="L189" s="62"/>
    </row>
    <row r="190" spans="1:13" ht="18" x14ac:dyDescent="0.25">
      <c r="A190" s="68"/>
      <c r="B190" s="473" t="s">
        <v>80</v>
      </c>
      <c r="C190" s="474" t="s">
        <v>141</v>
      </c>
      <c r="D190" s="474"/>
      <c r="E190" s="475"/>
      <c r="F190" s="475"/>
      <c r="G190" s="475"/>
      <c r="H190" s="475"/>
      <c r="I190" s="475"/>
      <c r="J190" s="476"/>
      <c r="K190" s="476"/>
      <c r="L190" s="62"/>
    </row>
    <row r="191" spans="1:13" ht="18" x14ac:dyDescent="0.25">
      <c r="A191" s="68"/>
      <c r="B191" s="473"/>
      <c r="C191" s="474"/>
      <c r="D191" s="474"/>
      <c r="E191" s="475"/>
      <c r="F191" s="475"/>
      <c r="G191" s="475"/>
      <c r="H191" s="475"/>
      <c r="I191" s="475"/>
      <c r="J191" s="476"/>
      <c r="K191" s="476"/>
      <c r="L191" s="62"/>
    </row>
    <row r="192" spans="1:13" ht="18" x14ac:dyDescent="0.25">
      <c r="A192" s="68"/>
      <c r="B192" s="473"/>
      <c r="C192" s="474"/>
      <c r="D192" s="474"/>
      <c r="E192" s="475"/>
      <c r="F192" s="475"/>
      <c r="G192" s="475"/>
      <c r="H192" s="475"/>
      <c r="I192" s="475"/>
      <c r="J192" s="476"/>
      <c r="K192" s="476"/>
      <c r="L192" s="62"/>
    </row>
    <row r="193" spans="1:12" ht="18" x14ac:dyDescent="0.25">
      <c r="A193" s="68"/>
      <c r="B193" s="190"/>
      <c r="C193" s="191"/>
      <c r="D193" s="191"/>
      <c r="E193" s="192"/>
      <c r="F193" s="192"/>
      <c r="G193" s="192"/>
      <c r="H193" s="192"/>
      <c r="I193" s="192"/>
      <c r="J193" s="62"/>
      <c r="K193" s="62"/>
      <c r="L193" s="62"/>
    </row>
  </sheetData>
  <sheetProtection algorithmName="SHA-512" hashValue="VnDmca0QCUSxSLaiXdbeOoQsaZCeeiZgKxbEeugssFGYmokrLqRRK0jYkUdKCotIxiYnALyRbq1as0zNUSxhhA==" saltValue="7YoDWR3MYo38RI2PIsTzrQ==" spinCount="100000" sheet="1" formatCells="0" insertRows="0" deleteRows="0"/>
  <protectedRanges>
    <protectedRange sqref="O112:O113 O119:O121 O132:O134 O128:O130 L162:M162 O117:XFD117 O97:XFD97 O106:O110 O102:O104 A122:I137 O123:O125 O146:O147 A139:I159 A162:I162 L137:M137 K139:M157 M122:M136 L118:L136 O138:XFD139 Q112:XFD113 O116 Q116:XFD116 O98:O100 Q98:XFD100 Q106:XFD110 Q102:XFD104 P98:P116 Q119:XFD121 Q132:XFD134 Q128:XFD130 Q123:XFD125 O136:O137 Q136:XFD137 Q146:XFD147 O140:O143 Q140:XFD143 P140:P159 K158:L159 M158:M161" name="Plage3"/>
    <protectedRange sqref="A65:I94 O58:O63 O83:O86 O50:O56 A11:I16 O22:O24 O27:O29 O75 O77:O81 O88:O90 O93:O94 A18:I42 O31:O33 O35:O37 A44:I63 A97:I116 A127:I128 A118:I123 M118:M123 M127:M128 L97:M116 L65:M94 L44:M63 L18:M42 L11:M16 O40:O42 O44:XFD44 P43:XFD43 O65:XFD65 P64:XFD64 Q22:XFD24 Q27:XFD29 Q31:XFD33 Q35:XFD37 O19 Q19:XFD19 Q40:XFD42 P19:P42 Q58:XFD63 Q50:XFD56 O45:O48 Q45:XFD48 P45:P63 Q83:XFD86 Q75:XFD75 Q77:XFD81 Q88:XFD90 Q93:XFD94 O66:O70 Q66:XFD70 P66:P94 O98 Q98:XFD98 P98:P116 O16:XFD18 O96:XFD97" name="Plage2"/>
    <protectedRange sqref="J162:K162 J18:J42 J97:J116 J139:J159 J11:K16 J44:K63 J65:K94 J118:K137" name="Plage2_1"/>
  </protectedRanges>
  <dataConsolidate link="1"/>
  <mergeCells count="202">
    <mergeCell ref="B117:G117"/>
    <mergeCell ref="B144:G144"/>
    <mergeCell ref="B120:G120"/>
    <mergeCell ref="B127:G127"/>
    <mergeCell ref="B128:G128"/>
    <mergeCell ref="B149:G149"/>
    <mergeCell ref="B143:G143"/>
    <mergeCell ref="B142:G142"/>
    <mergeCell ref="B130:G130"/>
    <mergeCell ref="B129:G129"/>
    <mergeCell ref="B121:G121"/>
    <mergeCell ref="B131:G131"/>
    <mergeCell ref="B123:G123"/>
    <mergeCell ref="B122:G122"/>
    <mergeCell ref="B124:G124"/>
    <mergeCell ref="B125:G125"/>
    <mergeCell ref="B126:G126"/>
    <mergeCell ref="B145:G145"/>
    <mergeCell ref="B137:G137"/>
    <mergeCell ref="B133:G133"/>
    <mergeCell ref="B134:G134"/>
    <mergeCell ref="B119:G119"/>
    <mergeCell ref="B118:G118"/>
    <mergeCell ref="L5:L7"/>
    <mergeCell ref="B43:G43"/>
    <mergeCell ref="B46:G46"/>
    <mergeCell ref="B44:G44"/>
    <mergeCell ref="B65:G65"/>
    <mergeCell ref="B50:G50"/>
    <mergeCell ref="B62:G62"/>
    <mergeCell ref="B63:G63"/>
    <mergeCell ref="B51:G51"/>
    <mergeCell ref="B52:G52"/>
    <mergeCell ref="B48:G48"/>
    <mergeCell ref="B56:G56"/>
    <mergeCell ref="B57:G57"/>
    <mergeCell ref="J9:J10"/>
    <mergeCell ref="D10:G10"/>
    <mergeCell ref="J5:J6"/>
    <mergeCell ref="K5:K6"/>
    <mergeCell ref="I5:I7"/>
    <mergeCell ref="D14:G14"/>
    <mergeCell ref="B12:C12"/>
    <mergeCell ref="D12:G12"/>
    <mergeCell ref="B13:C13"/>
    <mergeCell ref="D13:G13"/>
    <mergeCell ref="B10:C10"/>
    <mergeCell ref="B150:G150"/>
    <mergeCell ref="B104:G104"/>
    <mergeCell ref="B161:G161"/>
    <mergeCell ref="B162:G162"/>
    <mergeCell ref="B132:G132"/>
    <mergeCell ref="B140:G140"/>
    <mergeCell ref="B141:G141"/>
    <mergeCell ref="B152:G152"/>
    <mergeCell ref="B153:G153"/>
    <mergeCell ref="B159:G159"/>
    <mergeCell ref="B156:G156"/>
    <mergeCell ref="B157:G157"/>
    <mergeCell ref="B158:G158"/>
    <mergeCell ref="B154:G154"/>
    <mergeCell ref="B148:G148"/>
    <mergeCell ref="B135:G135"/>
    <mergeCell ref="B136:G136"/>
    <mergeCell ref="B147:G147"/>
    <mergeCell ref="B151:G151"/>
    <mergeCell ref="B138:G138"/>
    <mergeCell ref="B155:G155"/>
    <mergeCell ref="B116:G116"/>
    <mergeCell ref="B106:G106"/>
    <mergeCell ref="B109:G109"/>
    <mergeCell ref="A1:L1"/>
    <mergeCell ref="B85:G85"/>
    <mergeCell ref="B8:G8"/>
    <mergeCell ref="B60:G60"/>
    <mergeCell ref="B40:G40"/>
    <mergeCell ref="G3:L3"/>
    <mergeCell ref="H5:H7"/>
    <mergeCell ref="B9:G9"/>
    <mergeCell ref="B84:G84"/>
    <mergeCell ref="B59:G59"/>
    <mergeCell ref="A3:F3"/>
    <mergeCell ref="B17:G17"/>
    <mergeCell ref="G2:L2"/>
    <mergeCell ref="D16:G16"/>
    <mergeCell ref="B11:C11"/>
    <mergeCell ref="B15:C15"/>
    <mergeCell ref="B16:C16"/>
    <mergeCell ref="B61:G61"/>
    <mergeCell ref="B67:G67"/>
    <mergeCell ref="B64:G64"/>
    <mergeCell ref="L9:L10"/>
    <mergeCell ref="B66:G66"/>
    <mergeCell ref="A9:A10"/>
    <mergeCell ref="H9:H10"/>
    <mergeCell ref="B19:G19"/>
    <mergeCell ref="B20:G20"/>
    <mergeCell ref="B36:G36"/>
    <mergeCell ref="B21:G21"/>
    <mergeCell ref="B22:G22"/>
    <mergeCell ref="B75:G75"/>
    <mergeCell ref="B39:G39"/>
    <mergeCell ref="B55:G55"/>
    <mergeCell ref="B58:G58"/>
    <mergeCell ref="B47:G47"/>
    <mergeCell ref="B49:G49"/>
    <mergeCell ref="B68:G68"/>
    <mergeCell ref="B69:G69"/>
    <mergeCell ref="B70:G70"/>
    <mergeCell ref="B71:G71"/>
    <mergeCell ref="B32:G32"/>
    <mergeCell ref="B33:G33"/>
    <mergeCell ref="B34:G34"/>
    <mergeCell ref="B35:G35"/>
    <mergeCell ref="B37:G37"/>
    <mergeCell ref="B97:G97"/>
    <mergeCell ref="B112:G112"/>
    <mergeCell ref="B83:G83"/>
    <mergeCell ref="B103:G103"/>
    <mergeCell ref="B107:G107"/>
    <mergeCell ref="B108:G108"/>
    <mergeCell ref="B111:G111"/>
    <mergeCell ref="B99:G99"/>
    <mergeCell ref="B87:G87"/>
    <mergeCell ref="B93:G93"/>
    <mergeCell ref="B101:G101"/>
    <mergeCell ref="B90:G90"/>
    <mergeCell ref="B89:G89"/>
    <mergeCell ref="B105:G105"/>
    <mergeCell ref="B110:G110"/>
    <mergeCell ref="A2:F2"/>
    <mergeCell ref="B18:G18"/>
    <mergeCell ref="B41:G41"/>
    <mergeCell ref="B42:G42"/>
    <mergeCell ref="B91:G91"/>
    <mergeCell ref="B53:G53"/>
    <mergeCell ref="B54:G54"/>
    <mergeCell ref="A4:F4"/>
    <mergeCell ref="B88:G88"/>
    <mergeCell ref="B80:G80"/>
    <mergeCell ref="B23:G23"/>
    <mergeCell ref="B24:G24"/>
    <mergeCell ref="B25:G25"/>
    <mergeCell ref="B26:G26"/>
    <mergeCell ref="B27:G27"/>
    <mergeCell ref="B28:G28"/>
    <mergeCell ref="D11:G11"/>
    <mergeCell ref="B72:G72"/>
    <mergeCell ref="B73:G73"/>
    <mergeCell ref="B45:G45"/>
    <mergeCell ref="D15:G15"/>
    <mergeCell ref="B29:G29"/>
    <mergeCell ref="B30:G30"/>
    <mergeCell ref="B31:G31"/>
    <mergeCell ref="M5:M7"/>
    <mergeCell ref="N5:N7"/>
    <mergeCell ref="O5:O7"/>
    <mergeCell ref="P5:P7"/>
    <mergeCell ref="Q5:Q7"/>
    <mergeCell ref="B163:I163"/>
    <mergeCell ref="B86:G86"/>
    <mergeCell ref="B74:G74"/>
    <mergeCell ref="B146:G146"/>
    <mergeCell ref="B139:G139"/>
    <mergeCell ref="B76:G76"/>
    <mergeCell ref="B79:G79"/>
    <mergeCell ref="B81:G81"/>
    <mergeCell ref="B82:G82"/>
    <mergeCell ref="B77:G77"/>
    <mergeCell ref="B78:G78"/>
    <mergeCell ref="B100:G100"/>
    <mergeCell ref="B114:G114"/>
    <mergeCell ref="B115:G115"/>
    <mergeCell ref="B113:G113"/>
    <mergeCell ref="B94:G94"/>
    <mergeCell ref="B160:H160"/>
    <mergeCell ref="B102:G102"/>
    <mergeCell ref="B92:G92"/>
    <mergeCell ref="M9:M10"/>
    <mergeCell ref="N9:N10"/>
    <mergeCell ref="P9:P10"/>
    <mergeCell ref="Q9:Q10"/>
    <mergeCell ref="O9:O10"/>
    <mergeCell ref="B190:B192"/>
    <mergeCell ref="C184:K186"/>
    <mergeCell ref="C190:K192"/>
    <mergeCell ref="C169:G169"/>
    <mergeCell ref="C171:G171"/>
    <mergeCell ref="C173:G173"/>
    <mergeCell ref="C175:G175"/>
    <mergeCell ref="A167:G167"/>
    <mergeCell ref="C177:G177"/>
    <mergeCell ref="E182:I182"/>
    <mergeCell ref="B184:B186"/>
    <mergeCell ref="E188:I188"/>
    <mergeCell ref="E189:I189"/>
    <mergeCell ref="C179:G179"/>
    <mergeCell ref="B14:C14"/>
    <mergeCell ref="B38:G38"/>
    <mergeCell ref="B98:G98"/>
    <mergeCell ref="B95:G95"/>
    <mergeCell ref="B96:G96"/>
  </mergeCells>
  <conditionalFormatting sqref="E170:G170 E178:G178">
    <cfRule type="cellIs" dxfId="48" priority="5" stopIfTrue="1" operator="equal">
      <formula>"ERROR"</formula>
    </cfRule>
  </conditionalFormatting>
  <conditionalFormatting sqref="E172:G172 E174:G174 E176:G176">
    <cfRule type="cellIs" dxfId="47" priority="4" stopIfTrue="1" operator="equal">
      <formula>"ERROR"</formula>
    </cfRule>
  </conditionalFormatting>
  <conditionalFormatting sqref="A167">
    <cfRule type="cellIs" dxfId="46" priority="2" stopIfTrue="1" operator="equal">
      <formula>"ERROR"</formula>
    </cfRule>
  </conditionalFormatting>
  <conditionalFormatting sqref="J11:J16">
    <cfRule type="cellIs" dxfId="45" priority="1" operator="greaterThan">
      <formula>60000</formula>
    </cfRule>
  </conditionalFormatting>
  <dataValidations count="4">
    <dataValidation type="list" allowBlank="1" showInputMessage="1" showErrorMessage="1" sqref="M65:M94 M18:M42 M97:M116 M118:M137 K139:K159 M44:M63 M11:M16 M139:M161">
      <formula1>"Yes, No"</formula1>
    </dataValidation>
    <dataValidation type="list" allowBlank="1" showInputMessage="1" showErrorMessage="1" sqref="B11:B16">
      <formula1>"Prizes, Bursaries"</formula1>
    </dataValidation>
    <dataValidation type="list" allowBlank="1" showInputMessage="1" showErrorMessage="1" sqref="K11:K16 K44:K63 K65:K94 K118:K137 K18:K42 K97:K116">
      <formula1>"Yes,No"</formula1>
    </dataValidation>
    <dataValidation type="custom" allowBlank="1" showInputMessage="1" showErrorMessage="1" error="Only two decimals" sqref="C177:G177 C171:G171">
      <formula1>EXACT(C171,TRUNC(C171,2))</formula1>
    </dataValidation>
  </dataValidations>
  <printOptions horizontalCentered="1"/>
  <pageMargins left="0.23622047244094491" right="0.23622047244094491" top="0.74803149606299213" bottom="0.74803149606299213" header="0.31496062992125984" footer="0.31496062992125984"/>
  <pageSetup paperSize="9" scale="40" fitToHeight="24" orientation="portrait" r:id="rId1"/>
  <headerFooter alignWithMargins="0">
    <oddFooter>&amp;RPage &amp;P</oddFooter>
  </headerFooter>
  <colBreaks count="1" manualBreakCount="1">
    <brk id="12" max="19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93"/>
  <sheetViews>
    <sheetView view="pageBreakPreview" zoomScale="80" zoomScaleNormal="100" zoomScaleSheetLayoutView="80" workbookViewId="0">
      <pane xSplit="8" ySplit="7" topLeftCell="K8" activePane="bottomRight" state="frozen"/>
      <selection activeCell="C54" sqref="C54"/>
      <selection pane="topRight" activeCell="C54" sqref="C54"/>
      <selection pane="bottomLeft" activeCell="C54" sqref="C54"/>
      <selection pane="bottomRight" activeCell="M1" sqref="M1:Q1048576"/>
    </sheetView>
  </sheetViews>
  <sheetFormatPr defaultColWidth="9.140625" defaultRowHeight="15" x14ac:dyDescent="0.2"/>
  <cols>
    <col min="1" max="1" width="12.7109375" style="1" customWidth="1"/>
    <col min="2" max="6" width="15.28515625" style="15" customWidth="1"/>
    <col min="7" max="7" width="19.7109375" style="15" customWidth="1"/>
    <col min="8" max="8" width="26.28515625" style="20" customWidth="1"/>
    <col min="9" max="9" width="21.28515625" style="20" customWidth="1"/>
    <col min="10" max="11" width="25.28515625" style="4" customWidth="1"/>
    <col min="12" max="12" width="24.28515625" style="4" customWidth="1"/>
    <col min="13" max="13" width="21.85546875" style="4" hidden="1" customWidth="1"/>
    <col min="14" max="14" width="16.28515625" style="15" hidden="1" customWidth="1"/>
    <col min="15" max="15" width="18.7109375" style="15" hidden="1" customWidth="1"/>
    <col min="16" max="16" width="16.28515625" style="15" hidden="1" customWidth="1"/>
    <col min="17" max="17" width="28.42578125" style="15" hidden="1" customWidth="1"/>
    <col min="18" max="16384" width="9.140625" style="15"/>
  </cols>
  <sheetData>
    <row r="1" spans="1:17" s="3" customFormat="1" ht="24" customHeight="1" x14ac:dyDescent="0.2">
      <c r="A1" s="550" t="s">
        <v>164</v>
      </c>
      <c r="B1" s="550"/>
      <c r="C1" s="550"/>
      <c r="D1" s="550"/>
      <c r="E1" s="550"/>
      <c r="F1" s="550"/>
      <c r="G1" s="550"/>
      <c r="H1" s="550"/>
      <c r="I1" s="550"/>
      <c r="J1" s="550"/>
      <c r="K1" s="550"/>
      <c r="L1" s="550"/>
      <c r="M1" s="200"/>
      <c r="P1" s="5"/>
    </row>
    <row r="2" spans="1:17" s="5" customFormat="1" ht="20.25" customHeight="1" x14ac:dyDescent="0.2">
      <c r="A2" s="508" t="s">
        <v>91</v>
      </c>
      <c r="B2" s="509"/>
      <c r="C2" s="509"/>
      <c r="D2" s="509"/>
      <c r="E2" s="509"/>
      <c r="F2" s="510"/>
      <c r="G2" s="377"/>
      <c r="H2" s="378"/>
      <c r="I2" s="378"/>
      <c r="J2" s="378"/>
      <c r="K2" s="378"/>
      <c r="L2" s="378"/>
      <c r="M2" s="59"/>
    </row>
    <row r="3" spans="1:17" s="5" customFormat="1" ht="20.25" customHeight="1" x14ac:dyDescent="0.2">
      <c r="A3" s="508" t="s">
        <v>17</v>
      </c>
      <c r="B3" s="509"/>
      <c r="C3" s="509"/>
      <c r="D3" s="509"/>
      <c r="E3" s="509"/>
      <c r="F3" s="510"/>
      <c r="G3" s="519">
        <f>'1 Consolidated Summary  Budget'!D4</f>
        <v>0</v>
      </c>
      <c r="H3" s="520"/>
      <c r="I3" s="520"/>
      <c r="J3" s="520"/>
      <c r="K3" s="520"/>
      <c r="L3" s="520"/>
      <c r="M3" s="59"/>
    </row>
    <row r="4" spans="1:17" s="5" customFormat="1" ht="20.25" customHeight="1" thickBot="1" x14ac:dyDescent="0.25">
      <c r="A4" s="508" t="str">
        <f>'1 Consolidated Summary  Budget'!A5:C5</f>
        <v>Implementation period of the project:</v>
      </c>
      <c r="B4" s="509"/>
      <c r="C4" s="509"/>
      <c r="D4" s="509"/>
      <c r="E4" s="509"/>
      <c r="F4" s="510"/>
      <c r="G4" s="214" t="str">
        <f>'1 Consolidated Summary  Budget'!D5</f>
        <v>from:</v>
      </c>
      <c r="H4" s="215">
        <f>'1 Consolidated Summary  Budget'!E5</f>
        <v>0</v>
      </c>
      <c r="I4" s="215"/>
      <c r="J4" s="214" t="s">
        <v>75</v>
      </c>
      <c r="K4" s="216">
        <f>'1 Consolidated Summary  Budget'!I5</f>
        <v>0</v>
      </c>
      <c r="L4" s="214"/>
      <c r="M4" s="59"/>
      <c r="P4" s="3"/>
    </row>
    <row r="5" spans="1:17" s="8" customFormat="1" ht="26.25" customHeight="1" x14ac:dyDescent="0.2">
      <c r="A5" s="6"/>
      <c r="B5" s="7"/>
      <c r="H5" s="522" t="s">
        <v>160</v>
      </c>
      <c r="I5" s="547" t="s">
        <v>161</v>
      </c>
      <c r="J5" s="499" t="s">
        <v>15</v>
      </c>
      <c r="K5" s="502" t="s">
        <v>22</v>
      </c>
      <c r="L5" s="502" t="s">
        <v>76</v>
      </c>
      <c r="M5" s="499" t="s">
        <v>127</v>
      </c>
      <c r="N5" s="499" t="s">
        <v>128</v>
      </c>
      <c r="O5" s="502" t="s">
        <v>126</v>
      </c>
      <c r="P5" s="502" t="s">
        <v>129</v>
      </c>
      <c r="Q5" s="502" t="s">
        <v>130</v>
      </c>
    </row>
    <row r="6" spans="1:17" s="8" customFormat="1" ht="31.5" customHeight="1" thickBot="1" x14ac:dyDescent="0.25">
      <c r="A6" s="9"/>
      <c r="H6" s="523"/>
      <c r="I6" s="548"/>
      <c r="J6" s="545"/>
      <c r="K6" s="546"/>
      <c r="L6" s="503"/>
      <c r="M6" s="500"/>
      <c r="N6" s="500"/>
      <c r="O6" s="503"/>
      <c r="P6" s="503"/>
      <c r="Q6" s="503"/>
    </row>
    <row r="7" spans="1:17" s="8" customFormat="1" ht="28.5" customHeight="1" thickBot="1" x14ac:dyDescent="0.25">
      <c r="A7" s="9"/>
      <c r="H7" s="524"/>
      <c r="I7" s="549"/>
      <c r="J7" s="21" t="s">
        <v>13</v>
      </c>
      <c r="K7" s="21" t="s">
        <v>2</v>
      </c>
      <c r="L7" s="546"/>
      <c r="M7" s="501"/>
      <c r="N7" s="501"/>
      <c r="O7" s="503"/>
      <c r="P7" s="503"/>
      <c r="Q7" s="503"/>
    </row>
    <row r="8" spans="1:17" s="35" customFormat="1" ht="39" customHeight="1" thickBot="1" x14ac:dyDescent="0.25">
      <c r="A8" s="74">
        <v>1</v>
      </c>
      <c r="B8" s="516" t="s">
        <v>14</v>
      </c>
      <c r="C8" s="517"/>
      <c r="D8" s="517"/>
      <c r="E8" s="517"/>
      <c r="F8" s="517"/>
      <c r="G8" s="518"/>
      <c r="H8" s="32"/>
      <c r="I8" s="32"/>
      <c r="J8" s="33">
        <f>J9+J17</f>
        <v>0</v>
      </c>
      <c r="K8" s="33"/>
      <c r="L8" s="34"/>
      <c r="M8" s="34"/>
      <c r="N8" s="201">
        <f>SUM(N9:N42)</f>
        <v>0</v>
      </c>
      <c r="O8" s="201">
        <f>SUM(O9:O42)</f>
        <v>0</v>
      </c>
      <c r="P8" s="205">
        <f>N8+O8</f>
        <v>0</v>
      </c>
      <c r="Q8" s="202"/>
    </row>
    <row r="9" spans="1:17" s="35" customFormat="1" ht="39" customHeight="1" x14ac:dyDescent="0.2">
      <c r="A9" s="534" t="s">
        <v>5</v>
      </c>
      <c r="B9" s="496" t="s">
        <v>29</v>
      </c>
      <c r="C9" s="525"/>
      <c r="D9" s="525"/>
      <c r="E9" s="525"/>
      <c r="F9" s="525"/>
      <c r="G9" s="526"/>
      <c r="H9" s="536"/>
      <c r="I9" s="85"/>
      <c r="J9" s="540">
        <f>SUM(J11:J16)</f>
        <v>0</v>
      </c>
      <c r="K9" s="82"/>
      <c r="L9" s="471"/>
      <c r="M9" s="471"/>
      <c r="N9" s="471"/>
      <c r="O9" s="471"/>
      <c r="P9" s="471"/>
      <c r="Q9" s="471"/>
    </row>
    <row r="10" spans="1:17" s="35" customFormat="1" ht="65.25" customHeight="1" x14ac:dyDescent="0.2">
      <c r="A10" s="535"/>
      <c r="B10" s="542" t="s">
        <v>28</v>
      </c>
      <c r="C10" s="544"/>
      <c r="D10" s="542" t="s">
        <v>26</v>
      </c>
      <c r="E10" s="543"/>
      <c r="F10" s="543"/>
      <c r="G10" s="544"/>
      <c r="H10" s="537"/>
      <c r="I10" s="86"/>
      <c r="J10" s="541"/>
      <c r="K10" s="83"/>
      <c r="L10" s="472"/>
      <c r="M10" s="472"/>
      <c r="N10" s="472"/>
      <c r="O10" s="472"/>
      <c r="P10" s="472"/>
      <c r="Q10" s="472"/>
    </row>
    <row r="11" spans="1:17" s="35" customFormat="1" ht="15.75" x14ac:dyDescent="0.2">
      <c r="A11" s="2"/>
      <c r="B11" s="485"/>
      <c r="C11" s="530"/>
      <c r="D11" s="487"/>
      <c r="E11" s="488"/>
      <c r="F11" s="488"/>
      <c r="G11" s="489"/>
      <c r="H11" s="168"/>
      <c r="I11" s="168"/>
      <c r="J11" s="166"/>
      <c r="K11" s="166"/>
      <c r="L11" s="167"/>
      <c r="M11" s="26"/>
      <c r="N11" s="236">
        <f>IF(M11="Yes",J11,0)</f>
        <v>0</v>
      </c>
      <c r="O11" s="265"/>
      <c r="P11" s="30">
        <f t="shared" ref="P11:P16" si="0">N11+O11</f>
        <v>0</v>
      </c>
      <c r="Q11" s="30"/>
    </row>
    <row r="12" spans="1:17" s="35" customFormat="1" ht="15.75" x14ac:dyDescent="0.2">
      <c r="A12" s="2"/>
      <c r="B12" s="485"/>
      <c r="C12" s="486"/>
      <c r="D12" s="487"/>
      <c r="E12" s="488"/>
      <c r="F12" s="488"/>
      <c r="G12" s="489"/>
      <c r="H12" s="168"/>
      <c r="I12" s="168"/>
      <c r="J12" s="166"/>
      <c r="K12" s="166"/>
      <c r="L12" s="167"/>
      <c r="M12" s="26"/>
      <c r="N12" s="236">
        <f>IF(M12="Yes",J12,0)</f>
        <v>0</v>
      </c>
      <c r="O12" s="265"/>
      <c r="P12" s="30">
        <f t="shared" si="0"/>
        <v>0</v>
      </c>
      <c r="Q12" s="30"/>
    </row>
    <row r="13" spans="1:17" s="35" customFormat="1" ht="15.75" x14ac:dyDescent="0.2">
      <c r="A13" s="2"/>
      <c r="B13" s="485"/>
      <c r="C13" s="486"/>
      <c r="D13" s="487"/>
      <c r="E13" s="488"/>
      <c r="F13" s="488"/>
      <c r="G13" s="489"/>
      <c r="H13" s="168"/>
      <c r="I13" s="168"/>
      <c r="J13" s="166"/>
      <c r="K13" s="166"/>
      <c r="L13" s="167"/>
      <c r="M13" s="26"/>
      <c r="N13" s="236">
        <f>IF(M13="Yes",J13,0)</f>
        <v>0</v>
      </c>
      <c r="O13" s="265"/>
      <c r="P13" s="30">
        <f t="shared" si="0"/>
        <v>0</v>
      </c>
      <c r="Q13" s="30"/>
    </row>
    <row r="14" spans="1:17" s="35" customFormat="1" ht="15.75" x14ac:dyDescent="0.2">
      <c r="A14" s="2"/>
      <c r="B14" s="485"/>
      <c r="C14" s="486"/>
      <c r="D14" s="487"/>
      <c r="E14" s="488"/>
      <c r="F14" s="488"/>
      <c r="G14" s="489"/>
      <c r="H14" s="168"/>
      <c r="I14" s="168"/>
      <c r="J14" s="166"/>
      <c r="K14" s="166"/>
      <c r="L14" s="167"/>
      <c r="M14" s="26"/>
      <c r="N14" s="236">
        <f>IF(M14="Yes",J14,0)</f>
        <v>0</v>
      </c>
      <c r="O14" s="265"/>
      <c r="P14" s="30">
        <f t="shared" si="0"/>
        <v>0</v>
      </c>
      <c r="Q14" s="30"/>
    </row>
    <row r="15" spans="1:17" s="25" customFormat="1" ht="15.75" x14ac:dyDescent="0.2">
      <c r="A15" s="2"/>
      <c r="B15" s="485"/>
      <c r="C15" s="486"/>
      <c r="D15" s="487"/>
      <c r="E15" s="488"/>
      <c r="F15" s="488"/>
      <c r="G15" s="489"/>
      <c r="H15" s="168"/>
      <c r="I15" s="168"/>
      <c r="J15" s="166"/>
      <c r="K15" s="166"/>
      <c r="L15" s="167"/>
      <c r="M15" s="26"/>
      <c r="N15" s="236">
        <f t="shared" ref="N15:N77" si="1">IF(M15="Yes",J15,0)</f>
        <v>0</v>
      </c>
      <c r="O15" s="166"/>
      <c r="P15" s="30">
        <f t="shared" si="0"/>
        <v>0</v>
      </c>
      <c r="Q15" s="30"/>
    </row>
    <row r="16" spans="1:17" s="27" customFormat="1" x14ac:dyDescent="0.2">
      <c r="A16" s="2"/>
      <c r="B16" s="485"/>
      <c r="C16" s="486"/>
      <c r="D16" s="487"/>
      <c r="E16" s="488"/>
      <c r="F16" s="488"/>
      <c r="G16" s="489"/>
      <c r="H16" s="168"/>
      <c r="I16" s="168"/>
      <c r="J16" s="166"/>
      <c r="K16" s="166"/>
      <c r="L16" s="167"/>
      <c r="M16" s="26"/>
      <c r="N16" s="236">
        <f t="shared" si="1"/>
        <v>0</v>
      </c>
      <c r="O16" s="266"/>
      <c r="P16" s="30">
        <f t="shared" si="0"/>
        <v>0</v>
      </c>
      <c r="Q16" s="206"/>
    </row>
    <row r="17" spans="1:17" s="27" customFormat="1" ht="56.45" customHeight="1" x14ac:dyDescent="0.2">
      <c r="A17" s="16" t="s">
        <v>6</v>
      </c>
      <c r="B17" s="496" t="s">
        <v>166</v>
      </c>
      <c r="C17" s="497"/>
      <c r="D17" s="497"/>
      <c r="E17" s="497"/>
      <c r="F17" s="497"/>
      <c r="G17" s="498"/>
      <c r="H17" s="17"/>
      <c r="I17" s="19"/>
      <c r="J17" s="24">
        <f>SUM(J18:J42)</f>
        <v>0</v>
      </c>
      <c r="K17" s="24"/>
      <c r="L17" s="84"/>
      <c r="M17" s="234"/>
      <c r="N17" s="234"/>
      <c r="O17" s="234"/>
      <c r="P17" s="234"/>
      <c r="Q17" s="247"/>
    </row>
    <row r="18" spans="1:17" s="27" customFormat="1" ht="15.75" x14ac:dyDescent="0.2">
      <c r="A18" s="2"/>
      <c r="B18" s="511"/>
      <c r="C18" s="511"/>
      <c r="D18" s="511"/>
      <c r="E18" s="511"/>
      <c r="F18" s="511"/>
      <c r="G18" s="511"/>
      <c r="H18" s="169"/>
      <c r="I18" s="169"/>
      <c r="J18" s="166"/>
      <c r="K18" s="170"/>
      <c r="L18" s="167"/>
      <c r="M18" s="26"/>
      <c r="N18" s="236">
        <f t="shared" si="1"/>
        <v>0</v>
      </c>
      <c r="O18" s="265"/>
      <c r="P18" s="206">
        <f>N18+O18</f>
        <v>0</v>
      </c>
      <c r="Q18" s="206"/>
    </row>
    <row r="19" spans="1:17" s="27" customFormat="1" ht="15.75" x14ac:dyDescent="0.2">
      <c r="A19" s="2"/>
      <c r="B19" s="487"/>
      <c r="C19" s="488"/>
      <c r="D19" s="488"/>
      <c r="E19" s="488"/>
      <c r="F19" s="488"/>
      <c r="G19" s="489"/>
      <c r="H19" s="168"/>
      <c r="I19" s="168"/>
      <c r="J19" s="166"/>
      <c r="K19" s="170"/>
      <c r="L19" s="167"/>
      <c r="M19" s="26"/>
      <c r="N19" s="236">
        <f t="shared" si="1"/>
        <v>0</v>
      </c>
      <c r="O19" s="265"/>
      <c r="P19" s="206">
        <f t="shared" ref="P19:P42" si="2">N19+O19</f>
        <v>0</v>
      </c>
      <c r="Q19" s="206"/>
    </row>
    <row r="20" spans="1:17" s="35" customFormat="1" ht="15.75" x14ac:dyDescent="0.2">
      <c r="A20" s="2"/>
      <c r="B20" s="487"/>
      <c r="C20" s="488"/>
      <c r="D20" s="488"/>
      <c r="E20" s="488"/>
      <c r="F20" s="488"/>
      <c r="G20" s="489"/>
      <c r="H20" s="168"/>
      <c r="I20" s="168"/>
      <c r="J20" s="166"/>
      <c r="K20" s="170"/>
      <c r="L20" s="167"/>
      <c r="M20" s="26"/>
      <c r="N20" s="236">
        <f t="shared" si="1"/>
        <v>0</v>
      </c>
      <c r="O20" s="265"/>
      <c r="P20" s="206">
        <f t="shared" si="2"/>
        <v>0</v>
      </c>
      <c r="Q20" s="30"/>
    </row>
    <row r="21" spans="1:17" s="25" customFormat="1" ht="15.75" x14ac:dyDescent="0.2">
      <c r="A21" s="2"/>
      <c r="B21" s="487"/>
      <c r="C21" s="488"/>
      <c r="D21" s="488"/>
      <c r="E21" s="488"/>
      <c r="F21" s="488"/>
      <c r="G21" s="489"/>
      <c r="H21" s="168"/>
      <c r="I21" s="168"/>
      <c r="J21" s="166"/>
      <c r="K21" s="170"/>
      <c r="L21" s="167"/>
      <c r="M21" s="26"/>
      <c r="N21" s="236">
        <f t="shared" si="1"/>
        <v>0</v>
      </c>
      <c r="O21" s="166"/>
      <c r="P21" s="206">
        <f t="shared" si="2"/>
        <v>0</v>
      </c>
      <c r="Q21" s="30"/>
    </row>
    <row r="22" spans="1:17" s="27" customFormat="1" x14ac:dyDescent="0.2">
      <c r="A22" s="2"/>
      <c r="B22" s="487"/>
      <c r="C22" s="488"/>
      <c r="D22" s="488"/>
      <c r="E22" s="488"/>
      <c r="F22" s="488"/>
      <c r="G22" s="489"/>
      <c r="H22" s="168"/>
      <c r="I22" s="168"/>
      <c r="J22" s="166"/>
      <c r="K22" s="170"/>
      <c r="L22" s="167"/>
      <c r="M22" s="26"/>
      <c r="N22" s="236">
        <f t="shared" si="1"/>
        <v>0</v>
      </c>
      <c r="O22" s="266"/>
      <c r="P22" s="206">
        <f t="shared" si="2"/>
        <v>0</v>
      </c>
      <c r="Q22" s="206"/>
    </row>
    <row r="23" spans="1:17" s="27" customFormat="1" x14ac:dyDescent="0.2">
      <c r="A23" s="2"/>
      <c r="B23" s="487"/>
      <c r="C23" s="488"/>
      <c r="D23" s="488"/>
      <c r="E23" s="488"/>
      <c r="F23" s="488"/>
      <c r="G23" s="489"/>
      <c r="H23" s="168"/>
      <c r="I23" s="168"/>
      <c r="J23" s="166"/>
      <c r="K23" s="170"/>
      <c r="L23" s="167"/>
      <c r="M23" s="26"/>
      <c r="N23" s="236">
        <f t="shared" si="1"/>
        <v>0</v>
      </c>
      <c r="O23" s="266"/>
      <c r="P23" s="206">
        <f t="shared" si="2"/>
        <v>0</v>
      </c>
      <c r="Q23" s="206"/>
    </row>
    <row r="24" spans="1:17" s="27" customFormat="1" ht="15.75" x14ac:dyDescent="0.2">
      <c r="A24" s="2"/>
      <c r="B24" s="487"/>
      <c r="C24" s="488"/>
      <c r="D24" s="488"/>
      <c r="E24" s="488"/>
      <c r="F24" s="488"/>
      <c r="G24" s="489"/>
      <c r="H24" s="168"/>
      <c r="I24" s="168"/>
      <c r="J24" s="166"/>
      <c r="K24" s="170"/>
      <c r="L24" s="167"/>
      <c r="M24" s="26"/>
      <c r="N24" s="236">
        <f t="shared" si="1"/>
        <v>0</v>
      </c>
      <c r="O24" s="265"/>
      <c r="P24" s="206">
        <f t="shared" si="2"/>
        <v>0</v>
      </c>
      <c r="Q24" s="206"/>
    </row>
    <row r="25" spans="1:17" s="25" customFormat="1" ht="15.75" x14ac:dyDescent="0.2">
      <c r="A25" s="2"/>
      <c r="B25" s="487"/>
      <c r="C25" s="488"/>
      <c r="D25" s="488"/>
      <c r="E25" s="488"/>
      <c r="F25" s="488"/>
      <c r="G25" s="489"/>
      <c r="H25" s="168"/>
      <c r="I25" s="168"/>
      <c r="J25" s="166"/>
      <c r="K25" s="170"/>
      <c r="L25" s="167"/>
      <c r="M25" s="26"/>
      <c r="N25" s="236">
        <f t="shared" si="1"/>
        <v>0</v>
      </c>
      <c r="O25" s="166"/>
      <c r="P25" s="206">
        <f t="shared" si="2"/>
        <v>0</v>
      </c>
      <c r="Q25" s="30"/>
    </row>
    <row r="26" spans="1:17" s="25" customFormat="1" ht="15.75" x14ac:dyDescent="0.2">
      <c r="A26" s="2"/>
      <c r="B26" s="487"/>
      <c r="C26" s="488"/>
      <c r="D26" s="488"/>
      <c r="E26" s="488"/>
      <c r="F26" s="488"/>
      <c r="G26" s="489"/>
      <c r="H26" s="168"/>
      <c r="I26" s="168"/>
      <c r="J26" s="166"/>
      <c r="K26" s="170"/>
      <c r="L26" s="167"/>
      <c r="M26" s="26"/>
      <c r="N26" s="236">
        <f t="shared" si="1"/>
        <v>0</v>
      </c>
      <c r="O26" s="166"/>
      <c r="P26" s="206">
        <f t="shared" si="2"/>
        <v>0</v>
      </c>
      <c r="Q26" s="30"/>
    </row>
    <row r="27" spans="1:17" s="27" customFormat="1" x14ac:dyDescent="0.2">
      <c r="A27" s="2"/>
      <c r="B27" s="487"/>
      <c r="C27" s="488"/>
      <c r="D27" s="488"/>
      <c r="E27" s="488"/>
      <c r="F27" s="488"/>
      <c r="G27" s="489"/>
      <c r="H27" s="168"/>
      <c r="I27" s="168"/>
      <c r="J27" s="166"/>
      <c r="K27" s="170"/>
      <c r="L27" s="167"/>
      <c r="M27" s="26"/>
      <c r="N27" s="236">
        <f t="shared" si="1"/>
        <v>0</v>
      </c>
      <c r="O27" s="266"/>
      <c r="P27" s="206">
        <f t="shared" si="2"/>
        <v>0</v>
      </c>
      <c r="Q27" s="206"/>
    </row>
    <row r="28" spans="1:17" s="27" customFormat="1" x14ac:dyDescent="0.2">
      <c r="A28" s="2"/>
      <c r="B28" s="487"/>
      <c r="C28" s="488"/>
      <c r="D28" s="488"/>
      <c r="E28" s="488"/>
      <c r="F28" s="488"/>
      <c r="G28" s="489"/>
      <c r="H28" s="168"/>
      <c r="I28" s="168"/>
      <c r="J28" s="166"/>
      <c r="K28" s="170"/>
      <c r="L28" s="167"/>
      <c r="M28" s="26"/>
      <c r="N28" s="236">
        <f t="shared" si="1"/>
        <v>0</v>
      </c>
      <c r="O28" s="266"/>
      <c r="P28" s="206">
        <f t="shared" si="2"/>
        <v>0</v>
      </c>
      <c r="Q28" s="206"/>
    </row>
    <row r="29" spans="1:17" s="27" customFormat="1" ht="15.75" x14ac:dyDescent="0.2">
      <c r="A29" s="2"/>
      <c r="B29" s="487"/>
      <c r="C29" s="488"/>
      <c r="D29" s="488"/>
      <c r="E29" s="488"/>
      <c r="F29" s="488"/>
      <c r="G29" s="489"/>
      <c r="H29" s="168"/>
      <c r="I29" s="168"/>
      <c r="J29" s="166"/>
      <c r="K29" s="170"/>
      <c r="L29" s="167"/>
      <c r="M29" s="26"/>
      <c r="N29" s="236">
        <f t="shared" si="1"/>
        <v>0</v>
      </c>
      <c r="O29" s="265"/>
      <c r="P29" s="206">
        <f t="shared" si="2"/>
        <v>0</v>
      </c>
      <c r="Q29" s="206"/>
    </row>
    <row r="30" spans="1:17" s="25" customFormat="1" ht="15.75" x14ac:dyDescent="0.2">
      <c r="A30" s="2"/>
      <c r="B30" s="487"/>
      <c r="C30" s="488"/>
      <c r="D30" s="488"/>
      <c r="E30" s="488"/>
      <c r="F30" s="488"/>
      <c r="G30" s="489"/>
      <c r="H30" s="168"/>
      <c r="I30" s="168"/>
      <c r="J30" s="166"/>
      <c r="K30" s="170"/>
      <c r="L30" s="167"/>
      <c r="M30" s="26"/>
      <c r="N30" s="236">
        <f t="shared" si="1"/>
        <v>0</v>
      </c>
      <c r="O30" s="166"/>
      <c r="P30" s="206">
        <f t="shared" si="2"/>
        <v>0</v>
      </c>
      <c r="Q30" s="30"/>
    </row>
    <row r="31" spans="1:17" s="29" customFormat="1" x14ac:dyDescent="0.2">
      <c r="A31" s="2"/>
      <c r="B31" s="487"/>
      <c r="C31" s="488"/>
      <c r="D31" s="488"/>
      <c r="E31" s="488"/>
      <c r="F31" s="488"/>
      <c r="G31" s="489"/>
      <c r="H31" s="168"/>
      <c r="I31" s="168"/>
      <c r="J31" s="166"/>
      <c r="K31" s="170"/>
      <c r="L31" s="167"/>
      <c r="M31" s="26"/>
      <c r="N31" s="236">
        <f t="shared" si="1"/>
        <v>0</v>
      </c>
      <c r="O31" s="266"/>
      <c r="P31" s="206">
        <f t="shared" si="2"/>
        <v>0</v>
      </c>
      <c r="Q31" s="206"/>
    </row>
    <row r="32" spans="1:17" s="27" customFormat="1" x14ac:dyDescent="0.2">
      <c r="A32" s="2"/>
      <c r="B32" s="487"/>
      <c r="C32" s="488"/>
      <c r="D32" s="488"/>
      <c r="E32" s="488"/>
      <c r="F32" s="488"/>
      <c r="G32" s="489"/>
      <c r="H32" s="168"/>
      <c r="I32" s="168"/>
      <c r="J32" s="166"/>
      <c r="K32" s="170"/>
      <c r="L32" s="167"/>
      <c r="M32" s="26"/>
      <c r="N32" s="236">
        <f t="shared" si="1"/>
        <v>0</v>
      </c>
      <c r="O32" s="266"/>
      <c r="P32" s="206">
        <f t="shared" si="2"/>
        <v>0</v>
      </c>
      <c r="Q32" s="206"/>
    </row>
    <row r="33" spans="1:17" s="29" customFormat="1" ht="15.75" x14ac:dyDescent="0.2">
      <c r="A33" s="2"/>
      <c r="B33" s="487"/>
      <c r="C33" s="488"/>
      <c r="D33" s="488"/>
      <c r="E33" s="488"/>
      <c r="F33" s="488"/>
      <c r="G33" s="489"/>
      <c r="H33" s="168"/>
      <c r="I33" s="168"/>
      <c r="J33" s="166"/>
      <c r="K33" s="170"/>
      <c r="L33" s="167"/>
      <c r="M33" s="26"/>
      <c r="N33" s="236">
        <f t="shared" si="1"/>
        <v>0</v>
      </c>
      <c r="O33" s="265"/>
      <c r="P33" s="206">
        <f t="shared" si="2"/>
        <v>0</v>
      </c>
      <c r="Q33" s="206"/>
    </row>
    <row r="34" spans="1:17" s="25" customFormat="1" ht="15.75" x14ac:dyDescent="0.2">
      <c r="A34" s="2"/>
      <c r="B34" s="487"/>
      <c r="C34" s="488"/>
      <c r="D34" s="488"/>
      <c r="E34" s="488"/>
      <c r="F34" s="488"/>
      <c r="G34" s="489"/>
      <c r="H34" s="168"/>
      <c r="I34" s="168"/>
      <c r="J34" s="166"/>
      <c r="K34" s="170"/>
      <c r="L34" s="167"/>
      <c r="M34" s="26"/>
      <c r="N34" s="236">
        <f t="shared" si="1"/>
        <v>0</v>
      </c>
      <c r="O34" s="166"/>
      <c r="P34" s="206">
        <f t="shared" si="2"/>
        <v>0</v>
      </c>
      <c r="Q34" s="30"/>
    </row>
    <row r="35" spans="1:17" s="27" customFormat="1" x14ac:dyDescent="0.2">
      <c r="A35" s="2"/>
      <c r="B35" s="487"/>
      <c r="C35" s="488"/>
      <c r="D35" s="488"/>
      <c r="E35" s="488"/>
      <c r="F35" s="488"/>
      <c r="G35" s="489"/>
      <c r="H35" s="168"/>
      <c r="I35" s="168"/>
      <c r="J35" s="166"/>
      <c r="K35" s="170"/>
      <c r="L35" s="167"/>
      <c r="M35" s="26"/>
      <c r="N35" s="236">
        <f t="shared" si="1"/>
        <v>0</v>
      </c>
      <c r="O35" s="266"/>
      <c r="P35" s="206">
        <f t="shared" si="2"/>
        <v>0</v>
      </c>
      <c r="Q35" s="206"/>
    </row>
    <row r="36" spans="1:17" s="27" customFormat="1" x14ac:dyDescent="0.2">
      <c r="A36" s="2"/>
      <c r="B36" s="487"/>
      <c r="C36" s="488"/>
      <c r="D36" s="488"/>
      <c r="E36" s="488"/>
      <c r="F36" s="488"/>
      <c r="G36" s="489"/>
      <c r="H36" s="168"/>
      <c r="I36" s="168"/>
      <c r="J36" s="166"/>
      <c r="K36" s="170"/>
      <c r="L36" s="167"/>
      <c r="M36" s="26"/>
      <c r="N36" s="236">
        <f t="shared" si="1"/>
        <v>0</v>
      </c>
      <c r="O36" s="266"/>
      <c r="P36" s="206">
        <f t="shared" si="2"/>
        <v>0</v>
      </c>
      <c r="Q36" s="206"/>
    </row>
    <row r="37" spans="1:17" s="27" customFormat="1" ht="15.75" x14ac:dyDescent="0.2">
      <c r="A37" s="2"/>
      <c r="B37" s="487"/>
      <c r="C37" s="488"/>
      <c r="D37" s="488"/>
      <c r="E37" s="488"/>
      <c r="F37" s="488"/>
      <c r="G37" s="489"/>
      <c r="H37" s="168"/>
      <c r="I37" s="168"/>
      <c r="J37" s="166"/>
      <c r="K37" s="170"/>
      <c r="L37" s="167"/>
      <c r="M37" s="26"/>
      <c r="N37" s="236">
        <f t="shared" si="1"/>
        <v>0</v>
      </c>
      <c r="O37" s="265"/>
      <c r="P37" s="206">
        <f t="shared" si="2"/>
        <v>0</v>
      </c>
      <c r="Q37" s="206"/>
    </row>
    <row r="38" spans="1:17" s="25" customFormat="1" ht="15.75" x14ac:dyDescent="0.2">
      <c r="A38" s="2"/>
      <c r="B38" s="487"/>
      <c r="C38" s="488"/>
      <c r="D38" s="488"/>
      <c r="E38" s="488"/>
      <c r="F38" s="488"/>
      <c r="G38" s="489"/>
      <c r="H38" s="168"/>
      <c r="I38" s="168"/>
      <c r="J38" s="166"/>
      <c r="K38" s="170"/>
      <c r="L38" s="167"/>
      <c r="M38" s="26"/>
      <c r="N38" s="236">
        <f t="shared" si="1"/>
        <v>0</v>
      </c>
      <c r="O38" s="166"/>
      <c r="P38" s="206">
        <f t="shared" si="2"/>
        <v>0</v>
      </c>
      <c r="Q38" s="30"/>
    </row>
    <row r="39" spans="1:17" s="25" customFormat="1" ht="15.75" x14ac:dyDescent="0.2">
      <c r="A39" s="2"/>
      <c r="B39" s="487"/>
      <c r="C39" s="488"/>
      <c r="D39" s="488"/>
      <c r="E39" s="488"/>
      <c r="F39" s="488"/>
      <c r="G39" s="489"/>
      <c r="H39" s="168"/>
      <c r="I39" s="168"/>
      <c r="J39" s="166"/>
      <c r="K39" s="170"/>
      <c r="L39" s="167"/>
      <c r="M39" s="26"/>
      <c r="N39" s="236">
        <f t="shared" si="1"/>
        <v>0</v>
      </c>
      <c r="O39" s="166"/>
      <c r="P39" s="206">
        <f t="shared" si="2"/>
        <v>0</v>
      </c>
      <c r="Q39" s="30"/>
    </row>
    <row r="40" spans="1:17" s="27" customFormat="1" x14ac:dyDescent="0.2">
      <c r="A40" s="2"/>
      <c r="B40" s="487"/>
      <c r="C40" s="488"/>
      <c r="D40" s="488"/>
      <c r="E40" s="488"/>
      <c r="F40" s="488"/>
      <c r="G40" s="489"/>
      <c r="H40" s="168"/>
      <c r="I40" s="168"/>
      <c r="J40" s="166"/>
      <c r="K40" s="170"/>
      <c r="L40" s="167"/>
      <c r="M40" s="26"/>
      <c r="N40" s="236">
        <f t="shared" si="1"/>
        <v>0</v>
      </c>
      <c r="O40" s="266"/>
      <c r="P40" s="206">
        <f t="shared" si="2"/>
        <v>0</v>
      </c>
      <c r="Q40" s="206"/>
    </row>
    <row r="41" spans="1:17" s="27" customFormat="1" x14ac:dyDescent="0.2">
      <c r="A41" s="2"/>
      <c r="B41" s="487"/>
      <c r="C41" s="488"/>
      <c r="D41" s="488"/>
      <c r="E41" s="488"/>
      <c r="F41" s="488"/>
      <c r="G41" s="489"/>
      <c r="H41" s="168"/>
      <c r="I41" s="168"/>
      <c r="J41" s="166"/>
      <c r="K41" s="170"/>
      <c r="L41" s="167"/>
      <c r="M41" s="26"/>
      <c r="N41" s="236">
        <f t="shared" si="1"/>
        <v>0</v>
      </c>
      <c r="O41" s="266"/>
      <c r="P41" s="206">
        <f t="shared" si="2"/>
        <v>0</v>
      </c>
      <c r="Q41" s="206"/>
    </row>
    <row r="42" spans="1:17" s="27" customFormat="1" x14ac:dyDescent="0.2">
      <c r="A42" s="2"/>
      <c r="B42" s="487"/>
      <c r="C42" s="488"/>
      <c r="D42" s="488"/>
      <c r="E42" s="488"/>
      <c r="F42" s="488"/>
      <c r="G42" s="489"/>
      <c r="H42" s="168"/>
      <c r="I42" s="168"/>
      <c r="J42" s="166"/>
      <c r="K42" s="170"/>
      <c r="L42" s="167"/>
      <c r="M42" s="26"/>
      <c r="N42" s="238">
        <f t="shared" si="1"/>
        <v>0</v>
      </c>
      <c r="O42" s="266"/>
      <c r="P42" s="206">
        <f t="shared" si="2"/>
        <v>0</v>
      </c>
      <c r="Q42" s="206"/>
    </row>
    <row r="43" spans="1:17" s="27" customFormat="1" ht="39" customHeight="1" x14ac:dyDescent="0.2">
      <c r="A43" s="31">
        <v>2</v>
      </c>
      <c r="B43" s="516" t="s">
        <v>154</v>
      </c>
      <c r="C43" s="517"/>
      <c r="D43" s="517"/>
      <c r="E43" s="517"/>
      <c r="F43" s="517"/>
      <c r="G43" s="518"/>
      <c r="H43" s="32"/>
      <c r="I43" s="32"/>
      <c r="J43" s="33">
        <f>SUM(J44:J63)</f>
        <v>0</v>
      </c>
      <c r="K43" s="33"/>
      <c r="L43" s="34"/>
      <c r="M43" s="34"/>
      <c r="N43" s="239">
        <f>SUM(N44:N63)</f>
        <v>0</v>
      </c>
      <c r="O43" s="239">
        <f>SUM(O44:O63)</f>
        <v>0</v>
      </c>
      <c r="P43" s="239">
        <f>N43+O43</f>
        <v>0</v>
      </c>
      <c r="Q43" s="245"/>
    </row>
    <row r="44" spans="1:17" s="27" customFormat="1" x14ac:dyDescent="0.2">
      <c r="A44" s="2"/>
      <c r="B44" s="512"/>
      <c r="C44" s="512"/>
      <c r="D44" s="512"/>
      <c r="E44" s="512"/>
      <c r="F44" s="512"/>
      <c r="G44" s="512"/>
      <c r="H44" s="171"/>
      <c r="I44" s="171"/>
      <c r="J44" s="166"/>
      <c r="K44" s="166"/>
      <c r="L44" s="167"/>
      <c r="M44" s="26"/>
      <c r="N44" s="240">
        <f t="shared" si="1"/>
        <v>0</v>
      </c>
      <c r="O44" s="266"/>
      <c r="P44" s="208">
        <f>N44+O44</f>
        <v>0</v>
      </c>
      <c r="Q44" s="206"/>
    </row>
    <row r="45" spans="1:17" s="27" customFormat="1" x14ac:dyDescent="0.2">
      <c r="A45" s="2"/>
      <c r="B45" s="512"/>
      <c r="C45" s="512"/>
      <c r="D45" s="512"/>
      <c r="E45" s="512"/>
      <c r="F45" s="512"/>
      <c r="G45" s="512"/>
      <c r="H45" s="171"/>
      <c r="I45" s="171"/>
      <c r="J45" s="166"/>
      <c r="K45" s="166"/>
      <c r="L45" s="167"/>
      <c r="M45" s="26"/>
      <c r="N45" s="236">
        <f t="shared" si="1"/>
        <v>0</v>
      </c>
      <c r="O45" s="266"/>
      <c r="P45" s="208">
        <f t="shared" ref="P45:P63" si="3">N45+O45</f>
        <v>0</v>
      </c>
      <c r="Q45" s="206"/>
    </row>
    <row r="46" spans="1:17" s="27" customFormat="1" ht="15.75" x14ac:dyDescent="0.2">
      <c r="A46" s="2"/>
      <c r="B46" s="512"/>
      <c r="C46" s="512"/>
      <c r="D46" s="512"/>
      <c r="E46" s="512"/>
      <c r="F46" s="512"/>
      <c r="G46" s="512"/>
      <c r="H46" s="171"/>
      <c r="I46" s="171"/>
      <c r="J46" s="166"/>
      <c r="K46" s="166"/>
      <c r="L46" s="167"/>
      <c r="M46" s="26"/>
      <c r="N46" s="236">
        <f t="shared" si="1"/>
        <v>0</v>
      </c>
      <c r="O46" s="265"/>
      <c r="P46" s="208">
        <f t="shared" si="3"/>
        <v>0</v>
      </c>
      <c r="Q46" s="206"/>
    </row>
    <row r="47" spans="1:17" s="27" customFormat="1" x14ac:dyDescent="0.2">
      <c r="A47" s="2"/>
      <c r="B47" s="512"/>
      <c r="C47" s="512"/>
      <c r="D47" s="512"/>
      <c r="E47" s="512"/>
      <c r="F47" s="512"/>
      <c r="G47" s="512"/>
      <c r="H47" s="171"/>
      <c r="I47" s="171"/>
      <c r="J47" s="166"/>
      <c r="K47" s="166"/>
      <c r="L47" s="167"/>
      <c r="M47" s="26"/>
      <c r="N47" s="236">
        <f t="shared" si="1"/>
        <v>0</v>
      </c>
      <c r="O47" s="266"/>
      <c r="P47" s="208">
        <f t="shared" si="3"/>
        <v>0</v>
      </c>
      <c r="Q47" s="206"/>
    </row>
    <row r="48" spans="1:17" s="27" customFormat="1" ht="15.75" x14ac:dyDescent="0.2">
      <c r="A48" s="2"/>
      <c r="B48" s="512"/>
      <c r="C48" s="512"/>
      <c r="D48" s="512"/>
      <c r="E48" s="512"/>
      <c r="F48" s="512"/>
      <c r="G48" s="512"/>
      <c r="H48" s="171"/>
      <c r="I48" s="171"/>
      <c r="J48" s="166"/>
      <c r="K48" s="166"/>
      <c r="L48" s="167"/>
      <c r="M48" s="26"/>
      <c r="N48" s="236">
        <f t="shared" si="1"/>
        <v>0</v>
      </c>
      <c r="O48" s="265"/>
      <c r="P48" s="208">
        <f t="shared" si="3"/>
        <v>0</v>
      </c>
      <c r="Q48" s="206"/>
    </row>
    <row r="49" spans="1:17" s="37" customFormat="1" ht="15.75" x14ac:dyDescent="0.2">
      <c r="A49" s="2"/>
      <c r="B49" s="512"/>
      <c r="C49" s="512"/>
      <c r="D49" s="512"/>
      <c r="E49" s="512"/>
      <c r="F49" s="512"/>
      <c r="G49" s="512"/>
      <c r="H49" s="171"/>
      <c r="I49" s="171"/>
      <c r="J49" s="166"/>
      <c r="K49" s="166"/>
      <c r="L49" s="167"/>
      <c r="M49" s="26"/>
      <c r="N49" s="236">
        <f t="shared" si="1"/>
        <v>0</v>
      </c>
      <c r="O49" s="265"/>
      <c r="P49" s="208">
        <f t="shared" si="3"/>
        <v>0</v>
      </c>
      <c r="Q49" s="30"/>
    </row>
    <row r="50" spans="1:17" s="29" customFormat="1" x14ac:dyDescent="0.2">
      <c r="A50" s="2"/>
      <c r="B50" s="512"/>
      <c r="C50" s="512"/>
      <c r="D50" s="512"/>
      <c r="E50" s="512"/>
      <c r="F50" s="512"/>
      <c r="G50" s="512"/>
      <c r="H50" s="171"/>
      <c r="I50" s="171"/>
      <c r="J50" s="166"/>
      <c r="K50" s="166"/>
      <c r="L50" s="167"/>
      <c r="M50" s="26"/>
      <c r="N50" s="236">
        <f t="shared" si="1"/>
        <v>0</v>
      </c>
      <c r="O50" s="266"/>
      <c r="P50" s="208">
        <f t="shared" si="3"/>
        <v>0</v>
      </c>
      <c r="Q50" s="206"/>
    </row>
    <row r="51" spans="1:17" s="29" customFormat="1" x14ac:dyDescent="0.2">
      <c r="A51" s="2"/>
      <c r="B51" s="512"/>
      <c r="C51" s="512"/>
      <c r="D51" s="512"/>
      <c r="E51" s="512"/>
      <c r="F51" s="512"/>
      <c r="G51" s="512"/>
      <c r="H51" s="171"/>
      <c r="I51" s="171"/>
      <c r="J51" s="166"/>
      <c r="K51" s="166"/>
      <c r="L51" s="167"/>
      <c r="M51" s="26"/>
      <c r="N51" s="236">
        <f t="shared" si="1"/>
        <v>0</v>
      </c>
      <c r="O51" s="266"/>
      <c r="P51" s="208">
        <f t="shared" si="3"/>
        <v>0</v>
      </c>
      <c r="Q51" s="206"/>
    </row>
    <row r="52" spans="1:17" s="29" customFormat="1" x14ac:dyDescent="0.2">
      <c r="A52" s="2"/>
      <c r="B52" s="512"/>
      <c r="C52" s="512"/>
      <c r="D52" s="512"/>
      <c r="E52" s="512"/>
      <c r="F52" s="512"/>
      <c r="G52" s="512"/>
      <c r="H52" s="171"/>
      <c r="I52" s="171"/>
      <c r="J52" s="166"/>
      <c r="K52" s="166"/>
      <c r="L52" s="167"/>
      <c r="M52" s="26"/>
      <c r="N52" s="236">
        <f t="shared" si="1"/>
        <v>0</v>
      </c>
      <c r="O52" s="266"/>
      <c r="P52" s="208">
        <f t="shared" si="3"/>
        <v>0</v>
      </c>
      <c r="Q52" s="206"/>
    </row>
    <row r="53" spans="1:17" s="29" customFormat="1" x14ac:dyDescent="0.2">
      <c r="A53" s="2"/>
      <c r="B53" s="512"/>
      <c r="C53" s="512"/>
      <c r="D53" s="512"/>
      <c r="E53" s="512"/>
      <c r="F53" s="512"/>
      <c r="G53" s="512"/>
      <c r="H53" s="171"/>
      <c r="I53" s="171"/>
      <c r="J53" s="166"/>
      <c r="K53" s="166"/>
      <c r="L53" s="167"/>
      <c r="M53" s="26"/>
      <c r="N53" s="236">
        <f t="shared" si="1"/>
        <v>0</v>
      </c>
      <c r="O53" s="266"/>
      <c r="P53" s="208">
        <f t="shared" si="3"/>
        <v>0</v>
      </c>
      <c r="Q53" s="206"/>
    </row>
    <row r="54" spans="1:17" s="29" customFormat="1" x14ac:dyDescent="0.2">
      <c r="A54" s="2"/>
      <c r="B54" s="512"/>
      <c r="C54" s="512"/>
      <c r="D54" s="512"/>
      <c r="E54" s="512"/>
      <c r="F54" s="512"/>
      <c r="G54" s="512"/>
      <c r="H54" s="171"/>
      <c r="I54" s="171"/>
      <c r="J54" s="166"/>
      <c r="K54" s="166"/>
      <c r="L54" s="167"/>
      <c r="M54" s="26"/>
      <c r="N54" s="236">
        <f t="shared" si="1"/>
        <v>0</v>
      </c>
      <c r="O54" s="266"/>
      <c r="P54" s="208">
        <f t="shared" si="3"/>
        <v>0</v>
      </c>
      <c r="Q54" s="206"/>
    </row>
    <row r="55" spans="1:17" s="29" customFormat="1" x14ac:dyDescent="0.2">
      <c r="A55" s="2"/>
      <c r="B55" s="512"/>
      <c r="C55" s="512"/>
      <c r="D55" s="512"/>
      <c r="E55" s="512"/>
      <c r="F55" s="512"/>
      <c r="G55" s="512"/>
      <c r="H55" s="171"/>
      <c r="I55" s="171"/>
      <c r="J55" s="166"/>
      <c r="K55" s="166"/>
      <c r="L55" s="167"/>
      <c r="M55" s="26"/>
      <c r="N55" s="236">
        <f t="shared" si="1"/>
        <v>0</v>
      </c>
      <c r="O55" s="266"/>
      <c r="P55" s="208">
        <f t="shared" si="3"/>
        <v>0</v>
      </c>
      <c r="Q55" s="206"/>
    </row>
    <row r="56" spans="1:17" s="29" customFormat="1" ht="15.75" x14ac:dyDescent="0.2">
      <c r="A56" s="2"/>
      <c r="B56" s="487"/>
      <c r="C56" s="488"/>
      <c r="D56" s="488"/>
      <c r="E56" s="488"/>
      <c r="F56" s="488"/>
      <c r="G56" s="489"/>
      <c r="H56" s="172"/>
      <c r="I56" s="172"/>
      <c r="J56" s="166"/>
      <c r="K56" s="166"/>
      <c r="L56" s="167"/>
      <c r="M56" s="26"/>
      <c r="N56" s="236">
        <f t="shared" si="1"/>
        <v>0</v>
      </c>
      <c r="O56" s="265"/>
      <c r="P56" s="208">
        <f t="shared" si="3"/>
        <v>0</v>
      </c>
      <c r="Q56" s="206"/>
    </row>
    <row r="57" spans="1:17" s="25" customFormat="1" ht="15.75" x14ac:dyDescent="0.2">
      <c r="A57" s="2"/>
      <c r="B57" s="487"/>
      <c r="C57" s="488"/>
      <c r="D57" s="488"/>
      <c r="E57" s="488"/>
      <c r="F57" s="488"/>
      <c r="G57" s="489"/>
      <c r="H57" s="172"/>
      <c r="I57" s="172"/>
      <c r="J57" s="166"/>
      <c r="K57" s="166"/>
      <c r="L57" s="167"/>
      <c r="M57" s="26"/>
      <c r="N57" s="236">
        <f t="shared" si="1"/>
        <v>0</v>
      </c>
      <c r="O57" s="166"/>
      <c r="P57" s="208">
        <f t="shared" si="3"/>
        <v>0</v>
      </c>
      <c r="Q57" s="30"/>
    </row>
    <row r="58" spans="1:17" s="29" customFormat="1" x14ac:dyDescent="0.2">
      <c r="A58" s="2"/>
      <c r="B58" s="487"/>
      <c r="C58" s="488"/>
      <c r="D58" s="488"/>
      <c r="E58" s="488"/>
      <c r="F58" s="488"/>
      <c r="G58" s="489"/>
      <c r="H58" s="172"/>
      <c r="I58" s="172"/>
      <c r="J58" s="166"/>
      <c r="K58" s="166"/>
      <c r="L58" s="167"/>
      <c r="M58" s="26"/>
      <c r="N58" s="236">
        <f t="shared" si="1"/>
        <v>0</v>
      </c>
      <c r="O58" s="266"/>
      <c r="P58" s="208">
        <f t="shared" si="3"/>
        <v>0</v>
      </c>
      <c r="Q58" s="206"/>
    </row>
    <row r="59" spans="1:17" s="29" customFormat="1" x14ac:dyDescent="0.2">
      <c r="A59" s="2"/>
      <c r="B59" s="512"/>
      <c r="C59" s="512"/>
      <c r="D59" s="512"/>
      <c r="E59" s="512"/>
      <c r="F59" s="512"/>
      <c r="G59" s="512"/>
      <c r="H59" s="171"/>
      <c r="I59" s="171"/>
      <c r="J59" s="166"/>
      <c r="K59" s="166"/>
      <c r="L59" s="167"/>
      <c r="M59" s="26"/>
      <c r="N59" s="236">
        <f t="shared" si="1"/>
        <v>0</v>
      </c>
      <c r="O59" s="266"/>
      <c r="P59" s="208">
        <f t="shared" si="3"/>
        <v>0</v>
      </c>
      <c r="Q59" s="206"/>
    </row>
    <row r="60" spans="1:17" s="29" customFormat="1" x14ac:dyDescent="0.2">
      <c r="A60" s="2"/>
      <c r="B60" s="512"/>
      <c r="C60" s="512"/>
      <c r="D60" s="512"/>
      <c r="E60" s="512"/>
      <c r="F60" s="512"/>
      <c r="G60" s="512"/>
      <c r="H60" s="171"/>
      <c r="I60" s="171"/>
      <c r="J60" s="166"/>
      <c r="K60" s="166"/>
      <c r="L60" s="167"/>
      <c r="M60" s="26"/>
      <c r="N60" s="236">
        <f t="shared" si="1"/>
        <v>0</v>
      </c>
      <c r="O60" s="266"/>
      <c r="P60" s="208">
        <f t="shared" si="3"/>
        <v>0</v>
      </c>
      <c r="Q60" s="206"/>
    </row>
    <row r="61" spans="1:17" s="29" customFormat="1" x14ac:dyDescent="0.2">
      <c r="A61" s="2"/>
      <c r="B61" s="512"/>
      <c r="C61" s="512"/>
      <c r="D61" s="512"/>
      <c r="E61" s="512"/>
      <c r="F61" s="512"/>
      <c r="G61" s="512"/>
      <c r="H61" s="171"/>
      <c r="I61" s="171"/>
      <c r="J61" s="166"/>
      <c r="K61" s="166"/>
      <c r="L61" s="167"/>
      <c r="M61" s="26"/>
      <c r="N61" s="236">
        <f t="shared" si="1"/>
        <v>0</v>
      </c>
      <c r="O61" s="266"/>
      <c r="P61" s="208">
        <f t="shared" si="3"/>
        <v>0</v>
      </c>
      <c r="Q61" s="206"/>
    </row>
    <row r="62" spans="1:17" s="29" customFormat="1" x14ac:dyDescent="0.2">
      <c r="A62" s="2"/>
      <c r="B62" s="512"/>
      <c r="C62" s="512"/>
      <c r="D62" s="512"/>
      <c r="E62" s="512"/>
      <c r="F62" s="512"/>
      <c r="G62" s="512"/>
      <c r="H62" s="168"/>
      <c r="I62" s="168"/>
      <c r="J62" s="166"/>
      <c r="K62" s="166"/>
      <c r="L62" s="167"/>
      <c r="M62" s="26"/>
      <c r="N62" s="236">
        <f t="shared" si="1"/>
        <v>0</v>
      </c>
      <c r="O62" s="266"/>
      <c r="P62" s="208">
        <f t="shared" si="3"/>
        <v>0</v>
      </c>
      <c r="Q62" s="206"/>
    </row>
    <row r="63" spans="1:17" s="29" customFormat="1" x14ac:dyDescent="0.2">
      <c r="A63" s="2"/>
      <c r="B63" s="512"/>
      <c r="C63" s="512"/>
      <c r="D63" s="512"/>
      <c r="E63" s="512"/>
      <c r="F63" s="512"/>
      <c r="G63" s="512"/>
      <c r="H63" s="168"/>
      <c r="I63" s="168"/>
      <c r="J63" s="166"/>
      <c r="K63" s="166"/>
      <c r="L63" s="167"/>
      <c r="M63" s="26"/>
      <c r="N63" s="238">
        <f t="shared" si="1"/>
        <v>0</v>
      </c>
      <c r="O63" s="266"/>
      <c r="P63" s="208">
        <f t="shared" si="3"/>
        <v>0</v>
      </c>
      <c r="Q63" s="206"/>
    </row>
    <row r="64" spans="1:17" s="29" customFormat="1" ht="39" customHeight="1" x14ac:dyDescent="0.2">
      <c r="A64" s="31">
        <v>3</v>
      </c>
      <c r="B64" s="531" t="s">
        <v>9</v>
      </c>
      <c r="C64" s="532"/>
      <c r="D64" s="532"/>
      <c r="E64" s="532"/>
      <c r="F64" s="532"/>
      <c r="G64" s="533"/>
      <c r="H64" s="36"/>
      <c r="I64" s="36"/>
      <c r="J64" s="33">
        <f>SUM(J65:J94)</f>
        <v>0</v>
      </c>
      <c r="K64" s="33"/>
      <c r="L64" s="34"/>
      <c r="M64" s="34"/>
      <c r="N64" s="239">
        <f>SUM(N65:N94)</f>
        <v>0</v>
      </c>
      <c r="O64" s="239">
        <f>SUM(O65:O94)</f>
        <v>0</v>
      </c>
      <c r="P64" s="239">
        <f>N64+O64</f>
        <v>0</v>
      </c>
      <c r="Q64" s="245"/>
    </row>
    <row r="65" spans="1:17" s="29" customFormat="1" x14ac:dyDescent="0.2">
      <c r="A65" s="2"/>
      <c r="B65" s="487"/>
      <c r="C65" s="488"/>
      <c r="D65" s="488"/>
      <c r="E65" s="488"/>
      <c r="F65" s="488"/>
      <c r="G65" s="489"/>
      <c r="H65" s="171"/>
      <c r="I65" s="171"/>
      <c r="J65" s="166"/>
      <c r="K65" s="166"/>
      <c r="L65" s="167"/>
      <c r="M65" s="26"/>
      <c r="N65" s="240">
        <f t="shared" si="1"/>
        <v>0</v>
      </c>
      <c r="O65" s="266"/>
      <c r="P65" s="208">
        <f>N65+O65</f>
        <v>0</v>
      </c>
      <c r="Q65" s="206"/>
    </row>
    <row r="66" spans="1:17" s="29" customFormat="1" x14ac:dyDescent="0.2">
      <c r="A66" s="2"/>
      <c r="B66" s="487"/>
      <c r="C66" s="488"/>
      <c r="D66" s="488"/>
      <c r="E66" s="488"/>
      <c r="F66" s="488"/>
      <c r="G66" s="489"/>
      <c r="H66" s="171"/>
      <c r="I66" s="171"/>
      <c r="J66" s="166"/>
      <c r="K66" s="166"/>
      <c r="L66" s="167"/>
      <c r="M66" s="26"/>
      <c r="N66" s="236">
        <f t="shared" si="1"/>
        <v>0</v>
      </c>
      <c r="O66" s="266"/>
      <c r="P66" s="208">
        <f t="shared" ref="P66:P94" si="4">N66+O66</f>
        <v>0</v>
      </c>
      <c r="Q66" s="206"/>
    </row>
    <row r="67" spans="1:17" s="29" customFormat="1" x14ac:dyDescent="0.2">
      <c r="A67" s="2"/>
      <c r="B67" s="487"/>
      <c r="C67" s="488"/>
      <c r="D67" s="488"/>
      <c r="E67" s="488"/>
      <c r="F67" s="488"/>
      <c r="G67" s="489"/>
      <c r="H67" s="171"/>
      <c r="I67" s="171"/>
      <c r="J67" s="166"/>
      <c r="K67" s="166"/>
      <c r="L67" s="167"/>
      <c r="M67" s="26"/>
      <c r="N67" s="236">
        <f t="shared" si="1"/>
        <v>0</v>
      </c>
      <c r="O67" s="266"/>
      <c r="P67" s="208">
        <f t="shared" si="4"/>
        <v>0</v>
      </c>
      <c r="Q67" s="206"/>
    </row>
    <row r="68" spans="1:17" s="29" customFormat="1" x14ac:dyDescent="0.2">
      <c r="A68" s="2"/>
      <c r="B68" s="487"/>
      <c r="C68" s="488"/>
      <c r="D68" s="488"/>
      <c r="E68" s="488"/>
      <c r="F68" s="488"/>
      <c r="G68" s="489"/>
      <c r="H68" s="171"/>
      <c r="I68" s="171"/>
      <c r="J68" s="166"/>
      <c r="K68" s="166"/>
      <c r="L68" s="167"/>
      <c r="M68" s="26"/>
      <c r="N68" s="236">
        <f t="shared" si="1"/>
        <v>0</v>
      </c>
      <c r="O68" s="266"/>
      <c r="P68" s="208">
        <f t="shared" si="4"/>
        <v>0</v>
      </c>
      <c r="Q68" s="206"/>
    </row>
    <row r="69" spans="1:17" s="29" customFormat="1" x14ac:dyDescent="0.2">
      <c r="A69" s="2"/>
      <c r="B69" s="487"/>
      <c r="C69" s="488"/>
      <c r="D69" s="488"/>
      <c r="E69" s="488"/>
      <c r="F69" s="488"/>
      <c r="G69" s="489"/>
      <c r="H69" s="171"/>
      <c r="I69" s="171"/>
      <c r="J69" s="166"/>
      <c r="K69" s="166"/>
      <c r="L69" s="167"/>
      <c r="M69" s="26"/>
      <c r="N69" s="236">
        <f t="shared" si="1"/>
        <v>0</v>
      </c>
      <c r="O69" s="266"/>
      <c r="P69" s="208">
        <f t="shared" si="4"/>
        <v>0</v>
      </c>
      <c r="Q69" s="206"/>
    </row>
    <row r="70" spans="1:17" s="29" customFormat="1" ht="15.75" x14ac:dyDescent="0.2">
      <c r="A70" s="2"/>
      <c r="B70" s="487"/>
      <c r="C70" s="488"/>
      <c r="D70" s="488"/>
      <c r="E70" s="488"/>
      <c r="F70" s="488"/>
      <c r="G70" s="489"/>
      <c r="H70" s="171"/>
      <c r="I70" s="171"/>
      <c r="J70" s="166"/>
      <c r="K70" s="166"/>
      <c r="L70" s="167"/>
      <c r="M70" s="26"/>
      <c r="N70" s="236">
        <f t="shared" si="1"/>
        <v>0</v>
      </c>
      <c r="O70" s="265"/>
      <c r="P70" s="208">
        <f t="shared" si="4"/>
        <v>0</v>
      </c>
      <c r="Q70" s="206"/>
    </row>
    <row r="71" spans="1:17" s="37" customFormat="1" ht="15.75" x14ac:dyDescent="0.2">
      <c r="A71" s="2"/>
      <c r="B71" s="487"/>
      <c r="C71" s="488"/>
      <c r="D71" s="488"/>
      <c r="E71" s="488"/>
      <c r="F71" s="488"/>
      <c r="G71" s="489"/>
      <c r="H71" s="171"/>
      <c r="I71" s="171"/>
      <c r="J71" s="166"/>
      <c r="K71" s="166"/>
      <c r="L71" s="167"/>
      <c r="M71" s="26"/>
      <c r="N71" s="236">
        <f t="shared" si="1"/>
        <v>0</v>
      </c>
      <c r="O71" s="265"/>
      <c r="P71" s="208">
        <f t="shared" si="4"/>
        <v>0</v>
      </c>
      <c r="Q71" s="30"/>
    </row>
    <row r="72" spans="1:17" s="25" customFormat="1" ht="15.75" x14ac:dyDescent="0.2">
      <c r="A72" s="2"/>
      <c r="B72" s="487"/>
      <c r="C72" s="488"/>
      <c r="D72" s="488"/>
      <c r="E72" s="488"/>
      <c r="F72" s="488"/>
      <c r="G72" s="489"/>
      <c r="H72" s="171"/>
      <c r="I72" s="171"/>
      <c r="J72" s="166"/>
      <c r="K72" s="166"/>
      <c r="L72" s="167"/>
      <c r="M72" s="26"/>
      <c r="N72" s="236">
        <f t="shared" si="1"/>
        <v>0</v>
      </c>
      <c r="O72" s="166"/>
      <c r="P72" s="208">
        <f t="shared" si="4"/>
        <v>0</v>
      </c>
      <c r="Q72" s="30"/>
    </row>
    <row r="73" spans="1:17" s="8" customFormat="1" ht="15.75" x14ac:dyDescent="0.2">
      <c r="A73" s="2"/>
      <c r="B73" s="487"/>
      <c r="C73" s="488"/>
      <c r="D73" s="488"/>
      <c r="E73" s="488"/>
      <c r="F73" s="488"/>
      <c r="G73" s="489"/>
      <c r="H73" s="171"/>
      <c r="I73" s="171"/>
      <c r="J73" s="166"/>
      <c r="K73" s="166"/>
      <c r="L73" s="167"/>
      <c r="M73" s="26"/>
      <c r="N73" s="236">
        <f t="shared" si="1"/>
        <v>0</v>
      </c>
      <c r="O73" s="265"/>
      <c r="P73" s="208">
        <f t="shared" si="4"/>
        <v>0</v>
      </c>
      <c r="Q73" s="30"/>
    </row>
    <row r="74" spans="1:17" s="25" customFormat="1" ht="15.75" x14ac:dyDescent="0.2">
      <c r="A74" s="2"/>
      <c r="B74" s="487"/>
      <c r="C74" s="488"/>
      <c r="D74" s="488"/>
      <c r="E74" s="488"/>
      <c r="F74" s="488"/>
      <c r="G74" s="489"/>
      <c r="H74" s="171"/>
      <c r="I74" s="171"/>
      <c r="J74" s="166"/>
      <c r="K74" s="166"/>
      <c r="L74" s="167"/>
      <c r="M74" s="26"/>
      <c r="N74" s="236">
        <f t="shared" si="1"/>
        <v>0</v>
      </c>
      <c r="O74" s="166"/>
      <c r="P74" s="208">
        <f t="shared" si="4"/>
        <v>0</v>
      </c>
      <c r="Q74" s="30"/>
    </row>
    <row r="75" spans="1:17" s="29" customFormat="1" ht="15.75" x14ac:dyDescent="0.2">
      <c r="A75" s="2"/>
      <c r="B75" s="487"/>
      <c r="C75" s="488"/>
      <c r="D75" s="488"/>
      <c r="E75" s="488"/>
      <c r="F75" s="488"/>
      <c r="G75" s="489"/>
      <c r="H75" s="171"/>
      <c r="I75" s="171"/>
      <c r="J75" s="166"/>
      <c r="K75" s="166"/>
      <c r="L75" s="167"/>
      <c r="M75" s="26"/>
      <c r="N75" s="236">
        <f t="shared" si="1"/>
        <v>0</v>
      </c>
      <c r="O75" s="265"/>
      <c r="P75" s="208">
        <f t="shared" si="4"/>
        <v>0</v>
      </c>
      <c r="Q75" s="206"/>
    </row>
    <row r="76" spans="1:17" s="25" customFormat="1" ht="15.75" x14ac:dyDescent="0.2">
      <c r="A76" s="2"/>
      <c r="B76" s="487"/>
      <c r="C76" s="488"/>
      <c r="D76" s="488"/>
      <c r="E76" s="488"/>
      <c r="F76" s="488"/>
      <c r="G76" s="489"/>
      <c r="H76" s="171"/>
      <c r="I76" s="171"/>
      <c r="J76" s="166"/>
      <c r="K76" s="166"/>
      <c r="L76" s="167"/>
      <c r="M76" s="26"/>
      <c r="N76" s="236">
        <f t="shared" si="1"/>
        <v>0</v>
      </c>
      <c r="O76" s="166"/>
      <c r="P76" s="208">
        <f t="shared" si="4"/>
        <v>0</v>
      </c>
      <c r="Q76" s="30"/>
    </row>
    <row r="77" spans="1:17" s="29" customFormat="1" x14ac:dyDescent="0.2">
      <c r="A77" s="2"/>
      <c r="B77" s="487"/>
      <c r="C77" s="488"/>
      <c r="D77" s="488"/>
      <c r="E77" s="488"/>
      <c r="F77" s="488"/>
      <c r="G77" s="489"/>
      <c r="H77" s="171"/>
      <c r="I77" s="171"/>
      <c r="J77" s="166"/>
      <c r="K77" s="166"/>
      <c r="L77" s="167"/>
      <c r="M77" s="26"/>
      <c r="N77" s="236">
        <f t="shared" si="1"/>
        <v>0</v>
      </c>
      <c r="O77" s="266"/>
      <c r="P77" s="208">
        <f t="shared" si="4"/>
        <v>0</v>
      </c>
      <c r="Q77" s="206"/>
    </row>
    <row r="78" spans="1:17" s="29" customFormat="1" x14ac:dyDescent="0.2">
      <c r="A78" s="2"/>
      <c r="B78" s="487"/>
      <c r="C78" s="488"/>
      <c r="D78" s="488"/>
      <c r="E78" s="488"/>
      <c r="F78" s="488"/>
      <c r="G78" s="489"/>
      <c r="H78" s="171"/>
      <c r="I78" s="171"/>
      <c r="J78" s="166"/>
      <c r="K78" s="166"/>
      <c r="L78" s="167"/>
      <c r="M78" s="26"/>
      <c r="N78" s="236">
        <f t="shared" ref="N78:N140" si="5">IF(M78="Yes",J78,0)</f>
        <v>0</v>
      </c>
      <c r="O78" s="266"/>
      <c r="P78" s="208">
        <f t="shared" si="4"/>
        <v>0</v>
      </c>
      <c r="Q78" s="206"/>
    </row>
    <row r="79" spans="1:17" s="29" customFormat="1" x14ac:dyDescent="0.2">
      <c r="A79" s="2"/>
      <c r="B79" s="487"/>
      <c r="C79" s="488"/>
      <c r="D79" s="488"/>
      <c r="E79" s="488"/>
      <c r="F79" s="488"/>
      <c r="G79" s="489"/>
      <c r="H79" s="171"/>
      <c r="I79" s="171"/>
      <c r="J79" s="166"/>
      <c r="K79" s="166"/>
      <c r="L79" s="167"/>
      <c r="M79" s="26"/>
      <c r="N79" s="236">
        <f t="shared" si="5"/>
        <v>0</v>
      </c>
      <c r="O79" s="266"/>
      <c r="P79" s="208">
        <f t="shared" si="4"/>
        <v>0</v>
      </c>
      <c r="Q79" s="206"/>
    </row>
    <row r="80" spans="1:17" s="29" customFormat="1" x14ac:dyDescent="0.2">
      <c r="A80" s="2"/>
      <c r="B80" s="487"/>
      <c r="C80" s="488"/>
      <c r="D80" s="488"/>
      <c r="E80" s="488"/>
      <c r="F80" s="488"/>
      <c r="G80" s="489"/>
      <c r="H80" s="171"/>
      <c r="I80" s="171"/>
      <c r="J80" s="166"/>
      <c r="K80" s="166"/>
      <c r="L80" s="167"/>
      <c r="M80" s="26"/>
      <c r="N80" s="236">
        <f t="shared" si="5"/>
        <v>0</v>
      </c>
      <c r="O80" s="266"/>
      <c r="P80" s="208">
        <f t="shared" si="4"/>
        <v>0</v>
      </c>
      <c r="Q80" s="206"/>
    </row>
    <row r="81" spans="1:17" s="29" customFormat="1" ht="15.75" x14ac:dyDescent="0.2">
      <c r="A81" s="2"/>
      <c r="B81" s="487"/>
      <c r="C81" s="488"/>
      <c r="D81" s="488"/>
      <c r="E81" s="488"/>
      <c r="F81" s="488"/>
      <c r="G81" s="489"/>
      <c r="H81" s="171"/>
      <c r="I81" s="171"/>
      <c r="J81" s="166"/>
      <c r="K81" s="166"/>
      <c r="L81" s="167"/>
      <c r="M81" s="26"/>
      <c r="N81" s="236">
        <f t="shared" si="5"/>
        <v>0</v>
      </c>
      <c r="O81" s="265"/>
      <c r="P81" s="208">
        <f t="shared" si="4"/>
        <v>0</v>
      </c>
      <c r="Q81" s="206"/>
    </row>
    <row r="82" spans="1:17" s="25" customFormat="1" ht="15.75" x14ac:dyDescent="0.2">
      <c r="A82" s="2"/>
      <c r="B82" s="487"/>
      <c r="C82" s="488"/>
      <c r="D82" s="488"/>
      <c r="E82" s="488"/>
      <c r="F82" s="488"/>
      <c r="G82" s="489"/>
      <c r="H82" s="171"/>
      <c r="I82" s="171"/>
      <c r="J82" s="166"/>
      <c r="K82" s="166"/>
      <c r="L82" s="167"/>
      <c r="M82" s="26"/>
      <c r="N82" s="236">
        <f t="shared" si="5"/>
        <v>0</v>
      </c>
      <c r="O82" s="166"/>
      <c r="P82" s="208">
        <f t="shared" si="4"/>
        <v>0</v>
      </c>
      <c r="Q82" s="30"/>
    </row>
    <row r="83" spans="1:17" s="29" customFormat="1" x14ac:dyDescent="0.2">
      <c r="A83" s="2"/>
      <c r="B83" s="487"/>
      <c r="C83" s="488"/>
      <c r="D83" s="488"/>
      <c r="E83" s="488"/>
      <c r="F83" s="488"/>
      <c r="G83" s="489"/>
      <c r="H83" s="171"/>
      <c r="I83" s="171"/>
      <c r="J83" s="166"/>
      <c r="K83" s="166"/>
      <c r="L83" s="167"/>
      <c r="M83" s="26"/>
      <c r="N83" s="236">
        <f t="shared" si="5"/>
        <v>0</v>
      </c>
      <c r="O83" s="266"/>
      <c r="P83" s="208">
        <f t="shared" si="4"/>
        <v>0</v>
      </c>
      <c r="Q83" s="206"/>
    </row>
    <row r="84" spans="1:17" s="29" customFormat="1" x14ac:dyDescent="0.2">
      <c r="A84" s="2"/>
      <c r="B84" s="487"/>
      <c r="C84" s="488"/>
      <c r="D84" s="488"/>
      <c r="E84" s="488"/>
      <c r="F84" s="488"/>
      <c r="G84" s="489"/>
      <c r="H84" s="171"/>
      <c r="I84" s="171"/>
      <c r="J84" s="166"/>
      <c r="K84" s="166"/>
      <c r="L84" s="167"/>
      <c r="M84" s="26"/>
      <c r="N84" s="236">
        <f t="shared" si="5"/>
        <v>0</v>
      </c>
      <c r="O84" s="266"/>
      <c r="P84" s="208">
        <f t="shared" si="4"/>
        <v>0</v>
      </c>
      <c r="Q84" s="206"/>
    </row>
    <row r="85" spans="1:17" s="29" customFormat="1" x14ac:dyDescent="0.2">
      <c r="A85" s="2"/>
      <c r="B85" s="487"/>
      <c r="C85" s="488"/>
      <c r="D85" s="488"/>
      <c r="E85" s="488"/>
      <c r="F85" s="488"/>
      <c r="G85" s="489"/>
      <c r="H85" s="171"/>
      <c r="I85" s="171"/>
      <c r="J85" s="166"/>
      <c r="K85" s="166"/>
      <c r="L85" s="167"/>
      <c r="M85" s="26"/>
      <c r="N85" s="236">
        <f t="shared" si="5"/>
        <v>0</v>
      </c>
      <c r="O85" s="266"/>
      <c r="P85" s="208">
        <f t="shared" si="4"/>
        <v>0</v>
      </c>
      <c r="Q85" s="206"/>
    </row>
    <row r="86" spans="1:17" s="29" customFormat="1" ht="15.75" x14ac:dyDescent="0.2">
      <c r="A86" s="2"/>
      <c r="B86" s="487"/>
      <c r="C86" s="488"/>
      <c r="D86" s="488"/>
      <c r="E86" s="488"/>
      <c r="F86" s="488"/>
      <c r="G86" s="489"/>
      <c r="H86" s="171"/>
      <c r="I86" s="171"/>
      <c r="J86" s="166"/>
      <c r="K86" s="166"/>
      <c r="L86" s="167"/>
      <c r="M86" s="26"/>
      <c r="N86" s="236">
        <f t="shared" si="5"/>
        <v>0</v>
      </c>
      <c r="O86" s="265"/>
      <c r="P86" s="208">
        <f t="shared" si="4"/>
        <v>0</v>
      </c>
      <c r="Q86" s="206"/>
    </row>
    <row r="87" spans="1:17" s="25" customFormat="1" ht="15.75" x14ac:dyDescent="0.2">
      <c r="A87" s="2"/>
      <c r="B87" s="487"/>
      <c r="C87" s="488"/>
      <c r="D87" s="488"/>
      <c r="E87" s="488"/>
      <c r="F87" s="488"/>
      <c r="G87" s="489"/>
      <c r="H87" s="171"/>
      <c r="I87" s="171"/>
      <c r="J87" s="166"/>
      <c r="K87" s="166"/>
      <c r="L87" s="167"/>
      <c r="M87" s="26"/>
      <c r="N87" s="236">
        <f t="shared" si="5"/>
        <v>0</v>
      </c>
      <c r="O87" s="166"/>
      <c r="P87" s="208">
        <f t="shared" si="4"/>
        <v>0</v>
      </c>
      <c r="Q87" s="30"/>
    </row>
    <row r="88" spans="1:17" s="29" customFormat="1" x14ac:dyDescent="0.2">
      <c r="A88" s="2"/>
      <c r="B88" s="487"/>
      <c r="C88" s="488"/>
      <c r="D88" s="488"/>
      <c r="E88" s="488"/>
      <c r="F88" s="488"/>
      <c r="G88" s="489"/>
      <c r="H88" s="171"/>
      <c r="I88" s="171"/>
      <c r="J88" s="166"/>
      <c r="K88" s="166"/>
      <c r="L88" s="167"/>
      <c r="M88" s="26"/>
      <c r="N88" s="236">
        <f t="shared" si="5"/>
        <v>0</v>
      </c>
      <c r="O88" s="266"/>
      <c r="P88" s="208">
        <f t="shared" si="4"/>
        <v>0</v>
      </c>
      <c r="Q88" s="206"/>
    </row>
    <row r="89" spans="1:17" s="29" customFormat="1" x14ac:dyDescent="0.2">
      <c r="A89" s="2"/>
      <c r="B89" s="487"/>
      <c r="C89" s="488"/>
      <c r="D89" s="488"/>
      <c r="E89" s="488"/>
      <c r="F89" s="488"/>
      <c r="G89" s="489"/>
      <c r="H89" s="171"/>
      <c r="I89" s="171"/>
      <c r="J89" s="166"/>
      <c r="K89" s="166"/>
      <c r="L89" s="167"/>
      <c r="M89" s="26"/>
      <c r="N89" s="236">
        <f t="shared" si="5"/>
        <v>0</v>
      </c>
      <c r="O89" s="266"/>
      <c r="P89" s="208">
        <f t="shared" si="4"/>
        <v>0</v>
      </c>
      <c r="Q89" s="206"/>
    </row>
    <row r="90" spans="1:17" s="29" customFormat="1" ht="15.75" x14ac:dyDescent="0.2">
      <c r="A90" s="2"/>
      <c r="B90" s="487"/>
      <c r="C90" s="488"/>
      <c r="D90" s="488"/>
      <c r="E90" s="488"/>
      <c r="F90" s="488"/>
      <c r="G90" s="489"/>
      <c r="H90" s="171"/>
      <c r="I90" s="171"/>
      <c r="J90" s="166"/>
      <c r="K90" s="166"/>
      <c r="L90" s="167"/>
      <c r="M90" s="26"/>
      <c r="N90" s="236">
        <f t="shared" si="5"/>
        <v>0</v>
      </c>
      <c r="O90" s="265"/>
      <c r="P90" s="208">
        <f t="shared" si="4"/>
        <v>0</v>
      </c>
      <c r="Q90" s="206"/>
    </row>
    <row r="91" spans="1:17" s="25" customFormat="1" ht="15.75" x14ac:dyDescent="0.2">
      <c r="A91" s="2"/>
      <c r="B91" s="487"/>
      <c r="C91" s="488"/>
      <c r="D91" s="488"/>
      <c r="E91" s="488"/>
      <c r="F91" s="488"/>
      <c r="G91" s="489"/>
      <c r="H91" s="171"/>
      <c r="I91" s="171"/>
      <c r="J91" s="166"/>
      <c r="K91" s="166"/>
      <c r="L91" s="167"/>
      <c r="M91" s="26"/>
      <c r="N91" s="236">
        <f t="shared" si="5"/>
        <v>0</v>
      </c>
      <c r="O91" s="166"/>
      <c r="P91" s="208">
        <f t="shared" si="4"/>
        <v>0</v>
      </c>
      <c r="Q91" s="30"/>
    </row>
    <row r="92" spans="1:17" s="25" customFormat="1" ht="15.75" x14ac:dyDescent="0.2">
      <c r="A92" s="2"/>
      <c r="B92" s="487"/>
      <c r="C92" s="488"/>
      <c r="D92" s="488"/>
      <c r="E92" s="488"/>
      <c r="F92" s="488"/>
      <c r="G92" s="489"/>
      <c r="H92" s="171"/>
      <c r="I92" s="171"/>
      <c r="J92" s="166"/>
      <c r="K92" s="166"/>
      <c r="L92" s="167"/>
      <c r="M92" s="26"/>
      <c r="N92" s="236">
        <f t="shared" si="5"/>
        <v>0</v>
      </c>
      <c r="O92" s="166"/>
      <c r="P92" s="208">
        <f t="shared" si="4"/>
        <v>0</v>
      </c>
      <c r="Q92" s="30"/>
    </row>
    <row r="93" spans="1:17" s="27" customFormat="1" x14ac:dyDescent="0.2">
      <c r="A93" s="2"/>
      <c r="B93" s="487"/>
      <c r="C93" s="488"/>
      <c r="D93" s="488"/>
      <c r="E93" s="488"/>
      <c r="F93" s="488"/>
      <c r="G93" s="489"/>
      <c r="H93" s="171"/>
      <c r="I93" s="171"/>
      <c r="J93" s="166"/>
      <c r="K93" s="166"/>
      <c r="L93" s="167"/>
      <c r="M93" s="26"/>
      <c r="N93" s="236">
        <f t="shared" si="5"/>
        <v>0</v>
      </c>
      <c r="O93" s="266"/>
      <c r="P93" s="208">
        <f t="shared" si="4"/>
        <v>0</v>
      </c>
      <c r="Q93" s="206"/>
    </row>
    <row r="94" spans="1:17" s="27" customFormat="1" ht="15.75" x14ac:dyDescent="0.2">
      <c r="A94" s="2"/>
      <c r="B94" s="487"/>
      <c r="C94" s="488"/>
      <c r="D94" s="488"/>
      <c r="E94" s="488"/>
      <c r="F94" s="488"/>
      <c r="G94" s="489"/>
      <c r="H94" s="171"/>
      <c r="I94" s="171"/>
      <c r="J94" s="166"/>
      <c r="K94" s="166"/>
      <c r="L94" s="167"/>
      <c r="M94" s="26"/>
      <c r="N94" s="238">
        <f t="shared" si="5"/>
        <v>0</v>
      </c>
      <c r="O94" s="265"/>
      <c r="P94" s="208">
        <f t="shared" si="4"/>
        <v>0</v>
      </c>
      <c r="Q94" s="206"/>
    </row>
    <row r="95" spans="1:17" s="25" customFormat="1" ht="39" customHeight="1" x14ac:dyDescent="0.2">
      <c r="A95" s="38">
        <v>4</v>
      </c>
      <c r="B95" s="493" t="s">
        <v>4</v>
      </c>
      <c r="C95" s="494"/>
      <c r="D95" s="494"/>
      <c r="E95" s="494"/>
      <c r="F95" s="494"/>
      <c r="G95" s="495"/>
      <c r="H95" s="39"/>
      <c r="I95" s="39"/>
      <c r="J95" s="40">
        <f>J96+J117+J138</f>
        <v>0</v>
      </c>
      <c r="K95" s="40"/>
      <c r="L95" s="41"/>
      <c r="M95" s="34"/>
      <c r="N95" s="239">
        <f>SUM(N96:N159)</f>
        <v>0</v>
      </c>
      <c r="O95" s="239">
        <f>SUM(O96:O159)</f>
        <v>0</v>
      </c>
      <c r="P95" s="239">
        <f>N95+O95</f>
        <v>0</v>
      </c>
      <c r="Q95" s="245"/>
    </row>
    <row r="96" spans="1:17" s="27" customFormat="1" ht="39" customHeight="1" x14ac:dyDescent="0.2">
      <c r="A96" s="18" t="s">
        <v>7</v>
      </c>
      <c r="B96" s="496" t="s">
        <v>18</v>
      </c>
      <c r="C96" s="497"/>
      <c r="D96" s="497"/>
      <c r="E96" s="497"/>
      <c r="F96" s="497"/>
      <c r="G96" s="498"/>
      <c r="H96" s="19"/>
      <c r="I96" s="19"/>
      <c r="J96" s="22">
        <f>SUM(J97:J116)</f>
        <v>0</v>
      </c>
      <c r="K96" s="22"/>
      <c r="L96" s="23"/>
      <c r="M96" s="23"/>
      <c r="N96" s="23"/>
      <c r="O96" s="23"/>
      <c r="P96" s="23"/>
      <c r="Q96" s="248"/>
    </row>
    <row r="97" spans="1:17" s="27" customFormat="1" x14ac:dyDescent="0.2">
      <c r="A97" s="2"/>
      <c r="B97" s="512"/>
      <c r="C97" s="512"/>
      <c r="D97" s="512"/>
      <c r="E97" s="512"/>
      <c r="F97" s="512"/>
      <c r="G97" s="512"/>
      <c r="H97" s="172"/>
      <c r="I97" s="172"/>
      <c r="J97" s="166"/>
      <c r="K97" s="170"/>
      <c r="L97" s="167"/>
      <c r="M97" s="26"/>
      <c r="N97" s="236">
        <f t="shared" si="5"/>
        <v>0</v>
      </c>
      <c r="O97" s="266"/>
      <c r="P97" s="206">
        <f>N97+O97</f>
        <v>0</v>
      </c>
      <c r="Q97" s="206"/>
    </row>
    <row r="98" spans="1:17" s="27" customFormat="1" ht="15.75" x14ac:dyDescent="0.2">
      <c r="A98" s="2"/>
      <c r="B98" s="490"/>
      <c r="C98" s="491"/>
      <c r="D98" s="491"/>
      <c r="E98" s="491"/>
      <c r="F98" s="491"/>
      <c r="G98" s="492"/>
      <c r="H98" s="173"/>
      <c r="I98" s="173"/>
      <c r="J98" s="166"/>
      <c r="K98" s="170"/>
      <c r="L98" s="167"/>
      <c r="M98" s="26"/>
      <c r="N98" s="236">
        <f t="shared" si="5"/>
        <v>0</v>
      </c>
      <c r="O98" s="265"/>
      <c r="P98" s="206">
        <f t="shared" ref="P98:P116" si="6">N98+O98</f>
        <v>0</v>
      </c>
      <c r="Q98" s="206"/>
    </row>
    <row r="99" spans="1:17" s="27" customFormat="1" x14ac:dyDescent="0.2">
      <c r="A99" s="2"/>
      <c r="B99" s="487"/>
      <c r="C99" s="488"/>
      <c r="D99" s="488"/>
      <c r="E99" s="488"/>
      <c r="F99" s="488"/>
      <c r="G99" s="489"/>
      <c r="H99" s="171"/>
      <c r="I99" s="171"/>
      <c r="J99" s="166"/>
      <c r="K99" s="170"/>
      <c r="L99" s="167"/>
      <c r="M99" s="26"/>
      <c r="N99" s="236">
        <f t="shared" si="5"/>
        <v>0</v>
      </c>
      <c r="O99" s="266"/>
      <c r="P99" s="206">
        <f t="shared" si="6"/>
        <v>0</v>
      </c>
      <c r="Q99" s="206"/>
    </row>
    <row r="100" spans="1:17" s="27" customFormat="1" ht="15.75" x14ac:dyDescent="0.2">
      <c r="A100" s="2"/>
      <c r="B100" s="487"/>
      <c r="C100" s="488"/>
      <c r="D100" s="488"/>
      <c r="E100" s="488"/>
      <c r="F100" s="488"/>
      <c r="G100" s="489"/>
      <c r="H100" s="171"/>
      <c r="I100" s="171"/>
      <c r="J100" s="166"/>
      <c r="K100" s="170"/>
      <c r="L100" s="167"/>
      <c r="M100" s="26"/>
      <c r="N100" s="236">
        <f t="shared" si="5"/>
        <v>0</v>
      </c>
      <c r="O100" s="265"/>
      <c r="P100" s="206">
        <f t="shared" si="6"/>
        <v>0</v>
      </c>
      <c r="Q100" s="206"/>
    </row>
    <row r="101" spans="1:17" s="25" customFormat="1" ht="15.75" x14ac:dyDescent="0.2">
      <c r="A101" s="2"/>
      <c r="B101" s="487"/>
      <c r="C101" s="488"/>
      <c r="D101" s="488"/>
      <c r="E101" s="488"/>
      <c r="F101" s="488"/>
      <c r="G101" s="489"/>
      <c r="H101" s="171"/>
      <c r="I101" s="171"/>
      <c r="J101" s="166"/>
      <c r="K101" s="170"/>
      <c r="L101" s="167"/>
      <c r="M101" s="26"/>
      <c r="N101" s="236">
        <f t="shared" si="5"/>
        <v>0</v>
      </c>
      <c r="O101" s="166"/>
      <c r="P101" s="206">
        <f t="shared" si="6"/>
        <v>0</v>
      </c>
      <c r="Q101" s="30"/>
    </row>
    <row r="102" spans="1:17" s="27" customFormat="1" x14ac:dyDescent="0.2">
      <c r="A102" s="2"/>
      <c r="B102" s="487"/>
      <c r="C102" s="488"/>
      <c r="D102" s="488"/>
      <c r="E102" s="488"/>
      <c r="F102" s="488"/>
      <c r="G102" s="489"/>
      <c r="H102" s="171"/>
      <c r="I102" s="171"/>
      <c r="J102" s="166"/>
      <c r="K102" s="170"/>
      <c r="L102" s="167"/>
      <c r="M102" s="26"/>
      <c r="N102" s="236">
        <f t="shared" si="5"/>
        <v>0</v>
      </c>
      <c r="O102" s="266"/>
      <c r="P102" s="206">
        <f t="shared" si="6"/>
        <v>0</v>
      </c>
      <c r="Q102" s="206"/>
    </row>
    <row r="103" spans="1:17" s="27" customFormat="1" x14ac:dyDescent="0.2">
      <c r="A103" s="2"/>
      <c r="B103" s="487"/>
      <c r="C103" s="488"/>
      <c r="D103" s="488"/>
      <c r="E103" s="488"/>
      <c r="F103" s="488"/>
      <c r="G103" s="489"/>
      <c r="H103" s="171"/>
      <c r="I103" s="171"/>
      <c r="J103" s="166"/>
      <c r="K103" s="170"/>
      <c r="L103" s="167"/>
      <c r="M103" s="26"/>
      <c r="N103" s="236">
        <f t="shared" si="5"/>
        <v>0</v>
      </c>
      <c r="O103" s="266"/>
      <c r="P103" s="206">
        <f t="shared" si="6"/>
        <v>0</v>
      </c>
      <c r="Q103" s="206"/>
    </row>
    <row r="104" spans="1:17" s="27" customFormat="1" ht="15.75" x14ac:dyDescent="0.2">
      <c r="A104" s="2"/>
      <c r="B104" s="487"/>
      <c r="C104" s="488"/>
      <c r="D104" s="488"/>
      <c r="E104" s="488"/>
      <c r="F104" s="488"/>
      <c r="G104" s="489"/>
      <c r="H104" s="171"/>
      <c r="I104" s="171"/>
      <c r="J104" s="166"/>
      <c r="K104" s="170"/>
      <c r="L104" s="167"/>
      <c r="M104" s="26"/>
      <c r="N104" s="236">
        <f t="shared" si="5"/>
        <v>0</v>
      </c>
      <c r="O104" s="265"/>
      <c r="P104" s="206">
        <f t="shared" si="6"/>
        <v>0</v>
      </c>
      <c r="Q104" s="206"/>
    </row>
    <row r="105" spans="1:17" s="25" customFormat="1" ht="15.75" x14ac:dyDescent="0.2">
      <c r="A105" s="2"/>
      <c r="B105" s="487"/>
      <c r="C105" s="488"/>
      <c r="D105" s="488"/>
      <c r="E105" s="488"/>
      <c r="F105" s="488"/>
      <c r="G105" s="489"/>
      <c r="H105" s="171"/>
      <c r="I105" s="171"/>
      <c r="J105" s="166"/>
      <c r="K105" s="170"/>
      <c r="L105" s="167"/>
      <c r="M105" s="26"/>
      <c r="N105" s="236">
        <f t="shared" si="5"/>
        <v>0</v>
      </c>
      <c r="O105" s="166"/>
      <c r="P105" s="206">
        <f t="shared" si="6"/>
        <v>0</v>
      </c>
      <c r="Q105" s="30"/>
    </row>
    <row r="106" spans="1:17" s="29" customFormat="1" x14ac:dyDescent="0.2">
      <c r="A106" s="2"/>
      <c r="B106" s="487"/>
      <c r="C106" s="488"/>
      <c r="D106" s="488"/>
      <c r="E106" s="488"/>
      <c r="F106" s="488"/>
      <c r="G106" s="489"/>
      <c r="H106" s="171"/>
      <c r="I106" s="171"/>
      <c r="J106" s="166"/>
      <c r="K106" s="170"/>
      <c r="L106" s="167"/>
      <c r="M106" s="26"/>
      <c r="N106" s="236">
        <f t="shared" si="5"/>
        <v>0</v>
      </c>
      <c r="O106" s="266"/>
      <c r="P106" s="206">
        <f t="shared" si="6"/>
        <v>0</v>
      </c>
      <c r="Q106" s="206"/>
    </row>
    <row r="107" spans="1:17" s="29" customFormat="1" x14ac:dyDescent="0.2">
      <c r="A107" s="2"/>
      <c r="B107" s="487"/>
      <c r="C107" s="488"/>
      <c r="D107" s="488"/>
      <c r="E107" s="488"/>
      <c r="F107" s="488"/>
      <c r="G107" s="489"/>
      <c r="H107" s="171"/>
      <c r="I107" s="171"/>
      <c r="J107" s="166"/>
      <c r="K107" s="170"/>
      <c r="L107" s="167"/>
      <c r="M107" s="26"/>
      <c r="N107" s="236">
        <f t="shared" si="5"/>
        <v>0</v>
      </c>
      <c r="O107" s="266"/>
      <c r="P107" s="206">
        <f t="shared" si="6"/>
        <v>0</v>
      </c>
      <c r="Q107" s="206"/>
    </row>
    <row r="108" spans="1:17" s="27" customFormat="1" ht="15.75" x14ac:dyDescent="0.2">
      <c r="A108" s="2"/>
      <c r="B108" s="487"/>
      <c r="C108" s="488"/>
      <c r="D108" s="488"/>
      <c r="E108" s="488"/>
      <c r="F108" s="488"/>
      <c r="G108" s="489"/>
      <c r="H108" s="171"/>
      <c r="I108" s="171"/>
      <c r="J108" s="166"/>
      <c r="K108" s="170"/>
      <c r="L108" s="167"/>
      <c r="M108" s="26"/>
      <c r="N108" s="236">
        <f t="shared" si="5"/>
        <v>0</v>
      </c>
      <c r="O108" s="265"/>
      <c r="P108" s="206">
        <f t="shared" si="6"/>
        <v>0</v>
      </c>
      <c r="Q108" s="206"/>
    </row>
    <row r="109" spans="1:17" s="27" customFormat="1" x14ac:dyDescent="0.2">
      <c r="A109" s="2"/>
      <c r="B109" s="487"/>
      <c r="C109" s="488"/>
      <c r="D109" s="488"/>
      <c r="E109" s="488"/>
      <c r="F109" s="488"/>
      <c r="G109" s="489"/>
      <c r="H109" s="171"/>
      <c r="I109" s="171"/>
      <c r="J109" s="166"/>
      <c r="K109" s="170"/>
      <c r="L109" s="167"/>
      <c r="M109" s="26"/>
      <c r="N109" s="236">
        <f t="shared" si="5"/>
        <v>0</v>
      </c>
      <c r="O109" s="266"/>
      <c r="P109" s="206">
        <f t="shared" si="6"/>
        <v>0</v>
      </c>
      <c r="Q109" s="206"/>
    </row>
    <row r="110" spans="1:17" s="27" customFormat="1" ht="15.75" x14ac:dyDescent="0.2">
      <c r="A110" s="2"/>
      <c r="B110" s="487"/>
      <c r="C110" s="488"/>
      <c r="D110" s="488"/>
      <c r="E110" s="488"/>
      <c r="F110" s="488"/>
      <c r="G110" s="489"/>
      <c r="H110" s="171"/>
      <c r="I110" s="171"/>
      <c r="J110" s="166"/>
      <c r="K110" s="170"/>
      <c r="L110" s="167"/>
      <c r="M110" s="26"/>
      <c r="N110" s="236">
        <f t="shared" si="5"/>
        <v>0</v>
      </c>
      <c r="O110" s="265"/>
      <c r="P110" s="206">
        <f t="shared" si="6"/>
        <v>0</v>
      </c>
      <c r="Q110" s="206"/>
    </row>
    <row r="111" spans="1:17" s="25" customFormat="1" ht="15.75" x14ac:dyDescent="0.2">
      <c r="A111" s="2"/>
      <c r="B111" s="487"/>
      <c r="C111" s="488"/>
      <c r="D111" s="488"/>
      <c r="E111" s="488"/>
      <c r="F111" s="488"/>
      <c r="G111" s="489"/>
      <c r="H111" s="171"/>
      <c r="I111" s="171"/>
      <c r="J111" s="166"/>
      <c r="K111" s="170"/>
      <c r="L111" s="167"/>
      <c r="M111" s="26"/>
      <c r="N111" s="236">
        <f t="shared" si="5"/>
        <v>0</v>
      </c>
      <c r="O111" s="166"/>
      <c r="P111" s="206">
        <f t="shared" si="6"/>
        <v>0</v>
      </c>
      <c r="Q111" s="30"/>
    </row>
    <row r="112" spans="1:17" s="29" customFormat="1" x14ac:dyDescent="0.2">
      <c r="A112" s="2"/>
      <c r="B112" s="487"/>
      <c r="C112" s="488"/>
      <c r="D112" s="488"/>
      <c r="E112" s="488"/>
      <c r="F112" s="488"/>
      <c r="G112" s="489"/>
      <c r="H112" s="171"/>
      <c r="I112" s="171"/>
      <c r="J112" s="166"/>
      <c r="K112" s="170"/>
      <c r="L112" s="167"/>
      <c r="M112" s="26"/>
      <c r="N112" s="236">
        <f t="shared" si="5"/>
        <v>0</v>
      </c>
      <c r="O112" s="266"/>
      <c r="P112" s="206">
        <f t="shared" si="6"/>
        <v>0</v>
      </c>
      <c r="Q112" s="206"/>
    </row>
    <row r="113" spans="1:17" s="29" customFormat="1" x14ac:dyDescent="0.2">
      <c r="A113" s="2"/>
      <c r="B113" s="487"/>
      <c r="C113" s="488"/>
      <c r="D113" s="488"/>
      <c r="E113" s="488"/>
      <c r="F113" s="488"/>
      <c r="G113" s="489"/>
      <c r="H113" s="171"/>
      <c r="I113" s="171"/>
      <c r="J113" s="166"/>
      <c r="K113" s="170"/>
      <c r="L113" s="167"/>
      <c r="M113" s="26"/>
      <c r="N113" s="236">
        <f t="shared" si="5"/>
        <v>0</v>
      </c>
      <c r="O113" s="266"/>
      <c r="P113" s="206">
        <f t="shared" si="6"/>
        <v>0</v>
      </c>
      <c r="Q113" s="206"/>
    </row>
    <row r="114" spans="1:17" s="25" customFormat="1" ht="15.75" x14ac:dyDescent="0.2">
      <c r="A114" s="2"/>
      <c r="B114" s="487"/>
      <c r="C114" s="488"/>
      <c r="D114" s="488"/>
      <c r="E114" s="488"/>
      <c r="F114" s="488"/>
      <c r="G114" s="489"/>
      <c r="H114" s="171"/>
      <c r="I114" s="171"/>
      <c r="J114" s="166"/>
      <c r="K114" s="170"/>
      <c r="L114" s="167"/>
      <c r="M114" s="26"/>
      <c r="N114" s="236">
        <f t="shared" si="5"/>
        <v>0</v>
      </c>
      <c r="O114" s="166"/>
      <c r="P114" s="206">
        <f t="shared" si="6"/>
        <v>0</v>
      </c>
      <c r="Q114" s="30"/>
    </row>
    <row r="115" spans="1:17" s="25" customFormat="1" ht="15.75" x14ac:dyDescent="0.2">
      <c r="A115" s="2"/>
      <c r="B115" s="487"/>
      <c r="C115" s="488"/>
      <c r="D115" s="488"/>
      <c r="E115" s="488"/>
      <c r="F115" s="488"/>
      <c r="G115" s="489"/>
      <c r="H115" s="171"/>
      <c r="I115" s="171"/>
      <c r="J115" s="166"/>
      <c r="K115" s="170"/>
      <c r="L115" s="167"/>
      <c r="M115" s="26"/>
      <c r="N115" s="236">
        <f t="shared" si="5"/>
        <v>0</v>
      </c>
      <c r="O115" s="166"/>
      <c r="P115" s="206">
        <f t="shared" si="6"/>
        <v>0</v>
      </c>
      <c r="Q115" s="30"/>
    </row>
    <row r="116" spans="1:17" s="29" customFormat="1" x14ac:dyDescent="0.2">
      <c r="A116" s="2"/>
      <c r="B116" s="487"/>
      <c r="C116" s="488"/>
      <c r="D116" s="488"/>
      <c r="E116" s="488"/>
      <c r="F116" s="488"/>
      <c r="G116" s="489"/>
      <c r="H116" s="171"/>
      <c r="I116" s="171"/>
      <c r="J116" s="166"/>
      <c r="K116" s="170"/>
      <c r="L116" s="167"/>
      <c r="M116" s="26"/>
      <c r="N116" s="236">
        <f t="shared" si="5"/>
        <v>0</v>
      </c>
      <c r="O116" s="266"/>
      <c r="P116" s="206">
        <f t="shared" si="6"/>
        <v>0</v>
      </c>
      <c r="Q116" s="206"/>
    </row>
    <row r="117" spans="1:17" s="29" customFormat="1" ht="39" customHeight="1" x14ac:dyDescent="0.2">
      <c r="A117" s="18" t="s">
        <v>8</v>
      </c>
      <c r="B117" s="496" t="s">
        <v>23</v>
      </c>
      <c r="C117" s="497"/>
      <c r="D117" s="497"/>
      <c r="E117" s="497"/>
      <c r="F117" s="497"/>
      <c r="G117" s="498"/>
      <c r="H117" s="19"/>
      <c r="I117" s="19"/>
      <c r="J117" s="22">
        <f>SUM(J118:J137)</f>
        <v>0</v>
      </c>
      <c r="K117" s="22"/>
      <c r="L117" s="23"/>
      <c r="M117" s="23"/>
      <c r="N117" s="23"/>
      <c r="O117" s="23"/>
      <c r="P117" s="23"/>
      <c r="Q117" s="248"/>
    </row>
    <row r="118" spans="1:17" s="25" customFormat="1" ht="15.75" x14ac:dyDescent="0.2">
      <c r="A118" s="2"/>
      <c r="B118" s="487"/>
      <c r="C118" s="488"/>
      <c r="D118" s="488"/>
      <c r="E118" s="488"/>
      <c r="F118" s="488"/>
      <c r="G118" s="489"/>
      <c r="H118" s="168"/>
      <c r="I118" s="168"/>
      <c r="J118" s="166"/>
      <c r="K118" s="166"/>
      <c r="L118" s="167"/>
      <c r="M118" s="26"/>
      <c r="N118" s="236">
        <f t="shared" si="5"/>
        <v>0</v>
      </c>
      <c r="O118" s="166"/>
      <c r="P118" s="30">
        <f>N118+O118</f>
        <v>0</v>
      </c>
      <c r="Q118" s="30"/>
    </row>
    <row r="119" spans="1:17" s="29" customFormat="1" x14ac:dyDescent="0.2">
      <c r="A119" s="2"/>
      <c r="B119" s="487"/>
      <c r="C119" s="488"/>
      <c r="D119" s="488"/>
      <c r="E119" s="488"/>
      <c r="F119" s="488"/>
      <c r="G119" s="489"/>
      <c r="H119" s="168"/>
      <c r="I119" s="168"/>
      <c r="J119" s="166"/>
      <c r="K119" s="166"/>
      <c r="L119" s="167"/>
      <c r="M119" s="26"/>
      <c r="N119" s="236">
        <f t="shared" si="5"/>
        <v>0</v>
      </c>
      <c r="O119" s="266"/>
      <c r="P119" s="30">
        <f t="shared" ref="P119:P137" si="7">N119+O119</f>
        <v>0</v>
      </c>
      <c r="Q119" s="206"/>
    </row>
    <row r="120" spans="1:17" s="29" customFormat="1" x14ac:dyDescent="0.2">
      <c r="A120" s="2"/>
      <c r="B120" s="487"/>
      <c r="C120" s="488"/>
      <c r="D120" s="488"/>
      <c r="E120" s="488"/>
      <c r="F120" s="488"/>
      <c r="G120" s="489"/>
      <c r="H120" s="168"/>
      <c r="I120" s="168"/>
      <c r="J120" s="166"/>
      <c r="K120" s="166"/>
      <c r="L120" s="167"/>
      <c r="M120" s="26"/>
      <c r="N120" s="236">
        <f t="shared" si="5"/>
        <v>0</v>
      </c>
      <c r="O120" s="266"/>
      <c r="P120" s="30">
        <f t="shared" si="7"/>
        <v>0</v>
      </c>
      <c r="Q120" s="206"/>
    </row>
    <row r="121" spans="1:17" s="29" customFormat="1" x14ac:dyDescent="0.2">
      <c r="A121" s="2"/>
      <c r="B121" s="487"/>
      <c r="C121" s="488"/>
      <c r="D121" s="488"/>
      <c r="E121" s="488"/>
      <c r="F121" s="488"/>
      <c r="G121" s="489"/>
      <c r="H121" s="168"/>
      <c r="I121" s="168"/>
      <c r="J121" s="166"/>
      <c r="K121" s="166"/>
      <c r="L121" s="167"/>
      <c r="M121" s="26"/>
      <c r="N121" s="236">
        <f t="shared" si="5"/>
        <v>0</v>
      </c>
      <c r="O121" s="266"/>
      <c r="P121" s="30">
        <f t="shared" si="7"/>
        <v>0</v>
      </c>
      <c r="Q121" s="206"/>
    </row>
    <row r="122" spans="1:17" s="25" customFormat="1" ht="15.75" x14ac:dyDescent="0.2">
      <c r="A122" s="2"/>
      <c r="B122" s="487"/>
      <c r="C122" s="488"/>
      <c r="D122" s="488"/>
      <c r="E122" s="488"/>
      <c r="F122" s="488"/>
      <c r="G122" s="489"/>
      <c r="H122" s="168"/>
      <c r="I122" s="168"/>
      <c r="J122" s="166"/>
      <c r="K122" s="166"/>
      <c r="L122" s="167"/>
      <c r="M122" s="26"/>
      <c r="N122" s="236">
        <f t="shared" si="5"/>
        <v>0</v>
      </c>
      <c r="O122" s="166"/>
      <c r="P122" s="30">
        <f t="shared" si="7"/>
        <v>0</v>
      </c>
      <c r="Q122" s="30"/>
    </row>
    <row r="123" spans="1:17" s="29" customFormat="1" x14ac:dyDescent="0.2">
      <c r="A123" s="2"/>
      <c r="B123" s="487"/>
      <c r="C123" s="488"/>
      <c r="D123" s="488"/>
      <c r="E123" s="488"/>
      <c r="F123" s="488"/>
      <c r="G123" s="489"/>
      <c r="H123" s="168"/>
      <c r="I123" s="168"/>
      <c r="J123" s="166"/>
      <c r="K123" s="166"/>
      <c r="L123" s="167"/>
      <c r="M123" s="26"/>
      <c r="N123" s="236">
        <f t="shared" si="5"/>
        <v>0</v>
      </c>
      <c r="O123" s="266"/>
      <c r="P123" s="30">
        <f t="shared" si="7"/>
        <v>0</v>
      </c>
      <c r="Q123" s="206"/>
    </row>
    <row r="124" spans="1:17" s="29" customFormat="1" x14ac:dyDescent="0.2">
      <c r="A124" s="2"/>
      <c r="B124" s="487"/>
      <c r="C124" s="488"/>
      <c r="D124" s="488"/>
      <c r="E124" s="488"/>
      <c r="F124" s="488"/>
      <c r="G124" s="489"/>
      <c r="H124" s="168"/>
      <c r="I124" s="168"/>
      <c r="J124" s="166"/>
      <c r="K124" s="166"/>
      <c r="L124" s="167"/>
      <c r="M124" s="26"/>
      <c r="N124" s="236">
        <f t="shared" si="5"/>
        <v>0</v>
      </c>
      <c r="O124" s="266"/>
      <c r="P124" s="30">
        <f t="shared" si="7"/>
        <v>0</v>
      </c>
      <c r="Q124" s="206"/>
    </row>
    <row r="125" spans="1:17" s="29" customFormat="1" x14ac:dyDescent="0.2">
      <c r="A125" s="2"/>
      <c r="B125" s="487"/>
      <c r="C125" s="488"/>
      <c r="D125" s="488"/>
      <c r="E125" s="488"/>
      <c r="F125" s="488"/>
      <c r="G125" s="489"/>
      <c r="H125" s="168"/>
      <c r="I125" s="168"/>
      <c r="J125" s="166"/>
      <c r="K125" s="166"/>
      <c r="L125" s="167"/>
      <c r="M125" s="26"/>
      <c r="N125" s="236">
        <f t="shared" si="5"/>
        <v>0</v>
      </c>
      <c r="O125" s="266"/>
      <c r="P125" s="30">
        <f t="shared" si="7"/>
        <v>0</v>
      </c>
      <c r="Q125" s="206"/>
    </row>
    <row r="126" spans="1:17" s="25" customFormat="1" ht="15.75" x14ac:dyDescent="0.2">
      <c r="A126" s="2"/>
      <c r="B126" s="487"/>
      <c r="C126" s="488"/>
      <c r="D126" s="488"/>
      <c r="E126" s="488"/>
      <c r="F126" s="488"/>
      <c r="G126" s="489"/>
      <c r="H126" s="168"/>
      <c r="I126" s="168"/>
      <c r="J126" s="166"/>
      <c r="K126" s="166"/>
      <c r="L126" s="167"/>
      <c r="M126" s="26"/>
      <c r="N126" s="236">
        <f t="shared" si="5"/>
        <v>0</v>
      </c>
      <c r="O126" s="166"/>
      <c r="P126" s="30">
        <f t="shared" si="7"/>
        <v>0</v>
      </c>
      <c r="Q126" s="30"/>
    </row>
    <row r="127" spans="1:17" s="25" customFormat="1" ht="15.75" x14ac:dyDescent="0.2">
      <c r="A127" s="2"/>
      <c r="B127" s="487"/>
      <c r="C127" s="488"/>
      <c r="D127" s="488"/>
      <c r="E127" s="488"/>
      <c r="F127" s="488"/>
      <c r="G127" s="489"/>
      <c r="H127" s="168"/>
      <c r="I127" s="168"/>
      <c r="J127" s="166"/>
      <c r="K127" s="166"/>
      <c r="L127" s="167"/>
      <c r="M127" s="26"/>
      <c r="N127" s="236">
        <f t="shared" si="5"/>
        <v>0</v>
      </c>
      <c r="O127" s="166"/>
      <c r="P127" s="30">
        <f t="shared" si="7"/>
        <v>0</v>
      </c>
      <c r="Q127" s="30"/>
    </row>
    <row r="128" spans="1:17" s="29" customFormat="1" x14ac:dyDescent="0.2">
      <c r="A128" s="2"/>
      <c r="B128" s="487"/>
      <c r="C128" s="488"/>
      <c r="D128" s="488"/>
      <c r="E128" s="488"/>
      <c r="F128" s="488"/>
      <c r="G128" s="489"/>
      <c r="H128" s="168"/>
      <c r="I128" s="168"/>
      <c r="J128" s="166"/>
      <c r="K128" s="166"/>
      <c r="L128" s="167"/>
      <c r="M128" s="26"/>
      <c r="N128" s="236">
        <f t="shared" si="5"/>
        <v>0</v>
      </c>
      <c r="O128" s="266"/>
      <c r="P128" s="30">
        <f t="shared" si="7"/>
        <v>0</v>
      </c>
      <c r="Q128" s="206"/>
    </row>
    <row r="129" spans="1:17" s="29" customFormat="1" x14ac:dyDescent="0.2">
      <c r="A129" s="2"/>
      <c r="B129" s="487"/>
      <c r="C129" s="488"/>
      <c r="D129" s="488"/>
      <c r="E129" s="488"/>
      <c r="F129" s="488"/>
      <c r="G129" s="489"/>
      <c r="H129" s="168"/>
      <c r="I129" s="168"/>
      <c r="J129" s="166"/>
      <c r="K129" s="166"/>
      <c r="L129" s="167"/>
      <c r="M129" s="26"/>
      <c r="N129" s="236">
        <f t="shared" si="5"/>
        <v>0</v>
      </c>
      <c r="O129" s="266"/>
      <c r="P129" s="30">
        <f t="shared" si="7"/>
        <v>0</v>
      </c>
      <c r="Q129" s="206"/>
    </row>
    <row r="130" spans="1:17" s="29" customFormat="1" x14ac:dyDescent="0.2">
      <c r="A130" s="2"/>
      <c r="B130" s="487"/>
      <c r="C130" s="488"/>
      <c r="D130" s="488"/>
      <c r="E130" s="488"/>
      <c r="F130" s="488"/>
      <c r="G130" s="489"/>
      <c r="H130" s="168"/>
      <c r="I130" s="168"/>
      <c r="J130" s="166"/>
      <c r="K130" s="166"/>
      <c r="L130" s="167"/>
      <c r="M130" s="26"/>
      <c r="N130" s="236">
        <f t="shared" si="5"/>
        <v>0</v>
      </c>
      <c r="O130" s="266"/>
      <c r="P130" s="30">
        <f t="shared" si="7"/>
        <v>0</v>
      </c>
      <c r="Q130" s="206"/>
    </row>
    <row r="131" spans="1:17" s="25" customFormat="1" ht="15.75" x14ac:dyDescent="0.2">
      <c r="A131" s="2"/>
      <c r="B131" s="487"/>
      <c r="C131" s="488"/>
      <c r="D131" s="488"/>
      <c r="E131" s="488"/>
      <c r="F131" s="488"/>
      <c r="G131" s="489"/>
      <c r="H131" s="168"/>
      <c r="I131" s="168"/>
      <c r="J131" s="166"/>
      <c r="K131" s="166"/>
      <c r="L131" s="167"/>
      <c r="M131" s="26"/>
      <c r="N131" s="236">
        <f t="shared" si="5"/>
        <v>0</v>
      </c>
      <c r="O131" s="166"/>
      <c r="P131" s="30">
        <f t="shared" si="7"/>
        <v>0</v>
      </c>
      <c r="Q131" s="30"/>
    </row>
    <row r="132" spans="1:17" s="29" customFormat="1" x14ac:dyDescent="0.2">
      <c r="A132" s="2"/>
      <c r="B132" s="487"/>
      <c r="C132" s="488"/>
      <c r="D132" s="488"/>
      <c r="E132" s="488"/>
      <c r="F132" s="488"/>
      <c r="G132" s="489"/>
      <c r="H132" s="168"/>
      <c r="I132" s="168"/>
      <c r="J132" s="166"/>
      <c r="K132" s="166"/>
      <c r="L132" s="167"/>
      <c r="M132" s="26"/>
      <c r="N132" s="236">
        <f t="shared" si="5"/>
        <v>0</v>
      </c>
      <c r="O132" s="266"/>
      <c r="P132" s="30">
        <f t="shared" si="7"/>
        <v>0</v>
      </c>
      <c r="Q132" s="206"/>
    </row>
    <row r="133" spans="1:17" s="29" customFormat="1" x14ac:dyDescent="0.2">
      <c r="A133" s="2"/>
      <c r="B133" s="487"/>
      <c r="C133" s="488"/>
      <c r="D133" s="488"/>
      <c r="E133" s="488"/>
      <c r="F133" s="488"/>
      <c r="G133" s="489"/>
      <c r="H133" s="168"/>
      <c r="I133" s="168"/>
      <c r="J133" s="166"/>
      <c r="K133" s="166"/>
      <c r="L133" s="167"/>
      <c r="M133" s="26"/>
      <c r="N133" s="236">
        <f t="shared" si="5"/>
        <v>0</v>
      </c>
      <c r="O133" s="266"/>
      <c r="P133" s="30">
        <f t="shared" si="7"/>
        <v>0</v>
      </c>
      <c r="Q133" s="206"/>
    </row>
    <row r="134" spans="1:17" s="29" customFormat="1" x14ac:dyDescent="0.2">
      <c r="A134" s="2"/>
      <c r="B134" s="487"/>
      <c r="C134" s="488"/>
      <c r="D134" s="488"/>
      <c r="E134" s="488"/>
      <c r="F134" s="488"/>
      <c r="G134" s="489"/>
      <c r="H134" s="168"/>
      <c r="I134" s="168"/>
      <c r="J134" s="166"/>
      <c r="K134" s="166"/>
      <c r="L134" s="167"/>
      <c r="M134" s="26"/>
      <c r="N134" s="236">
        <f t="shared" si="5"/>
        <v>0</v>
      </c>
      <c r="O134" s="266"/>
      <c r="P134" s="30">
        <f t="shared" si="7"/>
        <v>0</v>
      </c>
      <c r="Q134" s="206"/>
    </row>
    <row r="135" spans="1:17" s="25" customFormat="1" ht="15.75" x14ac:dyDescent="0.2">
      <c r="A135" s="2"/>
      <c r="B135" s="487"/>
      <c r="C135" s="488"/>
      <c r="D135" s="488"/>
      <c r="E135" s="488"/>
      <c r="F135" s="488"/>
      <c r="G135" s="489"/>
      <c r="H135" s="171"/>
      <c r="I135" s="171"/>
      <c r="J135" s="166"/>
      <c r="K135" s="166"/>
      <c r="L135" s="167"/>
      <c r="M135" s="26"/>
      <c r="N135" s="236">
        <f t="shared" si="5"/>
        <v>0</v>
      </c>
      <c r="O135" s="166"/>
      <c r="P135" s="30">
        <f t="shared" si="7"/>
        <v>0</v>
      </c>
      <c r="Q135" s="30"/>
    </row>
    <row r="136" spans="1:17" s="29" customFormat="1" x14ac:dyDescent="0.2">
      <c r="A136" s="2"/>
      <c r="B136" s="487"/>
      <c r="C136" s="488"/>
      <c r="D136" s="488"/>
      <c r="E136" s="488"/>
      <c r="F136" s="488"/>
      <c r="G136" s="489"/>
      <c r="H136" s="171"/>
      <c r="I136" s="171"/>
      <c r="J136" s="166"/>
      <c r="K136" s="166"/>
      <c r="L136" s="167"/>
      <c r="M136" s="26"/>
      <c r="N136" s="236">
        <f t="shared" si="5"/>
        <v>0</v>
      </c>
      <c r="O136" s="266"/>
      <c r="P136" s="30">
        <f t="shared" si="7"/>
        <v>0</v>
      </c>
      <c r="Q136" s="206"/>
    </row>
    <row r="137" spans="1:17" s="29" customFormat="1" x14ac:dyDescent="0.2">
      <c r="A137" s="2"/>
      <c r="B137" s="487"/>
      <c r="C137" s="488"/>
      <c r="D137" s="488"/>
      <c r="E137" s="488"/>
      <c r="F137" s="488"/>
      <c r="G137" s="489"/>
      <c r="H137" s="171"/>
      <c r="I137" s="171"/>
      <c r="J137" s="166"/>
      <c r="K137" s="166"/>
      <c r="L137" s="167"/>
      <c r="M137" s="26"/>
      <c r="N137" s="236">
        <f t="shared" si="5"/>
        <v>0</v>
      </c>
      <c r="O137" s="266"/>
      <c r="P137" s="30">
        <f t="shared" si="7"/>
        <v>0</v>
      </c>
      <c r="Q137" s="206"/>
    </row>
    <row r="138" spans="1:17" s="29" customFormat="1" ht="39" customHeight="1" x14ac:dyDescent="0.2">
      <c r="A138" s="18" t="s">
        <v>11</v>
      </c>
      <c r="B138" s="496" t="s">
        <v>12</v>
      </c>
      <c r="C138" s="497"/>
      <c r="D138" s="497"/>
      <c r="E138" s="497"/>
      <c r="F138" s="497"/>
      <c r="G138" s="498"/>
      <c r="H138" s="19"/>
      <c r="I138" s="19"/>
      <c r="J138" s="22">
        <f>SUM(J139:J159)</f>
        <v>0</v>
      </c>
      <c r="K138" s="22"/>
      <c r="L138" s="23"/>
      <c r="M138" s="23"/>
      <c r="N138" s="23"/>
      <c r="O138" s="23"/>
      <c r="P138" s="23"/>
      <c r="Q138" s="248"/>
    </row>
    <row r="139" spans="1:17" s="29" customFormat="1" x14ac:dyDescent="0.2">
      <c r="A139" s="2"/>
      <c r="B139" s="490"/>
      <c r="C139" s="491"/>
      <c r="D139" s="491"/>
      <c r="E139" s="491"/>
      <c r="F139" s="491"/>
      <c r="G139" s="492"/>
      <c r="H139" s="173"/>
      <c r="I139" s="173"/>
      <c r="J139" s="166"/>
      <c r="K139" s="167"/>
      <c r="L139" s="167"/>
      <c r="M139" s="26"/>
      <c r="N139" s="236">
        <f t="shared" si="5"/>
        <v>0</v>
      </c>
      <c r="O139" s="266"/>
      <c r="P139" s="206">
        <f>N139+O139</f>
        <v>0</v>
      </c>
      <c r="Q139" s="206"/>
    </row>
    <row r="140" spans="1:17" s="29" customFormat="1" x14ac:dyDescent="0.2">
      <c r="A140" s="2"/>
      <c r="B140" s="490"/>
      <c r="C140" s="491"/>
      <c r="D140" s="491"/>
      <c r="E140" s="491"/>
      <c r="F140" s="491"/>
      <c r="G140" s="492"/>
      <c r="H140" s="173"/>
      <c r="I140" s="173"/>
      <c r="J140" s="166"/>
      <c r="K140" s="167"/>
      <c r="L140" s="167"/>
      <c r="M140" s="26"/>
      <c r="N140" s="236">
        <f t="shared" si="5"/>
        <v>0</v>
      </c>
      <c r="O140" s="266"/>
      <c r="P140" s="206">
        <f t="shared" ref="P140:P159" si="8">N140+O140</f>
        <v>0</v>
      </c>
      <c r="Q140" s="206"/>
    </row>
    <row r="141" spans="1:17" s="29" customFormat="1" ht="15.75" x14ac:dyDescent="0.2">
      <c r="A141" s="2"/>
      <c r="B141" s="490"/>
      <c r="C141" s="491"/>
      <c r="D141" s="491"/>
      <c r="E141" s="491"/>
      <c r="F141" s="491"/>
      <c r="G141" s="492"/>
      <c r="H141" s="173"/>
      <c r="I141" s="173"/>
      <c r="J141" s="166"/>
      <c r="K141" s="167"/>
      <c r="L141" s="167"/>
      <c r="M141" s="26"/>
      <c r="N141" s="236">
        <f t="shared" ref="N141:N159" si="9">IF(M141="Yes",J141,0)</f>
        <v>0</v>
      </c>
      <c r="O141" s="265"/>
      <c r="P141" s="206">
        <f t="shared" si="8"/>
        <v>0</v>
      </c>
      <c r="Q141" s="206"/>
    </row>
    <row r="142" spans="1:17" s="29" customFormat="1" x14ac:dyDescent="0.2">
      <c r="A142" s="2"/>
      <c r="B142" s="487"/>
      <c r="C142" s="488"/>
      <c r="D142" s="488"/>
      <c r="E142" s="488"/>
      <c r="F142" s="488"/>
      <c r="G142" s="489"/>
      <c r="H142" s="171"/>
      <c r="I142" s="171"/>
      <c r="J142" s="166"/>
      <c r="K142" s="167"/>
      <c r="L142" s="167"/>
      <c r="M142" s="26"/>
      <c r="N142" s="236">
        <f t="shared" si="9"/>
        <v>0</v>
      </c>
      <c r="O142" s="266"/>
      <c r="P142" s="206">
        <f t="shared" si="8"/>
        <v>0</v>
      </c>
      <c r="Q142" s="206"/>
    </row>
    <row r="143" spans="1:17" s="29" customFormat="1" ht="15.75" x14ac:dyDescent="0.2">
      <c r="A143" s="2"/>
      <c r="B143" s="487"/>
      <c r="C143" s="488"/>
      <c r="D143" s="488"/>
      <c r="E143" s="488"/>
      <c r="F143" s="488"/>
      <c r="G143" s="489"/>
      <c r="H143" s="171"/>
      <c r="I143" s="171"/>
      <c r="J143" s="166"/>
      <c r="K143" s="167"/>
      <c r="L143" s="167"/>
      <c r="M143" s="26"/>
      <c r="N143" s="236">
        <f t="shared" si="9"/>
        <v>0</v>
      </c>
      <c r="O143" s="265"/>
      <c r="P143" s="206">
        <f t="shared" si="8"/>
        <v>0</v>
      </c>
      <c r="Q143" s="206"/>
    </row>
    <row r="144" spans="1:17" s="28" customFormat="1" ht="15.75" x14ac:dyDescent="0.2">
      <c r="A144" s="2"/>
      <c r="B144" s="487"/>
      <c r="C144" s="488"/>
      <c r="D144" s="488"/>
      <c r="E144" s="488"/>
      <c r="F144" s="488"/>
      <c r="G144" s="489"/>
      <c r="H144" s="171"/>
      <c r="I144" s="171"/>
      <c r="J144" s="166"/>
      <c r="K144" s="167"/>
      <c r="L144" s="167"/>
      <c r="M144" s="26"/>
      <c r="N144" s="236">
        <f t="shared" si="9"/>
        <v>0</v>
      </c>
      <c r="O144" s="265"/>
      <c r="P144" s="206">
        <f t="shared" si="8"/>
        <v>0</v>
      </c>
      <c r="Q144" s="30"/>
    </row>
    <row r="145" spans="1:18" s="37" customFormat="1" ht="15.75" x14ac:dyDescent="0.2">
      <c r="A145" s="2"/>
      <c r="B145" s="487"/>
      <c r="C145" s="488"/>
      <c r="D145" s="488"/>
      <c r="E145" s="488"/>
      <c r="F145" s="488"/>
      <c r="G145" s="489"/>
      <c r="H145" s="171"/>
      <c r="I145" s="171"/>
      <c r="J145" s="166"/>
      <c r="K145" s="167"/>
      <c r="L145" s="167"/>
      <c r="M145" s="26"/>
      <c r="N145" s="236">
        <f t="shared" si="9"/>
        <v>0</v>
      </c>
      <c r="O145" s="166"/>
      <c r="P145" s="206">
        <f t="shared" si="8"/>
        <v>0</v>
      </c>
      <c r="Q145" s="30"/>
    </row>
    <row r="146" spans="1:18" s="29" customFormat="1" x14ac:dyDescent="0.2">
      <c r="A146" s="2"/>
      <c r="B146" s="487"/>
      <c r="C146" s="488"/>
      <c r="D146" s="488"/>
      <c r="E146" s="488"/>
      <c r="F146" s="488"/>
      <c r="G146" s="489"/>
      <c r="H146" s="171"/>
      <c r="I146" s="171"/>
      <c r="J146" s="166"/>
      <c r="K146" s="167"/>
      <c r="L146" s="167"/>
      <c r="M146" s="26"/>
      <c r="N146" s="236">
        <f t="shared" si="9"/>
        <v>0</v>
      </c>
      <c r="O146" s="266"/>
      <c r="P146" s="206">
        <f t="shared" si="8"/>
        <v>0</v>
      </c>
      <c r="Q146" s="206"/>
    </row>
    <row r="147" spans="1:18" s="29" customFormat="1" ht="15.75" x14ac:dyDescent="0.2">
      <c r="A147" s="2"/>
      <c r="B147" s="487"/>
      <c r="C147" s="488"/>
      <c r="D147" s="488"/>
      <c r="E147" s="488"/>
      <c r="F147" s="488"/>
      <c r="G147" s="489"/>
      <c r="H147" s="171"/>
      <c r="I147" s="171"/>
      <c r="J147" s="166"/>
      <c r="K147" s="167"/>
      <c r="L147" s="167"/>
      <c r="M147" s="26"/>
      <c r="N147" s="236">
        <f t="shared" si="9"/>
        <v>0</v>
      </c>
      <c r="O147" s="265"/>
      <c r="P147" s="206">
        <f t="shared" si="8"/>
        <v>0</v>
      </c>
      <c r="Q147" s="206"/>
    </row>
    <row r="148" spans="1:18" s="28" customFormat="1" ht="15.75" x14ac:dyDescent="0.2">
      <c r="A148" s="2"/>
      <c r="B148" s="487"/>
      <c r="C148" s="488"/>
      <c r="D148" s="488"/>
      <c r="E148" s="488"/>
      <c r="F148" s="488"/>
      <c r="G148" s="489"/>
      <c r="H148" s="171"/>
      <c r="I148" s="171"/>
      <c r="J148" s="166"/>
      <c r="K148" s="167"/>
      <c r="L148" s="167"/>
      <c r="M148" s="26"/>
      <c r="N148" s="236">
        <f t="shared" si="9"/>
        <v>0</v>
      </c>
      <c r="O148" s="265"/>
      <c r="P148" s="206">
        <f t="shared" si="8"/>
        <v>0</v>
      </c>
      <c r="Q148" s="30"/>
    </row>
    <row r="149" spans="1:18" s="37" customFormat="1" ht="15.75" x14ac:dyDescent="0.2">
      <c r="A149" s="2"/>
      <c r="B149" s="487"/>
      <c r="C149" s="488"/>
      <c r="D149" s="488"/>
      <c r="E149" s="488"/>
      <c r="F149" s="488"/>
      <c r="G149" s="489"/>
      <c r="H149" s="171"/>
      <c r="I149" s="171"/>
      <c r="J149" s="166"/>
      <c r="K149" s="167"/>
      <c r="L149" s="167"/>
      <c r="M149" s="26"/>
      <c r="N149" s="236">
        <f t="shared" si="9"/>
        <v>0</v>
      </c>
      <c r="O149" s="166"/>
      <c r="P149" s="206">
        <f t="shared" si="8"/>
        <v>0</v>
      </c>
      <c r="Q149" s="30"/>
    </row>
    <row r="150" spans="1:18" s="13" customFormat="1" ht="18" x14ac:dyDescent="0.2">
      <c r="A150" s="2"/>
      <c r="B150" s="487"/>
      <c r="C150" s="488"/>
      <c r="D150" s="488"/>
      <c r="E150" s="488"/>
      <c r="F150" s="488"/>
      <c r="G150" s="489"/>
      <c r="H150" s="171"/>
      <c r="I150" s="171"/>
      <c r="J150" s="166"/>
      <c r="K150" s="167"/>
      <c r="L150" s="167"/>
      <c r="M150" s="26"/>
      <c r="N150" s="236">
        <f t="shared" si="9"/>
        <v>0</v>
      </c>
      <c r="O150" s="267"/>
      <c r="P150" s="206">
        <f t="shared" si="8"/>
        <v>0</v>
      </c>
      <c r="Q150" s="249"/>
      <c r="R150" s="14"/>
    </row>
    <row r="151" spans="1:18" s="13" customFormat="1" ht="18" x14ac:dyDescent="0.2">
      <c r="A151" s="2"/>
      <c r="B151" s="487"/>
      <c r="C151" s="488"/>
      <c r="D151" s="488"/>
      <c r="E151" s="488"/>
      <c r="F151" s="488"/>
      <c r="G151" s="489"/>
      <c r="H151" s="171"/>
      <c r="I151" s="171"/>
      <c r="J151" s="166"/>
      <c r="K151" s="167"/>
      <c r="L151" s="167"/>
      <c r="M151" s="26"/>
      <c r="N151" s="236">
        <f t="shared" si="9"/>
        <v>0</v>
      </c>
      <c r="O151" s="267"/>
      <c r="P151" s="206">
        <f t="shared" si="8"/>
        <v>0</v>
      </c>
      <c r="Q151" s="249"/>
      <c r="R151" s="14"/>
    </row>
    <row r="152" spans="1:18" x14ac:dyDescent="0.2">
      <c r="A152" s="2"/>
      <c r="B152" s="487"/>
      <c r="C152" s="488"/>
      <c r="D152" s="488"/>
      <c r="E152" s="488"/>
      <c r="F152" s="488"/>
      <c r="G152" s="489"/>
      <c r="H152" s="171"/>
      <c r="I152" s="171"/>
      <c r="J152" s="166"/>
      <c r="K152" s="167"/>
      <c r="L152" s="167"/>
      <c r="M152" s="26"/>
      <c r="N152" s="236">
        <f t="shared" si="9"/>
        <v>0</v>
      </c>
      <c r="O152" s="268"/>
      <c r="P152" s="206">
        <f t="shared" si="8"/>
        <v>0</v>
      </c>
      <c r="Q152" s="242"/>
    </row>
    <row r="153" spans="1:18" x14ac:dyDescent="0.2">
      <c r="A153" s="2"/>
      <c r="B153" s="487"/>
      <c r="C153" s="488"/>
      <c r="D153" s="488"/>
      <c r="E153" s="488"/>
      <c r="F153" s="488"/>
      <c r="G153" s="489"/>
      <c r="H153" s="171"/>
      <c r="I153" s="171"/>
      <c r="J153" s="166"/>
      <c r="K153" s="167"/>
      <c r="L153" s="167"/>
      <c r="M153" s="26"/>
      <c r="N153" s="236">
        <f t="shared" si="9"/>
        <v>0</v>
      </c>
      <c r="O153" s="268"/>
      <c r="P153" s="206">
        <f t="shared" si="8"/>
        <v>0</v>
      </c>
      <c r="Q153" s="242"/>
    </row>
    <row r="154" spans="1:18" x14ac:dyDescent="0.2">
      <c r="A154" s="2"/>
      <c r="B154" s="487"/>
      <c r="C154" s="488"/>
      <c r="D154" s="488"/>
      <c r="E154" s="488"/>
      <c r="F154" s="488"/>
      <c r="G154" s="489"/>
      <c r="H154" s="171"/>
      <c r="I154" s="171"/>
      <c r="J154" s="166"/>
      <c r="K154" s="167"/>
      <c r="L154" s="167"/>
      <c r="M154" s="26"/>
      <c r="N154" s="236">
        <f t="shared" si="9"/>
        <v>0</v>
      </c>
      <c r="O154" s="268"/>
      <c r="P154" s="206">
        <f t="shared" si="8"/>
        <v>0</v>
      </c>
      <c r="Q154" s="242"/>
    </row>
    <row r="155" spans="1:18" x14ac:dyDescent="0.2">
      <c r="A155" s="2"/>
      <c r="B155" s="487"/>
      <c r="C155" s="488"/>
      <c r="D155" s="488"/>
      <c r="E155" s="488"/>
      <c r="F155" s="488"/>
      <c r="G155" s="489"/>
      <c r="H155" s="171"/>
      <c r="I155" s="171"/>
      <c r="J155" s="166"/>
      <c r="K155" s="167"/>
      <c r="L155" s="167"/>
      <c r="M155" s="26"/>
      <c r="N155" s="236">
        <f t="shared" si="9"/>
        <v>0</v>
      </c>
      <c r="O155" s="268"/>
      <c r="P155" s="206">
        <f t="shared" si="8"/>
        <v>0</v>
      </c>
      <c r="Q155" s="242"/>
    </row>
    <row r="156" spans="1:18" x14ac:dyDescent="0.2">
      <c r="A156" s="2"/>
      <c r="B156" s="487"/>
      <c r="C156" s="488"/>
      <c r="D156" s="488"/>
      <c r="E156" s="488"/>
      <c r="F156" s="488"/>
      <c r="G156" s="489"/>
      <c r="H156" s="171"/>
      <c r="I156" s="171"/>
      <c r="J156" s="166"/>
      <c r="K156" s="167"/>
      <c r="L156" s="167"/>
      <c r="M156" s="26"/>
      <c r="N156" s="236">
        <f t="shared" si="9"/>
        <v>0</v>
      </c>
      <c r="O156" s="268"/>
      <c r="P156" s="206">
        <f t="shared" si="8"/>
        <v>0</v>
      </c>
      <c r="Q156" s="242"/>
    </row>
    <row r="157" spans="1:18" x14ac:dyDescent="0.2">
      <c r="A157" s="2"/>
      <c r="B157" s="487"/>
      <c r="C157" s="488"/>
      <c r="D157" s="488"/>
      <c r="E157" s="488"/>
      <c r="F157" s="488"/>
      <c r="G157" s="489"/>
      <c r="H157" s="171"/>
      <c r="I157" s="171"/>
      <c r="J157" s="166"/>
      <c r="K157" s="167"/>
      <c r="L157" s="167"/>
      <c r="M157" s="26"/>
      <c r="N157" s="236">
        <f t="shared" si="9"/>
        <v>0</v>
      </c>
      <c r="O157" s="268"/>
      <c r="P157" s="206">
        <f t="shared" si="8"/>
        <v>0</v>
      </c>
      <c r="Q157" s="242"/>
    </row>
    <row r="158" spans="1:18" x14ac:dyDescent="0.2">
      <c r="A158" s="2"/>
      <c r="B158" s="487"/>
      <c r="C158" s="488"/>
      <c r="D158" s="488"/>
      <c r="E158" s="488"/>
      <c r="F158" s="488"/>
      <c r="G158" s="489"/>
      <c r="H158" s="171"/>
      <c r="I158" s="171"/>
      <c r="J158" s="166"/>
      <c r="K158" s="167"/>
      <c r="L158" s="167"/>
      <c r="M158" s="26"/>
      <c r="N158" s="236">
        <f t="shared" si="9"/>
        <v>0</v>
      </c>
      <c r="O158" s="268"/>
      <c r="P158" s="206">
        <f t="shared" si="8"/>
        <v>0</v>
      </c>
      <c r="Q158" s="242"/>
    </row>
    <row r="159" spans="1:18" x14ac:dyDescent="0.2">
      <c r="A159" s="2"/>
      <c r="B159" s="487"/>
      <c r="C159" s="488"/>
      <c r="D159" s="488"/>
      <c r="E159" s="488"/>
      <c r="F159" s="488"/>
      <c r="G159" s="489"/>
      <c r="H159" s="171"/>
      <c r="I159" s="171"/>
      <c r="J159" s="166"/>
      <c r="K159" s="167"/>
      <c r="L159" s="167"/>
      <c r="M159" s="26"/>
      <c r="N159" s="236">
        <f t="shared" si="9"/>
        <v>0</v>
      </c>
      <c r="O159" s="268"/>
      <c r="P159" s="206">
        <f t="shared" si="8"/>
        <v>0</v>
      </c>
      <c r="Q159" s="242"/>
    </row>
    <row r="160" spans="1:18" ht="39" customHeight="1" x14ac:dyDescent="0.2">
      <c r="A160" s="11"/>
      <c r="B160" s="506" t="s">
        <v>1</v>
      </c>
      <c r="C160" s="507"/>
      <c r="D160" s="507"/>
      <c r="E160" s="507"/>
      <c r="F160" s="507"/>
      <c r="G160" s="507"/>
      <c r="H160" s="507"/>
      <c r="I160" s="87"/>
      <c r="J160" s="22">
        <f>J8+J43+J64+J95</f>
        <v>0</v>
      </c>
      <c r="K160" s="22"/>
      <c r="L160" s="22"/>
      <c r="M160" s="22"/>
      <c r="N160" s="22"/>
      <c r="O160" s="22"/>
      <c r="P160" s="22">
        <f>SUM(P8+P43+P64+P95)</f>
        <v>0</v>
      </c>
      <c r="Q160" s="250"/>
    </row>
    <row r="161" spans="1:17" ht="39" customHeight="1" x14ac:dyDescent="0.2">
      <c r="A161" s="31">
        <v>5</v>
      </c>
      <c r="B161" s="531" t="s">
        <v>168</v>
      </c>
      <c r="C161" s="532"/>
      <c r="D161" s="532"/>
      <c r="E161" s="532"/>
      <c r="F161" s="532"/>
      <c r="G161" s="533"/>
      <c r="H161" s="36"/>
      <c r="I161" s="36"/>
      <c r="J161" s="33">
        <f>J162</f>
        <v>0</v>
      </c>
      <c r="K161" s="33"/>
      <c r="L161" s="34"/>
      <c r="M161" s="244"/>
      <c r="N161" s="204">
        <f>IF(M161="Yes",J161,0)</f>
        <v>0</v>
      </c>
      <c r="O161" s="167"/>
      <c r="P161" s="243">
        <f>N161+O161</f>
        <v>0</v>
      </c>
      <c r="Q161" s="246"/>
    </row>
    <row r="162" spans="1:17" ht="64.5" customHeight="1" x14ac:dyDescent="0.2">
      <c r="A162" s="2"/>
      <c r="B162" s="551" t="s">
        <v>147</v>
      </c>
      <c r="C162" s="552"/>
      <c r="D162" s="552"/>
      <c r="E162" s="552"/>
      <c r="F162" s="552"/>
      <c r="G162" s="552"/>
      <c r="H162" s="174"/>
      <c r="I162" s="174"/>
      <c r="J162" s="166"/>
      <c r="K162" s="175"/>
      <c r="L162" s="176"/>
      <c r="M162" s="176"/>
      <c r="N162" s="176"/>
      <c r="O162" s="176"/>
      <c r="P162" s="176"/>
      <c r="Q162" s="251"/>
    </row>
    <row r="163" spans="1:17" ht="23.25" x14ac:dyDescent="0.2">
      <c r="A163" s="11"/>
      <c r="B163" s="504" t="s">
        <v>0</v>
      </c>
      <c r="C163" s="505"/>
      <c r="D163" s="505"/>
      <c r="E163" s="505"/>
      <c r="F163" s="505"/>
      <c r="G163" s="505"/>
      <c r="H163" s="505"/>
      <c r="I163" s="505"/>
      <c r="J163" s="12">
        <f>J160+J161</f>
        <v>0</v>
      </c>
      <c r="K163" s="12"/>
      <c r="L163" s="10"/>
      <c r="M163" s="22"/>
      <c r="N163" s="22"/>
      <c r="O163" s="22"/>
      <c r="P163" s="22">
        <f>P160+P161</f>
        <v>0</v>
      </c>
      <c r="Q163" s="250"/>
    </row>
    <row r="164" spans="1:17" s="4" customFormat="1" ht="23.25" x14ac:dyDescent="0.2">
      <c r="A164" s="69"/>
      <c r="B164" s="70"/>
      <c r="C164" s="70"/>
      <c r="D164" s="70"/>
      <c r="E164" s="70"/>
      <c r="F164" s="70"/>
      <c r="G164" s="70"/>
      <c r="H164" s="70"/>
      <c r="I164" s="70"/>
      <c r="J164"/>
      <c r="K164"/>
      <c r="L164"/>
      <c r="M164" s="73"/>
    </row>
    <row r="165" spans="1:17" ht="18" x14ac:dyDescent="0.25">
      <c r="A165" s="60"/>
      <c r="B165" s="65"/>
      <c r="C165" s="61"/>
      <c r="D165" s="61"/>
      <c r="E165" s="61"/>
      <c r="F165" s="62"/>
      <c r="G165" s="61"/>
      <c r="H165" s="61"/>
      <c r="I165" s="61"/>
      <c r="J165"/>
      <c r="K165"/>
      <c r="L165"/>
      <c r="M165" s="73"/>
    </row>
    <row r="166" spans="1:17" ht="22.5" x14ac:dyDescent="0.3">
      <c r="A166" s="64"/>
      <c r="C166" s="65"/>
      <c r="D166" s="66"/>
      <c r="E166" s="482"/>
      <c r="F166" s="482"/>
      <c r="G166" s="482"/>
      <c r="H166" s="482"/>
      <c r="I166" s="482"/>
      <c r="J166"/>
      <c r="K166"/>
      <c r="L166"/>
      <c r="M166" s="73"/>
    </row>
    <row r="167" spans="1:17" customFormat="1" ht="30" customHeight="1" x14ac:dyDescent="0.2">
      <c r="A167" s="412" t="s">
        <v>100</v>
      </c>
      <c r="B167" s="480"/>
      <c r="C167" s="480"/>
      <c r="D167" s="480"/>
      <c r="E167" s="480"/>
      <c r="F167" s="480"/>
      <c r="G167" s="481"/>
    </row>
    <row r="168" spans="1:17" s="45" customFormat="1" ht="18.75" thickBot="1" x14ac:dyDescent="0.25">
      <c r="A168" s="43"/>
      <c r="B168" s="44"/>
      <c r="C168" s="44"/>
      <c r="D168" s="44"/>
      <c r="E168" s="44"/>
      <c r="F168" s="44"/>
      <c r="G168" s="44"/>
      <c r="I168" s="46"/>
    </row>
    <row r="169" spans="1:17" s="42" customFormat="1" ht="52.5" customHeight="1" thickBot="1" x14ac:dyDescent="0.25">
      <c r="A169" s="81"/>
      <c r="B169" s="324" t="s">
        <v>92</v>
      </c>
      <c r="C169" s="477"/>
      <c r="D169" s="478"/>
      <c r="E169" s="478"/>
      <c r="F169" s="478"/>
      <c r="G169" s="479"/>
    </row>
    <row r="170" spans="1:17" s="42" customFormat="1" ht="18.75" thickBot="1" x14ac:dyDescent="0.25">
      <c r="A170" s="88"/>
      <c r="B170" s="49"/>
      <c r="C170" s="50"/>
      <c r="D170" s="51"/>
      <c r="E170" s="47"/>
      <c r="F170" s="47"/>
      <c r="G170" s="47"/>
    </row>
    <row r="171" spans="1:17" s="42" customFormat="1" ht="54.75" customHeight="1" thickBot="1" x14ac:dyDescent="0.25">
      <c r="A171" s="88"/>
      <c r="B171" s="52" t="s">
        <v>93</v>
      </c>
      <c r="C171" s="477"/>
      <c r="D171" s="478"/>
      <c r="E171" s="478"/>
      <c r="F171" s="478"/>
      <c r="G171" s="479"/>
    </row>
    <row r="172" spans="1:17" s="42" customFormat="1" ht="16.5" thickBot="1" x14ac:dyDescent="0.25">
      <c r="A172" s="88"/>
      <c r="B172" s="53"/>
      <c r="C172" s="54"/>
      <c r="D172" s="55"/>
      <c r="E172" s="56"/>
      <c r="F172" s="56"/>
      <c r="G172" s="56"/>
    </row>
    <row r="173" spans="1:17" s="42" customFormat="1" ht="53.25" customHeight="1" thickBot="1" x14ac:dyDescent="0.25">
      <c r="A173" s="88"/>
      <c r="B173" s="52" t="s">
        <v>94</v>
      </c>
      <c r="C173" s="477"/>
      <c r="D173" s="478"/>
      <c r="E173" s="478"/>
      <c r="F173" s="478"/>
      <c r="G173" s="479"/>
    </row>
    <row r="174" spans="1:17" s="42" customFormat="1" ht="16.5" thickBot="1" x14ac:dyDescent="0.25">
      <c r="A174" s="88"/>
      <c r="B174" s="53"/>
      <c r="C174" s="54"/>
      <c r="D174" s="55"/>
      <c r="E174" s="56"/>
      <c r="F174" s="56"/>
      <c r="G174" s="56"/>
    </row>
    <row r="175" spans="1:17" s="42" customFormat="1" ht="52.5" customHeight="1" thickBot="1" x14ac:dyDescent="0.25">
      <c r="A175" s="88"/>
      <c r="B175" s="52" t="s">
        <v>95</v>
      </c>
      <c r="C175" s="477"/>
      <c r="D175" s="478"/>
      <c r="E175" s="478"/>
      <c r="F175" s="478"/>
      <c r="G175" s="479"/>
    </row>
    <row r="176" spans="1:17" s="42" customFormat="1" ht="16.5" thickBot="1" x14ac:dyDescent="0.25">
      <c r="A176" s="88"/>
      <c r="B176" s="53"/>
      <c r="C176" s="54"/>
      <c r="D176" s="55"/>
      <c r="E176" s="56"/>
      <c r="F176" s="56"/>
      <c r="G176" s="56"/>
    </row>
    <row r="177" spans="1:13" s="42" customFormat="1" ht="52.5" customHeight="1" thickBot="1" x14ac:dyDescent="0.25">
      <c r="A177" s="88"/>
      <c r="B177" s="52" t="s">
        <v>96</v>
      </c>
      <c r="C177" s="477"/>
      <c r="D177" s="478"/>
      <c r="E177" s="478"/>
      <c r="F177" s="478"/>
      <c r="G177" s="479"/>
    </row>
    <row r="178" spans="1:13" s="42" customFormat="1" ht="18.75" thickBot="1" x14ac:dyDescent="0.25">
      <c r="A178" s="89"/>
      <c r="B178" s="49"/>
      <c r="C178" s="50"/>
      <c r="D178" s="57"/>
      <c r="E178" s="47"/>
      <c r="F178" s="47"/>
      <c r="G178" s="47"/>
    </row>
    <row r="179" spans="1:13" s="4" customFormat="1" ht="35.25" thickBot="1" x14ac:dyDescent="0.25">
      <c r="A179" s="69"/>
      <c r="B179" s="48" t="s">
        <v>153</v>
      </c>
      <c r="C179" s="484">
        <f>C169+C171+C173+C175+C177</f>
        <v>0</v>
      </c>
      <c r="D179" s="484"/>
      <c r="E179" s="484"/>
      <c r="F179" s="484"/>
      <c r="G179" s="484"/>
      <c r="H179" s="42"/>
      <c r="I179" s="42"/>
      <c r="J179" s="42"/>
      <c r="K179" s="42"/>
    </row>
    <row r="180" spans="1:13" ht="18" x14ac:dyDescent="0.25">
      <c r="A180" s="68"/>
      <c r="B180" s="190"/>
      <c r="C180" s="191"/>
      <c r="D180" s="191"/>
      <c r="E180" s="192"/>
      <c r="F180" s="192"/>
      <c r="G180" s="192"/>
      <c r="H180" s="192"/>
      <c r="I180" s="192"/>
      <c r="J180" s="62"/>
      <c r="K180" s="62"/>
      <c r="L180" s="63"/>
    </row>
    <row r="181" spans="1:13" ht="18" x14ac:dyDescent="0.25">
      <c r="A181" s="60"/>
      <c r="B181" s="65" t="s">
        <v>77</v>
      </c>
      <c r="C181" s="61"/>
      <c r="D181" s="61"/>
      <c r="E181" s="61"/>
      <c r="F181" s="62"/>
      <c r="G181" s="61"/>
      <c r="H181" s="61"/>
      <c r="I181" s="61"/>
      <c r="J181" s="62"/>
      <c r="K181" s="62"/>
      <c r="L181" s="63"/>
      <c r="M181" s="73"/>
    </row>
    <row r="182" spans="1:13" ht="22.5" x14ac:dyDescent="0.3">
      <c r="A182" s="64"/>
      <c r="C182" s="65"/>
      <c r="D182" s="66" t="s">
        <v>78</v>
      </c>
      <c r="E182" s="482" t="s">
        <v>79</v>
      </c>
      <c r="F182" s="482"/>
      <c r="G182" s="482"/>
      <c r="H182" s="482"/>
      <c r="I182" s="482"/>
      <c r="J182" s="62"/>
      <c r="K182" s="62"/>
      <c r="L182" s="63"/>
      <c r="M182" s="73"/>
    </row>
    <row r="183" spans="1:13" ht="18" x14ac:dyDescent="0.25">
      <c r="A183" s="60"/>
      <c r="B183" s="67"/>
      <c r="C183" s="67"/>
      <c r="D183" s="67"/>
      <c r="E183" s="67"/>
      <c r="F183" s="67"/>
      <c r="G183" s="67"/>
      <c r="H183" s="67"/>
      <c r="I183" s="67"/>
      <c r="J183" s="62"/>
      <c r="K183" s="62"/>
      <c r="L183" s="63"/>
    </row>
    <row r="184" spans="1:13" ht="18" x14ac:dyDescent="0.25">
      <c r="A184" s="68"/>
      <c r="B184" s="473" t="s">
        <v>80</v>
      </c>
      <c r="C184" s="474" t="s">
        <v>81</v>
      </c>
      <c r="D184" s="474"/>
      <c r="E184" s="475"/>
      <c r="F184" s="475"/>
      <c r="G184" s="475"/>
      <c r="H184" s="475"/>
      <c r="I184" s="475"/>
      <c r="J184" s="476"/>
      <c r="K184" s="476"/>
      <c r="L184" s="62"/>
    </row>
    <row r="185" spans="1:13" ht="18" x14ac:dyDescent="0.25">
      <c r="A185" s="68"/>
      <c r="B185" s="473"/>
      <c r="C185" s="474"/>
      <c r="D185" s="474"/>
      <c r="E185" s="475"/>
      <c r="F185" s="475"/>
      <c r="G185" s="475"/>
      <c r="H185" s="475"/>
      <c r="I185" s="475"/>
      <c r="J185" s="476"/>
      <c r="K185" s="476"/>
      <c r="L185" s="62"/>
    </row>
    <row r="186" spans="1:13" ht="18" x14ac:dyDescent="0.25">
      <c r="A186" s="68"/>
      <c r="B186" s="473"/>
      <c r="C186" s="474"/>
      <c r="D186" s="474"/>
      <c r="E186" s="475"/>
      <c r="F186" s="475"/>
      <c r="G186" s="475"/>
      <c r="H186" s="475"/>
      <c r="I186" s="475"/>
      <c r="J186" s="476"/>
      <c r="K186" s="476"/>
      <c r="L186" s="62"/>
    </row>
    <row r="187" spans="1:13" ht="18" x14ac:dyDescent="0.25">
      <c r="A187" s="68"/>
      <c r="B187" s="65" t="s">
        <v>84</v>
      </c>
      <c r="C187" s="65"/>
      <c r="D187" s="191"/>
      <c r="E187" s="192"/>
      <c r="F187" s="192"/>
      <c r="G187" s="192"/>
      <c r="H187" s="192"/>
      <c r="I187" s="192"/>
      <c r="J187" s="62"/>
      <c r="K187" s="62"/>
      <c r="L187" s="62"/>
    </row>
    <row r="188" spans="1:13" ht="22.5" x14ac:dyDescent="0.3">
      <c r="A188" s="64"/>
      <c r="D188" s="66" t="s">
        <v>78</v>
      </c>
      <c r="E188" s="482" t="s">
        <v>82</v>
      </c>
      <c r="F188" s="482"/>
      <c r="G188" s="482"/>
      <c r="H188" s="482"/>
      <c r="I188" s="482"/>
      <c r="J188" s="62"/>
      <c r="K188" s="62"/>
      <c r="L188" s="62"/>
    </row>
    <row r="189" spans="1:13" ht="18.75" x14ac:dyDescent="0.25">
      <c r="A189" s="60"/>
      <c r="B189" s="67"/>
      <c r="C189" s="67"/>
      <c r="D189" s="67"/>
      <c r="E189" s="483" t="s">
        <v>83</v>
      </c>
      <c r="F189" s="483"/>
      <c r="G189" s="483"/>
      <c r="H189" s="483"/>
      <c r="I189" s="483"/>
      <c r="J189" s="62"/>
      <c r="K189" s="62"/>
      <c r="L189" s="62"/>
    </row>
    <row r="190" spans="1:13" ht="18" x14ac:dyDescent="0.25">
      <c r="A190" s="68"/>
      <c r="L190" s="62"/>
    </row>
    <row r="191" spans="1:13" ht="18" x14ac:dyDescent="0.25">
      <c r="A191" s="68"/>
      <c r="B191" s="473" t="s">
        <v>80</v>
      </c>
      <c r="C191" s="474" t="s">
        <v>141</v>
      </c>
      <c r="D191" s="474"/>
      <c r="E191" s="475"/>
      <c r="F191" s="475"/>
      <c r="G191" s="475"/>
      <c r="H191" s="475"/>
      <c r="I191" s="475"/>
      <c r="J191" s="476"/>
      <c r="K191" s="476"/>
      <c r="L191" s="62"/>
    </row>
    <row r="192" spans="1:13" x14ac:dyDescent="0.2">
      <c r="B192" s="473"/>
      <c r="C192" s="474"/>
      <c r="D192" s="474"/>
      <c r="E192" s="475"/>
      <c r="F192" s="475"/>
      <c r="G192" s="475"/>
      <c r="H192" s="475"/>
      <c r="I192" s="475"/>
      <c r="J192" s="476"/>
      <c r="K192" s="476"/>
    </row>
    <row r="193" spans="2:11" x14ac:dyDescent="0.2">
      <c r="B193" s="473"/>
      <c r="C193" s="474"/>
      <c r="D193" s="474"/>
      <c r="E193" s="475"/>
      <c r="F193" s="475"/>
      <c r="G193" s="475"/>
      <c r="H193" s="475"/>
      <c r="I193" s="475"/>
      <c r="J193" s="476"/>
      <c r="K193" s="476"/>
    </row>
  </sheetData>
  <sheetProtection algorithmName="SHA-512" hashValue="6tSnzNkXXBRCte1Gt9PHzfXlglqAo+NfFuFiwwfAyssuHcds5MZnWoMsk58fxcf6Anc/kRS9IX0RbznBtDVtYQ==" saltValue="HpzYRc7AYry6jV6GWhACXQ==" spinCount="100000" sheet="1" formatCells="0" insertRows="0" deleteRows="0"/>
  <protectedRanges>
    <protectedRange sqref="R136:XFD143 L162 A122:I137 A139:I159 A162 K139:L159 L118:L137 R146:XFD147 R123:XFD125 R102:XFD104 R106:XFD110 R97:XFD100 R116:XFD117 R128:XFD130 R132:XFD134 R119:XFD121 R112:XFD113 H162:I162" name="Plage3"/>
    <protectedRange sqref="A65:I94 A11:I16 A18:I42 R40:XFD48 A44:I63 A97:I116 A127:I128 A118:I123 L97:L116 L65:L94 L44:L63 L18:L42 L11:L16 R35:XFD37 R31:XFD33 R93:XFD94 R88:XFD90 R77:XFD81 R75:XFD75 R27:XFD29 R22:XFD24 R50:XFD56 R83:XFD86 R58:XFD70 R16:XFD19 R96:XFD98" name="Plage2"/>
    <protectedRange sqref="J162:K162 J18:J42 J97:J116 J139:J159 J11:K16 J44:K63 J65:K94 J118:K137" name="Plage2_1"/>
    <protectedRange sqref="O112:O113 O119:O121 O132:O134 O128:O130 O117:Q117 O97:Q97 O106:O110 O102:O104 O123:O125 O146:O147 M139:M159 M122:M137 O138:Q139 Q112:Q113 O116 Q116 O98:O100 Q98:Q100 Q106:Q110 Q102:Q104 P98:P116 Q119:Q121 Q132:Q134 Q128:Q130 Q123:Q125 O136:O137 Q136:Q137 Q146:Q147 O140:O143 Q140:Q143 P140:P159" name="Plage3_3"/>
    <protectedRange sqref="O58:O63 O83:O86 O50:O56 O22:O24 O27:O29 O75 O77:O81 O88:O90 O93:O94 O31:O33 O35:O37 M118:M123 M127:M128 M97:M116 M65:M94 M44:M63 M18:M42 M11:M16 O40:O42 O44:Q44 P43:Q43 O65:Q65 P64:Q64 O16 Q16 Q22:Q24 Q27:Q29 Q31:Q33 Q35:Q37 O19 Q19 Q40:Q42 P19:P42 Q58:Q63 Q50:Q56 O45:O48 Q45:Q48 P45:P63 Q83:Q86 Q75 Q77:Q81 Q88:Q90 Q93:Q94 O66:O70 Q66:Q70 P66:P94 O98 Q98 P98:P116 O17:Q18 O96:Q97" name="Plage2_4"/>
    <protectedRange sqref="M161:M162" name="Plage3_1"/>
    <protectedRange sqref="B162:G162" name="Plage3_2"/>
  </protectedRanges>
  <dataConsolidate link="1"/>
  <mergeCells count="203">
    <mergeCell ref="C173:G173"/>
    <mergeCell ref="C175:G175"/>
    <mergeCell ref="B159:G159"/>
    <mergeCell ref="B160:H160"/>
    <mergeCell ref="B161:G161"/>
    <mergeCell ref="B162:G162"/>
    <mergeCell ref="B163:I163"/>
    <mergeCell ref="E166:I166"/>
    <mergeCell ref="A167:G167"/>
    <mergeCell ref="C169:G169"/>
    <mergeCell ref="C171:G171"/>
    <mergeCell ref="B153:G153"/>
    <mergeCell ref="B154:G154"/>
    <mergeCell ref="B155:G155"/>
    <mergeCell ref="B156:G156"/>
    <mergeCell ref="B157:G157"/>
    <mergeCell ref="B158:G158"/>
    <mergeCell ref="B147:G147"/>
    <mergeCell ref="B148:G148"/>
    <mergeCell ref="B149:G149"/>
    <mergeCell ref="B150:G150"/>
    <mergeCell ref="B151:G151"/>
    <mergeCell ref="B152:G152"/>
    <mergeCell ref="B141:G141"/>
    <mergeCell ref="B142:G142"/>
    <mergeCell ref="B143:G143"/>
    <mergeCell ref="B144:G144"/>
    <mergeCell ref="B145:G145"/>
    <mergeCell ref="B146:G146"/>
    <mergeCell ref="B135:G135"/>
    <mergeCell ref="B136:G136"/>
    <mergeCell ref="B137:G137"/>
    <mergeCell ref="B138:G138"/>
    <mergeCell ref="B139:G139"/>
    <mergeCell ref="B140:G140"/>
    <mergeCell ref="B129:G129"/>
    <mergeCell ref="B130:G130"/>
    <mergeCell ref="B131:G131"/>
    <mergeCell ref="B132:G132"/>
    <mergeCell ref="B133:G133"/>
    <mergeCell ref="B134:G134"/>
    <mergeCell ref="B123:G123"/>
    <mergeCell ref="B124:G124"/>
    <mergeCell ref="B125:G125"/>
    <mergeCell ref="B126:G126"/>
    <mergeCell ref="B127:G127"/>
    <mergeCell ref="B128:G128"/>
    <mergeCell ref="B117:G117"/>
    <mergeCell ref="B118:G118"/>
    <mergeCell ref="B119:G119"/>
    <mergeCell ref="B120:G120"/>
    <mergeCell ref="B121:G121"/>
    <mergeCell ref="B122:G122"/>
    <mergeCell ref="B111:G111"/>
    <mergeCell ref="B112:G112"/>
    <mergeCell ref="B113:G113"/>
    <mergeCell ref="B114:G114"/>
    <mergeCell ref="B115:G115"/>
    <mergeCell ref="B116:G116"/>
    <mergeCell ref="B105:G105"/>
    <mergeCell ref="B106:G106"/>
    <mergeCell ref="B107:G107"/>
    <mergeCell ref="B108:G108"/>
    <mergeCell ref="B109:G109"/>
    <mergeCell ref="B110:G110"/>
    <mergeCell ref="B99:G99"/>
    <mergeCell ref="B100:G100"/>
    <mergeCell ref="B101:G101"/>
    <mergeCell ref="B102:G102"/>
    <mergeCell ref="B103:G103"/>
    <mergeCell ref="B104:G104"/>
    <mergeCell ref="B94:G94"/>
    <mergeCell ref="B95:G95"/>
    <mergeCell ref="B96:G96"/>
    <mergeCell ref="B97:G97"/>
    <mergeCell ref="B98:G98"/>
    <mergeCell ref="B88:G88"/>
    <mergeCell ref="B89:G89"/>
    <mergeCell ref="B90:G90"/>
    <mergeCell ref="B91:G91"/>
    <mergeCell ref="B92:G92"/>
    <mergeCell ref="B93:G93"/>
    <mergeCell ref="B82:G82"/>
    <mergeCell ref="B83:G83"/>
    <mergeCell ref="B84:G84"/>
    <mergeCell ref="B85:G85"/>
    <mergeCell ref="B86:G86"/>
    <mergeCell ref="B87:G87"/>
    <mergeCell ref="B76:G76"/>
    <mergeCell ref="B77:G77"/>
    <mergeCell ref="B78:G78"/>
    <mergeCell ref="B79:G79"/>
    <mergeCell ref="B80:G80"/>
    <mergeCell ref="B81:G81"/>
    <mergeCell ref="B70:G70"/>
    <mergeCell ref="B71:G71"/>
    <mergeCell ref="B72:G72"/>
    <mergeCell ref="B73:G73"/>
    <mergeCell ref="B74:G74"/>
    <mergeCell ref="B75:G75"/>
    <mergeCell ref="B64:G64"/>
    <mergeCell ref="B65:G65"/>
    <mergeCell ref="B66:G66"/>
    <mergeCell ref="B67:G67"/>
    <mergeCell ref="B68:G68"/>
    <mergeCell ref="B69:G69"/>
    <mergeCell ref="B58:G58"/>
    <mergeCell ref="B59:G59"/>
    <mergeCell ref="B60:G60"/>
    <mergeCell ref="B61:G61"/>
    <mergeCell ref="B62:G62"/>
    <mergeCell ref="B63:G63"/>
    <mergeCell ref="B52:G52"/>
    <mergeCell ref="B53:G53"/>
    <mergeCell ref="B54:G54"/>
    <mergeCell ref="B55:G55"/>
    <mergeCell ref="B56:G56"/>
    <mergeCell ref="B57:G57"/>
    <mergeCell ref="B49:G49"/>
    <mergeCell ref="B50:G50"/>
    <mergeCell ref="B51:G51"/>
    <mergeCell ref="B40:G40"/>
    <mergeCell ref="B41:G41"/>
    <mergeCell ref="B42:G42"/>
    <mergeCell ref="B43:G43"/>
    <mergeCell ref="B44:G44"/>
    <mergeCell ref="B45:G45"/>
    <mergeCell ref="B28:G28"/>
    <mergeCell ref="B29:G29"/>
    <mergeCell ref="B30:G30"/>
    <mergeCell ref="B31:G31"/>
    <mergeCell ref="B32:G32"/>
    <mergeCell ref="B33:G33"/>
    <mergeCell ref="B46:G46"/>
    <mergeCell ref="B47:G47"/>
    <mergeCell ref="B48:G48"/>
    <mergeCell ref="A1:L1"/>
    <mergeCell ref="A2:F2"/>
    <mergeCell ref="G2:L2"/>
    <mergeCell ref="A3:F3"/>
    <mergeCell ref="G3:L3"/>
    <mergeCell ref="A4:F4"/>
    <mergeCell ref="A9:A10"/>
    <mergeCell ref="B9:G9"/>
    <mergeCell ref="H9:H10"/>
    <mergeCell ref="J9:J10"/>
    <mergeCell ref="L9:L10"/>
    <mergeCell ref="B10:C10"/>
    <mergeCell ref="D10:G10"/>
    <mergeCell ref="H5:H7"/>
    <mergeCell ref="I5:I7"/>
    <mergeCell ref="J5:J6"/>
    <mergeCell ref="K5:K6"/>
    <mergeCell ref="L5:L7"/>
    <mergeCell ref="B8:G8"/>
    <mergeCell ref="E188:I188"/>
    <mergeCell ref="E189:I189"/>
    <mergeCell ref="B191:B193"/>
    <mergeCell ref="C191:K193"/>
    <mergeCell ref="M5:M7"/>
    <mergeCell ref="N5:N7"/>
    <mergeCell ref="O5:O7"/>
    <mergeCell ref="P5:P7"/>
    <mergeCell ref="Q5:Q7"/>
    <mergeCell ref="B14:C14"/>
    <mergeCell ref="D14:G14"/>
    <mergeCell ref="B15:C15"/>
    <mergeCell ref="D15:G15"/>
    <mergeCell ref="B16:C16"/>
    <mergeCell ref="D16:G16"/>
    <mergeCell ref="B11:C11"/>
    <mergeCell ref="D11:G11"/>
    <mergeCell ref="B12:C12"/>
    <mergeCell ref="D12:G12"/>
    <mergeCell ref="B13:C13"/>
    <mergeCell ref="D13:G13"/>
    <mergeCell ref="B22:G22"/>
    <mergeCell ref="B23:G23"/>
    <mergeCell ref="B24:G24"/>
    <mergeCell ref="M9:M10"/>
    <mergeCell ref="N9:N10"/>
    <mergeCell ref="O9:O10"/>
    <mergeCell ref="P9:P10"/>
    <mergeCell ref="Q9:Q10"/>
    <mergeCell ref="C177:G177"/>
    <mergeCell ref="C179:G179"/>
    <mergeCell ref="E182:I182"/>
    <mergeCell ref="B184:B186"/>
    <mergeCell ref="C184:K186"/>
    <mergeCell ref="B25:G25"/>
    <mergeCell ref="B26:G26"/>
    <mergeCell ref="B27:G27"/>
    <mergeCell ref="B17:G17"/>
    <mergeCell ref="B18:G18"/>
    <mergeCell ref="B19:G19"/>
    <mergeCell ref="B20:G20"/>
    <mergeCell ref="B21:G21"/>
    <mergeCell ref="B34:G34"/>
    <mergeCell ref="B35:G35"/>
    <mergeCell ref="B36:G36"/>
    <mergeCell ref="B37:G37"/>
    <mergeCell ref="B38:G38"/>
    <mergeCell ref="B39:G39"/>
  </mergeCells>
  <conditionalFormatting sqref="E170:G170 E178:G178">
    <cfRule type="cellIs" dxfId="44" priority="4" stopIfTrue="1" operator="equal">
      <formula>"ERROR"</formula>
    </cfRule>
  </conditionalFormatting>
  <conditionalFormatting sqref="E172:G172 E174:G174 E176:G176">
    <cfRule type="cellIs" dxfId="43" priority="3" stopIfTrue="1" operator="equal">
      <formula>"ERROR"</formula>
    </cfRule>
  </conditionalFormatting>
  <conditionalFormatting sqref="A167">
    <cfRule type="cellIs" dxfId="42" priority="2" stopIfTrue="1" operator="equal">
      <formula>"ERROR"</formula>
    </cfRule>
  </conditionalFormatting>
  <conditionalFormatting sqref="J11:J16">
    <cfRule type="cellIs" dxfId="41" priority="1" operator="greaterThan">
      <formula>60000</formula>
    </cfRule>
  </conditionalFormatting>
  <dataValidations count="4">
    <dataValidation type="list" allowBlank="1" showInputMessage="1" showErrorMessage="1" sqref="K11:K16 K44:K63 K65:K94 K118:K137 K18:K42 K97:K116">
      <formula1>"Yes,No"</formula1>
    </dataValidation>
    <dataValidation type="list" allowBlank="1" showInputMessage="1" showErrorMessage="1" sqref="B11:B16">
      <formula1>"Prizes, Bursaries"</formula1>
    </dataValidation>
    <dataValidation type="list" allowBlank="1" showInputMessage="1" showErrorMessage="1" sqref="K139:K159 M65:M94 M18:M42 M97:M116 M118:M137 M139:M159 M44:M63 M11:M16 M161">
      <formula1>"Yes, No"</formula1>
    </dataValidation>
    <dataValidation type="custom" allowBlank="1" showInputMessage="1" showErrorMessage="1" error="Only two decimals" sqref="C177:G177 C171:G171">
      <formula1>EXACT(C171,TRUNC(C171,2))</formula1>
    </dataValidation>
  </dataValidations>
  <printOptions horizontalCentered="1"/>
  <pageMargins left="0.25" right="0.25" top="0.75" bottom="0.75" header="0.3" footer="0.3"/>
  <pageSetup paperSize="9" scale="40" fitToHeight="24" orientation="portrait" r:id="rId1"/>
  <headerFooter alignWithMargins="0">
    <oddFooter>&amp;RPage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93"/>
  <sheetViews>
    <sheetView view="pageBreakPreview" zoomScale="80" zoomScaleNormal="100" zoomScaleSheetLayoutView="80" workbookViewId="0">
      <pane xSplit="8" ySplit="7" topLeftCell="I8" activePane="bottomRight" state="frozen"/>
      <selection activeCell="C54" sqref="C54"/>
      <selection pane="topRight" activeCell="C54" sqref="C54"/>
      <selection pane="bottomLeft" activeCell="C54" sqref="C54"/>
      <selection pane="bottomRight" activeCell="M1" sqref="M1:Q1048576"/>
    </sheetView>
  </sheetViews>
  <sheetFormatPr defaultColWidth="9.140625" defaultRowHeight="15" x14ac:dyDescent="0.2"/>
  <cols>
    <col min="1" max="1" width="12.7109375" style="1" customWidth="1"/>
    <col min="2" max="6" width="15.28515625" style="15" customWidth="1"/>
    <col min="7" max="7" width="19.7109375" style="15" customWidth="1"/>
    <col min="8" max="8" width="26.28515625" style="20" customWidth="1"/>
    <col min="9" max="9" width="21.28515625" style="20" customWidth="1"/>
    <col min="10" max="11" width="25.28515625" style="4" customWidth="1"/>
    <col min="12" max="12" width="24.28515625" style="4" customWidth="1"/>
    <col min="13" max="13" width="21.85546875" style="4" hidden="1" customWidth="1"/>
    <col min="14" max="14" width="16.28515625" style="15" hidden="1" customWidth="1"/>
    <col min="15" max="15" width="18.7109375" style="15" hidden="1" customWidth="1"/>
    <col min="16" max="16" width="16.28515625" style="15" hidden="1" customWidth="1"/>
    <col min="17" max="17" width="28.42578125" style="15" hidden="1" customWidth="1"/>
    <col min="18" max="16384" width="9.140625" style="15"/>
  </cols>
  <sheetData>
    <row r="1" spans="1:17" s="3" customFormat="1" ht="24" customHeight="1" x14ac:dyDescent="0.2">
      <c r="A1" s="550" t="s">
        <v>164</v>
      </c>
      <c r="B1" s="550"/>
      <c r="C1" s="550"/>
      <c r="D1" s="550"/>
      <c r="E1" s="550"/>
      <c r="F1" s="550"/>
      <c r="G1" s="550"/>
      <c r="H1" s="550"/>
      <c r="I1" s="550"/>
      <c r="J1" s="550"/>
      <c r="K1" s="550"/>
      <c r="L1" s="550"/>
      <c r="M1" s="200"/>
      <c r="P1" s="5"/>
    </row>
    <row r="2" spans="1:17" s="5" customFormat="1" ht="20.25" customHeight="1" x14ac:dyDescent="0.2">
      <c r="A2" s="508" t="s">
        <v>91</v>
      </c>
      <c r="B2" s="509"/>
      <c r="C2" s="509"/>
      <c r="D2" s="509"/>
      <c r="E2" s="509"/>
      <c r="F2" s="510"/>
      <c r="G2" s="377"/>
      <c r="H2" s="378"/>
      <c r="I2" s="378"/>
      <c r="J2" s="378"/>
      <c r="K2" s="378"/>
      <c r="L2" s="378"/>
      <c r="M2" s="59"/>
    </row>
    <row r="3" spans="1:17" s="5" customFormat="1" ht="20.25" customHeight="1" x14ac:dyDescent="0.2">
      <c r="A3" s="508" t="s">
        <v>17</v>
      </c>
      <c r="B3" s="509"/>
      <c r="C3" s="509"/>
      <c r="D3" s="509"/>
      <c r="E3" s="509"/>
      <c r="F3" s="510"/>
      <c r="G3" s="519">
        <f>'1 Consolidated Summary  Budget'!D4</f>
        <v>0</v>
      </c>
      <c r="H3" s="520"/>
      <c r="I3" s="520"/>
      <c r="J3" s="520"/>
      <c r="K3" s="520"/>
      <c r="L3" s="520"/>
      <c r="M3" s="59"/>
    </row>
    <row r="4" spans="1:17" s="5" customFormat="1" ht="20.25" customHeight="1" thickBot="1" x14ac:dyDescent="0.25">
      <c r="A4" s="508" t="str">
        <f>'1 Consolidated Summary  Budget'!A5:C5</f>
        <v>Implementation period of the project:</v>
      </c>
      <c r="B4" s="509"/>
      <c r="C4" s="509"/>
      <c r="D4" s="509"/>
      <c r="E4" s="509"/>
      <c r="F4" s="510"/>
      <c r="G4" s="214" t="str">
        <f>'1 Consolidated Summary  Budget'!D5</f>
        <v>from:</v>
      </c>
      <c r="H4" s="215">
        <f>'1 Consolidated Summary  Budget'!E5</f>
        <v>0</v>
      </c>
      <c r="I4" s="215"/>
      <c r="J4" s="214" t="s">
        <v>75</v>
      </c>
      <c r="K4" s="216">
        <f>'1 Consolidated Summary  Budget'!I5</f>
        <v>0</v>
      </c>
      <c r="L4" s="214"/>
      <c r="M4" s="59"/>
      <c r="P4" s="3"/>
    </row>
    <row r="5" spans="1:17" s="8" customFormat="1" ht="26.25" customHeight="1" x14ac:dyDescent="0.2">
      <c r="A5" s="6"/>
      <c r="B5" s="7"/>
      <c r="H5" s="522" t="s">
        <v>160</v>
      </c>
      <c r="I5" s="547" t="s">
        <v>161</v>
      </c>
      <c r="J5" s="499" t="s">
        <v>15</v>
      </c>
      <c r="K5" s="502" t="s">
        <v>22</v>
      </c>
      <c r="L5" s="502" t="s">
        <v>76</v>
      </c>
      <c r="M5" s="499" t="s">
        <v>127</v>
      </c>
      <c r="N5" s="499" t="s">
        <v>128</v>
      </c>
      <c r="O5" s="502" t="s">
        <v>126</v>
      </c>
      <c r="P5" s="502" t="s">
        <v>129</v>
      </c>
      <c r="Q5" s="502" t="s">
        <v>130</v>
      </c>
    </row>
    <row r="6" spans="1:17" s="8" customFormat="1" ht="31.5" customHeight="1" thickBot="1" x14ac:dyDescent="0.25">
      <c r="A6" s="9"/>
      <c r="H6" s="523"/>
      <c r="I6" s="548"/>
      <c r="J6" s="545"/>
      <c r="K6" s="546"/>
      <c r="L6" s="503"/>
      <c r="M6" s="500"/>
      <c r="N6" s="500"/>
      <c r="O6" s="503"/>
      <c r="P6" s="503"/>
      <c r="Q6" s="503"/>
    </row>
    <row r="7" spans="1:17" s="8" customFormat="1" ht="28.5" customHeight="1" thickBot="1" x14ac:dyDescent="0.25">
      <c r="A7" s="9"/>
      <c r="H7" s="524"/>
      <c r="I7" s="549"/>
      <c r="J7" s="21" t="s">
        <v>13</v>
      </c>
      <c r="K7" s="21" t="s">
        <v>2</v>
      </c>
      <c r="L7" s="546"/>
      <c r="M7" s="501"/>
      <c r="N7" s="501"/>
      <c r="O7" s="503"/>
      <c r="P7" s="503"/>
      <c r="Q7" s="503"/>
    </row>
    <row r="8" spans="1:17" s="35" customFormat="1" ht="39" customHeight="1" thickBot="1" x14ac:dyDescent="0.25">
      <c r="A8" s="74">
        <v>1</v>
      </c>
      <c r="B8" s="516" t="s">
        <v>14</v>
      </c>
      <c r="C8" s="517"/>
      <c r="D8" s="517"/>
      <c r="E8" s="517"/>
      <c r="F8" s="517"/>
      <c r="G8" s="518"/>
      <c r="H8" s="32"/>
      <c r="I8" s="32"/>
      <c r="J8" s="33">
        <f>J9+J17</f>
        <v>0</v>
      </c>
      <c r="K8" s="33"/>
      <c r="L8" s="34"/>
      <c r="M8" s="34"/>
      <c r="N8" s="201">
        <f>SUM(N9:N42)</f>
        <v>0</v>
      </c>
      <c r="O8" s="201">
        <f>SUM(O9:O42)</f>
        <v>0</v>
      </c>
      <c r="P8" s="201">
        <f>N8+O8</f>
        <v>0</v>
      </c>
      <c r="Q8" s="207"/>
    </row>
    <row r="9" spans="1:17" s="35" customFormat="1" ht="39" customHeight="1" x14ac:dyDescent="0.2">
      <c r="A9" s="534" t="s">
        <v>5</v>
      </c>
      <c r="B9" s="496" t="s">
        <v>29</v>
      </c>
      <c r="C9" s="525"/>
      <c r="D9" s="525"/>
      <c r="E9" s="525"/>
      <c r="F9" s="525"/>
      <c r="G9" s="526"/>
      <c r="H9" s="536"/>
      <c r="I9" s="85"/>
      <c r="J9" s="540">
        <f>SUM(J11:J16)</f>
        <v>0</v>
      </c>
      <c r="K9" s="82"/>
      <c r="L9" s="471"/>
      <c r="M9" s="471"/>
      <c r="N9" s="471"/>
      <c r="O9" s="471"/>
      <c r="P9" s="471"/>
      <c r="Q9" s="471"/>
    </row>
    <row r="10" spans="1:17" s="35" customFormat="1" ht="65.25" customHeight="1" x14ac:dyDescent="0.2">
      <c r="A10" s="535"/>
      <c r="B10" s="542" t="s">
        <v>28</v>
      </c>
      <c r="C10" s="544"/>
      <c r="D10" s="542" t="s">
        <v>26</v>
      </c>
      <c r="E10" s="543"/>
      <c r="F10" s="543"/>
      <c r="G10" s="544"/>
      <c r="H10" s="537"/>
      <c r="I10" s="86"/>
      <c r="J10" s="541"/>
      <c r="K10" s="83"/>
      <c r="L10" s="472"/>
      <c r="M10" s="472"/>
      <c r="N10" s="472"/>
      <c r="O10" s="472"/>
      <c r="P10" s="472"/>
      <c r="Q10" s="472"/>
    </row>
    <row r="11" spans="1:17" s="35" customFormat="1" x14ac:dyDescent="0.2">
      <c r="A11" s="2"/>
      <c r="B11" s="485"/>
      <c r="C11" s="530"/>
      <c r="D11" s="487"/>
      <c r="E11" s="488"/>
      <c r="F11" s="488"/>
      <c r="G11" s="489"/>
      <c r="H11" s="168"/>
      <c r="I11" s="168"/>
      <c r="J11" s="166"/>
      <c r="K11" s="166"/>
      <c r="L11" s="167"/>
      <c r="M11" s="26"/>
      <c r="N11" s="236">
        <f>IF(M11="Yes",J11,0)</f>
        <v>0</v>
      </c>
      <c r="O11" s="253"/>
      <c r="P11" s="30">
        <f t="shared" ref="P11:P16" si="0">N11+O11</f>
        <v>0</v>
      </c>
      <c r="Q11" s="30"/>
    </row>
    <row r="12" spans="1:17" s="35" customFormat="1" x14ac:dyDescent="0.2">
      <c r="A12" s="2"/>
      <c r="B12" s="485"/>
      <c r="C12" s="486"/>
      <c r="D12" s="487"/>
      <c r="E12" s="488"/>
      <c r="F12" s="488"/>
      <c r="G12" s="489"/>
      <c r="H12" s="168"/>
      <c r="I12" s="168"/>
      <c r="J12" s="166"/>
      <c r="K12" s="166"/>
      <c r="L12" s="167"/>
      <c r="M12" s="26"/>
      <c r="N12" s="236">
        <f>IF(M12="Yes",J12,0)</f>
        <v>0</v>
      </c>
      <c r="O12" s="253"/>
      <c r="P12" s="30">
        <f t="shared" si="0"/>
        <v>0</v>
      </c>
      <c r="Q12" s="30"/>
    </row>
    <row r="13" spans="1:17" s="35" customFormat="1" x14ac:dyDescent="0.2">
      <c r="A13" s="2"/>
      <c r="B13" s="485"/>
      <c r="C13" s="486"/>
      <c r="D13" s="487"/>
      <c r="E13" s="488"/>
      <c r="F13" s="488"/>
      <c r="G13" s="489"/>
      <c r="H13" s="168"/>
      <c r="I13" s="168"/>
      <c r="J13" s="166"/>
      <c r="K13" s="166"/>
      <c r="L13" s="167"/>
      <c r="M13" s="26"/>
      <c r="N13" s="236">
        <f>IF(M13="Yes",J13,0)</f>
        <v>0</v>
      </c>
      <c r="O13" s="253"/>
      <c r="P13" s="30">
        <f t="shared" si="0"/>
        <v>0</v>
      </c>
      <c r="Q13" s="30"/>
    </row>
    <row r="14" spans="1:17" s="35" customFormat="1" x14ac:dyDescent="0.2">
      <c r="A14" s="2"/>
      <c r="B14" s="485"/>
      <c r="C14" s="486"/>
      <c r="D14" s="487"/>
      <c r="E14" s="488"/>
      <c r="F14" s="488"/>
      <c r="G14" s="489"/>
      <c r="H14" s="168"/>
      <c r="I14" s="168"/>
      <c r="J14" s="166"/>
      <c r="K14" s="166"/>
      <c r="L14" s="167"/>
      <c r="M14" s="26"/>
      <c r="N14" s="236">
        <f>IF(M14="Yes",J14,0)</f>
        <v>0</v>
      </c>
      <c r="O14" s="253"/>
      <c r="P14" s="30">
        <f t="shared" si="0"/>
        <v>0</v>
      </c>
      <c r="Q14" s="30"/>
    </row>
    <row r="15" spans="1:17" s="25" customFormat="1" ht="15.75" x14ac:dyDescent="0.2">
      <c r="A15" s="2"/>
      <c r="B15" s="485"/>
      <c r="C15" s="486"/>
      <c r="D15" s="487"/>
      <c r="E15" s="488"/>
      <c r="F15" s="488"/>
      <c r="G15" s="489"/>
      <c r="H15" s="168"/>
      <c r="I15" s="168"/>
      <c r="J15" s="166"/>
      <c r="K15" s="166"/>
      <c r="L15" s="167"/>
      <c r="M15" s="26"/>
      <c r="N15" s="236">
        <f t="shared" ref="N15:N77" si="1">IF(M15="Yes",J15,0)</f>
        <v>0</v>
      </c>
      <c r="O15" s="253"/>
      <c r="P15" s="30">
        <f t="shared" si="0"/>
        <v>0</v>
      </c>
      <c r="Q15" s="30"/>
    </row>
    <row r="16" spans="1:17" s="27" customFormat="1" x14ac:dyDescent="0.2">
      <c r="A16" s="2"/>
      <c r="B16" s="485"/>
      <c r="C16" s="486"/>
      <c r="D16" s="487"/>
      <c r="E16" s="488"/>
      <c r="F16" s="488"/>
      <c r="G16" s="489"/>
      <c r="H16" s="168"/>
      <c r="I16" s="168"/>
      <c r="J16" s="166"/>
      <c r="K16" s="166"/>
      <c r="L16" s="167"/>
      <c r="M16" s="26"/>
      <c r="N16" s="236">
        <f t="shared" si="1"/>
        <v>0</v>
      </c>
      <c r="O16" s="253"/>
      <c r="P16" s="206">
        <f t="shared" si="0"/>
        <v>0</v>
      </c>
      <c r="Q16" s="206"/>
    </row>
    <row r="17" spans="1:17" s="27" customFormat="1" ht="58.9" customHeight="1" x14ac:dyDescent="0.2">
      <c r="A17" s="16" t="s">
        <v>6</v>
      </c>
      <c r="B17" s="496" t="s">
        <v>170</v>
      </c>
      <c r="C17" s="497"/>
      <c r="D17" s="497"/>
      <c r="E17" s="497"/>
      <c r="F17" s="497"/>
      <c r="G17" s="498"/>
      <c r="H17" s="17"/>
      <c r="I17" s="19"/>
      <c r="J17" s="24">
        <f>SUM(J18:J42)</f>
        <v>0</v>
      </c>
      <c r="K17" s="24"/>
      <c r="L17" s="84"/>
      <c r="M17" s="234"/>
      <c r="N17" s="234"/>
      <c r="O17" s="235"/>
      <c r="P17" s="234"/>
      <c r="Q17" s="234"/>
    </row>
    <row r="18" spans="1:17" s="27" customFormat="1" x14ac:dyDescent="0.2">
      <c r="A18" s="2"/>
      <c r="B18" s="511"/>
      <c r="C18" s="511"/>
      <c r="D18" s="511"/>
      <c r="E18" s="511"/>
      <c r="F18" s="511"/>
      <c r="G18" s="511"/>
      <c r="H18" s="169"/>
      <c r="I18" s="169"/>
      <c r="J18" s="166"/>
      <c r="K18" s="170"/>
      <c r="L18" s="167"/>
      <c r="M18" s="26"/>
      <c r="N18" s="236">
        <f t="shared" si="1"/>
        <v>0</v>
      </c>
      <c r="O18" s="252"/>
      <c r="P18" s="206">
        <f>N18+O18</f>
        <v>0</v>
      </c>
      <c r="Q18" s="206"/>
    </row>
    <row r="19" spans="1:17" s="27" customFormat="1" x14ac:dyDescent="0.2">
      <c r="A19" s="2"/>
      <c r="B19" s="487"/>
      <c r="C19" s="488"/>
      <c r="D19" s="488"/>
      <c r="E19" s="488"/>
      <c r="F19" s="488"/>
      <c r="G19" s="489"/>
      <c r="H19" s="168"/>
      <c r="I19" s="168"/>
      <c r="J19" s="166"/>
      <c r="K19" s="170"/>
      <c r="L19" s="167"/>
      <c r="M19" s="26"/>
      <c r="N19" s="236">
        <f t="shared" si="1"/>
        <v>0</v>
      </c>
      <c r="O19" s="252"/>
      <c r="P19" s="206">
        <f t="shared" ref="P19:P42" si="2">N19+O19</f>
        <v>0</v>
      </c>
      <c r="Q19" s="206"/>
    </row>
    <row r="20" spans="1:17" s="35" customFormat="1" x14ac:dyDescent="0.2">
      <c r="A20" s="2"/>
      <c r="B20" s="487"/>
      <c r="C20" s="488"/>
      <c r="D20" s="488"/>
      <c r="E20" s="488"/>
      <c r="F20" s="488"/>
      <c r="G20" s="489"/>
      <c r="H20" s="168"/>
      <c r="I20" s="168"/>
      <c r="J20" s="166"/>
      <c r="K20" s="170"/>
      <c r="L20" s="167"/>
      <c r="M20" s="26"/>
      <c r="N20" s="236">
        <f t="shared" si="1"/>
        <v>0</v>
      </c>
      <c r="O20" s="252"/>
      <c r="P20" s="206">
        <f t="shared" si="2"/>
        <v>0</v>
      </c>
      <c r="Q20" s="30"/>
    </row>
    <row r="21" spans="1:17" s="25" customFormat="1" ht="15.75" x14ac:dyDescent="0.2">
      <c r="A21" s="2"/>
      <c r="B21" s="487"/>
      <c r="C21" s="488"/>
      <c r="D21" s="488"/>
      <c r="E21" s="488"/>
      <c r="F21" s="488"/>
      <c r="G21" s="489"/>
      <c r="H21" s="168"/>
      <c r="I21" s="168"/>
      <c r="J21" s="166"/>
      <c r="K21" s="170"/>
      <c r="L21" s="167"/>
      <c r="M21" s="26"/>
      <c r="N21" s="236">
        <f t="shared" si="1"/>
        <v>0</v>
      </c>
      <c r="O21" s="252"/>
      <c r="P21" s="206">
        <f t="shared" si="2"/>
        <v>0</v>
      </c>
      <c r="Q21" s="237"/>
    </row>
    <row r="22" spans="1:17" s="27" customFormat="1" x14ac:dyDescent="0.2">
      <c r="A22" s="2"/>
      <c r="B22" s="487"/>
      <c r="C22" s="488"/>
      <c r="D22" s="488"/>
      <c r="E22" s="488"/>
      <c r="F22" s="488"/>
      <c r="G22" s="489"/>
      <c r="H22" s="168"/>
      <c r="I22" s="168"/>
      <c r="J22" s="166"/>
      <c r="K22" s="170"/>
      <c r="L22" s="167"/>
      <c r="M22" s="26"/>
      <c r="N22" s="236">
        <f t="shared" si="1"/>
        <v>0</v>
      </c>
      <c r="O22" s="252"/>
      <c r="P22" s="206">
        <f t="shared" si="2"/>
        <v>0</v>
      </c>
      <c r="Q22" s="206"/>
    </row>
    <row r="23" spans="1:17" s="27" customFormat="1" x14ac:dyDescent="0.2">
      <c r="A23" s="2"/>
      <c r="B23" s="487"/>
      <c r="C23" s="488"/>
      <c r="D23" s="488"/>
      <c r="E23" s="488"/>
      <c r="F23" s="488"/>
      <c r="G23" s="489"/>
      <c r="H23" s="168"/>
      <c r="I23" s="168"/>
      <c r="J23" s="166"/>
      <c r="K23" s="170"/>
      <c r="L23" s="167"/>
      <c r="M23" s="26"/>
      <c r="N23" s="236">
        <f t="shared" si="1"/>
        <v>0</v>
      </c>
      <c r="O23" s="252"/>
      <c r="P23" s="206">
        <f t="shared" si="2"/>
        <v>0</v>
      </c>
      <c r="Q23" s="206"/>
    </row>
    <row r="24" spans="1:17" s="27" customFormat="1" x14ac:dyDescent="0.2">
      <c r="A24" s="2"/>
      <c r="B24" s="487"/>
      <c r="C24" s="488"/>
      <c r="D24" s="488"/>
      <c r="E24" s="488"/>
      <c r="F24" s="488"/>
      <c r="G24" s="489"/>
      <c r="H24" s="168"/>
      <c r="I24" s="168"/>
      <c r="J24" s="166"/>
      <c r="K24" s="170"/>
      <c r="L24" s="167"/>
      <c r="M24" s="26"/>
      <c r="N24" s="236">
        <f t="shared" si="1"/>
        <v>0</v>
      </c>
      <c r="O24" s="252"/>
      <c r="P24" s="206">
        <f t="shared" si="2"/>
        <v>0</v>
      </c>
      <c r="Q24" s="206"/>
    </row>
    <row r="25" spans="1:17" s="25" customFormat="1" ht="15.75" x14ac:dyDescent="0.2">
      <c r="A25" s="2"/>
      <c r="B25" s="487"/>
      <c r="C25" s="488"/>
      <c r="D25" s="488"/>
      <c r="E25" s="488"/>
      <c r="F25" s="488"/>
      <c r="G25" s="489"/>
      <c r="H25" s="168"/>
      <c r="I25" s="168"/>
      <c r="J25" s="166"/>
      <c r="K25" s="170"/>
      <c r="L25" s="167"/>
      <c r="M25" s="26"/>
      <c r="N25" s="236">
        <f t="shared" si="1"/>
        <v>0</v>
      </c>
      <c r="O25" s="252"/>
      <c r="P25" s="206">
        <f t="shared" si="2"/>
        <v>0</v>
      </c>
      <c r="Q25" s="237"/>
    </row>
    <row r="26" spans="1:17" s="25" customFormat="1" ht="15.75" x14ac:dyDescent="0.2">
      <c r="A26" s="2"/>
      <c r="B26" s="487"/>
      <c r="C26" s="488"/>
      <c r="D26" s="488"/>
      <c r="E26" s="488"/>
      <c r="F26" s="488"/>
      <c r="G26" s="489"/>
      <c r="H26" s="168"/>
      <c r="I26" s="168"/>
      <c r="J26" s="166"/>
      <c r="K26" s="170"/>
      <c r="L26" s="167"/>
      <c r="M26" s="26"/>
      <c r="N26" s="236">
        <f t="shared" si="1"/>
        <v>0</v>
      </c>
      <c r="O26" s="252"/>
      <c r="P26" s="206">
        <f t="shared" si="2"/>
        <v>0</v>
      </c>
      <c r="Q26" s="237"/>
    </row>
    <row r="27" spans="1:17" s="27" customFormat="1" x14ac:dyDescent="0.2">
      <c r="A27" s="2"/>
      <c r="B27" s="487"/>
      <c r="C27" s="488"/>
      <c r="D27" s="488"/>
      <c r="E27" s="488"/>
      <c r="F27" s="488"/>
      <c r="G27" s="489"/>
      <c r="H27" s="168"/>
      <c r="I27" s="168"/>
      <c r="J27" s="166"/>
      <c r="K27" s="170"/>
      <c r="L27" s="167"/>
      <c r="M27" s="26"/>
      <c r="N27" s="236">
        <f t="shared" si="1"/>
        <v>0</v>
      </c>
      <c r="O27" s="252"/>
      <c r="P27" s="206">
        <f t="shared" si="2"/>
        <v>0</v>
      </c>
      <c r="Q27" s="206"/>
    </row>
    <row r="28" spans="1:17" s="27" customFormat="1" x14ac:dyDescent="0.2">
      <c r="A28" s="2"/>
      <c r="B28" s="487"/>
      <c r="C28" s="488"/>
      <c r="D28" s="488"/>
      <c r="E28" s="488"/>
      <c r="F28" s="488"/>
      <c r="G28" s="489"/>
      <c r="H28" s="168"/>
      <c r="I28" s="168"/>
      <c r="J28" s="166"/>
      <c r="K28" s="170"/>
      <c r="L28" s="167"/>
      <c r="M28" s="26"/>
      <c r="N28" s="236">
        <f t="shared" si="1"/>
        <v>0</v>
      </c>
      <c r="O28" s="252"/>
      <c r="P28" s="206">
        <f t="shared" si="2"/>
        <v>0</v>
      </c>
      <c r="Q28" s="206"/>
    </row>
    <row r="29" spans="1:17" s="27" customFormat="1" x14ac:dyDescent="0.2">
      <c r="A29" s="2"/>
      <c r="B29" s="487"/>
      <c r="C29" s="488"/>
      <c r="D29" s="488"/>
      <c r="E29" s="488"/>
      <c r="F29" s="488"/>
      <c r="G29" s="489"/>
      <c r="H29" s="168"/>
      <c r="I29" s="168"/>
      <c r="J29" s="166"/>
      <c r="K29" s="170"/>
      <c r="L29" s="167"/>
      <c r="M29" s="26"/>
      <c r="N29" s="236">
        <f t="shared" si="1"/>
        <v>0</v>
      </c>
      <c r="O29" s="252"/>
      <c r="P29" s="206">
        <f t="shared" si="2"/>
        <v>0</v>
      </c>
      <c r="Q29" s="206"/>
    </row>
    <row r="30" spans="1:17" s="25" customFormat="1" ht="15.75" x14ac:dyDescent="0.2">
      <c r="A30" s="2"/>
      <c r="B30" s="487"/>
      <c r="C30" s="488"/>
      <c r="D30" s="488"/>
      <c r="E30" s="488"/>
      <c r="F30" s="488"/>
      <c r="G30" s="489"/>
      <c r="H30" s="168"/>
      <c r="I30" s="168"/>
      <c r="J30" s="166"/>
      <c r="K30" s="170"/>
      <c r="L30" s="167"/>
      <c r="M30" s="26"/>
      <c r="N30" s="236">
        <f t="shared" si="1"/>
        <v>0</v>
      </c>
      <c r="O30" s="252"/>
      <c r="P30" s="206">
        <f t="shared" si="2"/>
        <v>0</v>
      </c>
      <c r="Q30" s="237"/>
    </row>
    <row r="31" spans="1:17" s="29" customFormat="1" x14ac:dyDescent="0.2">
      <c r="A31" s="2"/>
      <c r="B31" s="487"/>
      <c r="C31" s="488"/>
      <c r="D31" s="488"/>
      <c r="E31" s="488"/>
      <c r="F31" s="488"/>
      <c r="G31" s="489"/>
      <c r="H31" s="168"/>
      <c r="I31" s="168"/>
      <c r="J31" s="166"/>
      <c r="K31" s="170"/>
      <c r="L31" s="167"/>
      <c r="M31" s="26"/>
      <c r="N31" s="236">
        <f t="shared" si="1"/>
        <v>0</v>
      </c>
      <c r="O31" s="252"/>
      <c r="P31" s="206">
        <f t="shared" si="2"/>
        <v>0</v>
      </c>
      <c r="Q31" s="206"/>
    </row>
    <row r="32" spans="1:17" s="27" customFormat="1" x14ac:dyDescent="0.2">
      <c r="A32" s="2"/>
      <c r="B32" s="487"/>
      <c r="C32" s="488"/>
      <c r="D32" s="488"/>
      <c r="E32" s="488"/>
      <c r="F32" s="488"/>
      <c r="G32" s="489"/>
      <c r="H32" s="168"/>
      <c r="I32" s="168"/>
      <c r="J32" s="166"/>
      <c r="K32" s="170"/>
      <c r="L32" s="167"/>
      <c r="M32" s="26"/>
      <c r="N32" s="236">
        <f t="shared" si="1"/>
        <v>0</v>
      </c>
      <c r="O32" s="252"/>
      <c r="P32" s="206">
        <f t="shared" si="2"/>
        <v>0</v>
      </c>
      <c r="Q32" s="206"/>
    </row>
    <row r="33" spans="1:17" s="29" customFormat="1" x14ac:dyDescent="0.2">
      <c r="A33" s="2"/>
      <c r="B33" s="487"/>
      <c r="C33" s="488"/>
      <c r="D33" s="488"/>
      <c r="E33" s="488"/>
      <c r="F33" s="488"/>
      <c r="G33" s="489"/>
      <c r="H33" s="168"/>
      <c r="I33" s="168"/>
      <c r="J33" s="166"/>
      <c r="K33" s="170"/>
      <c r="L33" s="167"/>
      <c r="M33" s="26"/>
      <c r="N33" s="236">
        <f t="shared" si="1"/>
        <v>0</v>
      </c>
      <c r="O33" s="252"/>
      <c r="P33" s="206">
        <f t="shared" si="2"/>
        <v>0</v>
      </c>
      <c r="Q33" s="206"/>
    </row>
    <row r="34" spans="1:17" s="25" customFormat="1" ht="15.75" x14ac:dyDescent="0.2">
      <c r="A34" s="2"/>
      <c r="B34" s="487"/>
      <c r="C34" s="488"/>
      <c r="D34" s="488"/>
      <c r="E34" s="488"/>
      <c r="F34" s="488"/>
      <c r="G34" s="489"/>
      <c r="H34" s="168"/>
      <c r="I34" s="168"/>
      <c r="J34" s="166"/>
      <c r="K34" s="170"/>
      <c r="L34" s="167"/>
      <c r="M34" s="26"/>
      <c r="N34" s="236">
        <f t="shared" si="1"/>
        <v>0</v>
      </c>
      <c r="O34" s="252"/>
      <c r="P34" s="206">
        <f t="shared" si="2"/>
        <v>0</v>
      </c>
      <c r="Q34" s="237"/>
    </row>
    <row r="35" spans="1:17" s="27" customFormat="1" x14ac:dyDescent="0.2">
      <c r="A35" s="2"/>
      <c r="B35" s="487"/>
      <c r="C35" s="488"/>
      <c r="D35" s="488"/>
      <c r="E35" s="488"/>
      <c r="F35" s="488"/>
      <c r="G35" s="489"/>
      <c r="H35" s="168"/>
      <c r="I35" s="168"/>
      <c r="J35" s="166"/>
      <c r="K35" s="170"/>
      <c r="L35" s="167"/>
      <c r="M35" s="26"/>
      <c r="N35" s="236">
        <f t="shared" si="1"/>
        <v>0</v>
      </c>
      <c r="O35" s="252"/>
      <c r="P35" s="206">
        <f t="shared" si="2"/>
        <v>0</v>
      </c>
      <c r="Q35" s="206"/>
    </row>
    <row r="36" spans="1:17" s="27" customFormat="1" x14ac:dyDescent="0.2">
      <c r="A36" s="2"/>
      <c r="B36" s="487"/>
      <c r="C36" s="488"/>
      <c r="D36" s="488"/>
      <c r="E36" s="488"/>
      <c r="F36" s="488"/>
      <c r="G36" s="489"/>
      <c r="H36" s="168"/>
      <c r="I36" s="168"/>
      <c r="J36" s="166"/>
      <c r="K36" s="170"/>
      <c r="L36" s="167"/>
      <c r="M36" s="26"/>
      <c r="N36" s="236">
        <f t="shared" si="1"/>
        <v>0</v>
      </c>
      <c r="O36" s="252"/>
      <c r="P36" s="206">
        <f t="shared" si="2"/>
        <v>0</v>
      </c>
      <c r="Q36" s="206"/>
    </row>
    <row r="37" spans="1:17" s="27" customFormat="1" x14ac:dyDescent="0.2">
      <c r="A37" s="2"/>
      <c r="B37" s="487"/>
      <c r="C37" s="488"/>
      <c r="D37" s="488"/>
      <c r="E37" s="488"/>
      <c r="F37" s="488"/>
      <c r="G37" s="489"/>
      <c r="H37" s="168"/>
      <c r="I37" s="168"/>
      <c r="J37" s="166"/>
      <c r="K37" s="170"/>
      <c r="L37" s="167"/>
      <c r="M37" s="26"/>
      <c r="N37" s="236">
        <f t="shared" si="1"/>
        <v>0</v>
      </c>
      <c r="O37" s="252"/>
      <c r="P37" s="206">
        <f t="shared" si="2"/>
        <v>0</v>
      </c>
      <c r="Q37" s="206"/>
    </row>
    <row r="38" spans="1:17" s="25" customFormat="1" ht="15.75" x14ac:dyDescent="0.2">
      <c r="A38" s="2"/>
      <c r="B38" s="487"/>
      <c r="C38" s="488"/>
      <c r="D38" s="488"/>
      <c r="E38" s="488"/>
      <c r="F38" s="488"/>
      <c r="G38" s="489"/>
      <c r="H38" s="168"/>
      <c r="I38" s="168"/>
      <c r="J38" s="166"/>
      <c r="K38" s="170"/>
      <c r="L38" s="167"/>
      <c r="M38" s="26"/>
      <c r="N38" s="236">
        <f t="shared" si="1"/>
        <v>0</v>
      </c>
      <c r="O38" s="252"/>
      <c r="P38" s="206">
        <f t="shared" si="2"/>
        <v>0</v>
      </c>
      <c r="Q38" s="237"/>
    </row>
    <row r="39" spans="1:17" s="25" customFormat="1" ht="15.75" x14ac:dyDescent="0.2">
      <c r="A39" s="2"/>
      <c r="B39" s="487"/>
      <c r="C39" s="488"/>
      <c r="D39" s="488"/>
      <c r="E39" s="488"/>
      <c r="F39" s="488"/>
      <c r="G39" s="489"/>
      <c r="H39" s="168"/>
      <c r="I39" s="168"/>
      <c r="J39" s="166"/>
      <c r="K39" s="170"/>
      <c r="L39" s="167"/>
      <c r="M39" s="26"/>
      <c r="N39" s="236">
        <f t="shared" si="1"/>
        <v>0</v>
      </c>
      <c r="O39" s="252"/>
      <c r="P39" s="206">
        <f t="shared" si="2"/>
        <v>0</v>
      </c>
      <c r="Q39" s="237"/>
    </row>
    <row r="40" spans="1:17" s="27" customFormat="1" x14ac:dyDescent="0.2">
      <c r="A40" s="2"/>
      <c r="B40" s="487"/>
      <c r="C40" s="488"/>
      <c r="D40" s="488"/>
      <c r="E40" s="488"/>
      <c r="F40" s="488"/>
      <c r="G40" s="489"/>
      <c r="H40" s="168"/>
      <c r="I40" s="168"/>
      <c r="J40" s="166"/>
      <c r="K40" s="170"/>
      <c r="L40" s="167"/>
      <c r="M40" s="26"/>
      <c r="N40" s="236">
        <f t="shared" si="1"/>
        <v>0</v>
      </c>
      <c r="O40" s="252"/>
      <c r="P40" s="206">
        <f t="shared" si="2"/>
        <v>0</v>
      </c>
      <c r="Q40" s="206"/>
    </row>
    <row r="41" spans="1:17" s="27" customFormat="1" x14ac:dyDescent="0.2">
      <c r="A41" s="2"/>
      <c r="B41" s="487"/>
      <c r="C41" s="488"/>
      <c r="D41" s="488"/>
      <c r="E41" s="488"/>
      <c r="F41" s="488"/>
      <c r="G41" s="489"/>
      <c r="H41" s="168"/>
      <c r="I41" s="168"/>
      <c r="J41" s="166"/>
      <c r="K41" s="170"/>
      <c r="L41" s="167"/>
      <c r="M41" s="26"/>
      <c r="N41" s="236">
        <f t="shared" si="1"/>
        <v>0</v>
      </c>
      <c r="O41" s="252"/>
      <c r="P41" s="206">
        <f t="shared" si="2"/>
        <v>0</v>
      </c>
      <c r="Q41" s="206"/>
    </row>
    <row r="42" spans="1:17" s="27" customFormat="1" x14ac:dyDescent="0.2">
      <c r="A42" s="2"/>
      <c r="B42" s="487"/>
      <c r="C42" s="488"/>
      <c r="D42" s="488"/>
      <c r="E42" s="488"/>
      <c r="F42" s="488"/>
      <c r="G42" s="489"/>
      <c r="H42" s="168"/>
      <c r="I42" s="168"/>
      <c r="J42" s="166"/>
      <c r="K42" s="170"/>
      <c r="L42" s="167"/>
      <c r="M42" s="26"/>
      <c r="N42" s="238">
        <f t="shared" si="1"/>
        <v>0</v>
      </c>
      <c r="O42" s="252"/>
      <c r="P42" s="206">
        <f t="shared" si="2"/>
        <v>0</v>
      </c>
      <c r="Q42" s="206"/>
    </row>
    <row r="43" spans="1:17" s="27" customFormat="1" ht="39" customHeight="1" x14ac:dyDescent="0.2">
      <c r="A43" s="31">
        <v>2</v>
      </c>
      <c r="B43" s="516" t="s">
        <v>154</v>
      </c>
      <c r="C43" s="517"/>
      <c r="D43" s="517"/>
      <c r="E43" s="517"/>
      <c r="F43" s="517"/>
      <c r="G43" s="518"/>
      <c r="H43" s="32"/>
      <c r="I43" s="32"/>
      <c r="J43" s="33">
        <f>SUM(J44:J63)</f>
        <v>0</v>
      </c>
      <c r="K43" s="33"/>
      <c r="L43" s="34"/>
      <c r="M43" s="34"/>
      <c r="N43" s="239">
        <f>SUM(N44:N63)</f>
        <v>0</v>
      </c>
      <c r="O43" s="239">
        <f>SUM(O44:O63)</f>
        <v>0</v>
      </c>
      <c r="P43" s="239">
        <f>N43+O43</f>
        <v>0</v>
      </c>
      <c r="Q43" s="34"/>
    </row>
    <row r="44" spans="1:17" s="27" customFormat="1" x14ac:dyDescent="0.2">
      <c r="A44" s="2"/>
      <c r="B44" s="512"/>
      <c r="C44" s="512"/>
      <c r="D44" s="512"/>
      <c r="E44" s="512"/>
      <c r="F44" s="512"/>
      <c r="G44" s="512"/>
      <c r="H44" s="171"/>
      <c r="I44" s="171"/>
      <c r="J44" s="166"/>
      <c r="K44" s="166"/>
      <c r="L44" s="167"/>
      <c r="M44" s="26"/>
      <c r="N44" s="240">
        <f t="shared" si="1"/>
        <v>0</v>
      </c>
      <c r="O44" s="252"/>
      <c r="P44" s="208">
        <f>N44+O44</f>
        <v>0</v>
      </c>
      <c r="Q44" s="206"/>
    </row>
    <row r="45" spans="1:17" s="27" customFormat="1" x14ac:dyDescent="0.2">
      <c r="A45" s="2"/>
      <c r="B45" s="512"/>
      <c r="C45" s="512"/>
      <c r="D45" s="512"/>
      <c r="E45" s="512"/>
      <c r="F45" s="512"/>
      <c r="G45" s="512"/>
      <c r="H45" s="171"/>
      <c r="I45" s="171"/>
      <c r="J45" s="166"/>
      <c r="K45" s="166"/>
      <c r="L45" s="167"/>
      <c r="M45" s="26"/>
      <c r="N45" s="236">
        <f t="shared" si="1"/>
        <v>0</v>
      </c>
      <c r="O45" s="252"/>
      <c r="P45" s="208">
        <f t="shared" ref="P45:P63" si="3">N45+O45</f>
        <v>0</v>
      </c>
      <c r="Q45" s="206"/>
    </row>
    <row r="46" spans="1:17" s="27" customFormat="1" x14ac:dyDescent="0.2">
      <c r="A46" s="2"/>
      <c r="B46" s="512"/>
      <c r="C46" s="512"/>
      <c r="D46" s="512"/>
      <c r="E46" s="512"/>
      <c r="F46" s="512"/>
      <c r="G46" s="512"/>
      <c r="H46" s="171"/>
      <c r="I46" s="171"/>
      <c r="J46" s="166"/>
      <c r="K46" s="166"/>
      <c r="L46" s="167"/>
      <c r="M46" s="26"/>
      <c r="N46" s="236">
        <f t="shared" si="1"/>
        <v>0</v>
      </c>
      <c r="O46" s="252"/>
      <c r="P46" s="208">
        <f t="shared" si="3"/>
        <v>0</v>
      </c>
      <c r="Q46" s="206"/>
    </row>
    <row r="47" spans="1:17" s="27" customFormat="1" x14ac:dyDescent="0.2">
      <c r="A47" s="2"/>
      <c r="B47" s="512"/>
      <c r="C47" s="512"/>
      <c r="D47" s="512"/>
      <c r="E47" s="512"/>
      <c r="F47" s="512"/>
      <c r="G47" s="512"/>
      <c r="H47" s="171"/>
      <c r="I47" s="171"/>
      <c r="J47" s="166"/>
      <c r="K47" s="166"/>
      <c r="L47" s="167"/>
      <c r="M47" s="26"/>
      <c r="N47" s="236">
        <f t="shared" si="1"/>
        <v>0</v>
      </c>
      <c r="O47" s="252"/>
      <c r="P47" s="208">
        <f t="shared" si="3"/>
        <v>0</v>
      </c>
      <c r="Q47" s="206"/>
    </row>
    <row r="48" spans="1:17" s="27" customFormat="1" x14ac:dyDescent="0.2">
      <c r="A48" s="2"/>
      <c r="B48" s="512"/>
      <c r="C48" s="512"/>
      <c r="D48" s="512"/>
      <c r="E48" s="512"/>
      <c r="F48" s="512"/>
      <c r="G48" s="512"/>
      <c r="H48" s="171"/>
      <c r="I48" s="171"/>
      <c r="J48" s="166"/>
      <c r="K48" s="166"/>
      <c r="L48" s="167"/>
      <c r="M48" s="26"/>
      <c r="N48" s="236">
        <f t="shared" si="1"/>
        <v>0</v>
      </c>
      <c r="O48" s="252"/>
      <c r="P48" s="208">
        <f t="shared" si="3"/>
        <v>0</v>
      </c>
      <c r="Q48" s="206"/>
    </row>
    <row r="49" spans="1:17" s="37" customFormat="1" ht="15.75" x14ac:dyDescent="0.2">
      <c r="A49" s="2"/>
      <c r="B49" s="512"/>
      <c r="C49" s="512"/>
      <c r="D49" s="512"/>
      <c r="E49" s="512"/>
      <c r="F49" s="512"/>
      <c r="G49" s="512"/>
      <c r="H49" s="171"/>
      <c r="I49" s="171"/>
      <c r="J49" s="166"/>
      <c r="K49" s="166"/>
      <c r="L49" s="167"/>
      <c r="M49" s="26"/>
      <c r="N49" s="236">
        <f t="shared" si="1"/>
        <v>0</v>
      </c>
      <c r="O49" s="252"/>
      <c r="P49" s="208">
        <f t="shared" si="3"/>
        <v>0</v>
      </c>
      <c r="Q49" s="237"/>
    </row>
    <row r="50" spans="1:17" s="29" customFormat="1" x14ac:dyDescent="0.2">
      <c r="A50" s="2"/>
      <c r="B50" s="512"/>
      <c r="C50" s="512"/>
      <c r="D50" s="512"/>
      <c r="E50" s="512"/>
      <c r="F50" s="512"/>
      <c r="G50" s="512"/>
      <c r="H50" s="171"/>
      <c r="I50" s="171"/>
      <c r="J50" s="166"/>
      <c r="K50" s="166"/>
      <c r="L50" s="167"/>
      <c r="M50" s="26"/>
      <c r="N50" s="236">
        <f t="shared" si="1"/>
        <v>0</v>
      </c>
      <c r="O50" s="252"/>
      <c r="P50" s="208">
        <f t="shared" si="3"/>
        <v>0</v>
      </c>
      <c r="Q50" s="206"/>
    </row>
    <row r="51" spans="1:17" s="29" customFormat="1" x14ac:dyDescent="0.2">
      <c r="A51" s="2"/>
      <c r="B51" s="512"/>
      <c r="C51" s="512"/>
      <c r="D51" s="512"/>
      <c r="E51" s="512"/>
      <c r="F51" s="512"/>
      <c r="G51" s="512"/>
      <c r="H51" s="171"/>
      <c r="I51" s="171"/>
      <c r="J51" s="166"/>
      <c r="K51" s="166"/>
      <c r="L51" s="167"/>
      <c r="M51" s="26"/>
      <c r="N51" s="236">
        <f t="shared" si="1"/>
        <v>0</v>
      </c>
      <c r="O51" s="252"/>
      <c r="P51" s="208">
        <f t="shared" si="3"/>
        <v>0</v>
      </c>
      <c r="Q51" s="206"/>
    </row>
    <row r="52" spans="1:17" s="29" customFormat="1" x14ac:dyDescent="0.2">
      <c r="A52" s="2"/>
      <c r="B52" s="512"/>
      <c r="C52" s="512"/>
      <c r="D52" s="512"/>
      <c r="E52" s="512"/>
      <c r="F52" s="512"/>
      <c r="G52" s="512"/>
      <c r="H52" s="171"/>
      <c r="I52" s="171"/>
      <c r="J52" s="166"/>
      <c r="K52" s="166"/>
      <c r="L52" s="167"/>
      <c r="M52" s="26"/>
      <c r="N52" s="236">
        <f t="shared" si="1"/>
        <v>0</v>
      </c>
      <c r="O52" s="252"/>
      <c r="P52" s="208">
        <f t="shared" si="3"/>
        <v>0</v>
      </c>
      <c r="Q52" s="206"/>
    </row>
    <row r="53" spans="1:17" s="29" customFormat="1" x14ac:dyDescent="0.2">
      <c r="A53" s="2"/>
      <c r="B53" s="512"/>
      <c r="C53" s="512"/>
      <c r="D53" s="512"/>
      <c r="E53" s="512"/>
      <c r="F53" s="512"/>
      <c r="G53" s="512"/>
      <c r="H53" s="171"/>
      <c r="I53" s="171"/>
      <c r="J53" s="166"/>
      <c r="K53" s="166"/>
      <c r="L53" s="167"/>
      <c r="M53" s="26"/>
      <c r="N53" s="236">
        <f t="shared" si="1"/>
        <v>0</v>
      </c>
      <c r="O53" s="252"/>
      <c r="P53" s="208">
        <f t="shared" si="3"/>
        <v>0</v>
      </c>
      <c r="Q53" s="206"/>
    </row>
    <row r="54" spans="1:17" s="29" customFormat="1" x14ac:dyDescent="0.2">
      <c r="A54" s="2"/>
      <c r="B54" s="512"/>
      <c r="C54" s="512"/>
      <c r="D54" s="512"/>
      <c r="E54" s="512"/>
      <c r="F54" s="512"/>
      <c r="G54" s="512"/>
      <c r="H54" s="171"/>
      <c r="I54" s="171"/>
      <c r="J54" s="166"/>
      <c r="K54" s="166"/>
      <c r="L54" s="167"/>
      <c r="M54" s="26"/>
      <c r="N54" s="236">
        <f t="shared" si="1"/>
        <v>0</v>
      </c>
      <c r="O54" s="252"/>
      <c r="P54" s="208">
        <f t="shared" si="3"/>
        <v>0</v>
      </c>
      <c r="Q54" s="206"/>
    </row>
    <row r="55" spans="1:17" s="29" customFormat="1" x14ac:dyDescent="0.2">
      <c r="A55" s="2"/>
      <c r="B55" s="512"/>
      <c r="C55" s="512"/>
      <c r="D55" s="512"/>
      <c r="E55" s="512"/>
      <c r="F55" s="512"/>
      <c r="G55" s="512"/>
      <c r="H55" s="171"/>
      <c r="I55" s="171"/>
      <c r="J55" s="166"/>
      <c r="K55" s="166"/>
      <c r="L55" s="167"/>
      <c r="M55" s="26"/>
      <c r="N55" s="236">
        <f t="shared" si="1"/>
        <v>0</v>
      </c>
      <c r="O55" s="252"/>
      <c r="P55" s="208">
        <f t="shared" si="3"/>
        <v>0</v>
      </c>
      <c r="Q55" s="206"/>
    </row>
    <row r="56" spans="1:17" s="29" customFormat="1" x14ac:dyDescent="0.2">
      <c r="A56" s="2"/>
      <c r="B56" s="487"/>
      <c r="C56" s="488"/>
      <c r="D56" s="488"/>
      <c r="E56" s="488"/>
      <c r="F56" s="488"/>
      <c r="G56" s="489"/>
      <c r="H56" s="172"/>
      <c r="I56" s="172"/>
      <c r="J56" s="166"/>
      <c r="K56" s="166"/>
      <c r="L56" s="167"/>
      <c r="M56" s="26"/>
      <c r="N56" s="236">
        <f t="shared" si="1"/>
        <v>0</v>
      </c>
      <c r="O56" s="252"/>
      <c r="P56" s="208">
        <f t="shared" si="3"/>
        <v>0</v>
      </c>
      <c r="Q56" s="206"/>
    </row>
    <row r="57" spans="1:17" s="25" customFormat="1" ht="15.75" x14ac:dyDescent="0.2">
      <c r="A57" s="2"/>
      <c r="B57" s="487"/>
      <c r="C57" s="488"/>
      <c r="D57" s="488"/>
      <c r="E57" s="488"/>
      <c r="F57" s="488"/>
      <c r="G57" s="489"/>
      <c r="H57" s="172"/>
      <c r="I57" s="172"/>
      <c r="J57" s="166"/>
      <c r="K57" s="166"/>
      <c r="L57" s="167"/>
      <c r="M57" s="26"/>
      <c r="N57" s="236">
        <f t="shared" si="1"/>
        <v>0</v>
      </c>
      <c r="O57" s="252"/>
      <c r="P57" s="208">
        <f t="shared" si="3"/>
        <v>0</v>
      </c>
      <c r="Q57" s="237"/>
    </row>
    <row r="58" spans="1:17" s="29" customFormat="1" x14ac:dyDescent="0.2">
      <c r="A58" s="2"/>
      <c r="B58" s="487"/>
      <c r="C58" s="488"/>
      <c r="D58" s="488"/>
      <c r="E58" s="488"/>
      <c r="F58" s="488"/>
      <c r="G58" s="489"/>
      <c r="H58" s="172"/>
      <c r="I58" s="172"/>
      <c r="J58" s="166"/>
      <c r="K58" s="166"/>
      <c r="L58" s="167"/>
      <c r="M58" s="26"/>
      <c r="N58" s="236">
        <f t="shared" si="1"/>
        <v>0</v>
      </c>
      <c r="O58" s="252"/>
      <c r="P58" s="208">
        <f t="shared" si="3"/>
        <v>0</v>
      </c>
      <c r="Q58" s="206"/>
    </row>
    <row r="59" spans="1:17" s="29" customFormat="1" x14ac:dyDescent="0.2">
      <c r="A59" s="2"/>
      <c r="B59" s="512"/>
      <c r="C59" s="512"/>
      <c r="D59" s="512"/>
      <c r="E59" s="512"/>
      <c r="F59" s="512"/>
      <c r="G59" s="512"/>
      <c r="H59" s="171"/>
      <c r="I59" s="171"/>
      <c r="J59" s="166"/>
      <c r="K59" s="166"/>
      <c r="L59" s="167"/>
      <c r="M59" s="26"/>
      <c r="N59" s="236">
        <f t="shared" si="1"/>
        <v>0</v>
      </c>
      <c r="O59" s="252"/>
      <c r="P59" s="208">
        <f t="shared" si="3"/>
        <v>0</v>
      </c>
      <c r="Q59" s="206"/>
    </row>
    <row r="60" spans="1:17" s="29" customFormat="1" x14ac:dyDescent="0.2">
      <c r="A60" s="2"/>
      <c r="B60" s="512"/>
      <c r="C60" s="512"/>
      <c r="D60" s="512"/>
      <c r="E60" s="512"/>
      <c r="F60" s="512"/>
      <c r="G60" s="512"/>
      <c r="H60" s="171"/>
      <c r="I60" s="171"/>
      <c r="J60" s="166"/>
      <c r="K60" s="166"/>
      <c r="L60" s="167"/>
      <c r="M60" s="26"/>
      <c r="N60" s="236">
        <f t="shared" si="1"/>
        <v>0</v>
      </c>
      <c r="O60" s="252"/>
      <c r="P60" s="208">
        <f t="shared" si="3"/>
        <v>0</v>
      </c>
      <c r="Q60" s="206"/>
    </row>
    <row r="61" spans="1:17" s="29" customFormat="1" x14ac:dyDescent="0.2">
      <c r="A61" s="2"/>
      <c r="B61" s="512"/>
      <c r="C61" s="512"/>
      <c r="D61" s="512"/>
      <c r="E61" s="512"/>
      <c r="F61" s="512"/>
      <c r="G61" s="512"/>
      <c r="H61" s="171"/>
      <c r="I61" s="171"/>
      <c r="J61" s="166"/>
      <c r="K61" s="166"/>
      <c r="L61" s="167"/>
      <c r="M61" s="26"/>
      <c r="N61" s="236">
        <f t="shared" si="1"/>
        <v>0</v>
      </c>
      <c r="O61" s="252"/>
      <c r="P61" s="208">
        <f t="shared" si="3"/>
        <v>0</v>
      </c>
      <c r="Q61" s="206"/>
    </row>
    <row r="62" spans="1:17" s="29" customFormat="1" x14ac:dyDescent="0.2">
      <c r="A62" s="2"/>
      <c r="B62" s="512"/>
      <c r="C62" s="512"/>
      <c r="D62" s="512"/>
      <c r="E62" s="512"/>
      <c r="F62" s="512"/>
      <c r="G62" s="512"/>
      <c r="H62" s="168"/>
      <c r="I62" s="168"/>
      <c r="J62" s="166"/>
      <c r="K62" s="166"/>
      <c r="L62" s="167"/>
      <c r="M62" s="26"/>
      <c r="N62" s="236">
        <f t="shared" si="1"/>
        <v>0</v>
      </c>
      <c r="O62" s="252"/>
      <c r="P62" s="208">
        <f t="shared" si="3"/>
        <v>0</v>
      </c>
      <c r="Q62" s="206"/>
    </row>
    <row r="63" spans="1:17" s="29" customFormat="1" x14ac:dyDescent="0.2">
      <c r="A63" s="2"/>
      <c r="B63" s="512"/>
      <c r="C63" s="512"/>
      <c r="D63" s="512"/>
      <c r="E63" s="512"/>
      <c r="F63" s="512"/>
      <c r="G63" s="512"/>
      <c r="H63" s="168"/>
      <c r="I63" s="168"/>
      <c r="J63" s="166"/>
      <c r="K63" s="166"/>
      <c r="L63" s="167"/>
      <c r="M63" s="26"/>
      <c r="N63" s="238">
        <f t="shared" si="1"/>
        <v>0</v>
      </c>
      <c r="O63" s="252"/>
      <c r="P63" s="208">
        <f t="shared" si="3"/>
        <v>0</v>
      </c>
      <c r="Q63" s="206"/>
    </row>
    <row r="64" spans="1:17" s="29" customFormat="1" ht="39" customHeight="1" x14ac:dyDescent="0.2">
      <c r="A64" s="31">
        <v>3</v>
      </c>
      <c r="B64" s="531" t="s">
        <v>9</v>
      </c>
      <c r="C64" s="532"/>
      <c r="D64" s="532"/>
      <c r="E64" s="532"/>
      <c r="F64" s="532"/>
      <c r="G64" s="533"/>
      <c r="H64" s="36"/>
      <c r="I64" s="36"/>
      <c r="J64" s="33">
        <f>SUM(J65:J94)</f>
        <v>0</v>
      </c>
      <c r="K64" s="33"/>
      <c r="L64" s="34"/>
      <c r="M64" s="34"/>
      <c r="N64" s="33">
        <f>SUM(N65:N94)</f>
        <v>0</v>
      </c>
      <c r="O64" s="239">
        <f>SUM(O65:O94)</f>
        <v>0</v>
      </c>
      <c r="P64" s="33">
        <f>N64+O64</f>
        <v>0</v>
      </c>
      <c r="Q64" s="34"/>
    </row>
    <row r="65" spans="1:17" s="29" customFormat="1" x14ac:dyDescent="0.2">
      <c r="A65" s="2"/>
      <c r="B65" s="487"/>
      <c r="C65" s="488"/>
      <c r="D65" s="488"/>
      <c r="E65" s="488"/>
      <c r="F65" s="488"/>
      <c r="G65" s="489"/>
      <c r="H65" s="171"/>
      <c r="I65" s="171"/>
      <c r="J65" s="166"/>
      <c r="K65" s="166"/>
      <c r="L65" s="167"/>
      <c r="M65" s="26"/>
      <c r="N65" s="240">
        <f t="shared" si="1"/>
        <v>0</v>
      </c>
      <c r="O65" s="252"/>
      <c r="P65" s="208">
        <f>N65+O65</f>
        <v>0</v>
      </c>
      <c r="Q65" s="206"/>
    </row>
    <row r="66" spans="1:17" s="29" customFormat="1" x14ac:dyDescent="0.2">
      <c r="A66" s="2"/>
      <c r="B66" s="487"/>
      <c r="C66" s="488"/>
      <c r="D66" s="488"/>
      <c r="E66" s="488"/>
      <c r="F66" s="488"/>
      <c r="G66" s="489"/>
      <c r="H66" s="171"/>
      <c r="I66" s="171"/>
      <c r="J66" s="166"/>
      <c r="K66" s="166"/>
      <c r="L66" s="167"/>
      <c r="M66" s="26"/>
      <c r="N66" s="236">
        <f t="shared" si="1"/>
        <v>0</v>
      </c>
      <c r="O66" s="252"/>
      <c r="P66" s="208">
        <f t="shared" ref="P66:P94" si="4">N66+O66</f>
        <v>0</v>
      </c>
      <c r="Q66" s="206"/>
    </row>
    <row r="67" spans="1:17" s="29" customFormat="1" x14ac:dyDescent="0.2">
      <c r="A67" s="2"/>
      <c r="B67" s="487"/>
      <c r="C67" s="488"/>
      <c r="D67" s="488"/>
      <c r="E67" s="488"/>
      <c r="F67" s="488"/>
      <c r="G67" s="489"/>
      <c r="H67" s="171"/>
      <c r="I67" s="171"/>
      <c r="J67" s="166"/>
      <c r="K67" s="166"/>
      <c r="L67" s="167"/>
      <c r="M67" s="26"/>
      <c r="N67" s="236">
        <f t="shared" si="1"/>
        <v>0</v>
      </c>
      <c r="O67" s="252"/>
      <c r="P67" s="208">
        <f t="shared" si="4"/>
        <v>0</v>
      </c>
      <c r="Q67" s="206"/>
    </row>
    <row r="68" spans="1:17" s="29" customFormat="1" x14ac:dyDescent="0.2">
      <c r="A68" s="2"/>
      <c r="B68" s="487"/>
      <c r="C68" s="488"/>
      <c r="D68" s="488"/>
      <c r="E68" s="488"/>
      <c r="F68" s="488"/>
      <c r="G68" s="489"/>
      <c r="H68" s="171"/>
      <c r="I68" s="171"/>
      <c r="J68" s="166"/>
      <c r="K68" s="166"/>
      <c r="L68" s="167"/>
      <c r="M68" s="26"/>
      <c r="N68" s="236">
        <f t="shared" si="1"/>
        <v>0</v>
      </c>
      <c r="O68" s="252"/>
      <c r="P68" s="208">
        <f t="shared" si="4"/>
        <v>0</v>
      </c>
      <c r="Q68" s="206"/>
    </row>
    <row r="69" spans="1:17" s="29" customFormat="1" x14ac:dyDescent="0.2">
      <c r="A69" s="2"/>
      <c r="B69" s="487"/>
      <c r="C69" s="488"/>
      <c r="D69" s="488"/>
      <c r="E69" s="488"/>
      <c r="F69" s="488"/>
      <c r="G69" s="489"/>
      <c r="H69" s="171"/>
      <c r="I69" s="171"/>
      <c r="J69" s="166"/>
      <c r="K69" s="166"/>
      <c r="L69" s="167"/>
      <c r="M69" s="26"/>
      <c r="N69" s="236">
        <f t="shared" si="1"/>
        <v>0</v>
      </c>
      <c r="O69" s="252"/>
      <c r="P69" s="208">
        <f t="shared" si="4"/>
        <v>0</v>
      </c>
      <c r="Q69" s="206"/>
    </row>
    <row r="70" spans="1:17" s="29" customFormat="1" x14ac:dyDescent="0.2">
      <c r="A70" s="2"/>
      <c r="B70" s="487"/>
      <c r="C70" s="488"/>
      <c r="D70" s="488"/>
      <c r="E70" s="488"/>
      <c r="F70" s="488"/>
      <c r="G70" s="489"/>
      <c r="H70" s="171"/>
      <c r="I70" s="171"/>
      <c r="J70" s="166"/>
      <c r="K70" s="166"/>
      <c r="L70" s="167"/>
      <c r="M70" s="26"/>
      <c r="N70" s="236">
        <f t="shared" si="1"/>
        <v>0</v>
      </c>
      <c r="O70" s="252"/>
      <c r="P70" s="208">
        <f t="shared" si="4"/>
        <v>0</v>
      </c>
      <c r="Q70" s="206"/>
    </row>
    <row r="71" spans="1:17" s="37" customFormat="1" ht="15.75" x14ac:dyDescent="0.2">
      <c r="A71" s="2"/>
      <c r="B71" s="487"/>
      <c r="C71" s="488"/>
      <c r="D71" s="488"/>
      <c r="E71" s="488"/>
      <c r="F71" s="488"/>
      <c r="G71" s="489"/>
      <c r="H71" s="171"/>
      <c r="I71" s="171"/>
      <c r="J71" s="166"/>
      <c r="K71" s="166"/>
      <c r="L71" s="167"/>
      <c r="M71" s="26"/>
      <c r="N71" s="236">
        <f t="shared" si="1"/>
        <v>0</v>
      </c>
      <c r="O71" s="252"/>
      <c r="P71" s="208">
        <f t="shared" si="4"/>
        <v>0</v>
      </c>
      <c r="Q71" s="237"/>
    </row>
    <row r="72" spans="1:17" s="25" customFormat="1" ht="15.75" x14ac:dyDescent="0.2">
      <c r="A72" s="2"/>
      <c r="B72" s="487"/>
      <c r="C72" s="488"/>
      <c r="D72" s="488"/>
      <c r="E72" s="488"/>
      <c r="F72" s="488"/>
      <c r="G72" s="489"/>
      <c r="H72" s="171"/>
      <c r="I72" s="171"/>
      <c r="J72" s="166"/>
      <c r="K72" s="166"/>
      <c r="L72" s="167"/>
      <c r="M72" s="26"/>
      <c r="N72" s="236">
        <f t="shared" si="1"/>
        <v>0</v>
      </c>
      <c r="O72" s="252"/>
      <c r="P72" s="208">
        <f t="shared" si="4"/>
        <v>0</v>
      </c>
      <c r="Q72" s="237"/>
    </row>
    <row r="73" spans="1:17" s="8" customFormat="1" x14ac:dyDescent="0.2">
      <c r="A73" s="2"/>
      <c r="B73" s="487"/>
      <c r="C73" s="488"/>
      <c r="D73" s="488"/>
      <c r="E73" s="488"/>
      <c r="F73" s="488"/>
      <c r="G73" s="489"/>
      <c r="H73" s="171"/>
      <c r="I73" s="171"/>
      <c r="J73" s="166"/>
      <c r="K73" s="166"/>
      <c r="L73" s="167"/>
      <c r="M73" s="26"/>
      <c r="N73" s="236">
        <f t="shared" si="1"/>
        <v>0</v>
      </c>
      <c r="O73" s="252"/>
      <c r="P73" s="208">
        <f t="shared" si="4"/>
        <v>0</v>
      </c>
      <c r="Q73" s="30"/>
    </row>
    <row r="74" spans="1:17" s="25" customFormat="1" ht="15.75" x14ac:dyDescent="0.2">
      <c r="A74" s="2"/>
      <c r="B74" s="487"/>
      <c r="C74" s="488"/>
      <c r="D74" s="488"/>
      <c r="E74" s="488"/>
      <c r="F74" s="488"/>
      <c r="G74" s="489"/>
      <c r="H74" s="171"/>
      <c r="I74" s="171"/>
      <c r="J74" s="166"/>
      <c r="K74" s="166"/>
      <c r="L74" s="167"/>
      <c r="M74" s="26"/>
      <c r="N74" s="236">
        <f t="shared" si="1"/>
        <v>0</v>
      </c>
      <c r="O74" s="252"/>
      <c r="P74" s="208">
        <f t="shared" si="4"/>
        <v>0</v>
      </c>
      <c r="Q74" s="237"/>
    </row>
    <row r="75" spans="1:17" s="29" customFormat="1" x14ac:dyDescent="0.2">
      <c r="A75" s="2"/>
      <c r="B75" s="487"/>
      <c r="C75" s="488"/>
      <c r="D75" s="488"/>
      <c r="E75" s="488"/>
      <c r="F75" s="488"/>
      <c r="G75" s="489"/>
      <c r="H75" s="171"/>
      <c r="I75" s="171"/>
      <c r="J75" s="166"/>
      <c r="K75" s="166"/>
      <c r="L75" s="167"/>
      <c r="M75" s="26"/>
      <c r="N75" s="236">
        <f t="shared" si="1"/>
        <v>0</v>
      </c>
      <c r="O75" s="252"/>
      <c r="P75" s="208">
        <f t="shared" si="4"/>
        <v>0</v>
      </c>
      <c r="Q75" s="206"/>
    </row>
    <row r="76" spans="1:17" s="25" customFormat="1" ht="15.75" x14ac:dyDescent="0.2">
      <c r="A76" s="2"/>
      <c r="B76" s="487"/>
      <c r="C76" s="488"/>
      <c r="D76" s="488"/>
      <c r="E76" s="488"/>
      <c r="F76" s="488"/>
      <c r="G76" s="489"/>
      <c r="H76" s="171"/>
      <c r="I76" s="171"/>
      <c r="J76" s="166"/>
      <c r="K76" s="166"/>
      <c r="L76" s="167"/>
      <c r="M76" s="26"/>
      <c r="N76" s="236">
        <f t="shared" si="1"/>
        <v>0</v>
      </c>
      <c r="O76" s="252"/>
      <c r="P76" s="208">
        <f t="shared" si="4"/>
        <v>0</v>
      </c>
      <c r="Q76" s="237"/>
    </row>
    <row r="77" spans="1:17" s="29" customFormat="1" x14ac:dyDescent="0.2">
      <c r="A77" s="2"/>
      <c r="B77" s="487"/>
      <c r="C77" s="488"/>
      <c r="D77" s="488"/>
      <c r="E77" s="488"/>
      <c r="F77" s="488"/>
      <c r="G77" s="489"/>
      <c r="H77" s="171"/>
      <c r="I77" s="171"/>
      <c r="J77" s="166"/>
      <c r="K77" s="166"/>
      <c r="L77" s="167"/>
      <c r="M77" s="26"/>
      <c r="N77" s="236">
        <f t="shared" si="1"/>
        <v>0</v>
      </c>
      <c r="O77" s="252"/>
      <c r="P77" s="208">
        <f t="shared" si="4"/>
        <v>0</v>
      </c>
      <c r="Q77" s="206"/>
    </row>
    <row r="78" spans="1:17" s="29" customFormat="1" x14ac:dyDescent="0.2">
      <c r="A78" s="2"/>
      <c r="B78" s="487"/>
      <c r="C78" s="488"/>
      <c r="D78" s="488"/>
      <c r="E78" s="488"/>
      <c r="F78" s="488"/>
      <c r="G78" s="489"/>
      <c r="H78" s="171"/>
      <c r="I78" s="171"/>
      <c r="J78" s="166"/>
      <c r="K78" s="166"/>
      <c r="L78" s="167"/>
      <c r="M78" s="26"/>
      <c r="N78" s="236">
        <f t="shared" ref="N78:N140" si="5">IF(M78="Yes",J78,0)</f>
        <v>0</v>
      </c>
      <c r="O78" s="252"/>
      <c r="P78" s="208">
        <f t="shared" si="4"/>
        <v>0</v>
      </c>
      <c r="Q78" s="206"/>
    </row>
    <row r="79" spans="1:17" s="29" customFormat="1" x14ac:dyDescent="0.2">
      <c r="A79" s="2"/>
      <c r="B79" s="487"/>
      <c r="C79" s="488"/>
      <c r="D79" s="488"/>
      <c r="E79" s="488"/>
      <c r="F79" s="488"/>
      <c r="G79" s="489"/>
      <c r="H79" s="171"/>
      <c r="I79" s="171"/>
      <c r="J79" s="166"/>
      <c r="K79" s="166"/>
      <c r="L79" s="167"/>
      <c r="M79" s="26"/>
      <c r="N79" s="236">
        <f t="shared" si="5"/>
        <v>0</v>
      </c>
      <c r="O79" s="252"/>
      <c r="P79" s="208">
        <f t="shared" si="4"/>
        <v>0</v>
      </c>
      <c r="Q79" s="206"/>
    </row>
    <row r="80" spans="1:17" s="29" customFormat="1" x14ac:dyDescent="0.2">
      <c r="A80" s="2"/>
      <c r="B80" s="487"/>
      <c r="C80" s="488"/>
      <c r="D80" s="488"/>
      <c r="E80" s="488"/>
      <c r="F80" s="488"/>
      <c r="G80" s="489"/>
      <c r="H80" s="171"/>
      <c r="I80" s="171"/>
      <c r="J80" s="166"/>
      <c r="K80" s="166"/>
      <c r="L80" s="167"/>
      <c r="M80" s="26"/>
      <c r="N80" s="236">
        <f t="shared" si="5"/>
        <v>0</v>
      </c>
      <c r="O80" s="252"/>
      <c r="P80" s="208">
        <f t="shared" si="4"/>
        <v>0</v>
      </c>
      <c r="Q80" s="206"/>
    </row>
    <row r="81" spans="1:17" s="29" customFormat="1" x14ac:dyDescent="0.2">
      <c r="A81" s="2"/>
      <c r="B81" s="487"/>
      <c r="C81" s="488"/>
      <c r="D81" s="488"/>
      <c r="E81" s="488"/>
      <c r="F81" s="488"/>
      <c r="G81" s="489"/>
      <c r="H81" s="171"/>
      <c r="I81" s="171"/>
      <c r="J81" s="166"/>
      <c r="K81" s="166"/>
      <c r="L81" s="167"/>
      <c r="M81" s="26"/>
      <c r="N81" s="236">
        <f t="shared" si="5"/>
        <v>0</v>
      </c>
      <c r="O81" s="252"/>
      <c r="P81" s="208">
        <f t="shared" si="4"/>
        <v>0</v>
      </c>
      <c r="Q81" s="206"/>
    </row>
    <row r="82" spans="1:17" s="25" customFormat="1" ht="15.75" x14ac:dyDescent="0.2">
      <c r="A82" s="2"/>
      <c r="B82" s="487"/>
      <c r="C82" s="488"/>
      <c r="D82" s="488"/>
      <c r="E82" s="488"/>
      <c r="F82" s="488"/>
      <c r="G82" s="489"/>
      <c r="H82" s="171"/>
      <c r="I82" s="171"/>
      <c r="J82" s="166"/>
      <c r="K82" s="166"/>
      <c r="L82" s="167"/>
      <c r="M82" s="26"/>
      <c r="N82" s="236">
        <f t="shared" si="5"/>
        <v>0</v>
      </c>
      <c r="O82" s="252"/>
      <c r="P82" s="208">
        <f t="shared" si="4"/>
        <v>0</v>
      </c>
      <c r="Q82" s="237"/>
    </row>
    <row r="83" spans="1:17" s="29" customFormat="1" x14ac:dyDescent="0.2">
      <c r="A83" s="2"/>
      <c r="B83" s="487"/>
      <c r="C83" s="488"/>
      <c r="D83" s="488"/>
      <c r="E83" s="488"/>
      <c r="F83" s="488"/>
      <c r="G83" s="489"/>
      <c r="H83" s="171"/>
      <c r="I83" s="171"/>
      <c r="J83" s="166"/>
      <c r="K83" s="166"/>
      <c r="L83" s="167"/>
      <c r="M83" s="26"/>
      <c r="N83" s="236">
        <f t="shared" si="5"/>
        <v>0</v>
      </c>
      <c r="O83" s="252"/>
      <c r="P83" s="208">
        <f t="shared" si="4"/>
        <v>0</v>
      </c>
      <c r="Q83" s="206"/>
    </row>
    <row r="84" spans="1:17" s="29" customFormat="1" x14ac:dyDescent="0.2">
      <c r="A84" s="2"/>
      <c r="B84" s="487"/>
      <c r="C84" s="488"/>
      <c r="D84" s="488"/>
      <c r="E84" s="488"/>
      <c r="F84" s="488"/>
      <c r="G84" s="489"/>
      <c r="H84" s="171"/>
      <c r="I84" s="171"/>
      <c r="J84" s="166"/>
      <c r="K84" s="166"/>
      <c r="L84" s="167"/>
      <c r="M84" s="26"/>
      <c r="N84" s="236">
        <f t="shared" si="5"/>
        <v>0</v>
      </c>
      <c r="O84" s="252"/>
      <c r="P84" s="208">
        <f t="shared" si="4"/>
        <v>0</v>
      </c>
      <c r="Q84" s="206"/>
    </row>
    <row r="85" spans="1:17" s="29" customFormat="1" x14ac:dyDescent="0.2">
      <c r="A85" s="2"/>
      <c r="B85" s="487"/>
      <c r="C85" s="488"/>
      <c r="D85" s="488"/>
      <c r="E85" s="488"/>
      <c r="F85" s="488"/>
      <c r="G85" s="489"/>
      <c r="H85" s="171"/>
      <c r="I85" s="171"/>
      <c r="J85" s="166"/>
      <c r="K85" s="166"/>
      <c r="L85" s="167"/>
      <c r="M85" s="26"/>
      <c r="N85" s="236">
        <f t="shared" si="5"/>
        <v>0</v>
      </c>
      <c r="O85" s="252"/>
      <c r="P85" s="208">
        <f t="shared" si="4"/>
        <v>0</v>
      </c>
      <c r="Q85" s="206"/>
    </row>
    <row r="86" spans="1:17" s="29" customFormat="1" x14ac:dyDescent="0.2">
      <c r="A86" s="2"/>
      <c r="B86" s="487"/>
      <c r="C86" s="488"/>
      <c r="D86" s="488"/>
      <c r="E86" s="488"/>
      <c r="F86" s="488"/>
      <c r="G86" s="489"/>
      <c r="H86" s="171"/>
      <c r="I86" s="171"/>
      <c r="J86" s="166"/>
      <c r="K86" s="166"/>
      <c r="L86" s="167"/>
      <c r="M86" s="26"/>
      <c r="N86" s="236">
        <f t="shared" si="5"/>
        <v>0</v>
      </c>
      <c r="O86" s="252"/>
      <c r="P86" s="208">
        <f t="shared" si="4"/>
        <v>0</v>
      </c>
      <c r="Q86" s="206"/>
    </row>
    <row r="87" spans="1:17" s="25" customFormat="1" ht="15.75" x14ac:dyDescent="0.2">
      <c r="A87" s="2"/>
      <c r="B87" s="487"/>
      <c r="C87" s="488"/>
      <c r="D87" s="488"/>
      <c r="E87" s="488"/>
      <c r="F87" s="488"/>
      <c r="G87" s="489"/>
      <c r="H87" s="171"/>
      <c r="I87" s="171"/>
      <c r="J87" s="166"/>
      <c r="K87" s="166"/>
      <c r="L87" s="167"/>
      <c r="M87" s="26"/>
      <c r="N87" s="236">
        <f t="shared" si="5"/>
        <v>0</v>
      </c>
      <c r="O87" s="252"/>
      <c r="P87" s="208">
        <f t="shared" si="4"/>
        <v>0</v>
      </c>
      <c r="Q87" s="237"/>
    </row>
    <row r="88" spans="1:17" s="29" customFormat="1" x14ac:dyDescent="0.2">
      <c r="A88" s="2"/>
      <c r="B88" s="487"/>
      <c r="C88" s="488"/>
      <c r="D88" s="488"/>
      <c r="E88" s="488"/>
      <c r="F88" s="488"/>
      <c r="G88" s="489"/>
      <c r="H88" s="171"/>
      <c r="I88" s="171"/>
      <c r="J88" s="166"/>
      <c r="K88" s="166"/>
      <c r="L88" s="167"/>
      <c r="M88" s="26"/>
      <c r="N88" s="236">
        <f t="shared" si="5"/>
        <v>0</v>
      </c>
      <c r="O88" s="252"/>
      <c r="P88" s="208">
        <f t="shared" si="4"/>
        <v>0</v>
      </c>
      <c r="Q88" s="206"/>
    </row>
    <row r="89" spans="1:17" s="29" customFormat="1" x14ac:dyDescent="0.2">
      <c r="A89" s="2"/>
      <c r="B89" s="487"/>
      <c r="C89" s="488"/>
      <c r="D89" s="488"/>
      <c r="E89" s="488"/>
      <c r="F89" s="488"/>
      <c r="G89" s="489"/>
      <c r="H89" s="171"/>
      <c r="I89" s="171"/>
      <c r="J89" s="166"/>
      <c r="K89" s="166"/>
      <c r="L89" s="167"/>
      <c r="M89" s="26"/>
      <c r="N89" s="236">
        <f t="shared" si="5"/>
        <v>0</v>
      </c>
      <c r="O89" s="252"/>
      <c r="P89" s="208">
        <f t="shared" si="4"/>
        <v>0</v>
      </c>
      <c r="Q89" s="206"/>
    </row>
    <row r="90" spans="1:17" s="29" customFormat="1" x14ac:dyDescent="0.2">
      <c r="A90" s="2"/>
      <c r="B90" s="487"/>
      <c r="C90" s="488"/>
      <c r="D90" s="488"/>
      <c r="E90" s="488"/>
      <c r="F90" s="488"/>
      <c r="G90" s="489"/>
      <c r="H90" s="171"/>
      <c r="I90" s="171"/>
      <c r="J90" s="166"/>
      <c r="K90" s="166"/>
      <c r="L90" s="167"/>
      <c r="M90" s="26"/>
      <c r="N90" s="236">
        <f t="shared" si="5"/>
        <v>0</v>
      </c>
      <c r="O90" s="252"/>
      <c r="P90" s="208">
        <f t="shared" si="4"/>
        <v>0</v>
      </c>
      <c r="Q90" s="206"/>
    </row>
    <row r="91" spans="1:17" s="25" customFormat="1" ht="15.75" x14ac:dyDescent="0.2">
      <c r="A91" s="2"/>
      <c r="B91" s="487"/>
      <c r="C91" s="488"/>
      <c r="D91" s="488"/>
      <c r="E91" s="488"/>
      <c r="F91" s="488"/>
      <c r="G91" s="489"/>
      <c r="H91" s="171"/>
      <c r="I91" s="171"/>
      <c r="J91" s="166"/>
      <c r="K91" s="166"/>
      <c r="L91" s="167"/>
      <c r="M91" s="26"/>
      <c r="N91" s="236">
        <f t="shared" si="5"/>
        <v>0</v>
      </c>
      <c r="O91" s="252"/>
      <c r="P91" s="208">
        <f t="shared" si="4"/>
        <v>0</v>
      </c>
      <c r="Q91" s="237"/>
    </row>
    <row r="92" spans="1:17" s="25" customFormat="1" ht="15.75" x14ac:dyDescent="0.2">
      <c r="A92" s="2"/>
      <c r="B92" s="487"/>
      <c r="C92" s="488"/>
      <c r="D92" s="488"/>
      <c r="E92" s="488"/>
      <c r="F92" s="488"/>
      <c r="G92" s="489"/>
      <c r="H92" s="171"/>
      <c r="I92" s="171"/>
      <c r="J92" s="166"/>
      <c r="K92" s="166"/>
      <c r="L92" s="167"/>
      <c r="M92" s="26"/>
      <c r="N92" s="236">
        <f t="shared" si="5"/>
        <v>0</v>
      </c>
      <c r="O92" s="252"/>
      <c r="P92" s="208">
        <f t="shared" si="4"/>
        <v>0</v>
      </c>
      <c r="Q92" s="237"/>
    </row>
    <row r="93" spans="1:17" s="27" customFormat="1" x14ac:dyDescent="0.2">
      <c r="A93" s="2"/>
      <c r="B93" s="487"/>
      <c r="C93" s="488"/>
      <c r="D93" s="488"/>
      <c r="E93" s="488"/>
      <c r="F93" s="488"/>
      <c r="G93" s="489"/>
      <c r="H93" s="171"/>
      <c r="I93" s="171"/>
      <c r="J93" s="166"/>
      <c r="K93" s="166"/>
      <c r="L93" s="167"/>
      <c r="M93" s="26"/>
      <c r="N93" s="236">
        <f t="shared" si="5"/>
        <v>0</v>
      </c>
      <c r="O93" s="252"/>
      <c r="P93" s="208">
        <f t="shared" si="4"/>
        <v>0</v>
      </c>
      <c r="Q93" s="206"/>
    </row>
    <row r="94" spans="1:17" s="27" customFormat="1" x14ac:dyDescent="0.2">
      <c r="A94" s="2"/>
      <c r="B94" s="487"/>
      <c r="C94" s="488"/>
      <c r="D94" s="488"/>
      <c r="E94" s="488"/>
      <c r="F94" s="488"/>
      <c r="G94" s="489"/>
      <c r="H94" s="171"/>
      <c r="I94" s="171"/>
      <c r="J94" s="166"/>
      <c r="K94" s="166"/>
      <c r="L94" s="167"/>
      <c r="M94" s="26"/>
      <c r="N94" s="238">
        <f t="shared" si="5"/>
        <v>0</v>
      </c>
      <c r="O94" s="252"/>
      <c r="P94" s="208">
        <f t="shared" si="4"/>
        <v>0</v>
      </c>
      <c r="Q94" s="206"/>
    </row>
    <row r="95" spans="1:17" s="25" customFormat="1" ht="39" customHeight="1" x14ac:dyDescent="0.2">
      <c r="A95" s="38">
        <v>4</v>
      </c>
      <c r="B95" s="493" t="s">
        <v>4</v>
      </c>
      <c r="C95" s="494"/>
      <c r="D95" s="494"/>
      <c r="E95" s="494"/>
      <c r="F95" s="494"/>
      <c r="G95" s="495"/>
      <c r="H95" s="39"/>
      <c r="I95" s="39"/>
      <c r="J95" s="40">
        <f>J96+J117+J138</f>
        <v>0</v>
      </c>
      <c r="K95" s="40"/>
      <c r="L95" s="41"/>
      <c r="M95" s="34"/>
      <c r="N95" s="33">
        <f>SUM(N96:N159)</f>
        <v>0</v>
      </c>
      <c r="O95" s="239">
        <f>SUM(O96:O159)</f>
        <v>0</v>
      </c>
      <c r="P95" s="33">
        <f>N95+O95</f>
        <v>0</v>
      </c>
      <c r="Q95" s="34"/>
    </row>
    <row r="96" spans="1:17" s="27" customFormat="1" ht="39" customHeight="1" x14ac:dyDescent="0.2">
      <c r="A96" s="18" t="s">
        <v>7</v>
      </c>
      <c r="B96" s="496" t="s">
        <v>18</v>
      </c>
      <c r="C96" s="497"/>
      <c r="D96" s="497"/>
      <c r="E96" s="497"/>
      <c r="F96" s="497"/>
      <c r="G96" s="498"/>
      <c r="H96" s="19"/>
      <c r="I96" s="19"/>
      <c r="J96" s="22">
        <f>SUM(J97:J116)</f>
        <v>0</v>
      </c>
      <c r="K96" s="22"/>
      <c r="L96" s="23"/>
      <c r="M96" s="23"/>
      <c r="N96" s="23"/>
      <c r="O96" s="254"/>
      <c r="P96" s="23"/>
      <c r="Q96" s="23"/>
    </row>
    <row r="97" spans="1:17" s="27" customFormat="1" x14ac:dyDescent="0.2">
      <c r="A97" s="2"/>
      <c r="B97" s="490"/>
      <c r="C97" s="491"/>
      <c r="D97" s="491"/>
      <c r="E97" s="491"/>
      <c r="F97" s="491"/>
      <c r="G97" s="492"/>
      <c r="H97" s="173"/>
      <c r="I97" s="173"/>
      <c r="J97" s="166"/>
      <c r="K97" s="170"/>
      <c r="L97" s="167"/>
      <c r="M97" s="26"/>
      <c r="N97" s="236">
        <f t="shared" si="5"/>
        <v>0</v>
      </c>
      <c r="O97" s="252"/>
      <c r="P97" s="206">
        <f>N97+O97</f>
        <v>0</v>
      </c>
      <c r="Q97" s="206"/>
    </row>
    <row r="98" spans="1:17" s="27" customFormat="1" x14ac:dyDescent="0.2">
      <c r="A98" s="2"/>
      <c r="B98" s="490"/>
      <c r="C98" s="491"/>
      <c r="D98" s="491"/>
      <c r="E98" s="491"/>
      <c r="F98" s="491"/>
      <c r="G98" s="492"/>
      <c r="H98" s="173"/>
      <c r="I98" s="173"/>
      <c r="J98" s="166"/>
      <c r="K98" s="170"/>
      <c r="L98" s="167"/>
      <c r="M98" s="26"/>
      <c r="N98" s="236">
        <f t="shared" si="5"/>
        <v>0</v>
      </c>
      <c r="O98" s="252"/>
      <c r="P98" s="206">
        <f t="shared" ref="P98:P116" si="6">N98+O98</f>
        <v>0</v>
      </c>
      <c r="Q98" s="206"/>
    </row>
    <row r="99" spans="1:17" s="27" customFormat="1" x14ac:dyDescent="0.2">
      <c r="A99" s="2"/>
      <c r="B99" s="487"/>
      <c r="C99" s="488"/>
      <c r="D99" s="488"/>
      <c r="E99" s="488"/>
      <c r="F99" s="488"/>
      <c r="G99" s="489"/>
      <c r="H99" s="171"/>
      <c r="I99" s="171"/>
      <c r="J99" s="166"/>
      <c r="K99" s="170"/>
      <c r="L99" s="167"/>
      <c r="M99" s="26"/>
      <c r="N99" s="236">
        <f t="shared" si="5"/>
        <v>0</v>
      </c>
      <c r="O99" s="252"/>
      <c r="P99" s="206">
        <f t="shared" si="6"/>
        <v>0</v>
      </c>
      <c r="Q99" s="206"/>
    </row>
    <row r="100" spans="1:17" s="27" customFormat="1" x14ac:dyDescent="0.2">
      <c r="A100" s="2"/>
      <c r="B100" s="487"/>
      <c r="C100" s="488"/>
      <c r="D100" s="488"/>
      <c r="E100" s="488"/>
      <c r="F100" s="488"/>
      <c r="G100" s="489"/>
      <c r="H100" s="171"/>
      <c r="I100" s="171"/>
      <c r="J100" s="166"/>
      <c r="K100" s="170"/>
      <c r="L100" s="167"/>
      <c r="M100" s="26"/>
      <c r="N100" s="236">
        <f t="shared" si="5"/>
        <v>0</v>
      </c>
      <c r="O100" s="252"/>
      <c r="P100" s="206">
        <f t="shared" si="6"/>
        <v>0</v>
      </c>
      <c r="Q100" s="206"/>
    </row>
    <row r="101" spans="1:17" s="25" customFormat="1" ht="15.75" x14ac:dyDescent="0.2">
      <c r="A101" s="2"/>
      <c r="B101" s="487"/>
      <c r="C101" s="488"/>
      <c r="D101" s="488"/>
      <c r="E101" s="488"/>
      <c r="F101" s="488"/>
      <c r="G101" s="489"/>
      <c r="H101" s="171"/>
      <c r="I101" s="171"/>
      <c r="J101" s="166"/>
      <c r="K101" s="170"/>
      <c r="L101" s="167"/>
      <c r="M101" s="26"/>
      <c r="N101" s="236">
        <f t="shared" si="5"/>
        <v>0</v>
      </c>
      <c r="O101" s="252"/>
      <c r="P101" s="206">
        <f t="shared" si="6"/>
        <v>0</v>
      </c>
      <c r="Q101" s="237"/>
    </row>
    <row r="102" spans="1:17" s="27" customFormat="1" x14ac:dyDescent="0.2">
      <c r="A102" s="2"/>
      <c r="B102" s="487"/>
      <c r="C102" s="488"/>
      <c r="D102" s="488"/>
      <c r="E102" s="488"/>
      <c r="F102" s="488"/>
      <c r="G102" s="489"/>
      <c r="H102" s="171"/>
      <c r="I102" s="171"/>
      <c r="J102" s="166"/>
      <c r="K102" s="170"/>
      <c r="L102" s="167"/>
      <c r="M102" s="26"/>
      <c r="N102" s="236">
        <f t="shared" si="5"/>
        <v>0</v>
      </c>
      <c r="O102" s="252"/>
      <c r="P102" s="206">
        <f t="shared" si="6"/>
        <v>0</v>
      </c>
      <c r="Q102" s="206"/>
    </row>
    <row r="103" spans="1:17" s="27" customFormat="1" x14ac:dyDescent="0.2">
      <c r="A103" s="2"/>
      <c r="B103" s="487"/>
      <c r="C103" s="488"/>
      <c r="D103" s="488"/>
      <c r="E103" s="488"/>
      <c r="F103" s="488"/>
      <c r="G103" s="489"/>
      <c r="H103" s="171"/>
      <c r="I103" s="171"/>
      <c r="J103" s="166"/>
      <c r="K103" s="170"/>
      <c r="L103" s="167"/>
      <c r="M103" s="26"/>
      <c r="N103" s="236">
        <f t="shared" si="5"/>
        <v>0</v>
      </c>
      <c r="O103" s="252"/>
      <c r="P103" s="206">
        <f t="shared" si="6"/>
        <v>0</v>
      </c>
      <c r="Q103" s="206"/>
    </row>
    <row r="104" spans="1:17" s="27" customFormat="1" x14ac:dyDescent="0.2">
      <c r="A104" s="2"/>
      <c r="B104" s="487"/>
      <c r="C104" s="488"/>
      <c r="D104" s="488"/>
      <c r="E104" s="488"/>
      <c r="F104" s="488"/>
      <c r="G104" s="489"/>
      <c r="H104" s="171"/>
      <c r="I104" s="171"/>
      <c r="J104" s="166"/>
      <c r="K104" s="170"/>
      <c r="L104" s="167"/>
      <c r="M104" s="26"/>
      <c r="N104" s="236">
        <f t="shared" si="5"/>
        <v>0</v>
      </c>
      <c r="O104" s="252"/>
      <c r="P104" s="206">
        <f t="shared" si="6"/>
        <v>0</v>
      </c>
      <c r="Q104" s="206"/>
    </row>
    <row r="105" spans="1:17" s="25" customFormat="1" ht="15.75" x14ac:dyDescent="0.2">
      <c r="A105" s="2"/>
      <c r="B105" s="487"/>
      <c r="C105" s="488"/>
      <c r="D105" s="488"/>
      <c r="E105" s="488"/>
      <c r="F105" s="488"/>
      <c r="G105" s="489"/>
      <c r="H105" s="171"/>
      <c r="I105" s="171"/>
      <c r="J105" s="166"/>
      <c r="K105" s="170"/>
      <c r="L105" s="167"/>
      <c r="M105" s="26"/>
      <c r="N105" s="236">
        <f t="shared" si="5"/>
        <v>0</v>
      </c>
      <c r="O105" s="252"/>
      <c r="P105" s="206">
        <f t="shared" si="6"/>
        <v>0</v>
      </c>
      <c r="Q105" s="237"/>
    </row>
    <row r="106" spans="1:17" s="29" customFormat="1" x14ac:dyDescent="0.2">
      <c r="A106" s="2"/>
      <c r="B106" s="487"/>
      <c r="C106" s="488"/>
      <c r="D106" s="488"/>
      <c r="E106" s="488"/>
      <c r="F106" s="488"/>
      <c r="G106" s="489"/>
      <c r="H106" s="171"/>
      <c r="I106" s="171"/>
      <c r="J106" s="166"/>
      <c r="K106" s="170"/>
      <c r="L106" s="167"/>
      <c r="M106" s="26"/>
      <c r="N106" s="236">
        <f t="shared" si="5"/>
        <v>0</v>
      </c>
      <c r="O106" s="252"/>
      <c r="P106" s="206">
        <f t="shared" si="6"/>
        <v>0</v>
      </c>
      <c r="Q106" s="206"/>
    </row>
    <row r="107" spans="1:17" s="29" customFormat="1" x14ac:dyDescent="0.2">
      <c r="A107" s="2"/>
      <c r="B107" s="487"/>
      <c r="C107" s="488"/>
      <c r="D107" s="488"/>
      <c r="E107" s="488"/>
      <c r="F107" s="488"/>
      <c r="G107" s="489"/>
      <c r="H107" s="171"/>
      <c r="I107" s="171"/>
      <c r="J107" s="166"/>
      <c r="K107" s="170"/>
      <c r="L107" s="167"/>
      <c r="M107" s="26"/>
      <c r="N107" s="236">
        <f t="shared" si="5"/>
        <v>0</v>
      </c>
      <c r="O107" s="252"/>
      <c r="P107" s="206">
        <f t="shared" si="6"/>
        <v>0</v>
      </c>
      <c r="Q107" s="206"/>
    </row>
    <row r="108" spans="1:17" s="27" customFormat="1" x14ac:dyDescent="0.2">
      <c r="A108" s="2"/>
      <c r="B108" s="487"/>
      <c r="C108" s="488"/>
      <c r="D108" s="488"/>
      <c r="E108" s="488"/>
      <c r="F108" s="488"/>
      <c r="G108" s="489"/>
      <c r="H108" s="171"/>
      <c r="I108" s="171"/>
      <c r="J108" s="166"/>
      <c r="K108" s="170"/>
      <c r="L108" s="167"/>
      <c r="M108" s="26"/>
      <c r="N108" s="236">
        <f t="shared" si="5"/>
        <v>0</v>
      </c>
      <c r="O108" s="252"/>
      <c r="P108" s="206">
        <f t="shared" si="6"/>
        <v>0</v>
      </c>
      <c r="Q108" s="206"/>
    </row>
    <row r="109" spans="1:17" s="27" customFormat="1" x14ac:dyDescent="0.2">
      <c r="A109" s="2"/>
      <c r="B109" s="487"/>
      <c r="C109" s="488"/>
      <c r="D109" s="488"/>
      <c r="E109" s="488"/>
      <c r="F109" s="488"/>
      <c r="G109" s="489"/>
      <c r="H109" s="171"/>
      <c r="I109" s="171"/>
      <c r="J109" s="166"/>
      <c r="K109" s="170"/>
      <c r="L109" s="167"/>
      <c r="M109" s="26"/>
      <c r="N109" s="236">
        <f t="shared" si="5"/>
        <v>0</v>
      </c>
      <c r="O109" s="252"/>
      <c r="P109" s="206">
        <f t="shared" si="6"/>
        <v>0</v>
      </c>
      <c r="Q109" s="206"/>
    </row>
    <row r="110" spans="1:17" s="27" customFormat="1" x14ac:dyDescent="0.2">
      <c r="A110" s="2"/>
      <c r="B110" s="487"/>
      <c r="C110" s="488"/>
      <c r="D110" s="488"/>
      <c r="E110" s="488"/>
      <c r="F110" s="488"/>
      <c r="G110" s="489"/>
      <c r="H110" s="171"/>
      <c r="I110" s="171"/>
      <c r="J110" s="166"/>
      <c r="K110" s="170"/>
      <c r="L110" s="167"/>
      <c r="M110" s="26"/>
      <c r="N110" s="236">
        <f t="shared" si="5"/>
        <v>0</v>
      </c>
      <c r="O110" s="252"/>
      <c r="P110" s="206">
        <f t="shared" si="6"/>
        <v>0</v>
      </c>
      <c r="Q110" s="206"/>
    </row>
    <row r="111" spans="1:17" s="25" customFormat="1" ht="15.75" x14ac:dyDescent="0.2">
      <c r="A111" s="2"/>
      <c r="B111" s="487"/>
      <c r="C111" s="488"/>
      <c r="D111" s="488"/>
      <c r="E111" s="488"/>
      <c r="F111" s="488"/>
      <c r="G111" s="489"/>
      <c r="H111" s="171"/>
      <c r="I111" s="171"/>
      <c r="J111" s="166"/>
      <c r="K111" s="170"/>
      <c r="L111" s="167"/>
      <c r="M111" s="26"/>
      <c r="N111" s="236">
        <f t="shared" si="5"/>
        <v>0</v>
      </c>
      <c r="O111" s="252"/>
      <c r="P111" s="206">
        <f t="shared" si="6"/>
        <v>0</v>
      </c>
      <c r="Q111" s="237"/>
    </row>
    <row r="112" spans="1:17" s="29" customFormat="1" x14ac:dyDescent="0.2">
      <c r="A112" s="2"/>
      <c r="B112" s="487"/>
      <c r="C112" s="488"/>
      <c r="D112" s="488"/>
      <c r="E112" s="488"/>
      <c r="F112" s="488"/>
      <c r="G112" s="489"/>
      <c r="H112" s="171"/>
      <c r="I112" s="171"/>
      <c r="J112" s="166"/>
      <c r="K112" s="170"/>
      <c r="L112" s="167"/>
      <c r="M112" s="26"/>
      <c r="N112" s="236">
        <f t="shared" si="5"/>
        <v>0</v>
      </c>
      <c r="O112" s="252"/>
      <c r="P112" s="206">
        <f t="shared" si="6"/>
        <v>0</v>
      </c>
      <c r="Q112" s="206"/>
    </row>
    <row r="113" spans="1:17" s="29" customFormat="1" x14ac:dyDescent="0.2">
      <c r="A113" s="2"/>
      <c r="B113" s="487"/>
      <c r="C113" s="488"/>
      <c r="D113" s="488"/>
      <c r="E113" s="488"/>
      <c r="F113" s="488"/>
      <c r="G113" s="489"/>
      <c r="H113" s="171"/>
      <c r="I113" s="171"/>
      <c r="J113" s="166"/>
      <c r="K113" s="170"/>
      <c r="L113" s="167"/>
      <c r="M113" s="26"/>
      <c r="N113" s="236">
        <f t="shared" si="5"/>
        <v>0</v>
      </c>
      <c r="O113" s="252"/>
      <c r="P113" s="206">
        <f t="shared" si="6"/>
        <v>0</v>
      </c>
      <c r="Q113" s="206"/>
    </row>
    <row r="114" spans="1:17" s="25" customFormat="1" ht="15.75" x14ac:dyDescent="0.2">
      <c r="A114" s="2"/>
      <c r="B114" s="487"/>
      <c r="C114" s="488"/>
      <c r="D114" s="488"/>
      <c r="E114" s="488"/>
      <c r="F114" s="488"/>
      <c r="G114" s="489"/>
      <c r="H114" s="171"/>
      <c r="I114" s="171"/>
      <c r="J114" s="166"/>
      <c r="K114" s="170"/>
      <c r="L114" s="167"/>
      <c r="M114" s="26"/>
      <c r="N114" s="236">
        <f t="shared" si="5"/>
        <v>0</v>
      </c>
      <c r="O114" s="252"/>
      <c r="P114" s="206">
        <f t="shared" si="6"/>
        <v>0</v>
      </c>
      <c r="Q114" s="237"/>
    </row>
    <row r="115" spans="1:17" s="25" customFormat="1" ht="15.75" x14ac:dyDescent="0.2">
      <c r="A115" s="2"/>
      <c r="B115" s="487"/>
      <c r="C115" s="488"/>
      <c r="D115" s="488"/>
      <c r="E115" s="488"/>
      <c r="F115" s="488"/>
      <c r="G115" s="489"/>
      <c r="H115" s="171"/>
      <c r="I115" s="171"/>
      <c r="J115" s="166"/>
      <c r="K115" s="170"/>
      <c r="L115" s="167"/>
      <c r="M115" s="26"/>
      <c r="N115" s="236">
        <f t="shared" si="5"/>
        <v>0</v>
      </c>
      <c r="O115" s="252"/>
      <c r="P115" s="206">
        <f t="shared" si="6"/>
        <v>0</v>
      </c>
      <c r="Q115" s="237"/>
    </row>
    <row r="116" spans="1:17" s="29" customFormat="1" x14ac:dyDescent="0.2">
      <c r="A116" s="2"/>
      <c r="B116" s="487"/>
      <c r="C116" s="488"/>
      <c r="D116" s="488"/>
      <c r="E116" s="488"/>
      <c r="F116" s="488"/>
      <c r="G116" s="489"/>
      <c r="H116" s="171"/>
      <c r="I116" s="171"/>
      <c r="J116" s="166"/>
      <c r="K116" s="170"/>
      <c r="L116" s="167"/>
      <c r="M116" s="26"/>
      <c r="N116" s="236">
        <f t="shared" si="5"/>
        <v>0</v>
      </c>
      <c r="O116" s="252"/>
      <c r="P116" s="206">
        <f t="shared" si="6"/>
        <v>0</v>
      </c>
      <c r="Q116" s="206"/>
    </row>
    <row r="117" spans="1:17" s="29" customFormat="1" ht="39" customHeight="1" x14ac:dyDescent="0.2">
      <c r="A117" s="18" t="s">
        <v>8</v>
      </c>
      <c r="B117" s="496" t="s">
        <v>23</v>
      </c>
      <c r="C117" s="497"/>
      <c r="D117" s="497"/>
      <c r="E117" s="497"/>
      <c r="F117" s="497"/>
      <c r="G117" s="498"/>
      <c r="H117" s="19"/>
      <c r="I117" s="19"/>
      <c r="J117" s="22">
        <f>SUM(J118:J137)</f>
        <v>0</v>
      </c>
      <c r="K117" s="22"/>
      <c r="L117" s="23"/>
      <c r="M117" s="23"/>
      <c r="N117" s="23"/>
      <c r="O117" s="254"/>
      <c r="P117" s="23"/>
      <c r="Q117" s="23"/>
    </row>
    <row r="118" spans="1:17" s="25" customFormat="1" ht="15.75" x14ac:dyDescent="0.2">
      <c r="A118" s="2"/>
      <c r="B118" s="487"/>
      <c r="C118" s="488"/>
      <c r="D118" s="488"/>
      <c r="E118" s="488"/>
      <c r="F118" s="488"/>
      <c r="G118" s="489"/>
      <c r="H118" s="168"/>
      <c r="I118" s="168"/>
      <c r="J118" s="166"/>
      <c r="K118" s="166"/>
      <c r="L118" s="167"/>
      <c r="M118" s="26"/>
      <c r="N118" s="236">
        <f t="shared" si="5"/>
        <v>0</v>
      </c>
      <c r="O118" s="252"/>
      <c r="P118" s="237">
        <f>N118+O118</f>
        <v>0</v>
      </c>
      <c r="Q118" s="237"/>
    </row>
    <row r="119" spans="1:17" s="29" customFormat="1" ht="15.75" x14ac:dyDescent="0.2">
      <c r="A119" s="2"/>
      <c r="B119" s="487"/>
      <c r="C119" s="488"/>
      <c r="D119" s="488"/>
      <c r="E119" s="488"/>
      <c r="F119" s="488"/>
      <c r="G119" s="489"/>
      <c r="H119" s="168"/>
      <c r="I119" s="168"/>
      <c r="J119" s="166"/>
      <c r="K119" s="166"/>
      <c r="L119" s="167"/>
      <c r="M119" s="26"/>
      <c r="N119" s="236">
        <f t="shared" si="5"/>
        <v>0</v>
      </c>
      <c r="O119" s="252"/>
      <c r="P119" s="237">
        <f t="shared" ref="P119:P137" si="7">N119+O119</f>
        <v>0</v>
      </c>
      <c r="Q119" s="206"/>
    </row>
    <row r="120" spans="1:17" s="29" customFormat="1" ht="15.75" x14ac:dyDescent="0.2">
      <c r="A120" s="2"/>
      <c r="B120" s="487"/>
      <c r="C120" s="488"/>
      <c r="D120" s="488"/>
      <c r="E120" s="488"/>
      <c r="F120" s="488"/>
      <c r="G120" s="489"/>
      <c r="H120" s="168"/>
      <c r="I120" s="168"/>
      <c r="J120" s="166"/>
      <c r="K120" s="166"/>
      <c r="L120" s="167"/>
      <c r="M120" s="26"/>
      <c r="N120" s="236">
        <f t="shared" si="5"/>
        <v>0</v>
      </c>
      <c r="O120" s="252"/>
      <c r="P120" s="237">
        <f t="shared" si="7"/>
        <v>0</v>
      </c>
      <c r="Q120" s="206"/>
    </row>
    <row r="121" spans="1:17" s="29" customFormat="1" ht="15.75" x14ac:dyDescent="0.2">
      <c r="A121" s="2"/>
      <c r="B121" s="487"/>
      <c r="C121" s="488"/>
      <c r="D121" s="488"/>
      <c r="E121" s="488"/>
      <c r="F121" s="488"/>
      <c r="G121" s="489"/>
      <c r="H121" s="168"/>
      <c r="I121" s="168"/>
      <c r="J121" s="166"/>
      <c r="K121" s="166"/>
      <c r="L121" s="167"/>
      <c r="M121" s="26"/>
      <c r="N121" s="236">
        <f t="shared" si="5"/>
        <v>0</v>
      </c>
      <c r="O121" s="252"/>
      <c r="P121" s="237">
        <f t="shared" si="7"/>
        <v>0</v>
      </c>
      <c r="Q121" s="206"/>
    </row>
    <row r="122" spans="1:17" s="25" customFormat="1" ht="15.75" x14ac:dyDescent="0.2">
      <c r="A122" s="2"/>
      <c r="B122" s="487"/>
      <c r="C122" s="488"/>
      <c r="D122" s="488"/>
      <c r="E122" s="488"/>
      <c r="F122" s="488"/>
      <c r="G122" s="489"/>
      <c r="H122" s="168"/>
      <c r="I122" s="168"/>
      <c r="J122" s="166"/>
      <c r="K122" s="166"/>
      <c r="L122" s="167"/>
      <c r="M122" s="26"/>
      <c r="N122" s="236">
        <f t="shared" si="5"/>
        <v>0</v>
      </c>
      <c r="O122" s="252"/>
      <c r="P122" s="237">
        <f t="shared" si="7"/>
        <v>0</v>
      </c>
      <c r="Q122" s="237"/>
    </row>
    <row r="123" spans="1:17" s="29" customFormat="1" ht="15.75" x14ac:dyDescent="0.2">
      <c r="A123" s="2"/>
      <c r="B123" s="487"/>
      <c r="C123" s="488"/>
      <c r="D123" s="488"/>
      <c r="E123" s="488"/>
      <c r="F123" s="488"/>
      <c r="G123" s="489"/>
      <c r="H123" s="168"/>
      <c r="I123" s="168"/>
      <c r="J123" s="166"/>
      <c r="K123" s="166"/>
      <c r="L123" s="167"/>
      <c r="M123" s="26"/>
      <c r="N123" s="236">
        <f t="shared" si="5"/>
        <v>0</v>
      </c>
      <c r="O123" s="252"/>
      <c r="P123" s="237">
        <f t="shared" si="7"/>
        <v>0</v>
      </c>
      <c r="Q123" s="206"/>
    </row>
    <row r="124" spans="1:17" s="29" customFormat="1" ht="15.75" x14ac:dyDescent="0.2">
      <c r="A124" s="2"/>
      <c r="B124" s="487"/>
      <c r="C124" s="488"/>
      <c r="D124" s="488"/>
      <c r="E124" s="488"/>
      <c r="F124" s="488"/>
      <c r="G124" s="489"/>
      <c r="H124" s="168"/>
      <c r="I124" s="168"/>
      <c r="J124" s="166"/>
      <c r="K124" s="166"/>
      <c r="L124" s="167"/>
      <c r="M124" s="26"/>
      <c r="N124" s="236">
        <f t="shared" si="5"/>
        <v>0</v>
      </c>
      <c r="O124" s="252"/>
      <c r="P124" s="237">
        <f t="shared" si="7"/>
        <v>0</v>
      </c>
      <c r="Q124" s="206"/>
    </row>
    <row r="125" spans="1:17" s="29" customFormat="1" ht="15.75" x14ac:dyDescent="0.2">
      <c r="A125" s="2"/>
      <c r="B125" s="487"/>
      <c r="C125" s="488"/>
      <c r="D125" s="488"/>
      <c r="E125" s="488"/>
      <c r="F125" s="488"/>
      <c r="G125" s="489"/>
      <c r="H125" s="168"/>
      <c r="I125" s="168"/>
      <c r="J125" s="166"/>
      <c r="K125" s="166"/>
      <c r="L125" s="167"/>
      <c r="M125" s="26"/>
      <c r="N125" s="236">
        <f t="shared" si="5"/>
        <v>0</v>
      </c>
      <c r="O125" s="252"/>
      <c r="P125" s="237">
        <f t="shared" si="7"/>
        <v>0</v>
      </c>
      <c r="Q125" s="206"/>
    </row>
    <row r="126" spans="1:17" s="25" customFormat="1" ht="15.75" x14ac:dyDescent="0.2">
      <c r="A126" s="2"/>
      <c r="B126" s="487"/>
      <c r="C126" s="488"/>
      <c r="D126" s="488"/>
      <c r="E126" s="488"/>
      <c r="F126" s="488"/>
      <c r="G126" s="489"/>
      <c r="H126" s="168"/>
      <c r="I126" s="168"/>
      <c r="J126" s="166"/>
      <c r="K126" s="166"/>
      <c r="L126" s="167"/>
      <c r="M126" s="26"/>
      <c r="N126" s="236">
        <f t="shared" si="5"/>
        <v>0</v>
      </c>
      <c r="O126" s="252"/>
      <c r="P126" s="237">
        <f t="shared" si="7"/>
        <v>0</v>
      </c>
      <c r="Q126" s="237"/>
    </row>
    <row r="127" spans="1:17" s="25" customFormat="1" ht="15.75" x14ac:dyDescent="0.2">
      <c r="A127" s="2"/>
      <c r="B127" s="487"/>
      <c r="C127" s="488"/>
      <c r="D127" s="488"/>
      <c r="E127" s="488"/>
      <c r="F127" s="488"/>
      <c r="G127" s="489"/>
      <c r="H127" s="168"/>
      <c r="I127" s="168"/>
      <c r="J127" s="166"/>
      <c r="K127" s="166"/>
      <c r="L127" s="167"/>
      <c r="M127" s="26"/>
      <c r="N127" s="236">
        <f t="shared" si="5"/>
        <v>0</v>
      </c>
      <c r="O127" s="252"/>
      <c r="P127" s="237">
        <f t="shared" si="7"/>
        <v>0</v>
      </c>
      <c r="Q127" s="237"/>
    </row>
    <row r="128" spans="1:17" s="29" customFormat="1" ht="15.75" x14ac:dyDescent="0.2">
      <c r="A128" s="2"/>
      <c r="B128" s="487"/>
      <c r="C128" s="488"/>
      <c r="D128" s="488"/>
      <c r="E128" s="488"/>
      <c r="F128" s="488"/>
      <c r="G128" s="489"/>
      <c r="H128" s="168"/>
      <c r="I128" s="168"/>
      <c r="J128" s="166"/>
      <c r="K128" s="166"/>
      <c r="L128" s="167"/>
      <c r="M128" s="26"/>
      <c r="N128" s="236">
        <f t="shared" si="5"/>
        <v>0</v>
      </c>
      <c r="O128" s="252"/>
      <c r="P128" s="237">
        <f t="shared" si="7"/>
        <v>0</v>
      </c>
      <c r="Q128" s="206"/>
    </row>
    <row r="129" spans="1:17" s="29" customFormat="1" ht="15.75" x14ac:dyDescent="0.2">
      <c r="A129" s="2"/>
      <c r="B129" s="487"/>
      <c r="C129" s="488"/>
      <c r="D129" s="488"/>
      <c r="E129" s="488"/>
      <c r="F129" s="488"/>
      <c r="G129" s="489"/>
      <c r="H129" s="168"/>
      <c r="I129" s="168"/>
      <c r="J129" s="166"/>
      <c r="K129" s="166"/>
      <c r="L129" s="167"/>
      <c r="M129" s="26"/>
      <c r="N129" s="236">
        <f t="shared" si="5"/>
        <v>0</v>
      </c>
      <c r="O129" s="252"/>
      <c r="P129" s="237">
        <f t="shared" si="7"/>
        <v>0</v>
      </c>
      <c r="Q129" s="206"/>
    </row>
    <row r="130" spans="1:17" s="29" customFormat="1" ht="15.75" x14ac:dyDescent="0.2">
      <c r="A130" s="2"/>
      <c r="B130" s="487"/>
      <c r="C130" s="488"/>
      <c r="D130" s="488"/>
      <c r="E130" s="488"/>
      <c r="F130" s="488"/>
      <c r="G130" s="489"/>
      <c r="H130" s="168"/>
      <c r="I130" s="168"/>
      <c r="J130" s="166"/>
      <c r="K130" s="166"/>
      <c r="L130" s="167"/>
      <c r="M130" s="26"/>
      <c r="N130" s="236">
        <f t="shared" si="5"/>
        <v>0</v>
      </c>
      <c r="O130" s="252"/>
      <c r="P130" s="237">
        <f t="shared" si="7"/>
        <v>0</v>
      </c>
      <c r="Q130" s="206"/>
    </row>
    <row r="131" spans="1:17" s="25" customFormat="1" ht="15.75" x14ac:dyDescent="0.2">
      <c r="A131" s="2"/>
      <c r="B131" s="487"/>
      <c r="C131" s="488"/>
      <c r="D131" s="488"/>
      <c r="E131" s="488"/>
      <c r="F131" s="488"/>
      <c r="G131" s="489"/>
      <c r="H131" s="168"/>
      <c r="I131" s="168"/>
      <c r="J131" s="166"/>
      <c r="K131" s="166"/>
      <c r="L131" s="167"/>
      <c r="M131" s="26"/>
      <c r="N131" s="236">
        <f t="shared" si="5"/>
        <v>0</v>
      </c>
      <c r="O131" s="252"/>
      <c r="P131" s="237">
        <f t="shared" si="7"/>
        <v>0</v>
      </c>
      <c r="Q131" s="237"/>
    </row>
    <row r="132" spans="1:17" s="29" customFormat="1" ht="15.75" x14ac:dyDescent="0.2">
      <c r="A132" s="2"/>
      <c r="B132" s="487"/>
      <c r="C132" s="488"/>
      <c r="D132" s="488"/>
      <c r="E132" s="488"/>
      <c r="F132" s="488"/>
      <c r="G132" s="489"/>
      <c r="H132" s="168"/>
      <c r="I132" s="168"/>
      <c r="J132" s="166"/>
      <c r="K132" s="166"/>
      <c r="L132" s="167"/>
      <c r="M132" s="26"/>
      <c r="N132" s="236">
        <f t="shared" si="5"/>
        <v>0</v>
      </c>
      <c r="O132" s="252"/>
      <c r="P132" s="237">
        <f t="shared" si="7"/>
        <v>0</v>
      </c>
      <c r="Q132" s="206"/>
    </row>
    <row r="133" spans="1:17" s="29" customFormat="1" ht="15.75" x14ac:dyDescent="0.2">
      <c r="A133" s="2"/>
      <c r="B133" s="487"/>
      <c r="C133" s="488"/>
      <c r="D133" s="488"/>
      <c r="E133" s="488"/>
      <c r="F133" s="488"/>
      <c r="G133" s="489"/>
      <c r="H133" s="168"/>
      <c r="I133" s="168"/>
      <c r="J133" s="166"/>
      <c r="K133" s="166"/>
      <c r="L133" s="167"/>
      <c r="M133" s="26"/>
      <c r="N133" s="236">
        <f t="shared" si="5"/>
        <v>0</v>
      </c>
      <c r="O133" s="252"/>
      <c r="P133" s="237">
        <f t="shared" si="7"/>
        <v>0</v>
      </c>
      <c r="Q133" s="206"/>
    </row>
    <row r="134" spans="1:17" s="29" customFormat="1" ht="15.75" x14ac:dyDescent="0.2">
      <c r="A134" s="2"/>
      <c r="B134" s="487"/>
      <c r="C134" s="488"/>
      <c r="D134" s="488"/>
      <c r="E134" s="488"/>
      <c r="F134" s="488"/>
      <c r="G134" s="489"/>
      <c r="H134" s="168"/>
      <c r="I134" s="168"/>
      <c r="J134" s="166"/>
      <c r="K134" s="166"/>
      <c r="L134" s="167"/>
      <c r="M134" s="26"/>
      <c r="N134" s="236">
        <f t="shared" si="5"/>
        <v>0</v>
      </c>
      <c r="O134" s="252"/>
      <c r="P134" s="237">
        <f t="shared" si="7"/>
        <v>0</v>
      </c>
      <c r="Q134" s="206"/>
    </row>
    <row r="135" spans="1:17" s="25" customFormat="1" ht="15.75" x14ac:dyDescent="0.2">
      <c r="A135" s="2"/>
      <c r="B135" s="487"/>
      <c r="C135" s="488"/>
      <c r="D135" s="488"/>
      <c r="E135" s="488"/>
      <c r="F135" s="488"/>
      <c r="G135" s="489"/>
      <c r="H135" s="171"/>
      <c r="I135" s="171"/>
      <c r="J135" s="166"/>
      <c r="K135" s="166"/>
      <c r="L135" s="167"/>
      <c r="M135" s="26"/>
      <c r="N135" s="236">
        <f t="shared" si="5"/>
        <v>0</v>
      </c>
      <c r="O135" s="252"/>
      <c r="P135" s="237">
        <f t="shared" si="7"/>
        <v>0</v>
      </c>
      <c r="Q135" s="237"/>
    </row>
    <row r="136" spans="1:17" s="29" customFormat="1" ht="15.75" x14ac:dyDescent="0.2">
      <c r="A136" s="2"/>
      <c r="B136" s="487"/>
      <c r="C136" s="488"/>
      <c r="D136" s="488"/>
      <c r="E136" s="488"/>
      <c r="F136" s="488"/>
      <c r="G136" s="489"/>
      <c r="H136" s="171"/>
      <c r="I136" s="171"/>
      <c r="J136" s="166"/>
      <c r="K136" s="166"/>
      <c r="L136" s="167"/>
      <c r="M136" s="26"/>
      <c r="N136" s="236">
        <f t="shared" si="5"/>
        <v>0</v>
      </c>
      <c r="O136" s="252"/>
      <c r="P136" s="237">
        <f t="shared" si="7"/>
        <v>0</v>
      </c>
      <c r="Q136" s="206"/>
    </row>
    <row r="137" spans="1:17" s="29" customFormat="1" ht="15.75" x14ac:dyDescent="0.2">
      <c r="A137" s="2"/>
      <c r="B137" s="487"/>
      <c r="C137" s="488"/>
      <c r="D137" s="488"/>
      <c r="E137" s="488"/>
      <c r="F137" s="488"/>
      <c r="G137" s="489"/>
      <c r="H137" s="171"/>
      <c r="I137" s="171"/>
      <c r="J137" s="166"/>
      <c r="K137" s="166"/>
      <c r="L137" s="167"/>
      <c r="M137" s="26"/>
      <c r="N137" s="236">
        <f t="shared" si="5"/>
        <v>0</v>
      </c>
      <c r="O137" s="252"/>
      <c r="P137" s="237">
        <f t="shared" si="7"/>
        <v>0</v>
      </c>
      <c r="Q137" s="206"/>
    </row>
    <row r="138" spans="1:17" s="29" customFormat="1" ht="39" customHeight="1" x14ac:dyDescent="0.2">
      <c r="A138" s="18" t="s">
        <v>11</v>
      </c>
      <c r="B138" s="496" t="s">
        <v>12</v>
      </c>
      <c r="C138" s="497"/>
      <c r="D138" s="497"/>
      <c r="E138" s="497"/>
      <c r="F138" s="497"/>
      <c r="G138" s="498"/>
      <c r="H138" s="19"/>
      <c r="I138" s="19"/>
      <c r="J138" s="22">
        <f>SUM(J139:J159)</f>
        <v>0</v>
      </c>
      <c r="K138" s="22"/>
      <c r="L138" s="23"/>
      <c r="M138" s="23"/>
      <c r="N138" s="23"/>
      <c r="O138" s="254"/>
      <c r="P138" s="23"/>
      <c r="Q138" s="23"/>
    </row>
    <row r="139" spans="1:17" s="29" customFormat="1" x14ac:dyDescent="0.2">
      <c r="A139" s="2"/>
      <c r="B139" s="490"/>
      <c r="C139" s="491"/>
      <c r="D139" s="491"/>
      <c r="E139" s="491"/>
      <c r="F139" s="491"/>
      <c r="G139" s="492"/>
      <c r="H139" s="173"/>
      <c r="I139" s="173"/>
      <c r="J139" s="166"/>
      <c r="K139" s="167"/>
      <c r="L139" s="167"/>
      <c r="M139" s="26"/>
      <c r="N139" s="236">
        <f t="shared" si="5"/>
        <v>0</v>
      </c>
      <c r="O139" s="252"/>
      <c r="P139" s="206">
        <f>N139+O139</f>
        <v>0</v>
      </c>
      <c r="Q139" s="206"/>
    </row>
    <row r="140" spans="1:17" s="29" customFormat="1" x14ac:dyDescent="0.2">
      <c r="A140" s="2"/>
      <c r="B140" s="490"/>
      <c r="C140" s="491"/>
      <c r="D140" s="491"/>
      <c r="E140" s="491"/>
      <c r="F140" s="491"/>
      <c r="G140" s="492"/>
      <c r="H140" s="173"/>
      <c r="I140" s="173"/>
      <c r="J140" s="166"/>
      <c r="K140" s="167"/>
      <c r="L140" s="167"/>
      <c r="M140" s="26"/>
      <c r="N140" s="236">
        <f t="shared" si="5"/>
        <v>0</v>
      </c>
      <c r="O140" s="252"/>
      <c r="P140" s="206">
        <f t="shared" ref="P140:P159" si="8">N140+O140</f>
        <v>0</v>
      </c>
      <c r="Q140" s="206"/>
    </row>
    <row r="141" spans="1:17" s="29" customFormat="1" x14ac:dyDescent="0.2">
      <c r="A141" s="2"/>
      <c r="B141" s="490"/>
      <c r="C141" s="491"/>
      <c r="D141" s="491"/>
      <c r="E141" s="491"/>
      <c r="F141" s="491"/>
      <c r="G141" s="492"/>
      <c r="H141" s="173"/>
      <c r="I141" s="173"/>
      <c r="J141" s="166"/>
      <c r="K141" s="167"/>
      <c r="L141" s="167"/>
      <c r="M141" s="26"/>
      <c r="N141" s="236">
        <f t="shared" ref="N141:N159" si="9">IF(M141="Yes",J141,0)</f>
        <v>0</v>
      </c>
      <c r="O141" s="252"/>
      <c r="P141" s="206">
        <f t="shared" si="8"/>
        <v>0</v>
      </c>
      <c r="Q141" s="206"/>
    </row>
    <row r="142" spans="1:17" s="29" customFormat="1" x14ac:dyDescent="0.2">
      <c r="A142" s="2"/>
      <c r="B142" s="487"/>
      <c r="C142" s="488"/>
      <c r="D142" s="488"/>
      <c r="E142" s="488"/>
      <c r="F142" s="488"/>
      <c r="G142" s="489"/>
      <c r="H142" s="171"/>
      <c r="I142" s="171"/>
      <c r="J142" s="166"/>
      <c r="K142" s="167"/>
      <c r="L142" s="167"/>
      <c r="M142" s="26"/>
      <c r="N142" s="236">
        <f t="shared" si="9"/>
        <v>0</v>
      </c>
      <c r="O142" s="252"/>
      <c r="P142" s="206">
        <f t="shared" si="8"/>
        <v>0</v>
      </c>
      <c r="Q142" s="206"/>
    </row>
    <row r="143" spans="1:17" s="29" customFormat="1" x14ac:dyDescent="0.2">
      <c r="A143" s="2"/>
      <c r="B143" s="487"/>
      <c r="C143" s="488"/>
      <c r="D143" s="488"/>
      <c r="E143" s="488"/>
      <c r="F143" s="488"/>
      <c r="G143" s="489"/>
      <c r="H143" s="171"/>
      <c r="I143" s="171"/>
      <c r="J143" s="166"/>
      <c r="K143" s="167"/>
      <c r="L143" s="167"/>
      <c r="M143" s="26"/>
      <c r="N143" s="236">
        <f t="shared" si="9"/>
        <v>0</v>
      </c>
      <c r="O143" s="252"/>
      <c r="P143" s="206">
        <f t="shared" si="8"/>
        <v>0</v>
      </c>
      <c r="Q143" s="206"/>
    </row>
    <row r="144" spans="1:17" s="28" customFormat="1" ht="15.75" x14ac:dyDescent="0.2">
      <c r="A144" s="2"/>
      <c r="B144" s="487"/>
      <c r="C144" s="488"/>
      <c r="D144" s="488"/>
      <c r="E144" s="488"/>
      <c r="F144" s="488"/>
      <c r="G144" s="489"/>
      <c r="H144" s="171"/>
      <c r="I144" s="171"/>
      <c r="J144" s="166"/>
      <c r="K144" s="167"/>
      <c r="L144" s="167"/>
      <c r="M144" s="26"/>
      <c r="N144" s="236">
        <f t="shared" si="9"/>
        <v>0</v>
      </c>
      <c r="O144" s="252"/>
      <c r="P144" s="206">
        <f t="shared" si="8"/>
        <v>0</v>
      </c>
      <c r="Q144" s="237"/>
    </row>
    <row r="145" spans="1:18" s="37" customFormat="1" ht="15.75" x14ac:dyDescent="0.2">
      <c r="A145" s="2"/>
      <c r="B145" s="487"/>
      <c r="C145" s="488"/>
      <c r="D145" s="488"/>
      <c r="E145" s="488"/>
      <c r="F145" s="488"/>
      <c r="G145" s="489"/>
      <c r="H145" s="171"/>
      <c r="I145" s="171"/>
      <c r="J145" s="166"/>
      <c r="K145" s="167"/>
      <c r="L145" s="167"/>
      <c r="M145" s="26"/>
      <c r="N145" s="236">
        <f t="shared" si="9"/>
        <v>0</v>
      </c>
      <c r="O145" s="252"/>
      <c r="P145" s="206">
        <f t="shared" si="8"/>
        <v>0</v>
      </c>
      <c r="Q145" s="237"/>
    </row>
    <row r="146" spans="1:18" s="29" customFormat="1" x14ac:dyDescent="0.2">
      <c r="A146" s="2"/>
      <c r="B146" s="487"/>
      <c r="C146" s="488"/>
      <c r="D146" s="488"/>
      <c r="E146" s="488"/>
      <c r="F146" s="488"/>
      <c r="G146" s="489"/>
      <c r="H146" s="171"/>
      <c r="I146" s="171"/>
      <c r="J146" s="166"/>
      <c r="K146" s="167"/>
      <c r="L146" s="167"/>
      <c r="M146" s="26"/>
      <c r="N146" s="236">
        <f t="shared" si="9"/>
        <v>0</v>
      </c>
      <c r="O146" s="252"/>
      <c r="P146" s="206">
        <f t="shared" si="8"/>
        <v>0</v>
      </c>
      <c r="Q146" s="206"/>
    </row>
    <row r="147" spans="1:18" s="29" customFormat="1" x14ac:dyDescent="0.2">
      <c r="A147" s="2"/>
      <c r="B147" s="487"/>
      <c r="C147" s="488"/>
      <c r="D147" s="488"/>
      <c r="E147" s="488"/>
      <c r="F147" s="488"/>
      <c r="G147" s="489"/>
      <c r="H147" s="171"/>
      <c r="I147" s="171"/>
      <c r="J147" s="166"/>
      <c r="K147" s="167"/>
      <c r="L147" s="167"/>
      <c r="M147" s="26"/>
      <c r="N147" s="236">
        <f t="shared" si="9"/>
        <v>0</v>
      </c>
      <c r="O147" s="252"/>
      <c r="P147" s="206">
        <f t="shared" si="8"/>
        <v>0</v>
      </c>
      <c r="Q147" s="206"/>
    </row>
    <row r="148" spans="1:18" s="28" customFormat="1" ht="15.75" x14ac:dyDescent="0.2">
      <c r="A148" s="2"/>
      <c r="B148" s="487"/>
      <c r="C148" s="488"/>
      <c r="D148" s="488"/>
      <c r="E148" s="488"/>
      <c r="F148" s="488"/>
      <c r="G148" s="489"/>
      <c r="H148" s="171"/>
      <c r="I148" s="171"/>
      <c r="J148" s="166"/>
      <c r="K148" s="167"/>
      <c r="L148" s="167"/>
      <c r="M148" s="26"/>
      <c r="N148" s="236">
        <f t="shared" si="9"/>
        <v>0</v>
      </c>
      <c r="O148" s="252"/>
      <c r="P148" s="206">
        <f t="shared" si="8"/>
        <v>0</v>
      </c>
      <c r="Q148" s="237"/>
    </row>
    <row r="149" spans="1:18" s="37" customFormat="1" ht="15.75" x14ac:dyDescent="0.2">
      <c r="A149" s="2"/>
      <c r="B149" s="487"/>
      <c r="C149" s="488"/>
      <c r="D149" s="488"/>
      <c r="E149" s="488"/>
      <c r="F149" s="488"/>
      <c r="G149" s="489"/>
      <c r="H149" s="171"/>
      <c r="I149" s="171"/>
      <c r="J149" s="166"/>
      <c r="K149" s="167"/>
      <c r="L149" s="167"/>
      <c r="M149" s="26"/>
      <c r="N149" s="236">
        <f t="shared" si="9"/>
        <v>0</v>
      </c>
      <c r="O149" s="252"/>
      <c r="P149" s="206">
        <f t="shared" si="8"/>
        <v>0</v>
      </c>
      <c r="Q149" s="237"/>
    </row>
    <row r="150" spans="1:18" s="13" customFormat="1" ht="18" x14ac:dyDescent="0.2">
      <c r="A150" s="2"/>
      <c r="B150" s="487"/>
      <c r="C150" s="488"/>
      <c r="D150" s="488"/>
      <c r="E150" s="488"/>
      <c r="F150" s="488"/>
      <c r="G150" s="489"/>
      <c r="H150" s="171"/>
      <c r="I150" s="171"/>
      <c r="J150" s="166"/>
      <c r="K150" s="167"/>
      <c r="L150" s="167"/>
      <c r="M150" s="26"/>
      <c r="N150" s="236">
        <f t="shared" si="9"/>
        <v>0</v>
      </c>
      <c r="O150" s="252"/>
      <c r="P150" s="206">
        <f t="shared" si="8"/>
        <v>0</v>
      </c>
      <c r="Q150" s="241"/>
      <c r="R150" s="14"/>
    </row>
    <row r="151" spans="1:18" s="13" customFormat="1" ht="18" x14ac:dyDescent="0.2">
      <c r="A151" s="2"/>
      <c r="B151" s="487"/>
      <c r="C151" s="488"/>
      <c r="D151" s="488"/>
      <c r="E151" s="488"/>
      <c r="F151" s="488"/>
      <c r="G151" s="489"/>
      <c r="H151" s="171"/>
      <c r="I151" s="171"/>
      <c r="J151" s="166"/>
      <c r="K151" s="167"/>
      <c r="L151" s="167"/>
      <c r="M151" s="26"/>
      <c r="N151" s="236">
        <f t="shared" si="9"/>
        <v>0</v>
      </c>
      <c r="O151" s="252"/>
      <c r="P151" s="206">
        <f t="shared" si="8"/>
        <v>0</v>
      </c>
      <c r="Q151" s="241"/>
      <c r="R151" s="14"/>
    </row>
    <row r="152" spans="1:18" x14ac:dyDescent="0.2">
      <c r="A152" s="2"/>
      <c r="B152" s="487"/>
      <c r="C152" s="488"/>
      <c r="D152" s="488"/>
      <c r="E152" s="488"/>
      <c r="F152" s="488"/>
      <c r="G152" s="489"/>
      <c r="H152" s="171"/>
      <c r="I152" s="171"/>
      <c r="J152" s="166"/>
      <c r="K152" s="167"/>
      <c r="L152" s="167"/>
      <c r="M152" s="26"/>
      <c r="N152" s="236">
        <f t="shared" si="9"/>
        <v>0</v>
      </c>
      <c r="O152" s="252"/>
      <c r="P152" s="206">
        <f t="shared" si="8"/>
        <v>0</v>
      </c>
      <c r="Q152" s="242"/>
    </row>
    <row r="153" spans="1:18" x14ac:dyDescent="0.2">
      <c r="A153" s="2"/>
      <c r="B153" s="487"/>
      <c r="C153" s="488"/>
      <c r="D153" s="488"/>
      <c r="E153" s="488"/>
      <c r="F153" s="488"/>
      <c r="G153" s="489"/>
      <c r="H153" s="171"/>
      <c r="I153" s="171"/>
      <c r="J153" s="166"/>
      <c r="K153" s="167"/>
      <c r="L153" s="167"/>
      <c r="M153" s="26"/>
      <c r="N153" s="236">
        <f t="shared" si="9"/>
        <v>0</v>
      </c>
      <c r="O153" s="252"/>
      <c r="P153" s="206">
        <f t="shared" si="8"/>
        <v>0</v>
      </c>
      <c r="Q153" s="242"/>
    </row>
    <row r="154" spans="1:18" x14ac:dyDescent="0.2">
      <c r="A154" s="2"/>
      <c r="B154" s="487"/>
      <c r="C154" s="488"/>
      <c r="D154" s="488"/>
      <c r="E154" s="488"/>
      <c r="F154" s="488"/>
      <c r="G154" s="489"/>
      <c r="H154" s="171"/>
      <c r="I154" s="171"/>
      <c r="J154" s="166"/>
      <c r="K154" s="167"/>
      <c r="L154" s="167"/>
      <c r="M154" s="26"/>
      <c r="N154" s="236">
        <f t="shared" si="9"/>
        <v>0</v>
      </c>
      <c r="O154" s="252"/>
      <c r="P154" s="206">
        <f t="shared" si="8"/>
        <v>0</v>
      </c>
      <c r="Q154" s="242"/>
    </row>
    <row r="155" spans="1:18" x14ac:dyDescent="0.2">
      <c r="A155" s="2"/>
      <c r="B155" s="487"/>
      <c r="C155" s="488"/>
      <c r="D155" s="488"/>
      <c r="E155" s="488"/>
      <c r="F155" s="488"/>
      <c r="G155" s="489"/>
      <c r="H155" s="171"/>
      <c r="I155" s="171"/>
      <c r="J155" s="166"/>
      <c r="K155" s="167"/>
      <c r="L155" s="167"/>
      <c r="M155" s="26"/>
      <c r="N155" s="236">
        <f t="shared" si="9"/>
        <v>0</v>
      </c>
      <c r="O155" s="252"/>
      <c r="P155" s="206">
        <f t="shared" si="8"/>
        <v>0</v>
      </c>
      <c r="Q155" s="242"/>
    </row>
    <row r="156" spans="1:18" x14ac:dyDescent="0.2">
      <c r="A156" s="2"/>
      <c r="B156" s="487"/>
      <c r="C156" s="488"/>
      <c r="D156" s="488"/>
      <c r="E156" s="488"/>
      <c r="F156" s="488"/>
      <c r="G156" s="489"/>
      <c r="H156" s="171"/>
      <c r="I156" s="171"/>
      <c r="J156" s="166"/>
      <c r="K156" s="167"/>
      <c r="L156" s="167"/>
      <c r="M156" s="26"/>
      <c r="N156" s="236">
        <f t="shared" si="9"/>
        <v>0</v>
      </c>
      <c r="O156" s="252"/>
      <c r="P156" s="206">
        <f t="shared" si="8"/>
        <v>0</v>
      </c>
      <c r="Q156" s="242"/>
    </row>
    <row r="157" spans="1:18" x14ac:dyDescent="0.2">
      <c r="A157" s="2"/>
      <c r="B157" s="487"/>
      <c r="C157" s="488"/>
      <c r="D157" s="488"/>
      <c r="E157" s="488"/>
      <c r="F157" s="488"/>
      <c r="G157" s="489"/>
      <c r="H157" s="171"/>
      <c r="I157" s="171"/>
      <c r="J157" s="166"/>
      <c r="K157" s="167"/>
      <c r="L157" s="167"/>
      <c r="M157" s="26"/>
      <c r="N157" s="236">
        <f t="shared" si="9"/>
        <v>0</v>
      </c>
      <c r="O157" s="252"/>
      <c r="P157" s="206">
        <f t="shared" si="8"/>
        <v>0</v>
      </c>
      <c r="Q157" s="242"/>
    </row>
    <row r="158" spans="1:18" x14ac:dyDescent="0.2">
      <c r="A158" s="2"/>
      <c r="B158" s="487"/>
      <c r="C158" s="488"/>
      <c r="D158" s="488"/>
      <c r="E158" s="488"/>
      <c r="F158" s="488"/>
      <c r="G158" s="489"/>
      <c r="H158" s="171"/>
      <c r="I158" s="171"/>
      <c r="J158" s="166"/>
      <c r="K158" s="167"/>
      <c r="L158" s="167"/>
      <c r="M158" s="26"/>
      <c r="N158" s="236">
        <f t="shared" si="9"/>
        <v>0</v>
      </c>
      <c r="O158" s="252"/>
      <c r="P158" s="206">
        <f t="shared" si="8"/>
        <v>0</v>
      </c>
      <c r="Q158" s="242"/>
    </row>
    <row r="159" spans="1:18" x14ac:dyDescent="0.2">
      <c r="A159" s="2"/>
      <c r="B159" s="487"/>
      <c r="C159" s="488"/>
      <c r="D159" s="488"/>
      <c r="E159" s="488"/>
      <c r="F159" s="488"/>
      <c r="G159" s="489"/>
      <c r="H159" s="171"/>
      <c r="I159" s="171"/>
      <c r="J159" s="166"/>
      <c r="K159" s="167"/>
      <c r="L159" s="167"/>
      <c r="M159" s="26"/>
      <c r="N159" s="236">
        <f t="shared" si="9"/>
        <v>0</v>
      </c>
      <c r="O159" s="252"/>
      <c r="P159" s="206">
        <f t="shared" si="8"/>
        <v>0</v>
      </c>
      <c r="Q159" s="242"/>
    </row>
    <row r="160" spans="1:18" ht="39" customHeight="1" x14ac:dyDescent="0.2">
      <c r="A160" s="11"/>
      <c r="B160" s="506" t="s">
        <v>1</v>
      </c>
      <c r="C160" s="507"/>
      <c r="D160" s="507"/>
      <c r="E160" s="507"/>
      <c r="F160" s="507"/>
      <c r="G160" s="507"/>
      <c r="H160" s="507"/>
      <c r="I160" s="87"/>
      <c r="J160" s="22">
        <f>J8+J43+J64+J95</f>
        <v>0</v>
      </c>
      <c r="K160" s="22"/>
      <c r="L160" s="22"/>
      <c r="M160" s="22"/>
      <c r="N160" s="22"/>
      <c r="O160" s="22"/>
      <c r="P160" s="22">
        <f>SUM(P8+P43+P64+P95)</f>
        <v>0</v>
      </c>
      <c r="Q160" s="22"/>
    </row>
    <row r="161" spans="1:17" ht="39" customHeight="1" x14ac:dyDescent="0.2">
      <c r="A161" s="31">
        <v>5</v>
      </c>
      <c r="B161" s="531" t="s">
        <v>163</v>
      </c>
      <c r="C161" s="532"/>
      <c r="D161" s="532"/>
      <c r="E161" s="532"/>
      <c r="F161" s="532"/>
      <c r="G161" s="533"/>
      <c r="H161" s="36"/>
      <c r="I161" s="36"/>
      <c r="J161" s="222">
        <f>J162</f>
        <v>0</v>
      </c>
      <c r="K161" s="33"/>
      <c r="L161" s="34"/>
      <c r="M161" s="244"/>
      <c r="N161" s="204"/>
      <c r="O161" s="252"/>
      <c r="P161" s="243">
        <f>N161+O161</f>
        <v>0</v>
      </c>
      <c r="Q161" s="246"/>
    </row>
    <row r="162" spans="1:17" ht="64.5" customHeight="1" x14ac:dyDescent="0.2">
      <c r="A162" s="2"/>
      <c r="B162" s="551" t="s">
        <v>147</v>
      </c>
      <c r="C162" s="552"/>
      <c r="D162" s="552"/>
      <c r="E162" s="552"/>
      <c r="F162" s="552"/>
      <c r="G162" s="552"/>
      <c r="H162" s="174"/>
      <c r="I162" s="174"/>
      <c r="J162" s="166"/>
      <c r="K162" s="175"/>
      <c r="L162" s="176"/>
      <c r="M162" s="176"/>
      <c r="N162" s="176"/>
      <c r="O162" s="176"/>
      <c r="P162" s="176"/>
      <c r="Q162" s="176"/>
    </row>
    <row r="163" spans="1:17" ht="23.25" x14ac:dyDescent="0.2">
      <c r="A163" s="11"/>
      <c r="B163" s="504" t="s">
        <v>0</v>
      </c>
      <c r="C163" s="505"/>
      <c r="D163" s="505"/>
      <c r="E163" s="505"/>
      <c r="F163" s="505"/>
      <c r="G163" s="505"/>
      <c r="H163" s="505"/>
      <c r="I163" s="505"/>
      <c r="J163" s="12">
        <f>J160+J161</f>
        <v>0</v>
      </c>
      <c r="K163" s="12"/>
      <c r="L163" s="10"/>
      <c r="M163" s="22"/>
      <c r="N163" s="22"/>
      <c r="O163" s="22"/>
      <c r="P163" s="22">
        <f>P160+P161</f>
        <v>0</v>
      </c>
      <c r="Q163" s="22"/>
    </row>
    <row r="164" spans="1:17" s="4" customFormat="1" ht="23.25" x14ac:dyDescent="0.2">
      <c r="A164" s="69"/>
      <c r="B164" s="70"/>
      <c r="C164" s="70"/>
      <c r="D164" s="70"/>
      <c r="E164" s="70"/>
      <c r="F164" s="70"/>
      <c r="G164" s="70"/>
      <c r="H164" s="70"/>
      <c r="I164" s="70"/>
      <c r="J164" s="45"/>
      <c r="K164" s="45"/>
      <c r="L164" s="45"/>
      <c r="M164" s="45"/>
      <c r="N164" s="255"/>
      <c r="O164" s="255"/>
      <c r="P164" s="255"/>
      <c r="Q164" s="255"/>
    </row>
    <row r="165" spans="1:17" ht="18" x14ac:dyDescent="0.25">
      <c r="A165" s="60"/>
      <c r="B165" s="65"/>
      <c r="C165" s="61"/>
      <c r="D165" s="61"/>
      <c r="E165" s="61"/>
      <c r="F165" s="62"/>
      <c r="G165" s="61"/>
      <c r="H165" s="61"/>
      <c r="I165" s="61"/>
      <c r="J165" s="45"/>
      <c r="K165" s="45"/>
      <c r="L165" s="45"/>
      <c r="M165" s="45"/>
    </row>
    <row r="166" spans="1:17" ht="22.5" x14ac:dyDescent="0.3">
      <c r="A166" s="64"/>
      <c r="C166" s="65"/>
      <c r="D166" s="66"/>
      <c r="E166" s="482"/>
      <c r="F166" s="482"/>
      <c r="G166" s="482"/>
      <c r="H166" s="482"/>
      <c r="I166" s="482"/>
      <c r="J166" s="45"/>
      <c r="K166" s="45"/>
      <c r="L166" s="45"/>
      <c r="M166" s="45"/>
    </row>
    <row r="167" spans="1:17" customFormat="1" ht="30" customHeight="1" x14ac:dyDescent="0.2">
      <c r="A167" s="412" t="s">
        <v>100</v>
      </c>
      <c r="B167" s="480"/>
      <c r="C167" s="480"/>
      <c r="D167" s="480"/>
      <c r="E167" s="480"/>
      <c r="F167" s="480"/>
      <c r="G167" s="481"/>
      <c r="J167" s="45"/>
      <c r="K167" s="45"/>
      <c r="L167" s="45"/>
      <c r="M167" s="45"/>
    </row>
    <row r="168" spans="1:17" s="45" customFormat="1" ht="18.75" thickBot="1" x14ac:dyDescent="0.25">
      <c r="A168" s="43"/>
      <c r="B168" s="44"/>
      <c r="C168" s="44"/>
      <c r="D168" s="44"/>
      <c r="E168" s="44"/>
      <c r="F168" s="44"/>
      <c r="G168" s="44"/>
      <c r="I168" s="46"/>
    </row>
    <row r="169" spans="1:17" s="42" customFormat="1" ht="52.5" customHeight="1" thickBot="1" x14ac:dyDescent="0.25">
      <c r="A169" s="81"/>
      <c r="B169" s="324" t="s">
        <v>92</v>
      </c>
      <c r="C169" s="477"/>
      <c r="D169" s="478"/>
      <c r="E169" s="478"/>
      <c r="F169" s="478"/>
      <c r="G169" s="479"/>
    </row>
    <row r="170" spans="1:17" s="42" customFormat="1" ht="18.75" thickBot="1" x14ac:dyDescent="0.25">
      <c r="A170" s="88"/>
      <c r="B170" s="49"/>
      <c r="C170" s="50"/>
      <c r="D170" s="51"/>
      <c r="E170" s="47"/>
      <c r="F170" s="47"/>
      <c r="G170" s="47"/>
    </row>
    <row r="171" spans="1:17" s="42" customFormat="1" ht="54.75" customHeight="1" thickBot="1" x14ac:dyDescent="0.25">
      <c r="A171" s="88"/>
      <c r="B171" s="52" t="s">
        <v>93</v>
      </c>
      <c r="C171" s="477"/>
      <c r="D171" s="478"/>
      <c r="E171" s="478"/>
      <c r="F171" s="478"/>
      <c r="G171" s="479"/>
    </row>
    <row r="172" spans="1:17" s="42" customFormat="1" ht="16.5" thickBot="1" x14ac:dyDescent="0.25">
      <c r="A172" s="88"/>
      <c r="B172" s="53"/>
      <c r="C172" s="54"/>
      <c r="D172" s="55"/>
      <c r="E172" s="56"/>
      <c r="F172" s="56"/>
      <c r="G172" s="56"/>
    </row>
    <row r="173" spans="1:17" s="42" customFormat="1" ht="53.25" customHeight="1" thickBot="1" x14ac:dyDescent="0.25">
      <c r="A173" s="88"/>
      <c r="B173" s="52" t="s">
        <v>94</v>
      </c>
      <c r="C173" s="477"/>
      <c r="D173" s="478"/>
      <c r="E173" s="478"/>
      <c r="F173" s="478"/>
      <c r="G173" s="479"/>
    </row>
    <row r="174" spans="1:17" s="42" customFormat="1" ht="16.5" thickBot="1" x14ac:dyDescent="0.25">
      <c r="A174" s="88"/>
      <c r="B174" s="53"/>
      <c r="C174" s="54"/>
      <c r="D174" s="55"/>
      <c r="E174" s="56"/>
      <c r="F174" s="56"/>
      <c r="G174" s="56"/>
    </row>
    <row r="175" spans="1:17" s="42" customFormat="1" ht="52.5" customHeight="1" thickBot="1" x14ac:dyDescent="0.25">
      <c r="A175" s="88"/>
      <c r="B175" s="52" t="s">
        <v>95</v>
      </c>
      <c r="C175" s="477"/>
      <c r="D175" s="478"/>
      <c r="E175" s="478"/>
      <c r="F175" s="478"/>
      <c r="G175" s="479"/>
    </row>
    <row r="176" spans="1:17" s="42" customFormat="1" ht="16.5" thickBot="1" x14ac:dyDescent="0.25">
      <c r="A176" s="88"/>
      <c r="B176" s="53"/>
      <c r="C176" s="54"/>
      <c r="D176" s="55"/>
      <c r="E176" s="56"/>
      <c r="F176" s="56"/>
      <c r="G176" s="56"/>
    </row>
    <row r="177" spans="1:13" s="42" customFormat="1" ht="52.5" customHeight="1" thickBot="1" x14ac:dyDescent="0.25">
      <c r="A177" s="88"/>
      <c r="B177" s="52" t="s">
        <v>96</v>
      </c>
      <c r="C177" s="477"/>
      <c r="D177" s="478"/>
      <c r="E177" s="478"/>
      <c r="F177" s="478"/>
      <c r="G177" s="479"/>
    </row>
    <row r="178" spans="1:13" s="42" customFormat="1" ht="18.75" thickBot="1" x14ac:dyDescent="0.25">
      <c r="A178" s="89"/>
      <c r="B178" s="49"/>
      <c r="C178" s="50"/>
      <c r="D178" s="57"/>
      <c r="E178" s="47"/>
      <c r="F178" s="47"/>
      <c r="G178" s="47"/>
    </row>
    <row r="179" spans="1:13" s="4" customFormat="1" ht="35.25" thickBot="1" x14ac:dyDescent="0.25">
      <c r="A179" s="69"/>
      <c r="B179" s="48" t="s">
        <v>153</v>
      </c>
      <c r="C179" s="484">
        <f>C169+C171+C173+C175+C177</f>
        <v>0</v>
      </c>
      <c r="D179" s="484"/>
      <c r="E179" s="484"/>
      <c r="F179" s="484"/>
      <c r="G179" s="484"/>
      <c r="H179" s="42"/>
      <c r="I179" s="42"/>
      <c r="J179" s="42"/>
      <c r="K179" s="42"/>
    </row>
    <row r="180" spans="1:13" ht="18" x14ac:dyDescent="0.25">
      <c r="A180" s="68"/>
      <c r="B180" s="190"/>
      <c r="C180" s="191"/>
      <c r="D180" s="191"/>
      <c r="E180" s="192"/>
      <c r="F180" s="192"/>
      <c r="G180" s="192"/>
      <c r="H180" s="192"/>
      <c r="I180" s="192"/>
      <c r="J180" s="62"/>
      <c r="K180" s="62"/>
    </row>
    <row r="181" spans="1:13" ht="18" x14ac:dyDescent="0.25">
      <c r="A181" s="60"/>
      <c r="B181" s="65" t="s">
        <v>77</v>
      </c>
      <c r="C181" s="61"/>
      <c r="D181" s="61"/>
      <c r="E181" s="61"/>
      <c r="F181" s="62"/>
      <c r="G181" s="61"/>
      <c r="H181" s="61"/>
      <c r="I181" s="61"/>
      <c r="J181" s="62"/>
      <c r="K181" s="62"/>
      <c r="M181" s="73"/>
    </row>
    <row r="182" spans="1:13" ht="22.5" x14ac:dyDescent="0.3">
      <c r="A182" s="64"/>
      <c r="C182" s="65"/>
      <c r="D182" s="66" t="s">
        <v>78</v>
      </c>
      <c r="E182" s="482" t="s">
        <v>79</v>
      </c>
      <c r="F182" s="482"/>
      <c r="G182" s="482"/>
      <c r="H182" s="482"/>
      <c r="I182" s="482"/>
      <c r="J182" s="62"/>
      <c r="K182" s="62"/>
      <c r="M182" s="73"/>
    </row>
    <row r="183" spans="1:13" ht="18" x14ac:dyDescent="0.25">
      <c r="A183" s="60"/>
      <c r="B183" s="67"/>
      <c r="C183" s="67"/>
      <c r="D183" s="67"/>
      <c r="E183" s="67"/>
      <c r="F183" s="67"/>
      <c r="G183" s="67"/>
      <c r="H183" s="67"/>
      <c r="I183" s="67"/>
      <c r="J183" s="62"/>
      <c r="K183" s="62"/>
    </row>
    <row r="184" spans="1:13" ht="13.5" x14ac:dyDescent="0.2">
      <c r="A184" s="68"/>
      <c r="B184" s="473" t="s">
        <v>80</v>
      </c>
      <c r="C184" s="474" t="s">
        <v>81</v>
      </c>
      <c r="D184" s="474"/>
      <c r="E184" s="475"/>
      <c r="F184" s="475"/>
      <c r="G184" s="475"/>
      <c r="H184" s="475"/>
      <c r="I184" s="475"/>
      <c r="J184" s="476"/>
      <c r="K184" s="476"/>
    </row>
    <row r="185" spans="1:13" ht="13.5" x14ac:dyDescent="0.2">
      <c r="A185" s="68"/>
      <c r="B185" s="473"/>
      <c r="C185" s="474"/>
      <c r="D185" s="474"/>
      <c r="E185" s="475"/>
      <c r="F185" s="475"/>
      <c r="G185" s="475"/>
      <c r="H185" s="475"/>
      <c r="I185" s="475"/>
      <c r="J185" s="476"/>
      <c r="K185" s="476"/>
    </row>
    <row r="186" spans="1:13" ht="13.5" x14ac:dyDescent="0.2">
      <c r="A186" s="68"/>
      <c r="B186" s="473"/>
      <c r="C186" s="474"/>
      <c r="D186" s="474"/>
      <c r="E186" s="475"/>
      <c r="F186" s="475"/>
      <c r="G186" s="475"/>
      <c r="H186" s="475"/>
      <c r="I186" s="475"/>
      <c r="J186" s="476"/>
      <c r="K186" s="476"/>
    </row>
    <row r="187" spans="1:13" ht="18" x14ac:dyDescent="0.25">
      <c r="A187" s="68"/>
      <c r="B187" s="65" t="s">
        <v>84</v>
      </c>
      <c r="C187" s="65"/>
      <c r="D187" s="191"/>
      <c r="E187" s="192"/>
      <c r="F187" s="192"/>
      <c r="G187" s="192"/>
      <c r="H187" s="192"/>
      <c r="I187" s="192"/>
      <c r="J187" s="62"/>
      <c r="K187" s="62"/>
    </row>
    <row r="188" spans="1:13" ht="22.5" x14ac:dyDescent="0.3">
      <c r="A188" s="64"/>
      <c r="D188" s="66" t="s">
        <v>78</v>
      </c>
      <c r="E188" s="482" t="s">
        <v>82</v>
      </c>
      <c r="F188" s="482"/>
      <c r="G188" s="482"/>
      <c r="H188" s="482"/>
      <c r="I188" s="482"/>
      <c r="J188" s="62"/>
      <c r="K188" s="62"/>
    </row>
    <row r="189" spans="1:13" ht="18.75" x14ac:dyDescent="0.25">
      <c r="A189" s="60"/>
      <c r="B189" s="67"/>
      <c r="C189" s="67"/>
      <c r="D189" s="67"/>
      <c r="E189" s="483" t="s">
        <v>83</v>
      </c>
      <c r="F189" s="483"/>
      <c r="G189" s="483"/>
      <c r="H189" s="483"/>
      <c r="I189" s="483"/>
      <c r="J189" s="62"/>
      <c r="K189" s="62"/>
      <c r="L189" s="62"/>
    </row>
    <row r="190" spans="1:13" ht="18" x14ac:dyDescent="0.25">
      <c r="A190" s="68"/>
      <c r="B190" s="473" t="s">
        <v>80</v>
      </c>
      <c r="C190" s="474" t="s">
        <v>141</v>
      </c>
      <c r="D190" s="474"/>
      <c r="E190" s="475"/>
      <c r="F190" s="475"/>
      <c r="G190" s="475"/>
      <c r="H190" s="475"/>
      <c r="I190" s="475"/>
      <c r="J190" s="476"/>
      <c r="K190" s="476"/>
      <c r="L190" s="62"/>
    </row>
    <row r="191" spans="1:13" ht="18" x14ac:dyDescent="0.25">
      <c r="A191" s="68"/>
      <c r="B191" s="473"/>
      <c r="C191" s="474"/>
      <c r="D191" s="474"/>
      <c r="E191" s="475"/>
      <c r="F191" s="475"/>
      <c r="G191" s="475"/>
      <c r="H191" s="475"/>
      <c r="I191" s="475"/>
      <c r="J191" s="476"/>
      <c r="K191" s="476"/>
      <c r="L191" s="62"/>
    </row>
    <row r="192" spans="1:13" ht="18" x14ac:dyDescent="0.25">
      <c r="A192" s="68"/>
      <c r="B192" s="473"/>
      <c r="C192" s="474"/>
      <c r="D192" s="474"/>
      <c r="E192" s="475"/>
      <c r="F192" s="475"/>
      <c r="G192" s="475"/>
      <c r="H192" s="475"/>
      <c r="I192" s="475"/>
      <c r="J192" s="476"/>
      <c r="K192" s="476"/>
      <c r="L192" s="62"/>
    </row>
    <row r="193" spans="1:12" ht="18" x14ac:dyDescent="0.25">
      <c r="A193" s="68"/>
      <c r="B193" s="190"/>
      <c r="C193" s="191"/>
      <c r="D193" s="191"/>
      <c r="E193" s="192"/>
      <c r="F193" s="192"/>
      <c r="G193" s="192"/>
      <c r="H193" s="192"/>
      <c r="I193" s="192"/>
      <c r="J193" s="62"/>
      <c r="K193" s="62"/>
      <c r="L193" s="62"/>
    </row>
  </sheetData>
  <sheetProtection algorithmName="SHA-512" hashValue="8JI0QYglhVogj6X/7sGWYTvBxqxMpVH2moSycUowPVIQTENNXfWSrvw3EdqffGgs47BJARVFDe/FpWMdxxmQhg==" saltValue="1FzR2jZ3LJbVTNfAvhRlVw==" spinCount="100000" sheet="1" formatCells="0" insertRows="0" deleteRows="0"/>
  <protectedRanges>
    <protectedRange sqref="R112:XFD113 R119:XFD121 R132:XFD134 R128:XFD130 R136:XFD143 L162 R116:XFD117 R97:XFD100 R106:XFD110 R102:XFD104 A122:I137 R123:XFD125 R146:XFD147 A139:I159 A162 K139:L159 L118:L137 H162:I162" name="Plage3"/>
    <protectedRange sqref="A65:I94 R58:XFD70 R83:XFD86 R50:XFD56 A11:I16 R22:XFD24 R27:XFD29 R75:XFD75 R77:XFD81 R88:XFD90 R93:XFD94 A18:I42 R31:XFD33 R35:XFD37 R40:XFD48 A44:I63 A97:I116 A127:I128 A118:I123 L97:L116 L65:L94 L44:L63 L18:L42 L11:L16 R96:XFD98 R16:XFD19" name="Plage2"/>
    <protectedRange sqref="J162:K162 J18:J42 J97:J116 J139:J159 J11:K16 J44:K63 J65:K94 J118:K137" name="Plage2_1"/>
    <protectedRange sqref="O112:O113 O119:O121 O132:O134 O128:O130 M162 O117:Q117 O97:Q97 O106:O110 O102:O104 O123:O125 O146:O147 M139:M159 M122:M137 O138:Q139 Q112:Q113 O116 Q116 O98:O100 Q98:Q100 Q106:Q110 Q102:Q104 P98:P116 Q119:Q121 Q132:Q134 Q128:Q130 Q123:Q125 O136:O137 Q136:Q137 Q146:Q147 O140:O143 Q140:Q143 P140:P159" name="Plage3_1"/>
    <protectedRange sqref="O58:O63 O83:O86 O50:O56 O22:O24 O27:O29 O75 O77:O81 O88:O90 O93:O94 O31:O33 O35:O37 M118:M123 M127:M128 M97:M116 M65:M94 M44:M63 M18:M42 M11:M16 O40:O42 O44:Q44 P43:Q43 O65:Q65 P64:Q64 O16 Q16 Q22:Q24 Q27:Q29 Q31:Q33 Q35:Q37 O19 Q19 Q40:Q42 P19:P42 Q58:Q63 Q50:Q56 O45:O48 Q45:Q48 P45:P63 Q83:Q86 Q75 Q77:Q81 Q88:Q90 Q93:Q94 O66:O70 Q66:Q70 P66:P94 O98 Q98 P98:P116 O96:Q97 O17:Q18" name="Plage2_2"/>
    <protectedRange sqref="B162:G162" name="Plage3_2"/>
  </protectedRanges>
  <dataConsolidate link="1"/>
  <mergeCells count="203">
    <mergeCell ref="C173:G173"/>
    <mergeCell ref="C175:G175"/>
    <mergeCell ref="B159:G159"/>
    <mergeCell ref="B160:H160"/>
    <mergeCell ref="B161:G161"/>
    <mergeCell ref="B162:G162"/>
    <mergeCell ref="B163:I163"/>
    <mergeCell ref="E166:I166"/>
    <mergeCell ref="A167:G167"/>
    <mergeCell ref="C169:G169"/>
    <mergeCell ref="C171:G171"/>
    <mergeCell ref="B153:G153"/>
    <mergeCell ref="B154:G154"/>
    <mergeCell ref="B155:G155"/>
    <mergeCell ref="B156:G156"/>
    <mergeCell ref="B157:G157"/>
    <mergeCell ref="B158:G158"/>
    <mergeCell ref="B147:G147"/>
    <mergeCell ref="B148:G148"/>
    <mergeCell ref="B149:G149"/>
    <mergeCell ref="B150:G150"/>
    <mergeCell ref="B151:G151"/>
    <mergeCell ref="B152:G152"/>
    <mergeCell ref="B141:G141"/>
    <mergeCell ref="B142:G142"/>
    <mergeCell ref="B143:G143"/>
    <mergeCell ref="B144:G144"/>
    <mergeCell ref="B145:G145"/>
    <mergeCell ref="B146:G146"/>
    <mergeCell ref="B135:G135"/>
    <mergeCell ref="B136:G136"/>
    <mergeCell ref="B137:G137"/>
    <mergeCell ref="B138:G138"/>
    <mergeCell ref="B139:G139"/>
    <mergeCell ref="B140:G140"/>
    <mergeCell ref="B129:G129"/>
    <mergeCell ref="B130:G130"/>
    <mergeCell ref="B131:G131"/>
    <mergeCell ref="B132:G132"/>
    <mergeCell ref="B133:G133"/>
    <mergeCell ref="B134:G134"/>
    <mergeCell ref="B123:G123"/>
    <mergeCell ref="B124:G124"/>
    <mergeCell ref="B125:G125"/>
    <mergeCell ref="B126:G126"/>
    <mergeCell ref="B127:G127"/>
    <mergeCell ref="B128:G128"/>
    <mergeCell ref="B117:G117"/>
    <mergeCell ref="B118:G118"/>
    <mergeCell ref="B119:G119"/>
    <mergeCell ref="B120:G120"/>
    <mergeCell ref="B121:G121"/>
    <mergeCell ref="B122:G122"/>
    <mergeCell ref="B111:G111"/>
    <mergeCell ref="B112:G112"/>
    <mergeCell ref="B113:G113"/>
    <mergeCell ref="B114:G114"/>
    <mergeCell ref="B115:G115"/>
    <mergeCell ref="B116:G116"/>
    <mergeCell ref="B105:G105"/>
    <mergeCell ref="B106:G106"/>
    <mergeCell ref="B107:G107"/>
    <mergeCell ref="B108:G108"/>
    <mergeCell ref="B109:G109"/>
    <mergeCell ref="B110:G110"/>
    <mergeCell ref="B99:G99"/>
    <mergeCell ref="B100:G100"/>
    <mergeCell ref="B101:G101"/>
    <mergeCell ref="B102:G102"/>
    <mergeCell ref="B103:G103"/>
    <mergeCell ref="B104:G104"/>
    <mergeCell ref="B94:G94"/>
    <mergeCell ref="B95:G95"/>
    <mergeCell ref="B96:G96"/>
    <mergeCell ref="B97:G97"/>
    <mergeCell ref="B98:G98"/>
    <mergeCell ref="B88:G88"/>
    <mergeCell ref="B89:G89"/>
    <mergeCell ref="B90:G90"/>
    <mergeCell ref="B91:G91"/>
    <mergeCell ref="B92:G92"/>
    <mergeCell ref="B93:G93"/>
    <mergeCell ref="B82:G82"/>
    <mergeCell ref="B83:G83"/>
    <mergeCell ref="B84:G84"/>
    <mergeCell ref="B85:G85"/>
    <mergeCell ref="B86:G86"/>
    <mergeCell ref="B87:G87"/>
    <mergeCell ref="B76:G76"/>
    <mergeCell ref="B77:G77"/>
    <mergeCell ref="B78:G78"/>
    <mergeCell ref="B79:G79"/>
    <mergeCell ref="B80:G80"/>
    <mergeCell ref="B81:G81"/>
    <mergeCell ref="B70:G70"/>
    <mergeCell ref="B71:G71"/>
    <mergeCell ref="B72:G72"/>
    <mergeCell ref="B73:G73"/>
    <mergeCell ref="B74:G74"/>
    <mergeCell ref="B75:G75"/>
    <mergeCell ref="B64:G64"/>
    <mergeCell ref="B65:G65"/>
    <mergeCell ref="B66:G66"/>
    <mergeCell ref="B67:G67"/>
    <mergeCell ref="B68:G68"/>
    <mergeCell ref="B69:G69"/>
    <mergeCell ref="B58:G58"/>
    <mergeCell ref="B59:G59"/>
    <mergeCell ref="B60:G60"/>
    <mergeCell ref="B61:G61"/>
    <mergeCell ref="B62:G62"/>
    <mergeCell ref="B63:G63"/>
    <mergeCell ref="B52:G52"/>
    <mergeCell ref="B53:G53"/>
    <mergeCell ref="B54:G54"/>
    <mergeCell ref="B55:G55"/>
    <mergeCell ref="B56:G56"/>
    <mergeCell ref="B57:G57"/>
    <mergeCell ref="B49:G49"/>
    <mergeCell ref="B50:G50"/>
    <mergeCell ref="B51:G51"/>
    <mergeCell ref="B40:G40"/>
    <mergeCell ref="B41:G41"/>
    <mergeCell ref="B42:G42"/>
    <mergeCell ref="B43:G43"/>
    <mergeCell ref="B44:G44"/>
    <mergeCell ref="B45:G45"/>
    <mergeCell ref="B28:G28"/>
    <mergeCell ref="B29:G29"/>
    <mergeCell ref="B30:G30"/>
    <mergeCell ref="B31:G31"/>
    <mergeCell ref="B32:G32"/>
    <mergeCell ref="B33:G33"/>
    <mergeCell ref="B46:G46"/>
    <mergeCell ref="B47:G47"/>
    <mergeCell ref="B48:G48"/>
    <mergeCell ref="A1:L1"/>
    <mergeCell ref="A2:F2"/>
    <mergeCell ref="G2:L2"/>
    <mergeCell ref="A3:F3"/>
    <mergeCell ref="G3:L3"/>
    <mergeCell ref="A4:F4"/>
    <mergeCell ref="A9:A10"/>
    <mergeCell ref="B9:G9"/>
    <mergeCell ref="H9:H10"/>
    <mergeCell ref="J9:J10"/>
    <mergeCell ref="L9:L10"/>
    <mergeCell ref="B10:C10"/>
    <mergeCell ref="D10:G10"/>
    <mergeCell ref="H5:H7"/>
    <mergeCell ref="I5:I7"/>
    <mergeCell ref="J5:J6"/>
    <mergeCell ref="K5:K6"/>
    <mergeCell ref="L5:L7"/>
    <mergeCell ref="B8:G8"/>
    <mergeCell ref="E188:I188"/>
    <mergeCell ref="E189:I189"/>
    <mergeCell ref="B190:B192"/>
    <mergeCell ref="C190:K192"/>
    <mergeCell ref="M5:M7"/>
    <mergeCell ref="N5:N7"/>
    <mergeCell ref="O5:O7"/>
    <mergeCell ref="P5:P7"/>
    <mergeCell ref="Q5:Q7"/>
    <mergeCell ref="B14:C14"/>
    <mergeCell ref="D14:G14"/>
    <mergeCell ref="B15:C15"/>
    <mergeCell ref="D15:G15"/>
    <mergeCell ref="B16:C16"/>
    <mergeCell ref="D16:G16"/>
    <mergeCell ref="B11:C11"/>
    <mergeCell ref="D11:G11"/>
    <mergeCell ref="B12:C12"/>
    <mergeCell ref="D12:G12"/>
    <mergeCell ref="B13:C13"/>
    <mergeCell ref="D13:G13"/>
    <mergeCell ref="B22:G22"/>
    <mergeCell ref="B23:G23"/>
    <mergeCell ref="B24:G24"/>
    <mergeCell ref="M9:M10"/>
    <mergeCell ref="N9:N10"/>
    <mergeCell ref="O9:O10"/>
    <mergeCell ref="P9:P10"/>
    <mergeCell ref="Q9:Q10"/>
    <mergeCell ref="C177:G177"/>
    <mergeCell ref="C179:G179"/>
    <mergeCell ref="E182:I182"/>
    <mergeCell ref="B184:B186"/>
    <mergeCell ref="C184:K186"/>
    <mergeCell ref="B25:G25"/>
    <mergeCell ref="B26:G26"/>
    <mergeCell ref="B27:G27"/>
    <mergeCell ref="B17:G17"/>
    <mergeCell ref="B18:G18"/>
    <mergeCell ref="B19:G19"/>
    <mergeCell ref="B20:G20"/>
    <mergeCell ref="B21:G21"/>
    <mergeCell ref="B34:G34"/>
    <mergeCell ref="B35:G35"/>
    <mergeCell ref="B36:G36"/>
    <mergeCell ref="B37:G37"/>
    <mergeCell ref="B38:G38"/>
    <mergeCell ref="B39:G39"/>
  </mergeCells>
  <conditionalFormatting sqref="E170:G170 E178:G178">
    <cfRule type="cellIs" dxfId="40" priority="5" stopIfTrue="1" operator="equal">
      <formula>"ERROR"</formula>
    </cfRule>
  </conditionalFormatting>
  <conditionalFormatting sqref="E172:G172 E174:G174 E176:G176">
    <cfRule type="cellIs" dxfId="39" priority="4" stopIfTrue="1" operator="equal">
      <formula>"ERROR"</formula>
    </cfRule>
  </conditionalFormatting>
  <conditionalFormatting sqref="A167">
    <cfRule type="cellIs" dxfId="38" priority="3" stopIfTrue="1" operator="equal">
      <formula>"ERROR"</formula>
    </cfRule>
  </conditionalFormatting>
  <conditionalFormatting sqref="J11:J16">
    <cfRule type="cellIs" dxfId="37" priority="1" operator="greaterThan">
      <formula>60000</formula>
    </cfRule>
  </conditionalFormatting>
  <dataValidations count="4">
    <dataValidation type="list" allowBlank="1" showInputMessage="1" showErrorMessage="1" sqref="K139:K159 M65:M94 M18:M42 M97:M116 M118:M137 M139:M159 M44:M63 M11:M16">
      <formula1>"Yes, No"</formula1>
    </dataValidation>
    <dataValidation type="list" allowBlank="1" showInputMessage="1" showErrorMessage="1" sqref="B11:B16">
      <formula1>"Prizes, Bursaries"</formula1>
    </dataValidation>
    <dataValidation type="list" allowBlank="1" showInputMessage="1" showErrorMessage="1" sqref="K11:K16 K44:K63 K65:K94 K118:K137 K97:K116 K18:K42">
      <formula1>"Yes,No"</formula1>
    </dataValidation>
    <dataValidation type="custom" allowBlank="1" showInputMessage="1" showErrorMessage="1" error="Only two decimals" sqref="C177:G177 C171:G171">
      <formula1>EXACT(C171,TRUNC(C171,2))</formula1>
    </dataValidation>
  </dataValidations>
  <printOptions horizontalCentered="1"/>
  <pageMargins left="0.23622047244094491" right="0.23622047244094491" top="0.74803149606299213" bottom="0.74803149606299213" header="0.31496062992125984" footer="0.31496062992125984"/>
  <pageSetup paperSize="9" scale="40" fitToHeight="24" orientation="portrait" r:id="rId1"/>
  <headerFooter alignWithMargins="0">
    <oddFooter>&amp;RPage &amp;P</oddFooter>
  </headerFooter>
  <colBreaks count="1" manualBreakCount="1">
    <brk id="12" max="193"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93"/>
  <sheetViews>
    <sheetView view="pageBreakPreview" zoomScale="80" zoomScaleNormal="100" zoomScaleSheetLayoutView="80" workbookViewId="0">
      <pane xSplit="8" ySplit="7" topLeftCell="I8" activePane="bottomRight" state="frozen"/>
      <selection activeCell="C54" sqref="C54"/>
      <selection pane="topRight" activeCell="C54" sqref="C54"/>
      <selection pane="bottomLeft" activeCell="C54" sqref="C54"/>
      <selection pane="bottomRight" activeCell="I26" sqref="I26"/>
    </sheetView>
  </sheetViews>
  <sheetFormatPr defaultColWidth="9.140625" defaultRowHeight="15" x14ac:dyDescent="0.2"/>
  <cols>
    <col min="1" max="1" width="12.7109375" style="1" customWidth="1"/>
    <col min="2" max="6" width="15.28515625" style="15" customWidth="1"/>
    <col min="7" max="7" width="19.7109375" style="15" customWidth="1"/>
    <col min="8" max="8" width="26.28515625" style="20" customWidth="1"/>
    <col min="9" max="9" width="21.28515625" style="20" customWidth="1"/>
    <col min="10" max="11" width="25.28515625" style="4" customWidth="1"/>
    <col min="12" max="12" width="24.28515625" style="4" customWidth="1"/>
    <col min="13" max="13" width="21.85546875" style="4" hidden="1" customWidth="1"/>
    <col min="14" max="14" width="16.28515625" style="15" hidden="1" customWidth="1"/>
    <col min="15" max="15" width="18.7109375" style="15" hidden="1" customWidth="1"/>
    <col min="16" max="16" width="16.28515625" style="15" hidden="1" customWidth="1"/>
    <col min="17" max="17" width="28.42578125" style="15" hidden="1" customWidth="1"/>
    <col min="18" max="16384" width="9.140625" style="15"/>
  </cols>
  <sheetData>
    <row r="1" spans="1:17" s="3" customFormat="1" ht="24" customHeight="1" x14ac:dyDescent="0.2">
      <c r="A1" s="550" t="s">
        <v>164</v>
      </c>
      <c r="B1" s="550"/>
      <c r="C1" s="550"/>
      <c r="D1" s="550"/>
      <c r="E1" s="550"/>
      <c r="F1" s="550"/>
      <c r="G1" s="550"/>
      <c r="H1" s="550"/>
      <c r="I1" s="550"/>
      <c r="J1" s="550"/>
      <c r="K1" s="550"/>
      <c r="L1" s="550"/>
      <c r="M1" s="200"/>
      <c r="P1" s="5"/>
    </row>
    <row r="2" spans="1:17" s="5" customFormat="1" ht="20.25" customHeight="1" x14ac:dyDescent="0.2">
      <c r="A2" s="508" t="s">
        <v>91</v>
      </c>
      <c r="B2" s="509"/>
      <c r="C2" s="509"/>
      <c r="D2" s="509"/>
      <c r="E2" s="509"/>
      <c r="F2" s="510"/>
      <c r="G2" s="377"/>
      <c r="H2" s="378"/>
      <c r="I2" s="378"/>
      <c r="J2" s="378"/>
      <c r="K2" s="378"/>
      <c r="L2" s="378"/>
      <c r="M2" s="59"/>
    </row>
    <row r="3" spans="1:17" s="5" customFormat="1" ht="20.25" customHeight="1" x14ac:dyDescent="0.2">
      <c r="A3" s="508" t="s">
        <v>17</v>
      </c>
      <c r="B3" s="509"/>
      <c r="C3" s="509"/>
      <c r="D3" s="509"/>
      <c r="E3" s="509"/>
      <c r="F3" s="510"/>
      <c r="G3" s="519">
        <f>'1 Consolidated Summary  Budget'!D4</f>
        <v>0</v>
      </c>
      <c r="H3" s="520"/>
      <c r="I3" s="520"/>
      <c r="J3" s="520"/>
      <c r="K3" s="520"/>
      <c r="L3" s="520"/>
      <c r="M3" s="59"/>
    </row>
    <row r="4" spans="1:17" s="5" customFormat="1" ht="20.25" customHeight="1" thickBot="1" x14ac:dyDescent="0.25">
      <c r="A4" s="508" t="str">
        <f>'1 Consolidated Summary  Budget'!A5:C5</f>
        <v>Implementation period of the project:</v>
      </c>
      <c r="B4" s="509"/>
      <c r="C4" s="509"/>
      <c r="D4" s="509"/>
      <c r="E4" s="509"/>
      <c r="F4" s="510"/>
      <c r="G4" s="214" t="str">
        <f>'1 Consolidated Summary  Budget'!D5</f>
        <v>from:</v>
      </c>
      <c r="H4" s="215">
        <f>'1 Consolidated Summary  Budget'!E5</f>
        <v>0</v>
      </c>
      <c r="I4" s="215"/>
      <c r="J4" s="214" t="s">
        <v>75</v>
      </c>
      <c r="K4" s="216">
        <f>'1 Consolidated Summary  Budget'!I5</f>
        <v>0</v>
      </c>
      <c r="L4" s="214"/>
      <c r="M4" s="59"/>
      <c r="P4" s="3"/>
    </row>
    <row r="5" spans="1:17" s="8" customFormat="1" ht="26.25" customHeight="1" x14ac:dyDescent="0.2">
      <c r="A5" s="6"/>
      <c r="B5" s="7"/>
      <c r="H5" s="522" t="s">
        <v>160</v>
      </c>
      <c r="I5" s="547" t="s">
        <v>161</v>
      </c>
      <c r="J5" s="499" t="s">
        <v>15</v>
      </c>
      <c r="K5" s="502" t="s">
        <v>22</v>
      </c>
      <c r="L5" s="502" t="s">
        <v>76</v>
      </c>
      <c r="M5" s="499" t="s">
        <v>127</v>
      </c>
      <c r="N5" s="499" t="s">
        <v>128</v>
      </c>
      <c r="O5" s="502" t="s">
        <v>126</v>
      </c>
      <c r="P5" s="502" t="s">
        <v>129</v>
      </c>
      <c r="Q5" s="502" t="s">
        <v>130</v>
      </c>
    </row>
    <row r="6" spans="1:17" s="8" customFormat="1" ht="31.5" customHeight="1" thickBot="1" x14ac:dyDescent="0.25">
      <c r="A6" s="9"/>
      <c r="H6" s="523"/>
      <c r="I6" s="548"/>
      <c r="J6" s="545"/>
      <c r="K6" s="546"/>
      <c r="L6" s="503"/>
      <c r="M6" s="500"/>
      <c r="N6" s="500"/>
      <c r="O6" s="503"/>
      <c r="P6" s="503"/>
      <c r="Q6" s="503"/>
    </row>
    <row r="7" spans="1:17" s="8" customFormat="1" ht="28.5" customHeight="1" thickBot="1" x14ac:dyDescent="0.25">
      <c r="A7" s="9"/>
      <c r="H7" s="524"/>
      <c r="I7" s="549"/>
      <c r="J7" s="21" t="s">
        <v>13</v>
      </c>
      <c r="K7" s="21" t="s">
        <v>2</v>
      </c>
      <c r="L7" s="546"/>
      <c r="M7" s="501"/>
      <c r="N7" s="501"/>
      <c r="O7" s="503"/>
      <c r="P7" s="503"/>
      <c r="Q7" s="503"/>
    </row>
    <row r="8" spans="1:17" s="35" customFormat="1" ht="39" customHeight="1" thickBot="1" x14ac:dyDescent="0.25">
      <c r="A8" s="74">
        <v>1</v>
      </c>
      <c r="B8" s="516" t="s">
        <v>14</v>
      </c>
      <c r="C8" s="517"/>
      <c r="D8" s="517"/>
      <c r="E8" s="517"/>
      <c r="F8" s="517"/>
      <c r="G8" s="518"/>
      <c r="H8" s="32"/>
      <c r="I8" s="32"/>
      <c r="J8" s="33">
        <f>J9+J17</f>
        <v>0</v>
      </c>
      <c r="K8" s="33"/>
      <c r="L8" s="34"/>
      <c r="M8" s="34"/>
      <c r="N8" s="201">
        <f>SUM(N9:N42)</f>
        <v>0</v>
      </c>
      <c r="O8" s="201">
        <f>SUM(O9:O42)</f>
        <v>0</v>
      </c>
      <c r="P8" s="201">
        <f>N8+O8</f>
        <v>0</v>
      </c>
      <c r="Q8" s="207"/>
    </row>
    <row r="9" spans="1:17" s="35" customFormat="1" ht="39" customHeight="1" x14ac:dyDescent="0.2">
      <c r="A9" s="534" t="s">
        <v>5</v>
      </c>
      <c r="B9" s="496" t="s">
        <v>29</v>
      </c>
      <c r="C9" s="525"/>
      <c r="D9" s="525"/>
      <c r="E9" s="525"/>
      <c r="F9" s="525"/>
      <c r="G9" s="526"/>
      <c r="H9" s="536"/>
      <c r="I9" s="85"/>
      <c r="J9" s="540">
        <f>SUM(J11:J16)</f>
        <v>0</v>
      </c>
      <c r="K9" s="82"/>
      <c r="L9" s="471"/>
      <c r="M9" s="471"/>
      <c r="N9" s="471"/>
      <c r="O9" s="471"/>
      <c r="P9" s="471"/>
      <c r="Q9" s="471"/>
    </row>
    <row r="10" spans="1:17" s="35" customFormat="1" ht="65.25" customHeight="1" x14ac:dyDescent="0.2">
      <c r="A10" s="535"/>
      <c r="B10" s="542" t="s">
        <v>28</v>
      </c>
      <c r="C10" s="544"/>
      <c r="D10" s="542" t="s">
        <v>26</v>
      </c>
      <c r="E10" s="543"/>
      <c r="F10" s="543"/>
      <c r="G10" s="544"/>
      <c r="H10" s="537"/>
      <c r="I10" s="86"/>
      <c r="J10" s="541"/>
      <c r="K10" s="83"/>
      <c r="L10" s="472"/>
      <c r="M10" s="472"/>
      <c r="N10" s="472"/>
      <c r="O10" s="472"/>
      <c r="P10" s="472"/>
      <c r="Q10" s="472"/>
    </row>
    <row r="11" spans="1:17" s="35" customFormat="1" x14ac:dyDescent="0.2">
      <c r="A11" s="2"/>
      <c r="B11" s="485"/>
      <c r="C11" s="530"/>
      <c r="D11" s="487"/>
      <c r="E11" s="488"/>
      <c r="F11" s="488"/>
      <c r="G11" s="489"/>
      <c r="H11" s="168"/>
      <c r="I11" s="168"/>
      <c r="J11" s="166"/>
      <c r="K11" s="166"/>
      <c r="L11" s="167"/>
      <c r="M11" s="26"/>
      <c r="N11" s="236">
        <f>IF(M11="Yes",J11,0)</f>
        <v>0</v>
      </c>
      <c r="O11" s="253"/>
      <c r="P11" s="30">
        <f t="shared" ref="P11:P16" si="0">N11+O11</f>
        <v>0</v>
      </c>
      <c r="Q11" s="30"/>
    </row>
    <row r="12" spans="1:17" s="35" customFormat="1" x14ac:dyDescent="0.2">
      <c r="A12" s="2"/>
      <c r="B12" s="485"/>
      <c r="C12" s="486"/>
      <c r="D12" s="487"/>
      <c r="E12" s="488"/>
      <c r="F12" s="488"/>
      <c r="G12" s="489"/>
      <c r="H12" s="168"/>
      <c r="I12" s="168"/>
      <c r="J12" s="166"/>
      <c r="K12" s="166"/>
      <c r="L12" s="167"/>
      <c r="M12" s="26"/>
      <c r="N12" s="236">
        <f>IF(M12="Yes",J12,0)</f>
        <v>0</v>
      </c>
      <c r="O12" s="253"/>
      <c r="P12" s="30">
        <f t="shared" si="0"/>
        <v>0</v>
      </c>
      <c r="Q12" s="30"/>
    </row>
    <row r="13" spans="1:17" s="35" customFormat="1" x14ac:dyDescent="0.2">
      <c r="A13" s="2"/>
      <c r="B13" s="485"/>
      <c r="C13" s="486"/>
      <c r="D13" s="487"/>
      <c r="E13" s="488"/>
      <c r="F13" s="488"/>
      <c r="G13" s="489"/>
      <c r="H13" s="168"/>
      <c r="I13" s="168"/>
      <c r="J13" s="166"/>
      <c r="K13" s="166"/>
      <c r="L13" s="167"/>
      <c r="M13" s="26"/>
      <c r="N13" s="236">
        <f>IF(M13="Yes",J13,0)</f>
        <v>0</v>
      </c>
      <c r="O13" s="253"/>
      <c r="P13" s="30">
        <f t="shared" si="0"/>
        <v>0</v>
      </c>
      <c r="Q13" s="30"/>
    </row>
    <row r="14" spans="1:17" s="35" customFormat="1" x14ac:dyDescent="0.2">
      <c r="A14" s="2"/>
      <c r="B14" s="485"/>
      <c r="C14" s="486"/>
      <c r="D14" s="487"/>
      <c r="E14" s="488"/>
      <c r="F14" s="488"/>
      <c r="G14" s="489"/>
      <c r="H14" s="168"/>
      <c r="I14" s="168"/>
      <c r="J14" s="166"/>
      <c r="K14" s="166"/>
      <c r="L14" s="167"/>
      <c r="M14" s="26"/>
      <c r="N14" s="236">
        <f>IF(M14="Yes",J14,0)</f>
        <v>0</v>
      </c>
      <c r="O14" s="253"/>
      <c r="P14" s="30">
        <f t="shared" si="0"/>
        <v>0</v>
      </c>
      <c r="Q14" s="30"/>
    </row>
    <row r="15" spans="1:17" s="25" customFormat="1" ht="15.75" x14ac:dyDescent="0.2">
      <c r="A15" s="2"/>
      <c r="B15" s="485"/>
      <c r="C15" s="486"/>
      <c r="D15" s="487"/>
      <c r="E15" s="488"/>
      <c r="F15" s="488"/>
      <c r="G15" s="489"/>
      <c r="H15" s="168"/>
      <c r="I15" s="168"/>
      <c r="J15" s="166"/>
      <c r="K15" s="166"/>
      <c r="L15" s="167"/>
      <c r="M15" s="26"/>
      <c r="N15" s="236">
        <f t="shared" ref="N15:N77" si="1">IF(M15="Yes",J15,0)</f>
        <v>0</v>
      </c>
      <c r="O15" s="253"/>
      <c r="P15" s="30">
        <f t="shared" si="0"/>
        <v>0</v>
      </c>
      <c r="Q15" s="30"/>
    </row>
    <row r="16" spans="1:17" s="27" customFormat="1" x14ac:dyDescent="0.2">
      <c r="A16" s="2"/>
      <c r="B16" s="485"/>
      <c r="C16" s="486"/>
      <c r="D16" s="487"/>
      <c r="E16" s="488"/>
      <c r="F16" s="488"/>
      <c r="G16" s="489"/>
      <c r="H16" s="168"/>
      <c r="I16" s="168"/>
      <c r="J16" s="166"/>
      <c r="K16" s="166"/>
      <c r="L16" s="167"/>
      <c r="M16" s="26"/>
      <c r="N16" s="236">
        <f t="shared" si="1"/>
        <v>0</v>
      </c>
      <c r="O16" s="253"/>
      <c r="P16" s="206">
        <f t="shared" si="0"/>
        <v>0</v>
      </c>
      <c r="Q16" s="206"/>
    </row>
    <row r="17" spans="1:17" s="27" customFormat="1" ht="49.9" customHeight="1" x14ac:dyDescent="0.2">
      <c r="A17" s="16" t="s">
        <v>6</v>
      </c>
      <c r="B17" s="496" t="s">
        <v>171</v>
      </c>
      <c r="C17" s="497"/>
      <c r="D17" s="497"/>
      <c r="E17" s="497"/>
      <c r="F17" s="497"/>
      <c r="G17" s="498"/>
      <c r="H17" s="17"/>
      <c r="I17" s="19"/>
      <c r="J17" s="24">
        <f>SUM(J18:J42)</f>
        <v>0</v>
      </c>
      <c r="K17" s="24"/>
      <c r="L17" s="84"/>
      <c r="M17" s="234"/>
      <c r="N17" s="234"/>
      <c r="O17" s="235"/>
      <c r="P17" s="234"/>
      <c r="Q17" s="234"/>
    </row>
    <row r="18" spans="1:17" s="27" customFormat="1" x14ac:dyDescent="0.2">
      <c r="A18" s="2"/>
      <c r="B18" s="511"/>
      <c r="C18" s="511"/>
      <c r="D18" s="511"/>
      <c r="E18" s="511"/>
      <c r="F18" s="511"/>
      <c r="G18" s="511"/>
      <c r="H18" s="169"/>
      <c r="I18" s="169"/>
      <c r="J18" s="166"/>
      <c r="K18" s="170"/>
      <c r="L18" s="167"/>
      <c r="M18" s="26"/>
      <c r="N18" s="236">
        <f t="shared" si="1"/>
        <v>0</v>
      </c>
      <c r="O18" s="252"/>
      <c r="P18" s="206">
        <f>N18+O18</f>
        <v>0</v>
      </c>
      <c r="Q18" s="206"/>
    </row>
    <row r="19" spans="1:17" s="27" customFormat="1" x14ac:dyDescent="0.2">
      <c r="A19" s="2"/>
      <c r="B19" s="487"/>
      <c r="C19" s="488"/>
      <c r="D19" s="488"/>
      <c r="E19" s="488"/>
      <c r="F19" s="488"/>
      <c r="G19" s="489"/>
      <c r="H19" s="168"/>
      <c r="I19" s="168"/>
      <c r="J19" s="166"/>
      <c r="K19" s="170"/>
      <c r="L19" s="167"/>
      <c r="M19" s="26"/>
      <c r="N19" s="236">
        <f t="shared" si="1"/>
        <v>0</v>
      </c>
      <c r="O19" s="252"/>
      <c r="P19" s="206">
        <f t="shared" ref="P19:P42" si="2">N19+O19</f>
        <v>0</v>
      </c>
      <c r="Q19" s="206"/>
    </row>
    <row r="20" spans="1:17" s="35" customFormat="1" x14ac:dyDescent="0.2">
      <c r="A20" s="2"/>
      <c r="B20" s="487"/>
      <c r="C20" s="488"/>
      <c r="D20" s="488"/>
      <c r="E20" s="488"/>
      <c r="F20" s="488"/>
      <c r="G20" s="489"/>
      <c r="H20" s="168"/>
      <c r="I20" s="168"/>
      <c r="J20" s="166"/>
      <c r="K20" s="170"/>
      <c r="L20" s="167"/>
      <c r="M20" s="26"/>
      <c r="N20" s="236">
        <f t="shared" si="1"/>
        <v>0</v>
      </c>
      <c r="O20" s="252"/>
      <c r="P20" s="206">
        <f t="shared" si="2"/>
        <v>0</v>
      </c>
      <c r="Q20" s="30"/>
    </row>
    <row r="21" spans="1:17" s="25" customFormat="1" ht="15.75" x14ac:dyDescent="0.2">
      <c r="A21" s="2"/>
      <c r="B21" s="487"/>
      <c r="C21" s="488"/>
      <c r="D21" s="488"/>
      <c r="E21" s="488"/>
      <c r="F21" s="488"/>
      <c r="G21" s="489"/>
      <c r="H21" s="168"/>
      <c r="I21" s="168"/>
      <c r="J21" s="166"/>
      <c r="K21" s="170"/>
      <c r="L21" s="167"/>
      <c r="M21" s="26"/>
      <c r="N21" s="236">
        <f t="shared" si="1"/>
        <v>0</v>
      </c>
      <c r="O21" s="252"/>
      <c r="P21" s="206">
        <f t="shared" si="2"/>
        <v>0</v>
      </c>
      <c r="Q21" s="237"/>
    </row>
    <row r="22" spans="1:17" s="27" customFormat="1" x14ac:dyDescent="0.2">
      <c r="A22" s="2"/>
      <c r="B22" s="487"/>
      <c r="C22" s="488"/>
      <c r="D22" s="488"/>
      <c r="E22" s="488"/>
      <c r="F22" s="488"/>
      <c r="G22" s="489"/>
      <c r="H22" s="168"/>
      <c r="I22" s="168"/>
      <c r="J22" s="166"/>
      <c r="K22" s="170"/>
      <c r="L22" s="167"/>
      <c r="M22" s="26"/>
      <c r="N22" s="236">
        <f t="shared" si="1"/>
        <v>0</v>
      </c>
      <c r="O22" s="252"/>
      <c r="P22" s="206">
        <f t="shared" si="2"/>
        <v>0</v>
      </c>
      <c r="Q22" s="206"/>
    </row>
    <row r="23" spans="1:17" s="27" customFormat="1" x14ac:dyDescent="0.2">
      <c r="A23" s="2"/>
      <c r="B23" s="487"/>
      <c r="C23" s="488"/>
      <c r="D23" s="488"/>
      <c r="E23" s="488"/>
      <c r="F23" s="488"/>
      <c r="G23" s="489"/>
      <c r="H23" s="168"/>
      <c r="I23" s="168"/>
      <c r="J23" s="166"/>
      <c r="K23" s="170"/>
      <c r="L23" s="167"/>
      <c r="M23" s="26"/>
      <c r="N23" s="236">
        <f t="shared" si="1"/>
        <v>0</v>
      </c>
      <c r="O23" s="252"/>
      <c r="P23" s="206">
        <f t="shared" si="2"/>
        <v>0</v>
      </c>
      <c r="Q23" s="206"/>
    </row>
    <row r="24" spans="1:17" s="27" customFormat="1" x14ac:dyDescent="0.2">
      <c r="A24" s="2"/>
      <c r="B24" s="487"/>
      <c r="C24" s="488"/>
      <c r="D24" s="488"/>
      <c r="E24" s="488"/>
      <c r="F24" s="488"/>
      <c r="G24" s="489"/>
      <c r="H24" s="168"/>
      <c r="I24" s="168"/>
      <c r="J24" s="166"/>
      <c r="K24" s="170"/>
      <c r="L24" s="167"/>
      <c r="M24" s="26"/>
      <c r="N24" s="236">
        <f t="shared" si="1"/>
        <v>0</v>
      </c>
      <c r="O24" s="252"/>
      <c r="P24" s="206">
        <f t="shared" si="2"/>
        <v>0</v>
      </c>
      <c r="Q24" s="206"/>
    </row>
    <row r="25" spans="1:17" s="25" customFormat="1" ht="15.75" x14ac:dyDescent="0.2">
      <c r="A25" s="2"/>
      <c r="B25" s="487"/>
      <c r="C25" s="488"/>
      <c r="D25" s="488"/>
      <c r="E25" s="488"/>
      <c r="F25" s="488"/>
      <c r="G25" s="489"/>
      <c r="H25" s="168"/>
      <c r="I25" s="168"/>
      <c r="J25" s="166"/>
      <c r="K25" s="170"/>
      <c r="L25" s="167"/>
      <c r="M25" s="26"/>
      <c r="N25" s="236">
        <f t="shared" si="1"/>
        <v>0</v>
      </c>
      <c r="O25" s="252"/>
      <c r="P25" s="206">
        <f t="shared" si="2"/>
        <v>0</v>
      </c>
      <c r="Q25" s="237"/>
    </row>
    <row r="26" spans="1:17" s="25" customFormat="1" ht="15.75" x14ac:dyDescent="0.2">
      <c r="A26" s="2"/>
      <c r="B26" s="487"/>
      <c r="C26" s="488"/>
      <c r="D26" s="488"/>
      <c r="E26" s="488"/>
      <c r="F26" s="488"/>
      <c r="G26" s="489"/>
      <c r="H26" s="168"/>
      <c r="I26" s="168"/>
      <c r="J26" s="166"/>
      <c r="K26" s="170"/>
      <c r="L26" s="167"/>
      <c r="M26" s="26"/>
      <c r="N26" s="236">
        <f t="shared" si="1"/>
        <v>0</v>
      </c>
      <c r="O26" s="252"/>
      <c r="P26" s="206">
        <f t="shared" si="2"/>
        <v>0</v>
      </c>
      <c r="Q26" s="237"/>
    </row>
    <row r="27" spans="1:17" s="27" customFormat="1" x14ac:dyDescent="0.2">
      <c r="A27" s="2"/>
      <c r="B27" s="487"/>
      <c r="C27" s="488"/>
      <c r="D27" s="488"/>
      <c r="E27" s="488"/>
      <c r="F27" s="488"/>
      <c r="G27" s="489"/>
      <c r="H27" s="168"/>
      <c r="I27" s="168"/>
      <c r="J27" s="166"/>
      <c r="K27" s="170"/>
      <c r="L27" s="167"/>
      <c r="M27" s="26"/>
      <c r="N27" s="236">
        <f t="shared" si="1"/>
        <v>0</v>
      </c>
      <c r="O27" s="252"/>
      <c r="P27" s="206">
        <f t="shared" si="2"/>
        <v>0</v>
      </c>
      <c r="Q27" s="206"/>
    </row>
    <row r="28" spans="1:17" s="27" customFormat="1" x14ac:dyDescent="0.2">
      <c r="A28" s="2"/>
      <c r="B28" s="487"/>
      <c r="C28" s="488"/>
      <c r="D28" s="488"/>
      <c r="E28" s="488"/>
      <c r="F28" s="488"/>
      <c r="G28" s="489"/>
      <c r="H28" s="168"/>
      <c r="I28" s="168"/>
      <c r="J28" s="166"/>
      <c r="K28" s="170"/>
      <c r="L28" s="167"/>
      <c r="M28" s="26"/>
      <c r="N28" s="236">
        <f t="shared" si="1"/>
        <v>0</v>
      </c>
      <c r="O28" s="252"/>
      <c r="P28" s="206">
        <f t="shared" si="2"/>
        <v>0</v>
      </c>
      <c r="Q28" s="206"/>
    </row>
    <row r="29" spans="1:17" s="27" customFormat="1" x14ac:dyDescent="0.2">
      <c r="A29" s="2"/>
      <c r="B29" s="487"/>
      <c r="C29" s="488"/>
      <c r="D29" s="488"/>
      <c r="E29" s="488"/>
      <c r="F29" s="488"/>
      <c r="G29" s="489"/>
      <c r="H29" s="168"/>
      <c r="I29" s="168"/>
      <c r="J29" s="166"/>
      <c r="K29" s="170"/>
      <c r="L29" s="167"/>
      <c r="M29" s="26"/>
      <c r="N29" s="236">
        <f t="shared" si="1"/>
        <v>0</v>
      </c>
      <c r="O29" s="252"/>
      <c r="P29" s="206">
        <f t="shared" si="2"/>
        <v>0</v>
      </c>
      <c r="Q29" s="206"/>
    </row>
    <row r="30" spans="1:17" s="25" customFormat="1" ht="15.75" x14ac:dyDescent="0.2">
      <c r="A30" s="2"/>
      <c r="B30" s="487"/>
      <c r="C30" s="488"/>
      <c r="D30" s="488"/>
      <c r="E30" s="488"/>
      <c r="F30" s="488"/>
      <c r="G30" s="489"/>
      <c r="H30" s="168"/>
      <c r="I30" s="168"/>
      <c r="J30" s="166"/>
      <c r="K30" s="170"/>
      <c r="L30" s="167"/>
      <c r="M30" s="26"/>
      <c r="N30" s="236">
        <f t="shared" si="1"/>
        <v>0</v>
      </c>
      <c r="O30" s="252"/>
      <c r="P30" s="206">
        <f t="shared" si="2"/>
        <v>0</v>
      </c>
      <c r="Q30" s="237"/>
    </row>
    <row r="31" spans="1:17" s="29" customFormat="1" x14ac:dyDescent="0.2">
      <c r="A31" s="2"/>
      <c r="B31" s="487"/>
      <c r="C31" s="488"/>
      <c r="D31" s="488"/>
      <c r="E31" s="488"/>
      <c r="F31" s="488"/>
      <c r="G31" s="489"/>
      <c r="H31" s="168"/>
      <c r="I31" s="168"/>
      <c r="J31" s="166"/>
      <c r="K31" s="170"/>
      <c r="L31" s="167"/>
      <c r="M31" s="26"/>
      <c r="N31" s="236">
        <f t="shared" si="1"/>
        <v>0</v>
      </c>
      <c r="O31" s="252"/>
      <c r="P31" s="206">
        <f t="shared" si="2"/>
        <v>0</v>
      </c>
      <c r="Q31" s="206"/>
    </row>
    <row r="32" spans="1:17" s="27" customFormat="1" x14ac:dyDescent="0.2">
      <c r="A32" s="2"/>
      <c r="B32" s="487"/>
      <c r="C32" s="488"/>
      <c r="D32" s="488"/>
      <c r="E32" s="488"/>
      <c r="F32" s="488"/>
      <c r="G32" s="489"/>
      <c r="H32" s="168"/>
      <c r="I32" s="168"/>
      <c r="J32" s="166"/>
      <c r="K32" s="170"/>
      <c r="L32" s="167"/>
      <c r="M32" s="26"/>
      <c r="N32" s="236">
        <f t="shared" si="1"/>
        <v>0</v>
      </c>
      <c r="O32" s="252"/>
      <c r="P32" s="206">
        <f t="shared" si="2"/>
        <v>0</v>
      </c>
      <c r="Q32" s="206"/>
    </row>
    <row r="33" spans="1:17" s="29" customFormat="1" x14ac:dyDescent="0.2">
      <c r="A33" s="2"/>
      <c r="B33" s="209"/>
      <c r="C33" s="210"/>
      <c r="D33" s="210"/>
      <c r="E33" s="210"/>
      <c r="F33" s="210"/>
      <c r="G33" s="211"/>
      <c r="H33" s="168"/>
      <c r="I33" s="168"/>
      <c r="J33" s="166"/>
      <c r="K33" s="170"/>
      <c r="L33" s="167"/>
      <c r="M33" s="26"/>
      <c r="N33" s="236"/>
      <c r="O33" s="252"/>
      <c r="P33" s="206"/>
      <c r="Q33" s="206"/>
    </row>
    <row r="34" spans="1:17" s="25" customFormat="1" ht="15.75" x14ac:dyDescent="0.2">
      <c r="A34" s="2"/>
      <c r="B34" s="487"/>
      <c r="C34" s="488"/>
      <c r="D34" s="488"/>
      <c r="E34" s="488"/>
      <c r="F34" s="488"/>
      <c r="G34" s="489"/>
      <c r="H34" s="168"/>
      <c r="I34" s="168"/>
      <c r="J34" s="166"/>
      <c r="K34" s="170"/>
      <c r="L34" s="167"/>
      <c r="M34" s="26"/>
      <c r="N34" s="236">
        <f t="shared" si="1"/>
        <v>0</v>
      </c>
      <c r="O34" s="252"/>
      <c r="P34" s="206">
        <f t="shared" si="2"/>
        <v>0</v>
      </c>
      <c r="Q34" s="237"/>
    </row>
    <row r="35" spans="1:17" s="27" customFormat="1" x14ac:dyDescent="0.2">
      <c r="A35" s="2"/>
      <c r="B35" s="487"/>
      <c r="C35" s="488"/>
      <c r="D35" s="488"/>
      <c r="E35" s="488"/>
      <c r="F35" s="488"/>
      <c r="G35" s="489"/>
      <c r="H35" s="168"/>
      <c r="I35" s="168"/>
      <c r="J35" s="166"/>
      <c r="K35" s="170"/>
      <c r="L35" s="167"/>
      <c r="M35" s="26"/>
      <c r="N35" s="236">
        <f t="shared" si="1"/>
        <v>0</v>
      </c>
      <c r="O35" s="252"/>
      <c r="P35" s="206">
        <f t="shared" si="2"/>
        <v>0</v>
      </c>
      <c r="Q35" s="206"/>
    </row>
    <row r="36" spans="1:17" s="27" customFormat="1" x14ac:dyDescent="0.2">
      <c r="A36" s="2"/>
      <c r="B36" s="487"/>
      <c r="C36" s="488"/>
      <c r="D36" s="488"/>
      <c r="E36" s="488"/>
      <c r="F36" s="488"/>
      <c r="G36" s="489"/>
      <c r="H36" s="168"/>
      <c r="I36" s="168"/>
      <c r="J36" s="166"/>
      <c r="K36" s="170"/>
      <c r="L36" s="167"/>
      <c r="M36" s="26"/>
      <c r="N36" s="236">
        <f t="shared" si="1"/>
        <v>0</v>
      </c>
      <c r="O36" s="252"/>
      <c r="P36" s="206">
        <f t="shared" si="2"/>
        <v>0</v>
      </c>
      <c r="Q36" s="206"/>
    </row>
    <row r="37" spans="1:17" s="27" customFormat="1" x14ac:dyDescent="0.2">
      <c r="A37" s="2"/>
      <c r="B37" s="487"/>
      <c r="C37" s="488"/>
      <c r="D37" s="488"/>
      <c r="E37" s="488"/>
      <c r="F37" s="488"/>
      <c r="G37" s="489"/>
      <c r="H37" s="168"/>
      <c r="I37" s="168"/>
      <c r="J37" s="166"/>
      <c r="K37" s="170"/>
      <c r="L37" s="167"/>
      <c r="M37" s="26"/>
      <c r="N37" s="236">
        <f t="shared" si="1"/>
        <v>0</v>
      </c>
      <c r="O37" s="252"/>
      <c r="P37" s="206">
        <f t="shared" si="2"/>
        <v>0</v>
      </c>
      <c r="Q37" s="206"/>
    </row>
    <row r="38" spans="1:17" s="25" customFormat="1" ht="15.75" x14ac:dyDescent="0.2">
      <c r="A38" s="2"/>
      <c r="B38" s="487"/>
      <c r="C38" s="488"/>
      <c r="D38" s="488"/>
      <c r="E38" s="488"/>
      <c r="F38" s="488"/>
      <c r="G38" s="489"/>
      <c r="H38" s="168"/>
      <c r="I38" s="168"/>
      <c r="J38" s="166"/>
      <c r="K38" s="170"/>
      <c r="L38" s="167"/>
      <c r="M38" s="26"/>
      <c r="N38" s="236">
        <f t="shared" si="1"/>
        <v>0</v>
      </c>
      <c r="O38" s="252"/>
      <c r="P38" s="206">
        <f t="shared" si="2"/>
        <v>0</v>
      </c>
      <c r="Q38" s="237"/>
    </row>
    <row r="39" spans="1:17" s="25" customFormat="1" ht="15.75" x14ac:dyDescent="0.2">
      <c r="A39" s="2"/>
      <c r="B39" s="487"/>
      <c r="C39" s="488"/>
      <c r="D39" s="488"/>
      <c r="E39" s="488"/>
      <c r="F39" s="488"/>
      <c r="G39" s="489"/>
      <c r="H39" s="168"/>
      <c r="I39" s="168"/>
      <c r="J39" s="166"/>
      <c r="K39" s="170"/>
      <c r="L39" s="167"/>
      <c r="M39" s="26"/>
      <c r="N39" s="236">
        <f t="shared" si="1"/>
        <v>0</v>
      </c>
      <c r="O39" s="252"/>
      <c r="P39" s="206">
        <f t="shared" si="2"/>
        <v>0</v>
      </c>
      <c r="Q39" s="237"/>
    </row>
    <row r="40" spans="1:17" s="27" customFormat="1" x14ac:dyDescent="0.2">
      <c r="A40" s="2"/>
      <c r="B40" s="487"/>
      <c r="C40" s="488"/>
      <c r="D40" s="488"/>
      <c r="E40" s="488"/>
      <c r="F40" s="488"/>
      <c r="G40" s="489"/>
      <c r="H40" s="168"/>
      <c r="I40" s="168"/>
      <c r="J40" s="166"/>
      <c r="K40" s="170"/>
      <c r="L40" s="167"/>
      <c r="M40" s="26"/>
      <c r="N40" s="236">
        <f t="shared" si="1"/>
        <v>0</v>
      </c>
      <c r="O40" s="252"/>
      <c r="P40" s="206">
        <f t="shared" si="2"/>
        <v>0</v>
      </c>
      <c r="Q40" s="206"/>
    </row>
    <row r="41" spans="1:17" s="27" customFormat="1" x14ac:dyDescent="0.2">
      <c r="A41" s="2"/>
      <c r="B41" s="487"/>
      <c r="C41" s="488"/>
      <c r="D41" s="488"/>
      <c r="E41" s="488"/>
      <c r="F41" s="488"/>
      <c r="G41" s="489"/>
      <c r="H41" s="168"/>
      <c r="I41" s="168"/>
      <c r="J41" s="166"/>
      <c r="K41" s="170"/>
      <c r="L41" s="167"/>
      <c r="M41" s="26"/>
      <c r="N41" s="236">
        <f t="shared" si="1"/>
        <v>0</v>
      </c>
      <c r="O41" s="252"/>
      <c r="P41" s="206">
        <f t="shared" si="2"/>
        <v>0</v>
      </c>
      <c r="Q41" s="206"/>
    </row>
    <row r="42" spans="1:17" s="27" customFormat="1" x14ac:dyDescent="0.2">
      <c r="A42" s="2"/>
      <c r="B42" s="487"/>
      <c r="C42" s="488"/>
      <c r="D42" s="488"/>
      <c r="E42" s="488"/>
      <c r="F42" s="488"/>
      <c r="G42" s="489"/>
      <c r="H42" s="168"/>
      <c r="I42" s="168"/>
      <c r="J42" s="166"/>
      <c r="K42" s="170"/>
      <c r="L42" s="167"/>
      <c r="M42" s="26"/>
      <c r="N42" s="238">
        <f t="shared" si="1"/>
        <v>0</v>
      </c>
      <c r="O42" s="252"/>
      <c r="P42" s="206">
        <f t="shared" si="2"/>
        <v>0</v>
      </c>
      <c r="Q42" s="206"/>
    </row>
    <row r="43" spans="1:17" s="27" customFormat="1" ht="39" customHeight="1" x14ac:dyDescent="0.2">
      <c r="A43" s="31">
        <v>2</v>
      </c>
      <c r="B43" s="516" t="s">
        <v>154</v>
      </c>
      <c r="C43" s="517"/>
      <c r="D43" s="517"/>
      <c r="E43" s="517"/>
      <c r="F43" s="517"/>
      <c r="G43" s="518"/>
      <c r="H43" s="32"/>
      <c r="I43" s="32"/>
      <c r="J43" s="33">
        <f>SUM(J44:J63)</f>
        <v>0</v>
      </c>
      <c r="K43" s="33"/>
      <c r="L43" s="34"/>
      <c r="M43" s="34"/>
      <c r="N43" s="239">
        <f>SUM(N44:N63)</f>
        <v>0</v>
      </c>
      <c r="O43" s="239">
        <f>SUM(O44:O63)</f>
        <v>0</v>
      </c>
      <c r="P43" s="239">
        <f>N43+O43</f>
        <v>0</v>
      </c>
      <c r="Q43" s="34"/>
    </row>
    <row r="44" spans="1:17" s="27" customFormat="1" x14ac:dyDescent="0.2">
      <c r="A44" s="2"/>
      <c r="B44" s="512"/>
      <c r="C44" s="512"/>
      <c r="D44" s="512"/>
      <c r="E44" s="512"/>
      <c r="F44" s="512"/>
      <c r="G44" s="512"/>
      <c r="H44" s="171"/>
      <c r="I44" s="171"/>
      <c r="J44" s="166"/>
      <c r="K44" s="166"/>
      <c r="L44" s="167"/>
      <c r="M44" s="26"/>
      <c r="N44" s="240">
        <f t="shared" si="1"/>
        <v>0</v>
      </c>
      <c r="O44" s="252"/>
      <c r="P44" s="208">
        <f>N44+O44</f>
        <v>0</v>
      </c>
      <c r="Q44" s="206"/>
    </row>
    <row r="45" spans="1:17" s="27" customFormat="1" x14ac:dyDescent="0.2">
      <c r="A45" s="2"/>
      <c r="B45" s="512"/>
      <c r="C45" s="512"/>
      <c r="D45" s="512"/>
      <c r="E45" s="512"/>
      <c r="F45" s="512"/>
      <c r="G45" s="512"/>
      <c r="H45" s="171"/>
      <c r="I45" s="171"/>
      <c r="J45" s="166"/>
      <c r="K45" s="166"/>
      <c r="L45" s="167"/>
      <c r="M45" s="26"/>
      <c r="N45" s="236">
        <f t="shared" si="1"/>
        <v>0</v>
      </c>
      <c r="O45" s="252"/>
      <c r="P45" s="208">
        <f t="shared" ref="P45:P63" si="3">N45+O45</f>
        <v>0</v>
      </c>
      <c r="Q45" s="206"/>
    </row>
    <row r="46" spans="1:17" s="27" customFormat="1" x14ac:dyDescent="0.2">
      <c r="A46" s="2"/>
      <c r="B46" s="512"/>
      <c r="C46" s="512"/>
      <c r="D46" s="512"/>
      <c r="E46" s="512"/>
      <c r="F46" s="512"/>
      <c r="G46" s="512"/>
      <c r="H46" s="171"/>
      <c r="I46" s="171"/>
      <c r="J46" s="166"/>
      <c r="K46" s="166"/>
      <c r="L46" s="167"/>
      <c r="M46" s="26"/>
      <c r="N46" s="236">
        <f t="shared" si="1"/>
        <v>0</v>
      </c>
      <c r="O46" s="252"/>
      <c r="P46" s="208">
        <f t="shared" si="3"/>
        <v>0</v>
      </c>
      <c r="Q46" s="206"/>
    </row>
    <row r="47" spans="1:17" s="27" customFormat="1" x14ac:dyDescent="0.2">
      <c r="A47" s="2"/>
      <c r="B47" s="512"/>
      <c r="C47" s="512"/>
      <c r="D47" s="512"/>
      <c r="E47" s="512"/>
      <c r="F47" s="512"/>
      <c r="G47" s="512"/>
      <c r="H47" s="171"/>
      <c r="I47" s="171"/>
      <c r="J47" s="166"/>
      <c r="K47" s="166"/>
      <c r="L47" s="167"/>
      <c r="M47" s="26"/>
      <c r="N47" s="236">
        <f t="shared" si="1"/>
        <v>0</v>
      </c>
      <c r="O47" s="252"/>
      <c r="P47" s="208">
        <f t="shared" si="3"/>
        <v>0</v>
      </c>
      <c r="Q47" s="206"/>
    </row>
    <row r="48" spans="1:17" s="27" customFormat="1" x14ac:dyDescent="0.2">
      <c r="A48" s="2"/>
      <c r="B48" s="512"/>
      <c r="C48" s="512"/>
      <c r="D48" s="512"/>
      <c r="E48" s="512"/>
      <c r="F48" s="512"/>
      <c r="G48" s="512"/>
      <c r="H48" s="171"/>
      <c r="I48" s="171"/>
      <c r="J48" s="166"/>
      <c r="K48" s="166"/>
      <c r="L48" s="167"/>
      <c r="M48" s="26"/>
      <c r="N48" s="236">
        <f t="shared" si="1"/>
        <v>0</v>
      </c>
      <c r="O48" s="252"/>
      <c r="P48" s="208">
        <f t="shared" si="3"/>
        <v>0</v>
      </c>
      <c r="Q48" s="206"/>
    </row>
    <row r="49" spans="1:17" s="37" customFormat="1" ht="15.75" x14ac:dyDescent="0.2">
      <c r="A49" s="2"/>
      <c r="B49" s="512"/>
      <c r="C49" s="512"/>
      <c r="D49" s="512"/>
      <c r="E49" s="512"/>
      <c r="F49" s="512"/>
      <c r="G49" s="512"/>
      <c r="H49" s="171"/>
      <c r="I49" s="171"/>
      <c r="J49" s="166"/>
      <c r="K49" s="166"/>
      <c r="L49" s="167"/>
      <c r="M49" s="26"/>
      <c r="N49" s="236">
        <f t="shared" si="1"/>
        <v>0</v>
      </c>
      <c r="O49" s="252"/>
      <c r="P49" s="208">
        <f t="shared" si="3"/>
        <v>0</v>
      </c>
      <c r="Q49" s="237"/>
    </row>
    <row r="50" spans="1:17" s="29" customFormat="1" x14ac:dyDescent="0.2">
      <c r="A50" s="2"/>
      <c r="B50" s="512"/>
      <c r="C50" s="512"/>
      <c r="D50" s="512"/>
      <c r="E50" s="512"/>
      <c r="F50" s="512"/>
      <c r="G50" s="512"/>
      <c r="H50" s="171"/>
      <c r="I50" s="171"/>
      <c r="J50" s="166"/>
      <c r="K50" s="166"/>
      <c r="L50" s="167"/>
      <c r="M50" s="26"/>
      <c r="N50" s="236">
        <f t="shared" si="1"/>
        <v>0</v>
      </c>
      <c r="O50" s="252"/>
      <c r="P50" s="208">
        <f t="shared" si="3"/>
        <v>0</v>
      </c>
      <c r="Q50" s="206"/>
    </row>
    <row r="51" spans="1:17" s="29" customFormat="1" x14ac:dyDescent="0.2">
      <c r="A51" s="2"/>
      <c r="B51" s="512"/>
      <c r="C51" s="512"/>
      <c r="D51" s="512"/>
      <c r="E51" s="512"/>
      <c r="F51" s="512"/>
      <c r="G51" s="512"/>
      <c r="H51" s="171"/>
      <c r="I51" s="171"/>
      <c r="J51" s="166"/>
      <c r="K51" s="166"/>
      <c r="L51" s="167"/>
      <c r="M51" s="26"/>
      <c r="N51" s="236">
        <f t="shared" si="1"/>
        <v>0</v>
      </c>
      <c r="O51" s="252"/>
      <c r="P51" s="208">
        <f t="shared" si="3"/>
        <v>0</v>
      </c>
      <c r="Q51" s="206"/>
    </row>
    <row r="52" spans="1:17" s="29" customFormat="1" x14ac:dyDescent="0.2">
      <c r="A52" s="2"/>
      <c r="B52" s="512"/>
      <c r="C52" s="512"/>
      <c r="D52" s="512"/>
      <c r="E52" s="512"/>
      <c r="F52" s="512"/>
      <c r="G52" s="512"/>
      <c r="H52" s="171"/>
      <c r="I52" s="171"/>
      <c r="J52" s="166"/>
      <c r="K52" s="166"/>
      <c r="L52" s="167"/>
      <c r="M52" s="26"/>
      <c r="N52" s="236">
        <f t="shared" si="1"/>
        <v>0</v>
      </c>
      <c r="O52" s="252"/>
      <c r="P52" s="208">
        <f t="shared" si="3"/>
        <v>0</v>
      </c>
      <c r="Q52" s="206"/>
    </row>
    <row r="53" spans="1:17" s="29" customFormat="1" x14ac:dyDescent="0.2">
      <c r="A53" s="2"/>
      <c r="B53" s="512"/>
      <c r="C53" s="512"/>
      <c r="D53" s="512"/>
      <c r="E53" s="512"/>
      <c r="F53" s="512"/>
      <c r="G53" s="512"/>
      <c r="H53" s="171"/>
      <c r="I53" s="171"/>
      <c r="J53" s="166"/>
      <c r="K53" s="166"/>
      <c r="L53" s="167"/>
      <c r="M53" s="26"/>
      <c r="N53" s="236">
        <f t="shared" si="1"/>
        <v>0</v>
      </c>
      <c r="O53" s="252"/>
      <c r="P53" s="208">
        <f t="shared" si="3"/>
        <v>0</v>
      </c>
      <c r="Q53" s="206"/>
    </row>
    <row r="54" spans="1:17" s="29" customFormat="1" x14ac:dyDescent="0.2">
      <c r="A54" s="2"/>
      <c r="B54" s="512"/>
      <c r="C54" s="512"/>
      <c r="D54" s="512"/>
      <c r="E54" s="512"/>
      <c r="F54" s="512"/>
      <c r="G54" s="512"/>
      <c r="H54" s="171"/>
      <c r="I54" s="171"/>
      <c r="J54" s="166"/>
      <c r="K54" s="166"/>
      <c r="L54" s="167"/>
      <c r="M54" s="26"/>
      <c r="N54" s="236">
        <f t="shared" si="1"/>
        <v>0</v>
      </c>
      <c r="O54" s="252"/>
      <c r="P54" s="208">
        <f t="shared" si="3"/>
        <v>0</v>
      </c>
      <c r="Q54" s="206"/>
    </row>
    <row r="55" spans="1:17" s="29" customFormat="1" x14ac:dyDescent="0.2">
      <c r="A55" s="2"/>
      <c r="B55" s="512"/>
      <c r="C55" s="512"/>
      <c r="D55" s="512"/>
      <c r="E55" s="512"/>
      <c r="F55" s="512"/>
      <c r="G55" s="512"/>
      <c r="H55" s="171"/>
      <c r="I55" s="171"/>
      <c r="J55" s="166"/>
      <c r="K55" s="166"/>
      <c r="L55" s="167"/>
      <c r="M55" s="26"/>
      <c r="N55" s="236">
        <f t="shared" si="1"/>
        <v>0</v>
      </c>
      <c r="O55" s="252"/>
      <c r="P55" s="208">
        <f t="shared" si="3"/>
        <v>0</v>
      </c>
      <c r="Q55" s="206"/>
    </row>
    <row r="56" spans="1:17" s="29" customFormat="1" x14ac:dyDescent="0.2">
      <c r="A56" s="2"/>
      <c r="B56" s="487"/>
      <c r="C56" s="488"/>
      <c r="D56" s="488"/>
      <c r="E56" s="488"/>
      <c r="F56" s="488"/>
      <c r="G56" s="489"/>
      <c r="H56" s="172"/>
      <c r="I56" s="172"/>
      <c r="J56" s="166"/>
      <c r="K56" s="166"/>
      <c r="L56" s="167"/>
      <c r="M56" s="26"/>
      <c r="N56" s="236">
        <f t="shared" si="1"/>
        <v>0</v>
      </c>
      <c r="O56" s="252"/>
      <c r="P56" s="208">
        <f t="shared" si="3"/>
        <v>0</v>
      </c>
      <c r="Q56" s="206"/>
    </row>
    <row r="57" spans="1:17" s="25" customFormat="1" ht="15.75" x14ac:dyDescent="0.2">
      <c r="A57" s="2"/>
      <c r="B57" s="487"/>
      <c r="C57" s="488"/>
      <c r="D57" s="488"/>
      <c r="E57" s="488"/>
      <c r="F57" s="488"/>
      <c r="G57" s="489"/>
      <c r="H57" s="172"/>
      <c r="I57" s="172"/>
      <c r="J57" s="166"/>
      <c r="K57" s="166"/>
      <c r="L57" s="167"/>
      <c r="M57" s="26"/>
      <c r="N57" s="236">
        <f t="shared" si="1"/>
        <v>0</v>
      </c>
      <c r="O57" s="252"/>
      <c r="P57" s="208">
        <f t="shared" si="3"/>
        <v>0</v>
      </c>
      <c r="Q57" s="237"/>
    </row>
    <row r="58" spans="1:17" s="29" customFormat="1" x14ac:dyDescent="0.2">
      <c r="A58" s="2"/>
      <c r="B58" s="487"/>
      <c r="C58" s="488"/>
      <c r="D58" s="488"/>
      <c r="E58" s="488"/>
      <c r="F58" s="488"/>
      <c r="G58" s="489"/>
      <c r="H58" s="172"/>
      <c r="I58" s="172"/>
      <c r="J58" s="166"/>
      <c r="K58" s="166"/>
      <c r="L58" s="167"/>
      <c r="M58" s="26"/>
      <c r="N58" s="236">
        <f t="shared" si="1"/>
        <v>0</v>
      </c>
      <c r="O58" s="252"/>
      <c r="P58" s="208">
        <f t="shared" si="3"/>
        <v>0</v>
      </c>
      <c r="Q58" s="206"/>
    </row>
    <row r="59" spans="1:17" s="29" customFormat="1" x14ac:dyDescent="0.2">
      <c r="A59" s="2"/>
      <c r="B59" s="512"/>
      <c r="C59" s="512"/>
      <c r="D59" s="512"/>
      <c r="E59" s="512"/>
      <c r="F59" s="512"/>
      <c r="G59" s="512"/>
      <c r="H59" s="171"/>
      <c r="I59" s="171"/>
      <c r="J59" s="166"/>
      <c r="K59" s="166"/>
      <c r="L59" s="167"/>
      <c r="M59" s="26"/>
      <c r="N59" s="236">
        <f t="shared" si="1"/>
        <v>0</v>
      </c>
      <c r="O59" s="252"/>
      <c r="P59" s="208">
        <f t="shared" si="3"/>
        <v>0</v>
      </c>
      <c r="Q59" s="206"/>
    </row>
    <row r="60" spans="1:17" s="29" customFormat="1" x14ac:dyDescent="0.2">
      <c r="A60" s="2"/>
      <c r="B60" s="512"/>
      <c r="C60" s="512"/>
      <c r="D60" s="512"/>
      <c r="E60" s="512"/>
      <c r="F60" s="512"/>
      <c r="G60" s="512"/>
      <c r="H60" s="171"/>
      <c r="I60" s="171"/>
      <c r="J60" s="166"/>
      <c r="K60" s="166"/>
      <c r="L60" s="167"/>
      <c r="M60" s="26"/>
      <c r="N60" s="236">
        <f t="shared" si="1"/>
        <v>0</v>
      </c>
      <c r="O60" s="252"/>
      <c r="P60" s="208">
        <f t="shared" si="3"/>
        <v>0</v>
      </c>
      <c r="Q60" s="206"/>
    </row>
    <row r="61" spans="1:17" s="29" customFormat="1" x14ac:dyDescent="0.2">
      <c r="A61" s="2"/>
      <c r="B61" s="512"/>
      <c r="C61" s="512"/>
      <c r="D61" s="512"/>
      <c r="E61" s="512"/>
      <c r="F61" s="512"/>
      <c r="G61" s="512"/>
      <c r="H61" s="171"/>
      <c r="I61" s="171"/>
      <c r="J61" s="166"/>
      <c r="K61" s="166"/>
      <c r="L61" s="167"/>
      <c r="M61" s="26"/>
      <c r="N61" s="236">
        <f t="shared" si="1"/>
        <v>0</v>
      </c>
      <c r="O61" s="252"/>
      <c r="P61" s="208">
        <f t="shared" si="3"/>
        <v>0</v>
      </c>
      <c r="Q61" s="206"/>
    </row>
    <row r="62" spans="1:17" s="29" customFormat="1" x14ac:dyDescent="0.2">
      <c r="A62" s="2"/>
      <c r="B62" s="512"/>
      <c r="C62" s="512"/>
      <c r="D62" s="512"/>
      <c r="E62" s="512"/>
      <c r="F62" s="512"/>
      <c r="G62" s="512"/>
      <c r="H62" s="168"/>
      <c r="I62" s="168"/>
      <c r="J62" s="166"/>
      <c r="K62" s="166"/>
      <c r="L62" s="167"/>
      <c r="M62" s="26"/>
      <c r="N62" s="236">
        <f t="shared" si="1"/>
        <v>0</v>
      </c>
      <c r="O62" s="252"/>
      <c r="P62" s="208">
        <f t="shared" si="3"/>
        <v>0</v>
      </c>
      <c r="Q62" s="206"/>
    </row>
    <row r="63" spans="1:17" s="29" customFormat="1" x14ac:dyDescent="0.2">
      <c r="A63" s="2"/>
      <c r="B63" s="512"/>
      <c r="C63" s="512"/>
      <c r="D63" s="512"/>
      <c r="E63" s="512"/>
      <c r="F63" s="512"/>
      <c r="G63" s="512"/>
      <c r="H63" s="168"/>
      <c r="I63" s="168"/>
      <c r="J63" s="166"/>
      <c r="K63" s="166"/>
      <c r="L63" s="167"/>
      <c r="M63" s="26"/>
      <c r="N63" s="238">
        <f t="shared" si="1"/>
        <v>0</v>
      </c>
      <c r="O63" s="252"/>
      <c r="P63" s="208">
        <f t="shared" si="3"/>
        <v>0</v>
      </c>
      <c r="Q63" s="206"/>
    </row>
    <row r="64" spans="1:17" s="29" customFormat="1" ht="39" customHeight="1" x14ac:dyDescent="0.2">
      <c r="A64" s="31">
        <v>3</v>
      </c>
      <c r="B64" s="531" t="s">
        <v>9</v>
      </c>
      <c r="C64" s="532"/>
      <c r="D64" s="532"/>
      <c r="E64" s="532"/>
      <c r="F64" s="532"/>
      <c r="G64" s="533"/>
      <c r="H64" s="36"/>
      <c r="I64" s="36"/>
      <c r="J64" s="33">
        <f>SUM(J65:J94)</f>
        <v>0</v>
      </c>
      <c r="K64" s="33"/>
      <c r="L64" s="34"/>
      <c r="M64" s="34"/>
      <c r="N64" s="33">
        <f>SUM(N65:N94)</f>
        <v>0</v>
      </c>
      <c r="O64" s="239">
        <f>SUM(O65:O94)</f>
        <v>0</v>
      </c>
      <c r="P64" s="33">
        <f>N64+O64</f>
        <v>0</v>
      </c>
      <c r="Q64" s="34"/>
    </row>
    <row r="65" spans="1:17" s="29" customFormat="1" x14ac:dyDescent="0.2">
      <c r="A65" s="2"/>
      <c r="B65" s="487"/>
      <c r="C65" s="488"/>
      <c r="D65" s="488"/>
      <c r="E65" s="488"/>
      <c r="F65" s="488"/>
      <c r="G65" s="489"/>
      <c r="H65" s="171"/>
      <c r="I65" s="171"/>
      <c r="J65" s="166"/>
      <c r="K65" s="166"/>
      <c r="L65" s="167"/>
      <c r="M65" s="26"/>
      <c r="N65" s="240">
        <f t="shared" si="1"/>
        <v>0</v>
      </c>
      <c r="O65" s="252"/>
      <c r="P65" s="208">
        <f>N65+O65</f>
        <v>0</v>
      </c>
      <c r="Q65" s="206"/>
    </row>
    <row r="66" spans="1:17" s="29" customFormat="1" x14ac:dyDescent="0.2">
      <c r="A66" s="2"/>
      <c r="B66" s="487"/>
      <c r="C66" s="488"/>
      <c r="D66" s="488"/>
      <c r="E66" s="488"/>
      <c r="F66" s="488"/>
      <c r="G66" s="489"/>
      <c r="H66" s="171"/>
      <c r="I66" s="171"/>
      <c r="J66" s="166"/>
      <c r="K66" s="166"/>
      <c r="L66" s="167"/>
      <c r="M66" s="26"/>
      <c r="N66" s="236">
        <f t="shared" si="1"/>
        <v>0</v>
      </c>
      <c r="O66" s="252"/>
      <c r="P66" s="208">
        <f t="shared" ref="P66:P94" si="4">N66+O66</f>
        <v>0</v>
      </c>
      <c r="Q66" s="206"/>
    </row>
    <row r="67" spans="1:17" s="29" customFormat="1" x14ac:dyDescent="0.2">
      <c r="A67" s="2"/>
      <c r="B67" s="487"/>
      <c r="C67" s="488"/>
      <c r="D67" s="488"/>
      <c r="E67" s="488"/>
      <c r="F67" s="488"/>
      <c r="G67" s="489"/>
      <c r="H67" s="171"/>
      <c r="I67" s="171"/>
      <c r="J67" s="166"/>
      <c r="K67" s="166"/>
      <c r="L67" s="167"/>
      <c r="M67" s="26"/>
      <c r="N67" s="236">
        <f t="shared" si="1"/>
        <v>0</v>
      </c>
      <c r="O67" s="252"/>
      <c r="P67" s="208">
        <f t="shared" si="4"/>
        <v>0</v>
      </c>
      <c r="Q67" s="206"/>
    </row>
    <row r="68" spans="1:17" s="29" customFormat="1" x14ac:dyDescent="0.2">
      <c r="A68" s="2"/>
      <c r="B68" s="487"/>
      <c r="C68" s="488"/>
      <c r="D68" s="488"/>
      <c r="E68" s="488"/>
      <c r="F68" s="488"/>
      <c r="G68" s="489"/>
      <c r="H68" s="171"/>
      <c r="I68" s="171"/>
      <c r="J68" s="166"/>
      <c r="K68" s="166"/>
      <c r="L68" s="167"/>
      <c r="M68" s="26"/>
      <c r="N68" s="236">
        <f t="shared" si="1"/>
        <v>0</v>
      </c>
      <c r="O68" s="252"/>
      <c r="P68" s="208">
        <f t="shared" si="4"/>
        <v>0</v>
      </c>
      <c r="Q68" s="206"/>
    </row>
    <row r="69" spans="1:17" s="29" customFormat="1" x14ac:dyDescent="0.2">
      <c r="A69" s="2"/>
      <c r="B69" s="487"/>
      <c r="C69" s="488"/>
      <c r="D69" s="488"/>
      <c r="E69" s="488"/>
      <c r="F69" s="488"/>
      <c r="G69" s="489"/>
      <c r="H69" s="171"/>
      <c r="I69" s="171"/>
      <c r="J69" s="166"/>
      <c r="K69" s="166"/>
      <c r="L69" s="167"/>
      <c r="M69" s="26"/>
      <c r="N69" s="236">
        <f t="shared" si="1"/>
        <v>0</v>
      </c>
      <c r="O69" s="252"/>
      <c r="P69" s="208">
        <f t="shared" si="4"/>
        <v>0</v>
      </c>
      <c r="Q69" s="206"/>
    </row>
    <row r="70" spans="1:17" s="29" customFormat="1" x14ac:dyDescent="0.2">
      <c r="A70" s="2"/>
      <c r="B70" s="487"/>
      <c r="C70" s="488"/>
      <c r="D70" s="488"/>
      <c r="E70" s="488"/>
      <c r="F70" s="488"/>
      <c r="G70" s="489"/>
      <c r="H70" s="171"/>
      <c r="I70" s="171"/>
      <c r="J70" s="166"/>
      <c r="K70" s="166"/>
      <c r="L70" s="167"/>
      <c r="M70" s="26"/>
      <c r="N70" s="236">
        <f t="shared" si="1"/>
        <v>0</v>
      </c>
      <c r="O70" s="252"/>
      <c r="P70" s="208">
        <f t="shared" si="4"/>
        <v>0</v>
      </c>
      <c r="Q70" s="206"/>
    </row>
    <row r="71" spans="1:17" s="37" customFormat="1" ht="15.75" x14ac:dyDescent="0.2">
      <c r="A71" s="2"/>
      <c r="B71" s="487"/>
      <c r="C71" s="488"/>
      <c r="D71" s="488"/>
      <c r="E71" s="488"/>
      <c r="F71" s="488"/>
      <c r="G71" s="489"/>
      <c r="H71" s="171"/>
      <c r="I71" s="171"/>
      <c r="J71" s="166"/>
      <c r="K71" s="166"/>
      <c r="L71" s="167"/>
      <c r="M71" s="26"/>
      <c r="N71" s="236">
        <f t="shared" si="1"/>
        <v>0</v>
      </c>
      <c r="O71" s="252"/>
      <c r="P71" s="208">
        <f t="shared" si="4"/>
        <v>0</v>
      </c>
      <c r="Q71" s="237"/>
    </row>
    <row r="72" spans="1:17" s="25" customFormat="1" ht="15.75" x14ac:dyDescent="0.2">
      <c r="A72" s="2"/>
      <c r="B72" s="487"/>
      <c r="C72" s="488"/>
      <c r="D72" s="488"/>
      <c r="E72" s="488"/>
      <c r="F72" s="488"/>
      <c r="G72" s="489"/>
      <c r="H72" s="171"/>
      <c r="I72" s="171"/>
      <c r="J72" s="166"/>
      <c r="K72" s="166"/>
      <c r="L72" s="167"/>
      <c r="M72" s="26"/>
      <c r="N72" s="236">
        <f t="shared" si="1"/>
        <v>0</v>
      </c>
      <c r="O72" s="252"/>
      <c r="P72" s="208">
        <f t="shared" si="4"/>
        <v>0</v>
      </c>
      <c r="Q72" s="237"/>
    </row>
    <row r="73" spans="1:17" s="8" customFormat="1" x14ac:dyDescent="0.2">
      <c r="A73" s="2"/>
      <c r="B73" s="487"/>
      <c r="C73" s="488"/>
      <c r="D73" s="488"/>
      <c r="E73" s="488"/>
      <c r="F73" s="488"/>
      <c r="G73" s="489"/>
      <c r="H73" s="171"/>
      <c r="I73" s="171"/>
      <c r="J73" s="166"/>
      <c r="K73" s="166"/>
      <c r="L73" s="167"/>
      <c r="M73" s="26"/>
      <c r="N73" s="236">
        <f t="shared" si="1"/>
        <v>0</v>
      </c>
      <c r="O73" s="252"/>
      <c r="P73" s="208">
        <f t="shared" si="4"/>
        <v>0</v>
      </c>
      <c r="Q73" s="30"/>
    </row>
    <row r="74" spans="1:17" s="25" customFormat="1" ht="15.75" x14ac:dyDescent="0.2">
      <c r="A74" s="2"/>
      <c r="B74" s="487"/>
      <c r="C74" s="488"/>
      <c r="D74" s="488"/>
      <c r="E74" s="488"/>
      <c r="F74" s="488"/>
      <c r="G74" s="489"/>
      <c r="H74" s="171"/>
      <c r="I74" s="171"/>
      <c r="J74" s="166"/>
      <c r="K74" s="166"/>
      <c r="L74" s="167"/>
      <c r="M74" s="26"/>
      <c r="N74" s="236">
        <f t="shared" si="1"/>
        <v>0</v>
      </c>
      <c r="O74" s="252"/>
      <c r="P74" s="208">
        <f t="shared" si="4"/>
        <v>0</v>
      </c>
      <c r="Q74" s="237"/>
    </row>
    <row r="75" spans="1:17" s="29" customFormat="1" x14ac:dyDescent="0.2">
      <c r="A75" s="2"/>
      <c r="B75" s="487"/>
      <c r="C75" s="488"/>
      <c r="D75" s="488"/>
      <c r="E75" s="488"/>
      <c r="F75" s="488"/>
      <c r="G75" s="489"/>
      <c r="H75" s="171"/>
      <c r="I75" s="171"/>
      <c r="J75" s="166"/>
      <c r="K75" s="166"/>
      <c r="L75" s="167"/>
      <c r="M75" s="26"/>
      <c r="N75" s="236">
        <f t="shared" si="1"/>
        <v>0</v>
      </c>
      <c r="O75" s="252"/>
      <c r="P75" s="208">
        <f t="shared" si="4"/>
        <v>0</v>
      </c>
      <c r="Q75" s="206"/>
    </row>
    <row r="76" spans="1:17" s="25" customFormat="1" ht="15.75" x14ac:dyDescent="0.2">
      <c r="A76" s="2"/>
      <c r="B76" s="487"/>
      <c r="C76" s="488"/>
      <c r="D76" s="488"/>
      <c r="E76" s="488"/>
      <c r="F76" s="488"/>
      <c r="G76" s="489"/>
      <c r="H76" s="171"/>
      <c r="I76" s="171"/>
      <c r="J76" s="166"/>
      <c r="K76" s="166"/>
      <c r="L76" s="167"/>
      <c r="M76" s="26"/>
      <c r="N76" s="236">
        <f t="shared" si="1"/>
        <v>0</v>
      </c>
      <c r="O76" s="252"/>
      <c r="P76" s="208">
        <f t="shared" si="4"/>
        <v>0</v>
      </c>
      <c r="Q76" s="237"/>
    </row>
    <row r="77" spans="1:17" s="29" customFormat="1" x14ac:dyDescent="0.2">
      <c r="A77" s="2"/>
      <c r="B77" s="487"/>
      <c r="C77" s="488"/>
      <c r="D77" s="488"/>
      <c r="E77" s="488"/>
      <c r="F77" s="488"/>
      <c r="G77" s="489"/>
      <c r="H77" s="171"/>
      <c r="I77" s="171"/>
      <c r="J77" s="166"/>
      <c r="K77" s="166"/>
      <c r="L77" s="167"/>
      <c r="M77" s="26"/>
      <c r="N77" s="236">
        <f t="shared" si="1"/>
        <v>0</v>
      </c>
      <c r="O77" s="252"/>
      <c r="P77" s="208">
        <f t="shared" si="4"/>
        <v>0</v>
      </c>
      <c r="Q77" s="206"/>
    </row>
    <row r="78" spans="1:17" s="29" customFormat="1" x14ac:dyDescent="0.2">
      <c r="A78" s="2"/>
      <c r="B78" s="487"/>
      <c r="C78" s="488"/>
      <c r="D78" s="488"/>
      <c r="E78" s="488"/>
      <c r="F78" s="488"/>
      <c r="G78" s="489"/>
      <c r="H78" s="171"/>
      <c r="I78" s="171"/>
      <c r="J78" s="166"/>
      <c r="K78" s="166"/>
      <c r="L78" s="167"/>
      <c r="M78" s="26"/>
      <c r="N78" s="236">
        <f t="shared" ref="N78:N140" si="5">IF(M78="Yes",J78,0)</f>
        <v>0</v>
      </c>
      <c r="O78" s="252"/>
      <c r="P78" s="208">
        <f t="shared" si="4"/>
        <v>0</v>
      </c>
      <c r="Q78" s="206"/>
    </row>
    <row r="79" spans="1:17" s="29" customFormat="1" x14ac:dyDescent="0.2">
      <c r="A79" s="2"/>
      <c r="B79" s="487"/>
      <c r="C79" s="488"/>
      <c r="D79" s="488"/>
      <c r="E79" s="488"/>
      <c r="F79" s="488"/>
      <c r="G79" s="489"/>
      <c r="H79" s="171"/>
      <c r="I79" s="171"/>
      <c r="J79" s="166"/>
      <c r="K79" s="166"/>
      <c r="L79" s="167"/>
      <c r="M79" s="26"/>
      <c r="N79" s="236">
        <f t="shared" si="5"/>
        <v>0</v>
      </c>
      <c r="O79" s="252"/>
      <c r="P79" s="208">
        <f t="shared" si="4"/>
        <v>0</v>
      </c>
      <c r="Q79" s="206"/>
    </row>
    <row r="80" spans="1:17" s="29" customFormat="1" x14ac:dyDescent="0.2">
      <c r="A80" s="2"/>
      <c r="B80" s="487"/>
      <c r="C80" s="488"/>
      <c r="D80" s="488"/>
      <c r="E80" s="488"/>
      <c r="F80" s="488"/>
      <c r="G80" s="489"/>
      <c r="H80" s="171"/>
      <c r="I80" s="171"/>
      <c r="J80" s="166"/>
      <c r="K80" s="166"/>
      <c r="L80" s="167"/>
      <c r="M80" s="26"/>
      <c r="N80" s="236">
        <f t="shared" si="5"/>
        <v>0</v>
      </c>
      <c r="O80" s="252"/>
      <c r="P80" s="208">
        <f t="shared" si="4"/>
        <v>0</v>
      </c>
      <c r="Q80" s="206"/>
    </row>
    <row r="81" spans="1:17" s="29" customFormat="1" x14ac:dyDescent="0.2">
      <c r="A81" s="2"/>
      <c r="B81" s="487"/>
      <c r="C81" s="488"/>
      <c r="D81" s="488"/>
      <c r="E81" s="488"/>
      <c r="F81" s="488"/>
      <c r="G81" s="489"/>
      <c r="H81" s="171"/>
      <c r="I81" s="171"/>
      <c r="J81" s="166"/>
      <c r="K81" s="166"/>
      <c r="L81" s="167"/>
      <c r="M81" s="26"/>
      <c r="N81" s="236">
        <f t="shared" si="5"/>
        <v>0</v>
      </c>
      <c r="O81" s="252"/>
      <c r="P81" s="208">
        <f t="shared" si="4"/>
        <v>0</v>
      </c>
      <c r="Q81" s="206"/>
    </row>
    <row r="82" spans="1:17" s="25" customFormat="1" ht="15.75" x14ac:dyDescent="0.2">
      <c r="A82" s="2"/>
      <c r="B82" s="487"/>
      <c r="C82" s="488"/>
      <c r="D82" s="488"/>
      <c r="E82" s="488"/>
      <c r="F82" s="488"/>
      <c r="G82" s="489"/>
      <c r="H82" s="171"/>
      <c r="I82" s="171"/>
      <c r="J82" s="166"/>
      <c r="K82" s="166"/>
      <c r="L82" s="167"/>
      <c r="M82" s="26"/>
      <c r="N82" s="236">
        <f t="shared" si="5"/>
        <v>0</v>
      </c>
      <c r="O82" s="252"/>
      <c r="P82" s="208">
        <f t="shared" si="4"/>
        <v>0</v>
      </c>
      <c r="Q82" s="237"/>
    </row>
    <row r="83" spans="1:17" s="29" customFormat="1" x14ac:dyDescent="0.2">
      <c r="A83" s="2"/>
      <c r="B83" s="487"/>
      <c r="C83" s="488"/>
      <c r="D83" s="488"/>
      <c r="E83" s="488"/>
      <c r="F83" s="488"/>
      <c r="G83" s="489"/>
      <c r="H83" s="171"/>
      <c r="I83" s="171"/>
      <c r="J83" s="166"/>
      <c r="K83" s="166"/>
      <c r="L83" s="167"/>
      <c r="M83" s="26"/>
      <c r="N83" s="236">
        <f t="shared" si="5"/>
        <v>0</v>
      </c>
      <c r="O83" s="252"/>
      <c r="P83" s="208">
        <f t="shared" si="4"/>
        <v>0</v>
      </c>
      <c r="Q83" s="206"/>
    </row>
    <row r="84" spans="1:17" s="29" customFormat="1" x14ac:dyDescent="0.2">
      <c r="A84" s="2"/>
      <c r="B84" s="487"/>
      <c r="C84" s="488"/>
      <c r="D84" s="488"/>
      <c r="E84" s="488"/>
      <c r="F84" s="488"/>
      <c r="G84" s="489"/>
      <c r="H84" s="171"/>
      <c r="I84" s="171"/>
      <c r="J84" s="166"/>
      <c r="K84" s="166"/>
      <c r="L84" s="167"/>
      <c r="M84" s="26"/>
      <c r="N84" s="236">
        <f t="shared" si="5"/>
        <v>0</v>
      </c>
      <c r="O84" s="252"/>
      <c r="P84" s="208">
        <f t="shared" si="4"/>
        <v>0</v>
      </c>
      <c r="Q84" s="206"/>
    </row>
    <row r="85" spans="1:17" s="29" customFormat="1" x14ac:dyDescent="0.2">
      <c r="A85" s="2"/>
      <c r="B85" s="487"/>
      <c r="C85" s="488"/>
      <c r="D85" s="488"/>
      <c r="E85" s="488"/>
      <c r="F85" s="488"/>
      <c r="G85" s="489"/>
      <c r="H85" s="171"/>
      <c r="I85" s="171"/>
      <c r="J85" s="166"/>
      <c r="K85" s="166"/>
      <c r="L85" s="167"/>
      <c r="M85" s="26"/>
      <c r="N85" s="236">
        <f t="shared" si="5"/>
        <v>0</v>
      </c>
      <c r="O85" s="252"/>
      <c r="P85" s="208">
        <f t="shared" si="4"/>
        <v>0</v>
      </c>
      <c r="Q85" s="206"/>
    </row>
    <row r="86" spans="1:17" s="29" customFormat="1" x14ac:dyDescent="0.2">
      <c r="A86" s="2"/>
      <c r="B86" s="487"/>
      <c r="C86" s="488"/>
      <c r="D86" s="488"/>
      <c r="E86" s="488"/>
      <c r="F86" s="488"/>
      <c r="G86" s="489"/>
      <c r="H86" s="171"/>
      <c r="I86" s="171"/>
      <c r="J86" s="166"/>
      <c r="K86" s="166"/>
      <c r="L86" s="167"/>
      <c r="M86" s="26"/>
      <c r="N86" s="236">
        <f t="shared" si="5"/>
        <v>0</v>
      </c>
      <c r="O86" s="252"/>
      <c r="P86" s="208">
        <f t="shared" si="4"/>
        <v>0</v>
      </c>
      <c r="Q86" s="206"/>
    </row>
    <row r="87" spans="1:17" s="25" customFormat="1" ht="15.75" x14ac:dyDescent="0.2">
      <c r="A87" s="2"/>
      <c r="B87" s="487"/>
      <c r="C87" s="488"/>
      <c r="D87" s="488"/>
      <c r="E87" s="488"/>
      <c r="F87" s="488"/>
      <c r="G87" s="489"/>
      <c r="H87" s="171"/>
      <c r="I87" s="171"/>
      <c r="J87" s="166"/>
      <c r="K87" s="166"/>
      <c r="L87" s="167"/>
      <c r="M87" s="26"/>
      <c r="N87" s="236">
        <f t="shared" si="5"/>
        <v>0</v>
      </c>
      <c r="O87" s="252"/>
      <c r="P87" s="208">
        <f t="shared" si="4"/>
        <v>0</v>
      </c>
      <c r="Q87" s="237"/>
    </row>
    <row r="88" spans="1:17" s="29" customFormat="1" x14ac:dyDescent="0.2">
      <c r="A88" s="2"/>
      <c r="B88" s="487"/>
      <c r="C88" s="488"/>
      <c r="D88" s="488"/>
      <c r="E88" s="488"/>
      <c r="F88" s="488"/>
      <c r="G88" s="489"/>
      <c r="H88" s="171"/>
      <c r="I88" s="171"/>
      <c r="J88" s="166"/>
      <c r="K88" s="166"/>
      <c r="L88" s="167"/>
      <c r="M88" s="26"/>
      <c r="N88" s="236">
        <f t="shared" si="5"/>
        <v>0</v>
      </c>
      <c r="O88" s="252"/>
      <c r="P88" s="208">
        <f t="shared" si="4"/>
        <v>0</v>
      </c>
      <c r="Q88" s="206"/>
    </row>
    <row r="89" spans="1:17" s="29" customFormat="1" x14ac:dyDescent="0.2">
      <c r="A89" s="2"/>
      <c r="B89" s="487"/>
      <c r="C89" s="488"/>
      <c r="D89" s="488"/>
      <c r="E89" s="488"/>
      <c r="F89" s="488"/>
      <c r="G89" s="489"/>
      <c r="H89" s="171"/>
      <c r="I89" s="171"/>
      <c r="J89" s="166"/>
      <c r="K89" s="166"/>
      <c r="L89" s="167"/>
      <c r="M89" s="26"/>
      <c r="N89" s="236">
        <f t="shared" si="5"/>
        <v>0</v>
      </c>
      <c r="O89" s="252"/>
      <c r="P89" s="208">
        <f t="shared" si="4"/>
        <v>0</v>
      </c>
      <c r="Q89" s="206"/>
    </row>
    <row r="90" spans="1:17" s="29" customFormat="1" x14ac:dyDescent="0.2">
      <c r="A90" s="2"/>
      <c r="B90" s="487"/>
      <c r="C90" s="488"/>
      <c r="D90" s="488"/>
      <c r="E90" s="488"/>
      <c r="F90" s="488"/>
      <c r="G90" s="489"/>
      <c r="H90" s="171"/>
      <c r="I90" s="171"/>
      <c r="J90" s="166"/>
      <c r="K90" s="166"/>
      <c r="L90" s="167"/>
      <c r="M90" s="26"/>
      <c r="N90" s="236">
        <f t="shared" si="5"/>
        <v>0</v>
      </c>
      <c r="O90" s="252"/>
      <c r="P90" s="208">
        <f t="shared" si="4"/>
        <v>0</v>
      </c>
      <c r="Q90" s="206"/>
    </row>
    <row r="91" spans="1:17" s="25" customFormat="1" ht="15.75" x14ac:dyDescent="0.2">
      <c r="A91" s="2"/>
      <c r="B91" s="487"/>
      <c r="C91" s="488"/>
      <c r="D91" s="488"/>
      <c r="E91" s="488"/>
      <c r="F91" s="488"/>
      <c r="G91" s="489"/>
      <c r="H91" s="171"/>
      <c r="I91" s="171"/>
      <c r="J91" s="166"/>
      <c r="K91" s="166"/>
      <c r="L91" s="167"/>
      <c r="M91" s="26"/>
      <c r="N91" s="236">
        <f t="shared" si="5"/>
        <v>0</v>
      </c>
      <c r="O91" s="252"/>
      <c r="P91" s="208">
        <f t="shared" si="4"/>
        <v>0</v>
      </c>
      <c r="Q91" s="237"/>
    </row>
    <row r="92" spans="1:17" s="25" customFormat="1" ht="15.75" x14ac:dyDescent="0.2">
      <c r="A92" s="2"/>
      <c r="B92" s="487"/>
      <c r="C92" s="488"/>
      <c r="D92" s="488"/>
      <c r="E92" s="488"/>
      <c r="F92" s="488"/>
      <c r="G92" s="489"/>
      <c r="H92" s="171"/>
      <c r="I92" s="171"/>
      <c r="J92" s="166"/>
      <c r="K92" s="166"/>
      <c r="L92" s="167"/>
      <c r="M92" s="26"/>
      <c r="N92" s="236">
        <f t="shared" si="5"/>
        <v>0</v>
      </c>
      <c r="O92" s="252"/>
      <c r="P92" s="208">
        <f t="shared" si="4"/>
        <v>0</v>
      </c>
      <c r="Q92" s="237"/>
    </row>
    <row r="93" spans="1:17" s="27" customFormat="1" x14ac:dyDescent="0.2">
      <c r="A93" s="2"/>
      <c r="B93" s="487"/>
      <c r="C93" s="488"/>
      <c r="D93" s="488"/>
      <c r="E93" s="488"/>
      <c r="F93" s="488"/>
      <c r="G93" s="489"/>
      <c r="H93" s="171"/>
      <c r="I93" s="171"/>
      <c r="J93" s="166"/>
      <c r="K93" s="166"/>
      <c r="L93" s="167"/>
      <c r="M93" s="26"/>
      <c r="N93" s="236">
        <f t="shared" si="5"/>
        <v>0</v>
      </c>
      <c r="O93" s="252"/>
      <c r="P93" s="208">
        <f t="shared" si="4"/>
        <v>0</v>
      </c>
      <c r="Q93" s="206"/>
    </row>
    <row r="94" spans="1:17" s="27" customFormat="1" x14ac:dyDescent="0.2">
      <c r="A94" s="2"/>
      <c r="B94" s="487"/>
      <c r="C94" s="488"/>
      <c r="D94" s="488"/>
      <c r="E94" s="488"/>
      <c r="F94" s="488"/>
      <c r="G94" s="489"/>
      <c r="H94" s="171"/>
      <c r="I94" s="171"/>
      <c r="J94" s="166"/>
      <c r="K94" s="166"/>
      <c r="L94" s="167"/>
      <c r="M94" s="26"/>
      <c r="N94" s="238">
        <f t="shared" si="5"/>
        <v>0</v>
      </c>
      <c r="O94" s="252"/>
      <c r="P94" s="208">
        <f t="shared" si="4"/>
        <v>0</v>
      </c>
      <c r="Q94" s="206"/>
    </row>
    <row r="95" spans="1:17" s="25" customFormat="1" ht="39" customHeight="1" x14ac:dyDescent="0.2">
      <c r="A95" s="38">
        <v>4</v>
      </c>
      <c r="B95" s="493" t="s">
        <v>4</v>
      </c>
      <c r="C95" s="494"/>
      <c r="D95" s="494"/>
      <c r="E95" s="494"/>
      <c r="F95" s="494"/>
      <c r="G95" s="495"/>
      <c r="H95" s="39"/>
      <c r="I95" s="39"/>
      <c r="J95" s="40">
        <f>J96+J117+J138</f>
        <v>0</v>
      </c>
      <c r="K95" s="40"/>
      <c r="L95" s="41"/>
      <c r="M95" s="34"/>
      <c r="N95" s="33">
        <f>SUM(N96:N159)</f>
        <v>0</v>
      </c>
      <c r="O95" s="239">
        <f>SUM(O96:O159)</f>
        <v>0</v>
      </c>
      <c r="P95" s="33">
        <f>N95+O95</f>
        <v>0</v>
      </c>
      <c r="Q95" s="34"/>
    </row>
    <row r="96" spans="1:17" s="27" customFormat="1" ht="39" customHeight="1" x14ac:dyDescent="0.2">
      <c r="A96" s="18" t="s">
        <v>7</v>
      </c>
      <c r="B96" s="496" t="s">
        <v>18</v>
      </c>
      <c r="C96" s="497"/>
      <c r="D96" s="497"/>
      <c r="E96" s="497"/>
      <c r="F96" s="497"/>
      <c r="G96" s="498"/>
      <c r="H96" s="19"/>
      <c r="I96" s="19"/>
      <c r="J96" s="22">
        <f>SUM(J97:J116)</f>
        <v>0</v>
      </c>
      <c r="K96" s="22"/>
      <c r="L96" s="23"/>
      <c r="M96" s="23"/>
      <c r="N96" s="23"/>
      <c r="O96" s="254"/>
      <c r="P96" s="23"/>
      <c r="Q96" s="23"/>
    </row>
    <row r="97" spans="1:17" s="27" customFormat="1" x14ac:dyDescent="0.2">
      <c r="A97" s="2"/>
      <c r="B97" s="490"/>
      <c r="C97" s="491"/>
      <c r="D97" s="491"/>
      <c r="E97" s="491"/>
      <c r="F97" s="491"/>
      <c r="G97" s="492"/>
      <c r="H97" s="173"/>
      <c r="I97" s="173"/>
      <c r="J97" s="166"/>
      <c r="K97" s="170"/>
      <c r="L97" s="167"/>
      <c r="M97" s="26"/>
      <c r="N97" s="236">
        <f t="shared" si="5"/>
        <v>0</v>
      </c>
      <c r="O97" s="252"/>
      <c r="P97" s="206">
        <f>N97+O97</f>
        <v>0</v>
      </c>
      <c r="Q97" s="206"/>
    </row>
    <row r="98" spans="1:17" s="27" customFormat="1" x14ac:dyDescent="0.2">
      <c r="A98" s="2"/>
      <c r="B98" s="490"/>
      <c r="C98" s="491"/>
      <c r="D98" s="491"/>
      <c r="E98" s="491"/>
      <c r="F98" s="491"/>
      <c r="G98" s="492"/>
      <c r="H98" s="173"/>
      <c r="I98" s="173"/>
      <c r="J98" s="166"/>
      <c r="K98" s="170"/>
      <c r="L98" s="167"/>
      <c r="M98" s="26"/>
      <c r="N98" s="236">
        <f t="shared" si="5"/>
        <v>0</v>
      </c>
      <c r="O98" s="252"/>
      <c r="P98" s="206">
        <f t="shared" ref="P98:P116" si="6">N98+O98</f>
        <v>0</v>
      </c>
      <c r="Q98" s="206"/>
    </row>
    <row r="99" spans="1:17" s="27" customFormat="1" x14ac:dyDescent="0.2">
      <c r="A99" s="2"/>
      <c r="B99" s="487"/>
      <c r="C99" s="488"/>
      <c r="D99" s="488"/>
      <c r="E99" s="488"/>
      <c r="F99" s="488"/>
      <c r="G99" s="489"/>
      <c r="H99" s="171"/>
      <c r="I99" s="171"/>
      <c r="J99" s="166"/>
      <c r="K99" s="170"/>
      <c r="L99" s="167"/>
      <c r="M99" s="26"/>
      <c r="N99" s="236">
        <f t="shared" si="5"/>
        <v>0</v>
      </c>
      <c r="O99" s="252"/>
      <c r="P99" s="206">
        <f t="shared" si="6"/>
        <v>0</v>
      </c>
      <c r="Q99" s="206"/>
    </row>
    <row r="100" spans="1:17" s="27" customFormat="1" x14ac:dyDescent="0.2">
      <c r="A100" s="2"/>
      <c r="B100" s="487"/>
      <c r="C100" s="488"/>
      <c r="D100" s="488"/>
      <c r="E100" s="488"/>
      <c r="F100" s="488"/>
      <c r="G100" s="489"/>
      <c r="H100" s="171"/>
      <c r="I100" s="171"/>
      <c r="J100" s="166"/>
      <c r="K100" s="170"/>
      <c r="L100" s="167"/>
      <c r="M100" s="26"/>
      <c r="N100" s="236">
        <f t="shared" si="5"/>
        <v>0</v>
      </c>
      <c r="O100" s="252"/>
      <c r="P100" s="206">
        <f t="shared" si="6"/>
        <v>0</v>
      </c>
      <c r="Q100" s="206"/>
    </row>
    <row r="101" spans="1:17" s="25" customFormat="1" ht="15.75" x14ac:dyDescent="0.2">
      <c r="A101" s="2"/>
      <c r="B101" s="487"/>
      <c r="C101" s="488"/>
      <c r="D101" s="488"/>
      <c r="E101" s="488"/>
      <c r="F101" s="488"/>
      <c r="G101" s="489"/>
      <c r="H101" s="171"/>
      <c r="I101" s="171"/>
      <c r="J101" s="166"/>
      <c r="K101" s="170"/>
      <c r="L101" s="167"/>
      <c r="M101" s="26"/>
      <c r="N101" s="236">
        <f t="shared" si="5"/>
        <v>0</v>
      </c>
      <c r="O101" s="252"/>
      <c r="P101" s="206">
        <f t="shared" si="6"/>
        <v>0</v>
      </c>
      <c r="Q101" s="237"/>
    </row>
    <row r="102" spans="1:17" s="27" customFormat="1" x14ac:dyDescent="0.2">
      <c r="A102" s="2"/>
      <c r="B102" s="487"/>
      <c r="C102" s="488"/>
      <c r="D102" s="488"/>
      <c r="E102" s="488"/>
      <c r="F102" s="488"/>
      <c r="G102" s="489"/>
      <c r="H102" s="171"/>
      <c r="I102" s="171"/>
      <c r="J102" s="166"/>
      <c r="K102" s="170"/>
      <c r="L102" s="167"/>
      <c r="M102" s="26"/>
      <c r="N102" s="236">
        <f t="shared" si="5"/>
        <v>0</v>
      </c>
      <c r="O102" s="252"/>
      <c r="P102" s="206">
        <f t="shared" si="6"/>
        <v>0</v>
      </c>
      <c r="Q102" s="206"/>
    </row>
    <row r="103" spans="1:17" s="27" customFormat="1" x14ac:dyDescent="0.2">
      <c r="A103" s="2"/>
      <c r="B103" s="487"/>
      <c r="C103" s="488"/>
      <c r="D103" s="488"/>
      <c r="E103" s="488"/>
      <c r="F103" s="488"/>
      <c r="G103" s="489"/>
      <c r="H103" s="171"/>
      <c r="I103" s="171"/>
      <c r="J103" s="166"/>
      <c r="K103" s="170"/>
      <c r="L103" s="167"/>
      <c r="M103" s="26"/>
      <c r="N103" s="236">
        <f t="shared" si="5"/>
        <v>0</v>
      </c>
      <c r="O103" s="252"/>
      <c r="P103" s="206">
        <f t="shared" si="6"/>
        <v>0</v>
      </c>
      <c r="Q103" s="206"/>
    </row>
    <row r="104" spans="1:17" s="27" customFormat="1" x14ac:dyDescent="0.2">
      <c r="A104" s="2"/>
      <c r="B104" s="487"/>
      <c r="C104" s="488"/>
      <c r="D104" s="488"/>
      <c r="E104" s="488"/>
      <c r="F104" s="488"/>
      <c r="G104" s="489"/>
      <c r="H104" s="171"/>
      <c r="I104" s="171"/>
      <c r="J104" s="166"/>
      <c r="K104" s="170"/>
      <c r="L104" s="167"/>
      <c r="M104" s="26"/>
      <c r="N104" s="236">
        <f t="shared" si="5"/>
        <v>0</v>
      </c>
      <c r="O104" s="252"/>
      <c r="P104" s="206">
        <f t="shared" si="6"/>
        <v>0</v>
      </c>
      <c r="Q104" s="206"/>
    </row>
    <row r="105" spans="1:17" s="25" customFormat="1" ht="15.75" x14ac:dyDescent="0.2">
      <c r="A105" s="2"/>
      <c r="B105" s="487"/>
      <c r="C105" s="488"/>
      <c r="D105" s="488"/>
      <c r="E105" s="488"/>
      <c r="F105" s="488"/>
      <c r="G105" s="489"/>
      <c r="H105" s="171"/>
      <c r="I105" s="171"/>
      <c r="J105" s="166"/>
      <c r="K105" s="170"/>
      <c r="L105" s="167"/>
      <c r="M105" s="26"/>
      <c r="N105" s="236">
        <f t="shared" si="5"/>
        <v>0</v>
      </c>
      <c r="O105" s="252"/>
      <c r="P105" s="206">
        <f t="shared" si="6"/>
        <v>0</v>
      </c>
      <c r="Q105" s="237"/>
    </row>
    <row r="106" spans="1:17" s="29" customFormat="1" x14ac:dyDescent="0.2">
      <c r="A106" s="2"/>
      <c r="B106" s="487"/>
      <c r="C106" s="488"/>
      <c r="D106" s="488"/>
      <c r="E106" s="488"/>
      <c r="F106" s="488"/>
      <c r="G106" s="489"/>
      <c r="H106" s="171"/>
      <c r="I106" s="171"/>
      <c r="J106" s="166"/>
      <c r="K106" s="170"/>
      <c r="L106" s="167"/>
      <c r="M106" s="26"/>
      <c r="N106" s="236">
        <f t="shared" si="5"/>
        <v>0</v>
      </c>
      <c r="O106" s="252"/>
      <c r="P106" s="206">
        <f t="shared" si="6"/>
        <v>0</v>
      </c>
      <c r="Q106" s="206"/>
    </row>
    <row r="107" spans="1:17" s="29" customFormat="1" x14ac:dyDescent="0.2">
      <c r="A107" s="2"/>
      <c r="B107" s="487"/>
      <c r="C107" s="488"/>
      <c r="D107" s="488"/>
      <c r="E107" s="488"/>
      <c r="F107" s="488"/>
      <c r="G107" s="489"/>
      <c r="H107" s="171"/>
      <c r="I107" s="171"/>
      <c r="J107" s="166"/>
      <c r="K107" s="170"/>
      <c r="L107" s="167"/>
      <c r="M107" s="26"/>
      <c r="N107" s="236">
        <f t="shared" si="5"/>
        <v>0</v>
      </c>
      <c r="O107" s="252"/>
      <c r="P107" s="206">
        <f t="shared" si="6"/>
        <v>0</v>
      </c>
      <c r="Q107" s="206"/>
    </row>
    <row r="108" spans="1:17" s="27" customFormat="1" x14ac:dyDescent="0.2">
      <c r="A108" s="2"/>
      <c r="B108" s="487"/>
      <c r="C108" s="488"/>
      <c r="D108" s="488"/>
      <c r="E108" s="488"/>
      <c r="F108" s="488"/>
      <c r="G108" s="489"/>
      <c r="H108" s="171"/>
      <c r="I108" s="171"/>
      <c r="J108" s="166"/>
      <c r="K108" s="170"/>
      <c r="L108" s="167"/>
      <c r="M108" s="26"/>
      <c r="N108" s="236">
        <f t="shared" si="5"/>
        <v>0</v>
      </c>
      <c r="O108" s="252"/>
      <c r="P108" s="206">
        <f t="shared" si="6"/>
        <v>0</v>
      </c>
      <c r="Q108" s="206"/>
    </row>
    <row r="109" spans="1:17" s="27" customFormat="1" x14ac:dyDescent="0.2">
      <c r="A109" s="2"/>
      <c r="B109" s="487"/>
      <c r="C109" s="488"/>
      <c r="D109" s="488"/>
      <c r="E109" s="488"/>
      <c r="F109" s="488"/>
      <c r="G109" s="489"/>
      <c r="H109" s="171"/>
      <c r="I109" s="171"/>
      <c r="J109" s="166"/>
      <c r="K109" s="170"/>
      <c r="L109" s="167"/>
      <c r="M109" s="26"/>
      <c r="N109" s="236">
        <f t="shared" si="5"/>
        <v>0</v>
      </c>
      <c r="O109" s="252"/>
      <c r="P109" s="206">
        <f t="shared" si="6"/>
        <v>0</v>
      </c>
      <c r="Q109" s="206"/>
    </row>
    <row r="110" spans="1:17" s="27" customFormat="1" x14ac:dyDescent="0.2">
      <c r="A110" s="2"/>
      <c r="B110" s="487"/>
      <c r="C110" s="488"/>
      <c r="D110" s="488"/>
      <c r="E110" s="488"/>
      <c r="F110" s="488"/>
      <c r="G110" s="489"/>
      <c r="H110" s="171"/>
      <c r="I110" s="171"/>
      <c r="J110" s="166"/>
      <c r="K110" s="170"/>
      <c r="L110" s="167"/>
      <c r="M110" s="26"/>
      <c r="N110" s="236">
        <f t="shared" si="5"/>
        <v>0</v>
      </c>
      <c r="O110" s="252"/>
      <c r="P110" s="206">
        <f t="shared" si="6"/>
        <v>0</v>
      </c>
      <c r="Q110" s="206"/>
    </row>
    <row r="111" spans="1:17" s="25" customFormat="1" ht="15.75" x14ac:dyDescent="0.2">
      <c r="A111" s="2"/>
      <c r="B111" s="487"/>
      <c r="C111" s="488"/>
      <c r="D111" s="488"/>
      <c r="E111" s="488"/>
      <c r="F111" s="488"/>
      <c r="G111" s="489"/>
      <c r="H111" s="171"/>
      <c r="I111" s="171"/>
      <c r="J111" s="166"/>
      <c r="K111" s="170"/>
      <c r="L111" s="167"/>
      <c r="M111" s="26"/>
      <c r="N111" s="236">
        <f t="shared" si="5"/>
        <v>0</v>
      </c>
      <c r="O111" s="252"/>
      <c r="P111" s="206">
        <f t="shared" si="6"/>
        <v>0</v>
      </c>
      <c r="Q111" s="237"/>
    </row>
    <row r="112" spans="1:17" s="29" customFormat="1" x14ac:dyDescent="0.2">
      <c r="A112" s="2"/>
      <c r="B112" s="487"/>
      <c r="C112" s="488"/>
      <c r="D112" s="488"/>
      <c r="E112" s="488"/>
      <c r="F112" s="488"/>
      <c r="G112" s="489"/>
      <c r="H112" s="171"/>
      <c r="I112" s="171"/>
      <c r="J112" s="166"/>
      <c r="K112" s="170"/>
      <c r="L112" s="167"/>
      <c r="M112" s="26"/>
      <c r="N112" s="236">
        <f t="shared" si="5"/>
        <v>0</v>
      </c>
      <c r="O112" s="252"/>
      <c r="P112" s="206">
        <f t="shared" si="6"/>
        <v>0</v>
      </c>
      <c r="Q112" s="206"/>
    </row>
    <row r="113" spans="1:17" s="29" customFormat="1" x14ac:dyDescent="0.2">
      <c r="A113" s="2"/>
      <c r="B113" s="487"/>
      <c r="C113" s="488"/>
      <c r="D113" s="488"/>
      <c r="E113" s="488"/>
      <c r="F113" s="488"/>
      <c r="G113" s="489"/>
      <c r="H113" s="171"/>
      <c r="I113" s="171"/>
      <c r="J113" s="166"/>
      <c r="K113" s="170"/>
      <c r="L113" s="167"/>
      <c r="M113" s="26"/>
      <c r="N113" s="236">
        <f t="shared" si="5"/>
        <v>0</v>
      </c>
      <c r="O113" s="252"/>
      <c r="P113" s="206">
        <f t="shared" si="6"/>
        <v>0</v>
      </c>
      <c r="Q113" s="206"/>
    </row>
    <row r="114" spans="1:17" s="25" customFormat="1" ht="15.75" x14ac:dyDescent="0.2">
      <c r="A114" s="2"/>
      <c r="B114" s="487"/>
      <c r="C114" s="488"/>
      <c r="D114" s="488"/>
      <c r="E114" s="488"/>
      <c r="F114" s="488"/>
      <c r="G114" s="489"/>
      <c r="H114" s="171"/>
      <c r="I114" s="171"/>
      <c r="J114" s="166"/>
      <c r="K114" s="170"/>
      <c r="L114" s="167"/>
      <c r="M114" s="26"/>
      <c r="N114" s="236">
        <f t="shared" si="5"/>
        <v>0</v>
      </c>
      <c r="O114" s="252"/>
      <c r="P114" s="206">
        <f t="shared" si="6"/>
        <v>0</v>
      </c>
      <c r="Q114" s="237"/>
    </row>
    <row r="115" spans="1:17" s="25" customFormat="1" ht="15.75" x14ac:dyDescent="0.2">
      <c r="A115" s="2"/>
      <c r="B115" s="487"/>
      <c r="C115" s="488"/>
      <c r="D115" s="488"/>
      <c r="E115" s="488"/>
      <c r="F115" s="488"/>
      <c r="G115" s="489"/>
      <c r="H115" s="171"/>
      <c r="I115" s="171"/>
      <c r="J115" s="166"/>
      <c r="K115" s="170"/>
      <c r="L115" s="167"/>
      <c r="M115" s="26"/>
      <c r="N115" s="236">
        <f t="shared" si="5"/>
        <v>0</v>
      </c>
      <c r="O115" s="252"/>
      <c r="P115" s="206">
        <f t="shared" si="6"/>
        <v>0</v>
      </c>
      <c r="Q115" s="237"/>
    </row>
    <row r="116" spans="1:17" s="29" customFormat="1" x14ac:dyDescent="0.2">
      <c r="A116" s="2"/>
      <c r="B116" s="487"/>
      <c r="C116" s="488"/>
      <c r="D116" s="488"/>
      <c r="E116" s="488"/>
      <c r="F116" s="488"/>
      <c r="G116" s="489"/>
      <c r="H116" s="171"/>
      <c r="I116" s="171"/>
      <c r="J116" s="166"/>
      <c r="K116" s="170"/>
      <c r="L116" s="167"/>
      <c r="M116" s="26"/>
      <c r="N116" s="236">
        <f t="shared" si="5"/>
        <v>0</v>
      </c>
      <c r="O116" s="252"/>
      <c r="P116" s="206">
        <f t="shared" si="6"/>
        <v>0</v>
      </c>
      <c r="Q116" s="206"/>
    </row>
    <row r="117" spans="1:17" s="29" customFormat="1" ht="39" customHeight="1" x14ac:dyDescent="0.2">
      <c r="A117" s="18" t="s">
        <v>8</v>
      </c>
      <c r="B117" s="496" t="s">
        <v>23</v>
      </c>
      <c r="C117" s="497"/>
      <c r="D117" s="497"/>
      <c r="E117" s="497"/>
      <c r="F117" s="497"/>
      <c r="G117" s="498"/>
      <c r="H117" s="19"/>
      <c r="I117" s="19"/>
      <c r="J117" s="22">
        <f>SUM(J118:J137)</f>
        <v>0</v>
      </c>
      <c r="K117" s="22"/>
      <c r="L117" s="23"/>
      <c r="M117" s="23"/>
      <c r="N117" s="23"/>
      <c r="O117" s="254"/>
      <c r="P117" s="23"/>
      <c r="Q117" s="23"/>
    </row>
    <row r="118" spans="1:17" s="25" customFormat="1" ht="15.75" x14ac:dyDescent="0.2">
      <c r="A118" s="2"/>
      <c r="B118" s="487"/>
      <c r="C118" s="488"/>
      <c r="D118" s="488"/>
      <c r="E118" s="488"/>
      <c r="F118" s="488"/>
      <c r="G118" s="489"/>
      <c r="H118" s="168"/>
      <c r="I118" s="168"/>
      <c r="J118" s="166"/>
      <c r="K118" s="166"/>
      <c r="L118" s="167"/>
      <c r="M118" s="26"/>
      <c r="N118" s="236">
        <f t="shared" si="5"/>
        <v>0</v>
      </c>
      <c r="O118" s="252"/>
      <c r="P118" s="237">
        <f>N118+O118</f>
        <v>0</v>
      </c>
      <c r="Q118" s="237"/>
    </row>
    <row r="119" spans="1:17" s="29" customFormat="1" ht="15.75" x14ac:dyDescent="0.2">
      <c r="A119" s="2"/>
      <c r="B119" s="487"/>
      <c r="C119" s="488"/>
      <c r="D119" s="488"/>
      <c r="E119" s="488"/>
      <c r="F119" s="488"/>
      <c r="G119" s="489"/>
      <c r="H119" s="168"/>
      <c r="I119" s="168"/>
      <c r="J119" s="166"/>
      <c r="K119" s="166"/>
      <c r="L119" s="167"/>
      <c r="M119" s="26"/>
      <c r="N119" s="236">
        <f t="shared" si="5"/>
        <v>0</v>
      </c>
      <c r="O119" s="252"/>
      <c r="P119" s="237">
        <f t="shared" ref="P119:P137" si="7">N119+O119</f>
        <v>0</v>
      </c>
      <c r="Q119" s="206"/>
    </row>
    <row r="120" spans="1:17" s="29" customFormat="1" ht="15.75" x14ac:dyDescent="0.2">
      <c r="A120" s="2"/>
      <c r="B120" s="487"/>
      <c r="C120" s="488"/>
      <c r="D120" s="488"/>
      <c r="E120" s="488"/>
      <c r="F120" s="488"/>
      <c r="G120" s="489"/>
      <c r="H120" s="168"/>
      <c r="I120" s="168"/>
      <c r="J120" s="166"/>
      <c r="K120" s="166"/>
      <c r="L120" s="167"/>
      <c r="M120" s="26"/>
      <c r="N120" s="236">
        <f t="shared" si="5"/>
        <v>0</v>
      </c>
      <c r="O120" s="252"/>
      <c r="P120" s="237">
        <f t="shared" si="7"/>
        <v>0</v>
      </c>
      <c r="Q120" s="206"/>
    </row>
    <row r="121" spans="1:17" s="29" customFormat="1" ht="15.75" x14ac:dyDescent="0.2">
      <c r="A121" s="2"/>
      <c r="B121" s="487"/>
      <c r="C121" s="488"/>
      <c r="D121" s="488"/>
      <c r="E121" s="488"/>
      <c r="F121" s="488"/>
      <c r="G121" s="489"/>
      <c r="H121" s="168"/>
      <c r="I121" s="168"/>
      <c r="J121" s="166"/>
      <c r="K121" s="166"/>
      <c r="L121" s="167"/>
      <c r="M121" s="26"/>
      <c r="N121" s="236">
        <f t="shared" si="5"/>
        <v>0</v>
      </c>
      <c r="O121" s="252"/>
      <c r="P121" s="237">
        <f t="shared" si="7"/>
        <v>0</v>
      </c>
      <c r="Q121" s="206"/>
    </row>
    <row r="122" spans="1:17" s="25" customFormat="1" ht="15.75" x14ac:dyDescent="0.2">
      <c r="A122" s="2"/>
      <c r="B122" s="487"/>
      <c r="C122" s="488"/>
      <c r="D122" s="488"/>
      <c r="E122" s="488"/>
      <c r="F122" s="488"/>
      <c r="G122" s="489"/>
      <c r="H122" s="168"/>
      <c r="I122" s="168"/>
      <c r="J122" s="166"/>
      <c r="K122" s="166"/>
      <c r="L122" s="167"/>
      <c r="M122" s="26"/>
      <c r="N122" s="236">
        <f t="shared" si="5"/>
        <v>0</v>
      </c>
      <c r="O122" s="252"/>
      <c r="P122" s="237">
        <f t="shared" si="7"/>
        <v>0</v>
      </c>
      <c r="Q122" s="237"/>
    </row>
    <row r="123" spans="1:17" s="29" customFormat="1" ht="15.75" x14ac:dyDescent="0.2">
      <c r="A123" s="2"/>
      <c r="B123" s="487"/>
      <c r="C123" s="488"/>
      <c r="D123" s="488"/>
      <c r="E123" s="488"/>
      <c r="F123" s="488"/>
      <c r="G123" s="489"/>
      <c r="H123" s="168"/>
      <c r="I123" s="168"/>
      <c r="J123" s="166"/>
      <c r="K123" s="166"/>
      <c r="L123" s="167"/>
      <c r="M123" s="26"/>
      <c r="N123" s="236">
        <f t="shared" si="5"/>
        <v>0</v>
      </c>
      <c r="O123" s="252"/>
      <c r="P123" s="237">
        <f t="shared" si="7"/>
        <v>0</v>
      </c>
      <c r="Q123" s="206"/>
    </row>
    <row r="124" spans="1:17" s="29" customFormat="1" ht="15.75" x14ac:dyDescent="0.2">
      <c r="A124" s="2"/>
      <c r="B124" s="487"/>
      <c r="C124" s="488"/>
      <c r="D124" s="488"/>
      <c r="E124" s="488"/>
      <c r="F124" s="488"/>
      <c r="G124" s="489"/>
      <c r="H124" s="168"/>
      <c r="I124" s="168"/>
      <c r="J124" s="166"/>
      <c r="K124" s="166"/>
      <c r="L124" s="167"/>
      <c r="M124" s="26"/>
      <c r="N124" s="236">
        <f t="shared" si="5"/>
        <v>0</v>
      </c>
      <c r="O124" s="252"/>
      <c r="P124" s="237">
        <f t="shared" si="7"/>
        <v>0</v>
      </c>
      <c r="Q124" s="206"/>
    </row>
    <row r="125" spans="1:17" s="29" customFormat="1" ht="15.75" x14ac:dyDescent="0.2">
      <c r="A125" s="2"/>
      <c r="B125" s="487"/>
      <c r="C125" s="488"/>
      <c r="D125" s="488"/>
      <c r="E125" s="488"/>
      <c r="F125" s="488"/>
      <c r="G125" s="489"/>
      <c r="H125" s="168"/>
      <c r="I125" s="168"/>
      <c r="J125" s="166"/>
      <c r="K125" s="166"/>
      <c r="L125" s="167"/>
      <c r="M125" s="26"/>
      <c r="N125" s="236">
        <f t="shared" si="5"/>
        <v>0</v>
      </c>
      <c r="O125" s="252"/>
      <c r="P125" s="237">
        <f t="shared" si="7"/>
        <v>0</v>
      </c>
      <c r="Q125" s="206"/>
    </row>
    <row r="126" spans="1:17" s="25" customFormat="1" ht="15.75" x14ac:dyDescent="0.2">
      <c r="A126" s="2"/>
      <c r="B126" s="487"/>
      <c r="C126" s="488"/>
      <c r="D126" s="488"/>
      <c r="E126" s="488"/>
      <c r="F126" s="488"/>
      <c r="G126" s="489"/>
      <c r="H126" s="168"/>
      <c r="I126" s="168"/>
      <c r="J126" s="166"/>
      <c r="K126" s="166"/>
      <c r="L126" s="167"/>
      <c r="M126" s="26"/>
      <c r="N126" s="236">
        <f t="shared" si="5"/>
        <v>0</v>
      </c>
      <c r="O126" s="252"/>
      <c r="P126" s="237">
        <f t="shared" si="7"/>
        <v>0</v>
      </c>
      <c r="Q126" s="237"/>
    </row>
    <row r="127" spans="1:17" s="25" customFormat="1" ht="15.75" x14ac:dyDescent="0.2">
      <c r="A127" s="2"/>
      <c r="B127" s="487"/>
      <c r="C127" s="488"/>
      <c r="D127" s="488"/>
      <c r="E127" s="488"/>
      <c r="F127" s="488"/>
      <c r="G127" s="489"/>
      <c r="H127" s="168"/>
      <c r="I127" s="168"/>
      <c r="J127" s="166"/>
      <c r="K127" s="166"/>
      <c r="L127" s="167"/>
      <c r="M127" s="26"/>
      <c r="N127" s="236">
        <f t="shared" si="5"/>
        <v>0</v>
      </c>
      <c r="O127" s="252"/>
      <c r="P127" s="237">
        <f t="shared" si="7"/>
        <v>0</v>
      </c>
      <c r="Q127" s="237"/>
    </row>
    <row r="128" spans="1:17" s="29" customFormat="1" ht="15.75" x14ac:dyDescent="0.2">
      <c r="A128" s="2"/>
      <c r="B128" s="487"/>
      <c r="C128" s="488"/>
      <c r="D128" s="488"/>
      <c r="E128" s="488"/>
      <c r="F128" s="488"/>
      <c r="G128" s="489"/>
      <c r="H128" s="168"/>
      <c r="I128" s="168"/>
      <c r="J128" s="166"/>
      <c r="K128" s="166"/>
      <c r="L128" s="167"/>
      <c r="M128" s="26"/>
      <c r="N128" s="236">
        <f t="shared" si="5"/>
        <v>0</v>
      </c>
      <c r="O128" s="252"/>
      <c r="P128" s="237">
        <f t="shared" si="7"/>
        <v>0</v>
      </c>
      <c r="Q128" s="206"/>
    </row>
    <row r="129" spans="1:17" s="29" customFormat="1" ht="15.75" x14ac:dyDescent="0.2">
      <c r="A129" s="2"/>
      <c r="B129" s="487"/>
      <c r="C129" s="488"/>
      <c r="D129" s="488"/>
      <c r="E129" s="488"/>
      <c r="F129" s="488"/>
      <c r="G129" s="489"/>
      <c r="H129" s="168"/>
      <c r="I129" s="168"/>
      <c r="J129" s="166"/>
      <c r="K129" s="166"/>
      <c r="L129" s="167"/>
      <c r="M129" s="26"/>
      <c r="N129" s="236">
        <f t="shared" si="5"/>
        <v>0</v>
      </c>
      <c r="O129" s="252"/>
      <c r="P129" s="237">
        <f t="shared" si="7"/>
        <v>0</v>
      </c>
      <c r="Q129" s="206"/>
    </row>
    <row r="130" spans="1:17" s="29" customFormat="1" ht="15.75" x14ac:dyDescent="0.2">
      <c r="A130" s="2"/>
      <c r="B130" s="487"/>
      <c r="C130" s="488"/>
      <c r="D130" s="488"/>
      <c r="E130" s="488"/>
      <c r="F130" s="488"/>
      <c r="G130" s="489"/>
      <c r="H130" s="168"/>
      <c r="I130" s="168"/>
      <c r="J130" s="166"/>
      <c r="K130" s="166"/>
      <c r="L130" s="167"/>
      <c r="M130" s="26"/>
      <c r="N130" s="236">
        <f t="shared" si="5"/>
        <v>0</v>
      </c>
      <c r="O130" s="252"/>
      <c r="P130" s="237">
        <f t="shared" si="7"/>
        <v>0</v>
      </c>
      <c r="Q130" s="206"/>
    </row>
    <row r="131" spans="1:17" s="25" customFormat="1" ht="15.75" x14ac:dyDescent="0.2">
      <c r="A131" s="2"/>
      <c r="B131" s="487"/>
      <c r="C131" s="488"/>
      <c r="D131" s="488"/>
      <c r="E131" s="488"/>
      <c r="F131" s="488"/>
      <c r="G131" s="489"/>
      <c r="H131" s="168"/>
      <c r="I131" s="168"/>
      <c r="J131" s="166"/>
      <c r="K131" s="166"/>
      <c r="L131" s="167"/>
      <c r="M131" s="26"/>
      <c r="N131" s="236">
        <f t="shared" si="5"/>
        <v>0</v>
      </c>
      <c r="O131" s="252"/>
      <c r="P131" s="237">
        <f t="shared" si="7"/>
        <v>0</v>
      </c>
      <c r="Q131" s="237"/>
    </row>
    <row r="132" spans="1:17" s="29" customFormat="1" ht="15.75" x14ac:dyDescent="0.2">
      <c r="A132" s="2"/>
      <c r="B132" s="487"/>
      <c r="C132" s="488"/>
      <c r="D132" s="488"/>
      <c r="E132" s="488"/>
      <c r="F132" s="488"/>
      <c r="G132" s="489"/>
      <c r="H132" s="168"/>
      <c r="I132" s="168"/>
      <c r="J132" s="166"/>
      <c r="K132" s="166"/>
      <c r="L132" s="167"/>
      <c r="M132" s="26"/>
      <c r="N132" s="236">
        <f t="shared" si="5"/>
        <v>0</v>
      </c>
      <c r="O132" s="252"/>
      <c r="P132" s="237">
        <f t="shared" si="7"/>
        <v>0</v>
      </c>
      <c r="Q132" s="206"/>
    </row>
    <row r="133" spans="1:17" s="29" customFormat="1" ht="15.75" x14ac:dyDescent="0.2">
      <c r="A133" s="2"/>
      <c r="B133" s="487"/>
      <c r="C133" s="488"/>
      <c r="D133" s="488"/>
      <c r="E133" s="488"/>
      <c r="F133" s="488"/>
      <c r="G133" s="489"/>
      <c r="H133" s="168"/>
      <c r="I133" s="168"/>
      <c r="J133" s="166"/>
      <c r="K133" s="166"/>
      <c r="L133" s="167"/>
      <c r="M133" s="26"/>
      <c r="N133" s="236">
        <f t="shared" si="5"/>
        <v>0</v>
      </c>
      <c r="O133" s="252"/>
      <c r="P133" s="237">
        <f t="shared" si="7"/>
        <v>0</v>
      </c>
      <c r="Q133" s="206"/>
    </row>
    <row r="134" spans="1:17" s="29" customFormat="1" ht="15.75" x14ac:dyDescent="0.2">
      <c r="A134" s="2"/>
      <c r="B134" s="487"/>
      <c r="C134" s="488"/>
      <c r="D134" s="488"/>
      <c r="E134" s="488"/>
      <c r="F134" s="488"/>
      <c r="G134" s="489"/>
      <c r="H134" s="168"/>
      <c r="I134" s="168"/>
      <c r="J134" s="166"/>
      <c r="K134" s="166"/>
      <c r="L134" s="167"/>
      <c r="M134" s="26"/>
      <c r="N134" s="236">
        <f t="shared" si="5"/>
        <v>0</v>
      </c>
      <c r="O134" s="252"/>
      <c r="P134" s="237">
        <f t="shared" si="7"/>
        <v>0</v>
      </c>
      <c r="Q134" s="206"/>
    </row>
    <row r="135" spans="1:17" s="25" customFormat="1" ht="15.75" x14ac:dyDescent="0.2">
      <c r="A135" s="2"/>
      <c r="B135" s="487"/>
      <c r="C135" s="488"/>
      <c r="D135" s="488"/>
      <c r="E135" s="488"/>
      <c r="F135" s="488"/>
      <c r="G135" s="489"/>
      <c r="H135" s="171"/>
      <c r="I135" s="171"/>
      <c r="J135" s="166"/>
      <c r="K135" s="166"/>
      <c r="L135" s="167"/>
      <c r="M135" s="26"/>
      <c r="N135" s="236">
        <f t="shared" si="5"/>
        <v>0</v>
      </c>
      <c r="O135" s="252"/>
      <c r="P135" s="237">
        <f t="shared" si="7"/>
        <v>0</v>
      </c>
      <c r="Q135" s="237"/>
    </row>
    <row r="136" spans="1:17" s="29" customFormat="1" ht="15.75" x14ac:dyDescent="0.2">
      <c r="A136" s="2"/>
      <c r="B136" s="487"/>
      <c r="C136" s="488"/>
      <c r="D136" s="488"/>
      <c r="E136" s="488"/>
      <c r="F136" s="488"/>
      <c r="G136" s="489"/>
      <c r="H136" s="171"/>
      <c r="I136" s="171"/>
      <c r="J136" s="166"/>
      <c r="K136" s="166"/>
      <c r="L136" s="167"/>
      <c r="M136" s="26"/>
      <c r="N136" s="236">
        <f t="shared" si="5"/>
        <v>0</v>
      </c>
      <c r="O136" s="252"/>
      <c r="P136" s="237">
        <f t="shared" si="7"/>
        <v>0</v>
      </c>
      <c r="Q136" s="206"/>
    </row>
    <row r="137" spans="1:17" s="29" customFormat="1" ht="15.75" x14ac:dyDescent="0.2">
      <c r="A137" s="2"/>
      <c r="B137" s="487"/>
      <c r="C137" s="488"/>
      <c r="D137" s="488"/>
      <c r="E137" s="488"/>
      <c r="F137" s="488"/>
      <c r="G137" s="489"/>
      <c r="H137" s="171"/>
      <c r="I137" s="171"/>
      <c r="J137" s="166"/>
      <c r="K137" s="166"/>
      <c r="L137" s="167"/>
      <c r="M137" s="26"/>
      <c r="N137" s="236">
        <f t="shared" si="5"/>
        <v>0</v>
      </c>
      <c r="O137" s="252"/>
      <c r="P137" s="237">
        <f t="shared" si="7"/>
        <v>0</v>
      </c>
      <c r="Q137" s="206"/>
    </row>
    <row r="138" spans="1:17" s="29" customFormat="1" ht="39" customHeight="1" x14ac:dyDescent="0.2">
      <c r="A138" s="18" t="s">
        <v>11</v>
      </c>
      <c r="B138" s="496" t="s">
        <v>12</v>
      </c>
      <c r="C138" s="497"/>
      <c r="D138" s="497"/>
      <c r="E138" s="497"/>
      <c r="F138" s="497"/>
      <c r="G138" s="498"/>
      <c r="H138" s="19"/>
      <c r="I138" s="19"/>
      <c r="J138" s="22">
        <f>SUM(J139:J159)</f>
        <v>0</v>
      </c>
      <c r="K138" s="22"/>
      <c r="L138" s="23"/>
      <c r="M138" s="23"/>
      <c r="N138" s="23"/>
      <c r="O138" s="254"/>
      <c r="P138" s="23"/>
      <c r="Q138" s="23"/>
    </row>
    <row r="139" spans="1:17" s="29" customFormat="1" x14ac:dyDescent="0.2">
      <c r="A139" s="2"/>
      <c r="B139" s="490"/>
      <c r="C139" s="491"/>
      <c r="D139" s="491"/>
      <c r="E139" s="491"/>
      <c r="F139" s="491"/>
      <c r="G139" s="492"/>
      <c r="H139" s="173"/>
      <c r="I139" s="173"/>
      <c r="J139" s="166"/>
      <c r="K139" s="167"/>
      <c r="L139" s="167"/>
      <c r="M139" s="26"/>
      <c r="N139" s="236">
        <f t="shared" si="5"/>
        <v>0</v>
      </c>
      <c r="O139" s="252"/>
      <c r="P139" s="206">
        <f>N139+O139</f>
        <v>0</v>
      </c>
      <c r="Q139" s="206"/>
    </row>
    <row r="140" spans="1:17" s="29" customFormat="1" x14ac:dyDescent="0.2">
      <c r="A140" s="2"/>
      <c r="B140" s="490"/>
      <c r="C140" s="491"/>
      <c r="D140" s="491"/>
      <c r="E140" s="491"/>
      <c r="F140" s="491"/>
      <c r="G140" s="492"/>
      <c r="H140" s="173"/>
      <c r="I140" s="173"/>
      <c r="J140" s="166"/>
      <c r="K140" s="167"/>
      <c r="L140" s="167"/>
      <c r="M140" s="26"/>
      <c r="N140" s="236">
        <f t="shared" si="5"/>
        <v>0</v>
      </c>
      <c r="O140" s="252"/>
      <c r="P140" s="206">
        <f t="shared" ref="P140:P159" si="8">N140+O140</f>
        <v>0</v>
      </c>
      <c r="Q140" s="206"/>
    </row>
    <row r="141" spans="1:17" s="29" customFormat="1" x14ac:dyDescent="0.2">
      <c r="A141" s="2"/>
      <c r="B141" s="490"/>
      <c r="C141" s="491"/>
      <c r="D141" s="491"/>
      <c r="E141" s="491"/>
      <c r="F141" s="491"/>
      <c r="G141" s="492"/>
      <c r="H141" s="173"/>
      <c r="I141" s="173"/>
      <c r="J141" s="166"/>
      <c r="K141" s="167"/>
      <c r="L141" s="167"/>
      <c r="M141" s="26"/>
      <c r="N141" s="236">
        <f t="shared" ref="N141:N159" si="9">IF(M141="Yes",J141,0)</f>
        <v>0</v>
      </c>
      <c r="O141" s="252"/>
      <c r="P141" s="206">
        <f t="shared" si="8"/>
        <v>0</v>
      </c>
      <c r="Q141" s="206"/>
    </row>
    <row r="142" spans="1:17" s="29" customFormat="1" x14ac:dyDescent="0.2">
      <c r="A142" s="2"/>
      <c r="B142" s="487"/>
      <c r="C142" s="488"/>
      <c r="D142" s="488"/>
      <c r="E142" s="488"/>
      <c r="F142" s="488"/>
      <c r="G142" s="489"/>
      <c r="H142" s="171"/>
      <c r="I142" s="171"/>
      <c r="J142" s="166"/>
      <c r="K142" s="167"/>
      <c r="L142" s="167"/>
      <c r="M142" s="26"/>
      <c r="N142" s="236">
        <f t="shared" si="9"/>
        <v>0</v>
      </c>
      <c r="O142" s="252"/>
      <c r="P142" s="206">
        <f t="shared" si="8"/>
        <v>0</v>
      </c>
      <c r="Q142" s="206"/>
    </row>
    <row r="143" spans="1:17" s="29" customFormat="1" x14ac:dyDescent="0.2">
      <c r="A143" s="2"/>
      <c r="B143" s="487"/>
      <c r="C143" s="488"/>
      <c r="D143" s="488"/>
      <c r="E143" s="488"/>
      <c r="F143" s="488"/>
      <c r="G143" s="489"/>
      <c r="H143" s="171"/>
      <c r="I143" s="171"/>
      <c r="J143" s="166"/>
      <c r="K143" s="167"/>
      <c r="L143" s="167"/>
      <c r="M143" s="26"/>
      <c r="N143" s="236">
        <f t="shared" si="9"/>
        <v>0</v>
      </c>
      <c r="O143" s="252"/>
      <c r="P143" s="206">
        <f t="shared" si="8"/>
        <v>0</v>
      </c>
      <c r="Q143" s="206"/>
    </row>
    <row r="144" spans="1:17" s="28" customFormat="1" ht="15.75" x14ac:dyDescent="0.2">
      <c r="A144" s="2"/>
      <c r="B144" s="487"/>
      <c r="C144" s="488"/>
      <c r="D144" s="488"/>
      <c r="E144" s="488"/>
      <c r="F144" s="488"/>
      <c r="G144" s="489"/>
      <c r="H144" s="171"/>
      <c r="I144" s="171"/>
      <c r="J144" s="166"/>
      <c r="K144" s="167"/>
      <c r="L144" s="167"/>
      <c r="M144" s="26"/>
      <c r="N144" s="236">
        <f t="shared" si="9"/>
        <v>0</v>
      </c>
      <c r="O144" s="252"/>
      <c r="P144" s="206">
        <f t="shared" si="8"/>
        <v>0</v>
      </c>
      <c r="Q144" s="237"/>
    </row>
    <row r="145" spans="1:18" s="37" customFormat="1" ht="15.75" x14ac:dyDescent="0.2">
      <c r="A145" s="2"/>
      <c r="B145" s="487"/>
      <c r="C145" s="488"/>
      <c r="D145" s="488"/>
      <c r="E145" s="488"/>
      <c r="F145" s="488"/>
      <c r="G145" s="489"/>
      <c r="H145" s="171"/>
      <c r="I145" s="171"/>
      <c r="J145" s="166"/>
      <c r="K145" s="167"/>
      <c r="L145" s="167"/>
      <c r="M145" s="26"/>
      <c r="N145" s="236">
        <f t="shared" si="9"/>
        <v>0</v>
      </c>
      <c r="O145" s="252"/>
      <c r="P145" s="206">
        <f t="shared" si="8"/>
        <v>0</v>
      </c>
      <c r="Q145" s="237"/>
    </row>
    <row r="146" spans="1:18" s="29" customFormat="1" x14ac:dyDescent="0.2">
      <c r="A146" s="2"/>
      <c r="B146" s="487"/>
      <c r="C146" s="488"/>
      <c r="D146" s="488"/>
      <c r="E146" s="488"/>
      <c r="F146" s="488"/>
      <c r="G146" s="489"/>
      <c r="H146" s="171"/>
      <c r="I146" s="171"/>
      <c r="J146" s="166"/>
      <c r="K146" s="167"/>
      <c r="L146" s="167"/>
      <c r="M146" s="26"/>
      <c r="N146" s="236">
        <f t="shared" si="9"/>
        <v>0</v>
      </c>
      <c r="O146" s="252"/>
      <c r="P146" s="206">
        <f t="shared" si="8"/>
        <v>0</v>
      </c>
      <c r="Q146" s="206"/>
    </row>
    <row r="147" spans="1:18" s="29" customFormat="1" x14ac:dyDescent="0.2">
      <c r="A147" s="2"/>
      <c r="B147" s="487"/>
      <c r="C147" s="488"/>
      <c r="D147" s="488"/>
      <c r="E147" s="488"/>
      <c r="F147" s="488"/>
      <c r="G147" s="489"/>
      <c r="H147" s="171"/>
      <c r="I147" s="171"/>
      <c r="J147" s="166"/>
      <c r="K147" s="167"/>
      <c r="L147" s="167"/>
      <c r="M147" s="26"/>
      <c r="N147" s="236">
        <f t="shared" si="9"/>
        <v>0</v>
      </c>
      <c r="O147" s="252"/>
      <c r="P147" s="206">
        <f t="shared" si="8"/>
        <v>0</v>
      </c>
      <c r="Q147" s="206"/>
    </row>
    <row r="148" spans="1:18" s="28" customFormat="1" ht="15.75" x14ac:dyDescent="0.2">
      <c r="A148" s="2"/>
      <c r="B148" s="487"/>
      <c r="C148" s="488"/>
      <c r="D148" s="488"/>
      <c r="E148" s="488"/>
      <c r="F148" s="488"/>
      <c r="G148" s="489"/>
      <c r="H148" s="171"/>
      <c r="I148" s="171"/>
      <c r="J148" s="166"/>
      <c r="K148" s="167"/>
      <c r="L148" s="167"/>
      <c r="M148" s="26"/>
      <c r="N148" s="236">
        <f t="shared" si="9"/>
        <v>0</v>
      </c>
      <c r="O148" s="252"/>
      <c r="P148" s="206">
        <f t="shared" si="8"/>
        <v>0</v>
      </c>
      <c r="Q148" s="237"/>
    </row>
    <row r="149" spans="1:18" s="37" customFormat="1" ht="15.75" x14ac:dyDescent="0.2">
      <c r="A149" s="2"/>
      <c r="B149" s="487"/>
      <c r="C149" s="488"/>
      <c r="D149" s="488"/>
      <c r="E149" s="488"/>
      <c r="F149" s="488"/>
      <c r="G149" s="489"/>
      <c r="H149" s="171"/>
      <c r="I149" s="171"/>
      <c r="J149" s="166"/>
      <c r="K149" s="167"/>
      <c r="L149" s="167"/>
      <c r="M149" s="26"/>
      <c r="N149" s="236">
        <f t="shared" si="9"/>
        <v>0</v>
      </c>
      <c r="O149" s="252"/>
      <c r="P149" s="206">
        <f t="shared" si="8"/>
        <v>0</v>
      </c>
      <c r="Q149" s="237"/>
    </row>
    <row r="150" spans="1:18" s="13" customFormat="1" ht="18" x14ac:dyDescent="0.2">
      <c r="A150" s="2"/>
      <c r="B150" s="487"/>
      <c r="C150" s="488"/>
      <c r="D150" s="488"/>
      <c r="E150" s="488"/>
      <c r="F150" s="488"/>
      <c r="G150" s="489"/>
      <c r="H150" s="171"/>
      <c r="I150" s="171"/>
      <c r="J150" s="166"/>
      <c r="K150" s="167"/>
      <c r="L150" s="167"/>
      <c r="M150" s="26"/>
      <c r="N150" s="236">
        <f t="shared" si="9"/>
        <v>0</v>
      </c>
      <c r="O150" s="252"/>
      <c r="P150" s="206">
        <f t="shared" si="8"/>
        <v>0</v>
      </c>
      <c r="Q150" s="241"/>
      <c r="R150" s="14"/>
    </row>
    <row r="151" spans="1:18" s="13" customFormat="1" ht="18" x14ac:dyDescent="0.2">
      <c r="A151" s="2"/>
      <c r="B151" s="487"/>
      <c r="C151" s="488"/>
      <c r="D151" s="488"/>
      <c r="E151" s="488"/>
      <c r="F151" s="488"/>
      <c r="G151" s="489"/>
      <c r="H151" s="171"/>
      <c r="I151" s="171"/>
      <c r="J151" s="166"/>
      <c r="K151" s="167"/>
      <c r="L151" s="167"/>
      <c r="M151" s="26"/>
      <c r="N151" s="236">
        <f t="shared" si="9"/>
        <v>0</v>
      </c>
      <c r="O151" s="252"/>
      <c r="P151" s="206">
        <f t="shared" si="8"/>
        <v>0</v>
      </c>
      <c r="Q151" s="241"/>
      <c r="R151" s="14"/>
    </row>
    <row r="152" spans="1:18" x14ac:dyDescent="0.2">
      <c r="A152" s="2"/>
      <c r="B152" s="487"/>
      <c r="C152" s="488"/>
      <c r="D152" s="488"/>
      <c r="E152" s="488"/>
      <c r="F152" s="488"/>
      <c r="G152" s="489"/>
      <c r="H152" s="171"/>
      <c r="I152" s="171"/>
      <c r="J152" s="166"/>
      <c r="K152" s="167"/>
      <c r="L152" s="167"/>
      <c r="M152" s="26"/>
      <c r="N152" s="236">
        <f t="shared" si="9"/>
        <v>0</v>
      </c>
      <c r="O152" s="252"/>
      <c r="P152" s="206">
        <f t="shared" si="8"/>
        <v>0</v>
      </c>
      <c r="Q152" s="242"/>
    </row>
    <row r="153" spans="1:18" x14ac:dyDescent="0.2">
      <c r="A153" s="2"/>
      <c r="B153" s="487"/>
      <c r="C153" s="488"/>
      <c r="D153" s="488"/>
      <c r="E153" s="488"/>
      <c r="F153" s="488"/>
      <c r="G153" s="489"/>
      <c r="H153" s="171"/>
      <c r="I153" s="171"/>
      <c r="J153" s="166"/>
      <c r="K153" s="167"/>
      <c r="L153" s="167"/>
      <c r="M153" s="26"/>
      <c r="N153" s="236">
        <f t="shared" si="9"/>
        <v>0</v>
      </c>
      <c r="O153" s="252"/>
      <c r="P153" s="206">
        <f t="shared" si="8"/>
        <v>0</v>
      </c>
      <c r="Q153" s="242"/>
    </row>
    <row r="154" spans="1:18" x14ac:dyDescent="0.2">
      <c r="A154" s="2"/>
      <c r="B154" s="487"/>
      <c r="C154" s="488"/>
      <c r="D154" s="488"/>
      <c r="E154" s="488"/>
      <c r="F154" s="488"/>
      <c r="G154" s="489"/>
      <c r="H154" s="171"/>
      <c r="I154" s="171"/>
      <c r="J154" s="166"/>
      <c r="K154" s="167"/>
      <c r="L154" s="167"/>
      <c r="M154" s="26"/>
      <c r="N154" s="236">
        <f t="shared" si="9"/>
        <v>0</v>
      </c>
      <c r="O154" s="252"/>
      <c r="P154" s="206">
        <f t="shared" si="8"/>
        <v>0</v>
      </c>
      <c r="Q154" s="242"/>
    </row>
    <row r="155" spans="1:18" x14ac:dyDescent="0.2">
      <c r="A155" s="2"/>
      <c r="B155" s="487"/>
      <c r="C155" s="488"/>
      <c r="D155" s="488"/>
      <c r="E155" s="488"/>
      <c r="F155" s="488"/>
      <c r="G155" s="489"/>
      <c r="H155" s="171"/>
      <c r="I155" s="171"/>
      <c r="J155" s="166"/>
      <c r="K155" s="167"/>
      <c r="L155" s="167"/>
      <c r="M155" s="26"/>
      <c r="N155" s="236">
        <f t="shared" si="9"/>
        <v>0</v>
      </c>
      <c r="O155" s="252"/>
      <c r="P155" s="206">
        <f t="shared" si="8"/>
        <v>0</v>
      </c>
      <c r="Q155" s="242"/>
    </row>
    <row r="156" spans="1:18" x14ac:dyDescent="0.2">
      <c r="A156" s="2"/>
      <c r="B156" s="487"/>
      <c r="C156" s="488"/>
      <c r="D156" s="488"/>
      <c r="E156" s="488"/>
      <c r="F156" s="488"/>
      <c r="G156" s="489"/>
      <c r="H156" s="171"/>
      <c r="I156" s="171"/>
      <c r="J156" s="166"/>
      <c r="K156" s="167"/>
      <c r="L156" s="167"/>
      <c r="M156" s="26"/>
      <c r="N156" s="236">
        <f t="shared" si="9"/>
        <v>0</v>
      </c>
      <c r="O156" s="252"/>
      <c r="P156" s="206">
        <f t="shared" si="8"/>
        <v>0</v>
      </c>
      <c r="Q156" s="242"/>
    </row>
    <row r="157" spans="1:18" x14ac:dyDescent="0.2">
      <c r="A157" s="2"/>
      <c r="B157" s="487"/>
      <c r="C157" s="488"/>
      <c r="D157" s="488"/>
      <c r="E157" s="488"/>
      <c r="F157" s="488"/>
      <c r="G157" s="489"/>
      <c r="H157" s="171"/>
      <c r="I157" s="171"/>
      <c r="J157" s="166"/>
      <c r="K157" s="167"/>
      <c r="L157" s="167"/>
      <c r="M157" s="26"/>
      <c r="N157" s="236">
        <f t="shared" si="9"/>
        <v>0</v>
      </c>
      <c r="O157" s="252"/>
      <c r="P157" s="206">
        <f t="shared" si="8"/>
        <v>0</v>
      </c>
      <c r="Q157" s="242"/>
    </row>
    <row r="158" spans="1:18" x14ac:dyDescent="0.2">
      <c r="A158" s="2"/>
      <c r="B158" s="487"/>
      <c r="C158" s="488"/>
      <c r="D158" s="488"/>
      <c r="E158" s="488"/>
      <c r="F158" s="488"/>
      <c r="G158" s="489"/>
      <c r="H158" s="171"/>
      <c r="I158" s="171"/>
      <c r="J158" s="166"/>
      <c r="K158" s="167"/>
      <c r="L158" s="167"/>
      <c r="M158" s="26"/>
      <c r="N158" s="236">
        <f t="shared" si="9"/>
        <v>0</v>
      </c>
      <c r="O158" s="252"/>
      <c r="P158" s="206">
        <f t="shared" si="8"/>
        <v>0</v>
      </c>
      <c r="Q158" s="242"/>
    </row>
    <row r="159" spans="1:18" x14ac:dyDescent="0.2">
      <c r="A159" s="2"/>
      <c r="B159" s="487"/>
      <c r="C159" s="488"/>
      <c r="D159" s="488"/>
      <c r="E159" s="488"/>
      <c r="F159" s="488"/>
      <c r="G159" s="489"/>
      <c r="H159" s="171"/>
      <c r="I159" s="171"/>
      <c r="J159" s="166"/>
      <c r="K159" s="167"/>
      <c r="L159" s="167"/>
      <c r="M159" s="26"/>
      <c r="N159" s="236">
        <f t="shared" si="9"/>
        <v>0</v>
      </c>
      <c r="O159" s="252"/>
      <c r="P159" s="206">
        <f t="shared" si="8"/>
        <v>0</v>
      </c>
      <c r="Q159" s="242"/>
    </row>
    <row r="160" spans="1:18" ht="39" customHeight="1" x14ac:dyDescent="0.2">
      <c r="A160" s="11"/>
      <c r="B160" s="506" t="s">
        <v>1</v>
      </c>
      <c r="C160" s="507"/>
      <c r="D160" s="507"/>
      <c r="E160" s="507"/>
      <c r="F160" s="507"/>
      <c r="G160" s="507"/>
      <c r="H160" s="507"/>
      <c r="I160" s="87"/>
      <c r="J160" s="22">
        <f>J8+J43+J64+J95</f>
        <v>0</v>
      </c>
      <c r="K160" s="22"/>
      <c r="L160" s="22"/>
      <c r="M160" s="22"/>
      <c r="N160" s="22"/>
      <c r="O160" s="22"/>
      <c r="P160" s="22">
        <f>SUM(P8+P43+P64+P95)</f>
        <v>0</v>
      </c>
      <c r="Q160" s="22"/>
    </row>
    <row r="161" spans="1:17" ht="39" customHeight="1" x14ac:dyDescent="0.2">
      <c r="A161" s="31">
        <v>5</v>
      </c>
      <c r="B161" s="531" t="s">
        <v>163</v>
      </c>
      <c r="C161" s="532"/>
      <c r="D161" s="532"/>
      <c r="E161" s="532"/>
      <c r="F161" s="532"/>
      <c r="G161" s="533"/>
      <c r="H161" s="36"/>
      <c r="I161" s="36"/>
      <c r="J161" s="33">
        <f>J162</f>
        <v>0</v>
      </c>
      <c r="K161" s="33"/>
      <c r="L161" s="34"/>
      <c r="M161" s="244"/>
      <c r="N161" s="204">
        <f>IF(M161="Yes",J161,0)</f>
        <v>0</v>
      </c>
      <c r="O161" s="252"/>
      <c r="P161" s="243">
        <f>N161+O161</f>
        <v>0</v>
      </c>
      <c r="Q161" s="246"/>
    </row>
    <row r="162" spans="1:17" ht="64.5" customHeight="1" x14ac:dyDescent="0.2">
      <c r="A162" s="2"/>
      <c r="B162" s="551" t="s">
        <v>147</v>
      </c>
      <c r="C162" s="552"/>
      <c r="D162" s="552"/>
      <c r="E162" s="552"/>
      <c r="F162" s="552"/>
      <c r="G162" s="552"/>
      <c r="H162" s="174"/>
      <c r="I162" s="174"/>
      <c r="J162" s="166"/>
      <c r="K162" s="175"/>
      <c r="L162" s="176"/>
      <c r="M162" s="176"/>
      <c r="N162" s="176"/>
      <c r="O162" s="176"/>
      <c r="P162" s="176"/>
      <c r="Q162" s="176"/>
    </row>
    <row r="163" spans="1:17" ht="23.25" x14ac:dyDescent="0.2">
      <c r="A163" s="11"/>
      <c r="B163" s="504" t="s">
        <v>0</v>
      </c>
      <c r="C163" s="505"/>
      <c r="D163" s="505"/>
      <c r="E163" s="505"/>
      <c r="F163" s="505"/>
      <c r="G163" s="505"/>
      <c r="H163" s="505"/>
      <c r="I163" s="505"/>
      <c r="J163" s="12">
        <f>J160+J161</f>
        <v>0</v>
      </c>
      <c r="K163" s="12"/>
      <c r="L163" s="10"/>
      <c r="M163" s="22"/>
      <c r="N163" s="22"/>
      <c r="O163" s="22"/>
      <c r="P163" s="22">
        <f>P160+P161</f>
        <v>0</v>
      </c>
      <c r="Q163" s="22"/>
    </row>
    <row r="164" spans="1:17" s="4" customFormat="1" ht="23.25" x14ac:dyDescent="0.2">
      <c r="A164" s="69"/>
      <c r="B164" s="70"/>
      <c r="C164" s="70"/>
      <c r="D164" s="70"/>
      <c r="E164" s="70"/>
      <c r="F164" s="70"/>
      <c r="G164" s="70"/>
      <c r="H164" s="70"/>
      <c r="I164" s="70"/>
      <c r="J164"/>
      <c r="K164"/>
      <c r="L164"/>
      <c r="M164"/>
    </row>
    <row r="165" spans="1:17" ht="18" x14ac:dyDescent="0.25">
      <c r="A165" s="60"/>
      <c r="B165" s="65"/>
      <c r="C165" s="61"/>
      <c r="D165" s="61"/>
      <c r="E165" s="61"/>
      <c r="F165" s="62"/>
      <c r="G165" s="61"/>
      <c r="H165" s="61"/>
      <c r="I165" s="61"/>
      <c r="J165"/>
      <c r="K165"/>
      <c r="L165"/>
      <c r="M165"/>
    </row>
    <row r="166" spans="1:17" ht="22.5" x14ac:dyDescent="0.3">
      <c r="A166" s="64"/>
      <c r="C166" s="65"/>
      <c r="D166" s="66"/>
      <c r="E166" s="482"/>
      <c r="F166" s="482"/>
      <c r="G166" s="482"/>
      <c r="H166" s="482"/>
      <c r="I166" s="482"/>
      <c r="J166"/>
      <c r="K166"/>
      <c r="L166"/>
      <c r="M166"/>
    </row>
    <row r="167" spans="1:17" customFormat="1" ht="30" customHeight="1" x14ac:dyDescent="0.2">
      <c r="A167" s="412" t="s">
        <v>100</v>
      </c>
      <c r="B167" s="480"/>
      <c r="C167" s="480"/>
      <c r="D167" s="480"/>
      <c r="E167" s="480"/>
      <c r="F167" s="480"/>
      <c r="G167" s="481"/>
    </row>
    <row r="168" spans="1:17" s="45" customFormat="1" ht="18.75" thickBot="1" x14ac:dyDescent="0.25">
      <c r="A168" s="43"/>
      <c r="B168" s="44"/>
      <c r="C168" s="44"/>
      <c r="D168" s="44"/>
      <c r="E168" s="44"/>
      <c r="F168" s="44"/>
      <c r="G168" s="44"/>
      <c r="I168" s="46"/>
    </row>
    <row r="169" spans="1:17" s="42" customFormat="1" ht="52.5" customHeight="1" thickBot="1" x14ac:dyDescent="0.25">
      <c r="A169" s="81"/>
      <c r="B169" s="324" t="s">
        <v>92</v>
      </c>
      <c r="C169" s="477"/>
      <c r="D169" s="478"/>
      <c r="E169" s="478"/>
      <c r="F169" s="478"/>
      <c r="G169" s="479"/>
    </row>
    <row r="170" spans="1:17" s="42" customFormat="1" ht="18.75" thickBot="1" x14ac:dyDescent="0.25">
      <c r="A170" s="88"/>
      <c r="B170" s="49"/>
      <c r="C170" s="50"/>
      <c r="D170" s="51"/>
      <c r="E170" s="47"/>
      <c r="F170" s="47"/>
      <c r="G170" s="47"/>
    </row>
    <row r="171" spans="1:17" s="42" customFormat="1" ht="54.75" customHeight="1" thickBot="1" x14ac:dyDescent="0.25">
      <c r="A171" s="88"/>
      <c r="B171" s="52" t="s">
        <v>93</v>
      </c>
      <c r="C171" s="477"/>
      <c r="D171" s="478"/>
      <c r="E171" s="478"/>
      <c r="F171" s="478"/>
      <c r="G171" s="479"/>
    </row>
    <row r="172" spans="1:17" s="42" customFormat="1" ht="16.5" thickBot="1" x14ac:dyDescent="0.25">
      <c r="A172" s="88"/>
      <c r="B172" s="53"/>
      <c r="C172" s="54"/>
      <c r="D172" s="55"/>
      <c r="E172" s="56"/>
      <c r="F172" s="56"/>
      <c r="G172" s="56"/>
    </row>
    <row r="173" spans="1:17" s="42" customFormat="1" ht="53.25" customHeight="1" thickBot="1" x14ac:dyDescent="0.25">
      <c r="A173" s="88"/>
      <c r="B173" s="52" t="s">
        <v>94</v>
      </c>
      <c r="C173" s="477"/>
      <c r="D173" s="478"/>
      <c r="E173" s="478"/>
      <c r="F173" s="478"/>
      <c r="G173" s="479"/>
    </row>
    <row r="174" spans="1:17" s="42" customFormat="1" ht="16.5" thickBot="1" x14ac:dyDescent="0.25">
      <c r="A174" s="88"/>
      <c r="B174" s="53"/>
      <c r="C174" s="54"/>
      <c r="D174" s="55"/>
      <c r="E174" s="56"/>
      <c r="F174" s="56"/>
      <c r="G174" s="56"/>
    </row>
    <row r="175" spans="1:17" s="42" customFormat="1" ht="52.5" customHeight="1" thickBot="1" x14ac:dyDescent="0.25">
      <c r="A175" s="88"/>
      <c r="B175" s="52" t="s">
        <v>95</v>
      </c>
      <c r="C175" s="477"/>
      <c r="D175" s="478"/>
      <c r="E175" s="478"/>
      <c r="F175" s="478"/>
      <c r="G175" s="479"/>
    </row>
    <row r="176" spans="1:17" s="42" customFormat="1" ht="16.5" thickBot="1" x14ac:dyDescent="0.25">
      <c r="A176" s="88"/>
      <c r="B176" s="53"/>
      <c r="C176" s="54"/>
      <c r="D176" s="55"/>
      <c r="E176" s="56"/>
      <c r="F176" s="56"/>
      <c r="G176" s="56"/>
    </row>
    <row r="177" spans="1:13" s="42" customFormat="1" ht="52.5" customHeight="1" thickBot="1" x14ac:dyDescent="0.25">
      <c r="A177" s="88"/>
      <c r="B177" s="52" t="s">
        <v>96</v>
      </c>
      <c r="C177" s="477"/>
      <c r="D177" s="478"/>
      <c r="E177" s="478"/>
      <c r="F177" s="478"/>
      <c r="G177" s="479"/>
    </row>
    <row r="178" spans="1:13" s="42" customFormat="1" ht="18.75" thickBot="1" x14ac:dyDescent="0.25">
      <c r="A178" s="89"/>
      <c r="B178" s="49"/>
      <c r="C178" s="50"/>
      <c r="D178" s="57"/>
      <c r="E178" s="47"/>
      <c r="F178" s="47"/>
      <c r="G178" s="47"/>
    </row>
    <row r="179" spans="1:13" s="4" customFormat="1" ht="35.25" thickBot="1" x14ac:dyDescent="0.25">
      <c r="A179" s="69"/>
      <c r="B179" s="48" t="s">
        <v>153</v>
      </c>
      <c r="C179" s="484">
        <f>C169+C171+C173+C175+C177</f>
        <v>0</v>
      </c>
      <c r="D179" s="484"/>
      <c r="E179" s="484"/>
      <c r="F179" s="484"/>
      <c r="G179" s="484"/>
      <c r="H179" s="42"/>
      <c r="I179" s="42"/>
      <c r="J179" s="42"/>
      <c r="K179" s="42"/>
    </row>
    <row r="180" spans="1:13" ht="18" x14ac:dyDescent="0.25">
      <c r="A180" s="68"/>
      <c r="B180" s="190"/>
      <c r="C180" s="191"/>
      <c r="D180" s="191"/>
      <c r="E180" s="192"/>
      <c r="F180" s="192"/>
      <c r="G180" s="192"/>
      <c r="H180" s="192"/>
      <c r="I180" s="192"/>
      <c r="J180" s="62"/>
      <c r="K180" s="62"/>
      <c r="L180" s="62"/>
    </row>
    <row r="181" spans="1:13" ht="18" x14ac:dyDescent="0.25">
      <c r="A181" s="60"/>
      <c r="B181" s="65" t="s">
        <v>77</v>
      </c>
      <c r="C181" s="61"/>
      <c r="D181" s="61"/>
      <c r="E181" s="61"/>
      <c r="F181" s="62"/>
      <c r="G181" s="61"/>
      <c r="H181" s="61"/>
      <c r="I181" s="61"/>
      <c r="J181" s="62"/>
      <c r="K181" s="62"/>
      <c r="L181" s="62"/>
      <c r="M181" s="73"/>
    </row>
    <row r="182" spans="1:13" ht="22.5" x14ac:dyDescent="0.3">
      <c r="A182" s="64"/>
      <c r="C182" s="65"/>
      <c r="D182" s="66" t="s">
        <v>78</v>
      </c>
      <c r="E182" s="482" t="s">
        <v>79</v>
      </c>
      <c r="F182" s="482"/>
      <c r="G182" s="482"/>
      <c r="H182" s="482"/>
      <c r="I182" s="482"/>
      <c r="J182" s="62"/>
      <c r="K182" s="62"/>
      <c r="L182" s="62"/>
      <c r="M182" s="73"/>
    </row>
    <row r="183" spans="1:13" ht="18" x14ac:dyDescent="0.25">
      <c r="A183" s="60"/>
      <c r="B183" s="67"/>
      <c r="C183" s="67"/>
      <c r="D183" s="67"/>
      <c r="E183" s="67"/>
      <c r="F183" s="67"/>
      <c r="G183" s="67"/>
      <c r="H183" s="67"/>
      <c r="I183" s="67"/>
      <c r="J183" s="62"/>
      <c r="K183" s="62"/>
      <c r="L183" s="62"/>
    </row>
    <row r="184" spans="1:13" ht="18" x14ac:dyDescent="0.25">
      <c r="A184" s="68"/>
      <c r="B184" s="473" t="s">
        <v>80</v>
      </c>
      <c r="C184" s="474" t="s">
        <v>81</v>
      </c>
      <c r="D184" s="474"/>
      <c r="E184" s="475"/>
      <c r="F184" s="475"/>
      <c r="G184" s="475"/>
      <c r="H184" s="475"/>
      <c r="I184" s="475"/>
      <c r="J184" s="476"/>
      <c r="K184" s="476"/>
      <c r="L184" s="62"/>
    </row>
    <row r="185" spans="1:13" ht="18" x14ac:dyDescent="0.25">
      <c r="A185" s="68"/>
      <c r="B185" s="473"/>
      <c r="C185" s="474"/>
      <c r="D185" s="474"/>
      <c r="E185" s="475"/>
      <c r="F185" s="475"/>
      <c r="G185" s="475"/>
      <c r="H185" s="475"/>
      <c r="I185" s="475"/>
      <c r="J185" s="476"/>
      <c r="K185" s="476"/>
      <c r="L185" s="62"/>
    </row>
    <row r="186" spans="1:13" ht="18" x14ac:dyDescent="0.25">
      <c r="A186" s="68"/>
      <c r="B186" s="473"/>
      <c r="C186" s="474"/>
      <c r="D186" s="474"/>
      <c r="E186" s="475"/>
      <c r="F186" s="475"/>
      <c r="G186" s="475"/>
      <c r="H186" s="475"/>
      <c r="I186" s="475"/>
      <c r="J186" s="476"/>
      <c r="K186" s="476"/>
      <c r="L186" s="62"/>
    </row>
    <row r="187" spans="1:13" ht="18" x14ac:dyDescent="0.25">
      <c r="A187" s="68"/>
      <c r="B187" s="65" t="s">
        <v>84</v>
      </c>
      <c r="C187" s="65"/>
      <c r="D187" s="191"/>
      <c r="E187" s="192"/>
      <c r="F187" s="192"/>
      <c r="G187" s="192"/>
      <c r="H187" s="192"/>
      <c r="I187" s="192"/>
      <c r="J187" s="62"/>
      <c r="K187" s="62"/>
      <c r="L187" s="62"/>
    </row>
    <row r="188" spans="1:13" ht="22.5" x14ac:dyDescent="0.3">
      <c r="A188" s="64"/>
      <c r="D188" s="66" t="s">
        <v>78</v>
      </c>
      <c r="E188" s="482" t="s">
        <v>82</v>
      </c>
      <c r="F188" s="482"/>
      <c r="G188" s="482"/>
      <c r="H188" s="482"/>
      <c r="I188" s="482"/>
      <c r="J188" s="62"/>
      <c r="K188" s="62"/>
      <c r="L188" s="62"/>
    </row>
    <row r="189" spans="1:13" ht="18.75" x14ac:dyDescent="0.25">
      <c r="A189" s="60"/>
      <c r="B189" s="67"/>
      <c r="C189" s="67"/>
      <c r="D189" s="67"/>
      <c r="E189" s="483" t="s">
        <v>83</v>
      </c>
      <c r="F189" s="483"/>
      <c r="G189" s="483"/>
      <c r="H189" s="483"/>
      <c r="I189" s="483"/>
      <c r="J189" s="62"/>
      <c r="K189" s="62"/>
      <c r="L189" s="62"/>
    </row>
    <row r="190" spans="1:13" ht="18" x14ac:dyDescent="0.25">
      <c r="A190" s="68"/>
      <c r="L190" s="62"/>
    </row>
    <row r="191" spans="1:13" ht="18" x14ac:dyDescent="0.25">
      <c r="A191" s="68"/>
      <c r="B191" s="473" t="s">
        <v>80</v>
      </c>
      <c r="C191" s="474" t="s">
        <v>141</v>
      </c>
      <c r="D191" s="474"/>
      <c r="E191" s="475"/>
      <c r="F191" s="475"/>
      <c r="G191" s="475"/>
      <c r="H191" s="475"/>
      <c r="I191" s="475"/>
      <c r="J191" s="476"/>
      <c r="K191" s="476"/>
      <c r="L191" s="62"/>
    </row>
    <row r="192" spans="1:13" x14ac:dyDescent="0.2">
      <c r="B192" s="473"/>
      <c r="C192" s="474"/>
      <c r="D192" s="474"/>
      <c r="E192" s="475"/>
      <c r="F192" s="475"/>
      <c r="G192" s="475"/>
      <c r="H192" s="475"/>
      <c r="I192" s="475"/>
      <c r="J192" s="476"/>
      <c r="K192" s="476"/>
    </row>
    <row r="193" spans="2:11" x14ac:dyDescent="0.2">
      <c r="B193" s="473"/>
      <c r="C193" s="474"/>
      <c r="D193" s="474"/>
      <c r="E193" s="475"/>
      <c r="F193" s="475"/>
      <c r="G193" s="475"/>
      <c r="H193" s="475"/>
      <c r="I193" s="475"/>
      <c r="J193" s="476"/>
      <c r="K193" s="476"/>
    </row>
  </sheetData>
  <sheetProtection algorithmName="SHA-512" hashValue="UDtnJVVmZPHtXTU3y7qU1uwkx1HGESbr5eleka9vXyPmZAG8H6pm9DxKb7lgZRlG0MpUcFmmxMFVXkkt+itIuw==" saltValue="SXo1+8YpZihVTf2A/M8w+g==" spinCount="100000" sheet="1" formatCells="0" insertRows="0" deleteRows="0"/>
  <protectedRanges>
    <protectedRange sqref="R112:XFD113 R119:XFD121 R132:XFD134 R128:XFD130 R136:XFD143 L162 R116:XFD117 R97:XFD100 R106:XFD110 R102:XFD104 A122:I137 R123:XFD125 R146:XFD147 A139:I159 A162 K139:L159 L118:L137 H162:I162" name="Plage3"/>
    <protectedRange sqref="A65:I94 R58:XFD70 R83:XFD86 R50:XFD56 A11:I16 R22:XFD24 R27:XFD29 R75:XFD75 R77:XFD81 R88:XFD90 R93:XFD94 R35:XFD37 R40:XFD48 A44:I63 A97:I116 A127:I128 A118:I123 L97:L116 L65:L94 L44:L63 L11:L16 L18:L42 R31:XFD33 A18:I42 R96:XFD98 R16:XFD19" name="Plage2"/>
    <protectedRange sqref="J162:K162 J97:J116 J139:J159 J11:K16 J44:K63 J65:K94 J118:K137 J18:J42" name="Plage2_1"/>
    <protectedRange sqref="O112:O113 O119:O121 O132:O134 O128:O130 O117:Q117 O97:Q97 O106:O110 O102:O104 O123:O125 O146:O147 M139:M159 M122:M137 O138:Q139 Q112:Q113 O116 Q116 O98:O100 Q98:Q100 Q106:Q110 Q102:Q104 P98:P116 Q119:Q121 Q132:Q134 Q128:Q130 Q123:Q125 O136:O137 Q136:Q137 Q146:Q147 O140:O143 Q140:Q143 P140:P159" name="Plage3_1"/>
    <protectedRange sqref="O58:O63 O83:O86 O50:O56 O22:O24 O27:O29 O75 O77:O81 O88:O90 O93:O94 O35:O37 M118:M123 M127:M128 M97:M116 M65:M94 M44:M63 M11:M16 O40:O42 O44:Q44 P43:Q43 O65:Q65 P64:Q64 O16 Q16 Q22:Q24 Q27:Q29 Q35:Q37 O19 Q19 Q40:Q42 Q58:Q63 Q50:Q56 O45:O48 Q45:Q48 P45:P63 Q83:Q86 Q75 Q77:Q81 Q88:Q90 Q93:Q94 O66:O70 Q66:Q70 P66:P94 O98 Q98 P98:P116 P19:P42 Q31:Q33 M18:M42 O31:O33 O96:Q97 O17:Q18" name="Plage2_2"/>
    <protectedRange sqref="M161:M162" name="Plage3_1_1"/>
    <protectedRange sqref="B162:G162" name="Plage3_2"/>
  </protectedRanges>
  <dataConsolidate link="1"/>
  <mergeCells count="202">
    <mergeCell ref="C173:G173"/>
    <mergeCell ref="C175:G175"/>
    <mergeCell ref="B159:G159"/>
    <mergeCell ref="B160:H160"/>
    <mergeCell ref="B161:G161"/>
    <mergeCell ref="B162:G162"/>
    <mergeCell ref="B163:I163"/>
    <mergeCell ref="E166:I166"/>
    <mergeCell ref="A167:G167"/>
    <mergeCell ref="C169:G169"/>
    <mergeCell ref="C171:G171"/>
    <mergeCell ref="B153:G153"/>
    <mergeCell ref="B154:G154"/>
    <mergeCell ref="B155:G155"/>
    <mergeCell ref="B156:G156"/>
    <mergeCell ref="B157:G157"/>
    <mergeCell ref="B158:G158"/>
    <mergeCell ref="B147:G147"/>
    <mergeCell ref="B148:G148"/>
    <mergeCell ref="B149:G149"/>
    <mergeCell ref="B150:G150"/>
    <mergeCell ref="B151:G151"/>
    <mergeCell ref="B152:G152"/>
    <mergeCell ref="B141:G141"/>
    <mergeCell ref="B142:G142"/>
    <mergeCell ref="B143:G143"/>
    <mergeCell ref="B144:G144"/>
    <mergeCell ref="B145:G145"/>
    <mergeCell ref="B146:G146"/>
    <mergeCell ref="B135:G135"/>
    <mergeCell ref="B136:G136"/>
    <mergeCell ref="B137:G137"/>
    <mergeCell ref="B138:G138"/>
    <mergeCell ref="B139:G139"/>
    <mergeCell ref="B140:G140"/>
    <mergeCell ref="B129:G129"/>
    <mergeCell ref="B130:G130"/>
    <mergeCell ref="B131:G131"/>
    <mergeCell ref="B132:G132"/>
    <mergeCell ref="B133:G133"/>
    <mergeCell ref="B134:G134"/>
    <mergeCell ref="B123:G123"/>
    <mergeCell ref="B124:G124"/>
    <mergeCell ref="B125:G125"/>
    <mergeCell ref="B126:G126"/>
    <mergeCell ref="B127:G127"/>
    <mergeCell ref="B128:G128"/>
    <mergeCell ref="B117:G117"/>
    <mergeCell ref="B118:G118"/>
    <mergeCell ref="B119:G119"/>
    <mergeCell ref="B120:G120"/>
    <mergeCell ref="B121:G121"/>
    <mergeCell ref="B122:G122"/>
    <mergeCell ref="B111:G111"/>
    <mergeCell ref="B112:G112"/>
    <mergeCell ref="B113:G113"/>
    <mergeCell ref="B114:G114"/>
    <mergeCell ref="B115:G115"/>
    <mergeCell ref="B116:G116"/>
    <mergeCell ref="B105:G105"/>
    <mergeCell ref="B106:G106"/>
    <mergeCell ref="B107:G107"/>
    <mergeCell ref="B108:G108"/>
    <mergeCell ref="B109:G109"/>
    <mergeCell ref="B110:G110"/>
    <mergeCell ref="B99:G99"/>
    <mergeCell ref="B100:G100"/>
    <mergeCell ref="B101:G101"/>
    <mergeCell ref="B102:G102"/>
    <mergeCell ref="B103:G103"/>
    <mergeCell ref="B104:G104"/>
    <mergeCell ref="B94:G94"/>
    <mergeCell ref="B95:G95"/>
    <mergeCell ref="B96:G96"/>
    <mergeCell ref="B97:G97"/>
    <mergeCell ref="B98:G98"/>
    <mergeCell ref="B88:G88"/>
    <mergeCell ref="B89:G89"/>
    <mergeCell ref="B90:G90"/>
    <mergeCell ref="B91:G91"/>
    <mergeCell ref="B92:G92"/>
    <mergeCell ref="B93:G93"/>
    <mergeCell ref="B82:G82"/>
    <mergeCell ref="B83:G83"/>
    <mergeCell ref="B84:G84"/>
    <mergeCell ref="B85:G85"/>
    <mergeCell ref="B86:G86"/>
    <mergeCell ref="B87:G87"/>
    <mergeCell ref="B76:G76"/>
    <mergeCell ref="B77:G77"/>
    <mergeCell ref="B78:G78"/>
    <mergeCell ref="B79:G79"/>
    <mergeCell ref="B80:G80"/>
    <mergeCell ref="B81:G81"/>
    <mergeCell ref="B70:G70"/>
    <mergeCell ref="B71:G71"/>
    <mergeCell ref="B72:G72"/>
    <mergeCell ref="B73:G73"/>
    <mergeCell ref="B74:G74"/>
    <mergeCell ref="B75:G75"/>
    <mergeCell ref="B64:G64"/>
    <mergeCell ref="B65:G65"/>
    <mergeCell ref="B66:G66"/>
    <mergeCell ref="B67:G67"/>
    <mergeCell ref="B68:G68"/>
    <mergeCell ref="B69:G69"/>
    <mergeCell ref="B59:G59"/>
    <mergeCell ref="B60:G60"/>
    <mergeCell ref="B61:G61"/>
    <mergeCell ref="B62:G62"/>
    <mergeCell ref="B63:G63"/>
    <mergeCell ref="B52:G52"/>
    <mergeCell ref="B53:G53"/>
    <mergeCell ref="B54:G54"/>
    <mergeCell ref="B55:G55"/>
    <mergeCell ref="B56:G56"/>
    <mergeCell ref="B57:G57"/>
    <mergeCell ref="B50:G50"/>
    <mergeCell ref="B51:G51"/>
    <mergeCell ref="B40:G40"/>
    <mergeCell ref="B41:G41"/>
    <mergeCell ref="B42:G42"/>
    <mergeCell ref="B43:G43"/>
    <mergeCell ref="B44:G44"/>
    <mergeCell ref="B45:G45"/>
    <mergeCell ref="B58:G58"/>
    <mergeCell ref="B28:G28"/>
    <mergeCell ref="B29:G29"/>
    <mergeCell ref="B30:G30"/>
    <mergeCell ref="B31:G31"/>
    <mergeCell ref="B32:G32"/>
    <mergeCell ref="B46:G46"/>
    <mergeCell ref="B47:G47"/>
    <mergeCell ref="B48:G48"/>
    <mergeCell ref="B49:G49"/>
    <mergeCell ref="A1:L1"/>
    <mergeCell ref="A2:F2"/>
    <mergeCell ref="G2:L2"/>
    <mergeCell ref="A3:F3"/>
    <mergeCell ref="G3:L3"/>
    <mergeCell ref="A4:F4"/>
    <mergeCell ref="A9:A10"/>
    <mergeCell ref="B9:G9"/>
    <mergeCell ref="H9:H10"/>
    <mergeCell ref="J9:J10"/>
    <mergeCell ref="L9:L10"/>
    <mergeCell ref="B10:C10"/>
    <mergeCell ref="D10:G10"/>
    <mergeCell ref="H5:H7"/>
    <mergeCell ref="I5:I7"/>
    <mergeCell ref="J5:J6"/>
    <mergeCell ref="K5:K6"/>
    <mergeCell ref="L5:L7"/>
    <mergeCell ref="B8:G8"/>
    <mergeCell ref="E188:I188"/>
    <mergeCell ref="E189:I189"/>
    <mergeCell ref="B191:B193"/>
    <mergeCell ref="C191:K193"/>
    <mergeCell ref="M5:M7"/>
    <mergeCell ref="N5:N7"/>
    <mergeCell ref="O5:O7"/>
    <mergeCell ref="P5:P7"/>
    <mergeCell ref="Q5:Q7"/>
    <mergeCell ref="B14:C14"/>
    <mergeCell ref="D14:G14"/>
    <mergeCell ref="B15:C15"/>
    <mergeCell ref="D15:G15"/>
    <mergeCell ref="B16:C16"/>
    <mergeCell ref="D16:G16"/>
    <mergeCell ref="B11:C11"/>
    <mergeCell ref="D11:G11"/>
    <mergeCell ref="B12:C12"/>
    <mergeCell ref="D12:G12"/>
    <mergeCell ref="B13:C13"/>
    <mergeCell ref="D13:G13"/>
    <mergeCell ref="B22:G22"/>
    <mergeCell ref="B23:G23"/>
    <mergeCell ref="B24:G24"/>
    <mergeCell ref="M9:M10"/>
    <mergeCell ref="N9:N10"/>
    <mergeCell ref="O9:O10"/>
    <mergeCell ref="P9:P10"/>
    <mergeCell ref="Q9:Q10"/>
    <mergeCell ref="C177:G177"/>
    <mergeCell ref="C179:G179"/>
    <mergeCell ref="E182:I182"/>
    <mergeCell ref="B184:B186"/>
    <mergeCell ref="C184:K186"/>
    <mergeCell ref="B25:G25"/>
    <mergeCell ref="B26:G26"/>
    <mergeCell ref="B27:G27"/>
    <mergeCell ref="B17:G17"/>
    <mergeCell ref="B18:G18"/>
    <mergeCell ref="B19:G19"/>
    <mergeCell ref="B20:G20"/>
    <mergeCell ref="B21:G21"/>
    <mergeCell ref="B34:G34"/>
    <mergeCell ref="B35:G35"/>
    <mergeCell ref="B36:G36"/>
    <mergeCell ref="B37:G37"/>
    <mergeCell ref="B38:G38"/>
    <mergeCell ref="B39:G39"/>
  </mergeCells>
  <conditionalFormatting sqref="E170:G170 E178:G178">
    <cfRule type="cellIs" dxfId="36" priority="4" stopIfTrue="1" operator="equal">
      <formula>"ERROR"</formula>
    </cfRule>
  </conditionalFormatting>
  <conditionalFormatting sqref="E172:G172 E174:G174 E176:G176">
    <cfRule type="cellIs" dxfId="35" priority="3" stopIfTrue="1" operator="equal">
      <formula>"ERROR"</formula>
    </cfRule>
  </conditionalFormatting>
  <conditionalFormatting sqref="A167">
    <cfRule type="cellIs" dxfId="34" priority="2" stopIfTrue="1" operator="equal">
      <formula>"ERROR"</formula>
    </cfRule>
  </conditionalFormatting>
  <conditionalFormatting sqref="J11:J16">
    <cfRule type="cellIs" dxfId="33" priority="1" operator="greaterThan">
      <formula>60000</formula>
    </cfRule>
  </conditionalFormatting>
  <dataValidations count="4">
    <dataValidation type="list" allowBlank="1" showInputMessage="1" showErrorMessage="1" sqref="K11:K16 K44:K63 K65:K94 K118:K137 K97:K116 K18:K42">
      <formula1>"Yes,No"</formula1>
    </dataValidation>
    <dataValidation type="list" allowBlank="1" showInputMessage="1" showErrorMessage="1" sqref="B11:B16">
      <formula1>"Prizes, Bursaries"</formula1>
    </dataValidation>
    <dataValidation type="list" allowBlank="1" showInputMessage="1" showErrorMessage="1" sqref="K139:K159 M65:M94 M97:M116 M118:M137 M139:M159 M44:M63 M11:M16 M18:M42 M161">
      <formula1>"Yes, No"</formula1>
    </dataValidation>
    <dataValidation type="custom" allowBlank="1" showInputMessage="1" showErrorMessage="1" error="Only two decimals" sqref="C177:G177 C171:G171">
      <formula1>EXACT(C171,TRUNC(C171,2))</formula1>
    </dataValidation>
  </dataValidations>
  <printOptions horizontalCentered="1"/>
  <pageMargins left="0.23622047244094491" right="0.23622047244094491" top="0.74803149606299213" bottom="0.74803149606299213" header="0.31496062992125984" footer="0.31496062992125984"/>
  <pageSetup paperSize="9" scale="40" fitToHeight="24" orientation="portrait" r:id="rId1"/>
  <headerFooter alignWithMargins="0">
    <oddFooter>&amp;RPage &amp;P</oddFooter>
  </headerFooter>
  <colBreaks count="1" manualBreakCount="1">
    <brk id="12" max="193"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24</vt:i4>
      </vt:variant>
    </vt:vector>
  </HeadingPairs>
  <TitlesOfParts>
    <vt:vector size="40" baseType="lpstr">
      <vt:lpstr>READ ME</vt:lpstr>
      <vt:lpstr>Progress Statement Analysis</vt:lpstr>
      <vt:lpstr>Financial Statement Analysis</vt:lpstr>
      <vt:lpstr>1 Consolidated Summary  Budget</vt:lpstr>
      <vt:lpstr>2 Expenditure per WPs</vt:lpstr>
      <vt:lpstr>Detailed exp project leader</vt:lpstr>
      <vt:lpstr>Detailed exp partner 2</vt:lpstr>
      <vt:lpstr>Detailed exp partner 3</vt:lpstr>
      <vt:lpstr>Detailed exp partner 4</vt:lpstr>
      <vt:lpstr>Detailed exp partner 5</vt:lpstr>
      <vt:lpstr>Detailed exp partner 6</vt:lpstr>
      <vt:lpstr>Detailed exp partner 7</vt:lpstr>
      <vt:lpstr>Detailed exp partner 8</vt:lpstr>
      <vt:lpstr>Detailed exp partner 9</vt:lpstr>
      <vt:lpstr>Detailed exp partner 10</vt:lpstr>
      <vt:lpstr>Detailed exp partner 11</vt:lpstr>
      <vt:lpstr>'1 Consolidated Summary  Budget'!Print_Area</vt:lpstr>
      <vt:lpstr>'Detailed exp partner 10'!Print_Area</vt:lpstr>
      <vt:lpstr>'Detailed exp partner 11'!Print_Area</vt:lpstr>
      <vt:lpstr>'Detailed exp partner 2'!Print_Area</vt:lpstr>
      <vt:lpstr>'Detailed exp partner 3'!Print_Area</vt:lpstr>
      <vt:lpstr>'Detailed exp partner 4'!Print_Area</vt:lpstr>
      <vt:lpstr>'Detailed exp partner 5'!Print_Area</vt:lpstr>
      <vt:lpstr>'Detailed exp partner 6'!Print_Area</vt:lpstr>
      <vt:lpstr>'Detailed exp partner 7'!Print_Area</vt:lpstr>
      <vt:lpstr>'Detailed exp partner 8'!Print_Area</vt:lpstr>
      <vt:lpstr>'Detailed exp partner 9'!Print_Area</vt:lpstr>
      <vt:lpstr>'Detailed exp project leader'!Print_Area</vt:lpstr>
      <vt:lpstr>'1 Consolidated Summary  Budget'!Print_Titles</vt:lpstr>
      <vt:lpstr>'Detailed exp partner 10'!Print_Titles</vt:lpstr>
      <vt:lpstr>'Detailed exp partner 11'!Print_Titles</vt:lpstr>
      <vt:lpstr>'Detailed exp partner 2'!Print_Titles</vt:lpstr>
      <vt:lpstr>'Detailed exp partner 3'!Print_Titles</vt:lpstr>
      <vt:lpstr>'Detailed exp partner 4'!Print_Titles</vt:lpstr>
      <vt:lpstr>'Detailed exp partner 5'!Print_Titles</vt:lpstr>
      <vt:lpstr>'Detailed exp partner 6'!Print_Titles</vt:lpstr>
      <vt:lpstr>'Detailed exp partner 7'!Print_Titles</vt:lpstr>
      <vt:lpstr>'Detailed exp partner 8'!Print_Titles</vt:lpstr>
      <vt:lpstr>'Detailed exp partner 9'!Print_Titles</vt:lpstr>
      <vt:lpstr>'Detailed exp project leader'!Print_Titles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brozega</dc:creator>
  <cp:lastModifiedBy>BENITO MARTIN Maria Paz (EACEA)</cp:lastModifiedBy>
  <cp:lastPrinted>2020-11-10T18:42:55Z</cp:lastPrinted>
  <dcterms:created xsi:type="dcterms:W3CDTF">2006-06-21T14:43:36Z</dcterms:created>
  <dcterms:modified xsi:type="dcterms:W3CDTF">2021-02-24T17:23:04Z</dcterms:modified>
</cp:coreProperties>
</file>